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barr\Downloads\"/>
    </mc:Choice>
  </mc:AlternateContent>
  <xr:revisionPtr revIDLastSave="0" documentId="13_ncr:1_{C9EAAA71-3710-4E77-B579-B72BC8B5A21F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Raw Data" sheetId="6" r:id="rId1"/>
    <sheet name="Pivot" sheetId="7" state="hidden" r:id="rId2"/>
    <sheet name="PivotCopy" sheetId="24" state="hidden" r:id="rId3"/>
    <sheet name="Sheet1" sheetId="23" state="hidden" r:id="rId4"/>
    <sheet name="Lookup" sheetId="3" state="hidden" r:id="rId5"/>
    <sheet name="Output" sheetId="19" r:id="rId6"/>
  </sheets>
  <externalReferences>
    <externalReference r:id="rId7"/>
  </externalReferences>
  <definedNames>
    <definedName name="_xlnm._FilterDatabase" localSheetId="4" hidden="1">Lookup!#REF!</definedName>
    <definedName name="_xlnm._FilterDatabase" localSheetId="5" hidden="1">Output!$A$4:$U$4</definedName>
    <definedName name="_xlnm._FilterDatabase" localSheetId="0" hidden="1">'Raw Data'!$A$1:$V$3838</definedName>
    <definedName name="_xlnm._FilterDatabase" localSheetId="3" hidden="1">Sheet1!$Q$2:$T$255</definedName>
    <definedName name="_xlnm.Print_Titles" localSheetId="5">Output!$1:$4</definedName>
  </definedNames>
  <calcPr calcId="191029" iterate="1"/>
  <pivotCaches>
    <pivotCache cacheId="95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6" l="1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87" i="6"/>
  <c r="R2488" i="6"/>
  <c r="R2489" i="6"/>
  <c r="R2490" i="6"/>
  <c r="R2491" i="6"/>
  <c r="R2492" i="6"/>
  <c r="R2493" i="6"/>
  <c r="R2494" i="6"/>
  <c r="R2495" i="6"/>
  <c r="R2496" i="6"/>
  <c r="R2497" i="6"/>
  <c r="R2498" i="6"/>
  <c r="R2499" i="6"/>
  <c r="R2500" i="6"/>
  <c r="R2501" i="6"/>
  <c r="R2502" i="6"/>
  <c r="R2503" i="6"/>
  <c r="R2504" i="6"/>
  <c r="R2505" i="6"/>
  <c r="R2506" i="6"/>
  <c r="R2507" i="6"/>
  <c r="R2508" i="6"/>
  <c r="R2509" i="6"/>
  <c r="R2510" i="6"/>
  <c r="R2511" i="6"/>
  <c r="R2512" i="6"/>
  <c r="R2513" i="6"/>
  <c r="R2514" i="6"/>
  <c r="R2515" i="6"/>
  <c r="R2516" i="6"/>
  <c r="R2517" i="6"/>
  <c r="R2518" i="6"/>
  <c r="R2519" i="6"/>
  <c r="R2520" i="6"/>
  <c r="R2521" i="6"/>
  <c r="R2522" i="6"/>
  <c r="R2523" i="6"/>
  <c r="R2524" i="6"/>
  <c r="R2525" i="6"/>
  <c r="R2526" i="6"/>
  <c r="R2527" i="6"/>
  <c r="R2528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3236" i="6"/>
  <c r="R3237" i="6"/>
  <c r="R3238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3303" i="6"/>
  <c r="R3304" i="6"/>
  <c r="R3305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3694" i="6"/>
  <c r="R3695" i="6"/>
  <c r="R3696" i="6"/>
  <c r="R3697" i="6"/>
  <c r="R3698" i="6"/>
  <c r="R3699" i="6"/>
  <c r="R3700" i="6"/>
  <c r="R3701" i="6"/>
  <c r="R3702" i="6"/>
  <c r="R3703" i="6"/>
  <c r="R3704" i="6"/>
  <c r="R3705" i="6"/>
  <c r="R3706" i="6"/>
  <c r="R3707" i="6"/>
  <c r="R3708" i="6"/>
  <c r="R3709" i="6"/>
  <c r="R3710" i="6"/>
  <c r="R3711" i="6"/>
  <c r="R3712" i="6"/>
  <c r="R3713" i="6"/>
  <c r="R3714" i="6"/>
  <c r="R3715" i="6"/>
  <c r="R3716" i="6"/>
  <c r="R3717" i="6"/>
  <c r="R3718" i="6"/>
  <c r="R3719" i="6"/>
  <c r="R3720" i="6"/>
  <c r="R3721" i="6"/>
  <c r="R3722" i="6"/>
  <c r="R3723" i="6"/>
  <c r="R3724" i="6"/>
  <c r="R3725" i="6"/>
  <c r="R3726" i="6"/>
  <c r="R3727" i="6"/>
  <c r="R3728" i="6"/>
  <c r="R3729" i="6"/>
  <c r="R3730" i="6"/>
  <c r="R3731" i="6"/>
  <c r="R3732" i="6"/>
  <c r="R3733" i="6"/>
  <c r="R3734" i="6"/>
  <c r="R3735" i="6"/>
  <c r="R3736" i="6"/>
  <c r="R3737" i="6"/>
  <c r="R3738" i="6"/>
  <c r="R3739" i="6"/>
  <c r="R3740" i="6"/>
  <c r="R3741" i="6"/>
  <c r="R3742" i="6"/>
  <c r="R3743" i="6"/>
  <c r="R3744" i="6"/>
  <c r="R3745" i="6"/>
  <c r="R3746" i="6"/>
  <c r="R3747" i="6"/>
  <c r="R3748" i="6"/>
  <c r="R3749" i="6"/>
  <c r="R3750" i="6"/>
  <c r="R3751" i="6"/>
  <c r="R3752" i="6"/>
  <c r="R3753" i="6"/>
  <c r="R3754" i="6"/>
  <c r="R3755" i="6"/>
  <c r="R3756" i="6"/>
  <c r="R3757" i="6"/>
  <c r="R3758" i="6"/>
  <c r="R3759" i="6"/>
  <c r="R3760" i="6"/>
  <c r="R3761" i="6"/>
  <c r="R3762" i="6"/>
  <c r="R3763" i="6"/>
  <c r="R3764" i="6"/>
  <c r="R3765" i="6"/>
  <c r="R3766" i="6"/>
  <c r="R3767" i="6"/>
  <c r="R3768" i="6"/>
  <c r="R3769" i="6"/>
  <c r="R3770" i="6"/>
  <c r="R3771" i="6"/>
  <c r="R3772" i="6"/>
  <c r="R3773" i="6"/>
  <c r="R3774" i="6"/>
  <c r="R3775" i="6"/>
  <c r="R3776" i="6"/>
  <c r="R3777" i="6"/>
  <c r="R3778" i="6"/>
  <c r="R3779" i="6"/>
  <c r="R3780" i="6"/>
  <c r="R3781" i="6"/>
  <c r="R3782" i="6"/>
  <c r="R3783" i="6"/>
  <c r="R3784" i="6"/>
  <c r="R3785" i="6"/>
  <c r="R3786" i="6"/>
  <c r="R3787" i="6"/>
  <c r="R3788" i="6"/>
  <c r="R3789" i="6"/>
  <c r="R3790" i="6"/>
  <c r="R3791" i="6"/>
  <c r="R3792" i="6"/>
  <c r="R3793" i="6"/>
  <c r="R3794" i="6"/>
  <c r="R3795" i="6"/>
  <c r="R3796" i="6"/>
  <c r="R3797" i="6"/>
  <c r="R3798" i="6"/>
  <c r="R3799" i="6"/>
  <c r="R3800" i="6"/>
  <c r="R3801" i="6"/>
  <c r="R3802" i="6"/>
  <c r="R3803" i="6"/>
  <c r="R3804" i="6"/>
  <c r="R3805" i="6"/>
  <c r="R3806" i="6"/>
  <c r="R3807" i="6"/>
  <c r="R3808" i="6"/>
  <c r="R3809" i="6"/>
  <c r="R3810" i="6"/>
  <c r="R3811" i="6"/>
  <c r="R3812" i="6"/>
  <c r="R3813" i="6"/>
  <c r="R3814" i="6"/>
  <c r="R3815" i="6"/>
  <c r="R3816" i="6"/>
  <c r="R3817" i="6"/>
  <c r="R3818" i="6"/>
  <c r="R3819" i="6"/>
  <c r="R3820" i="6"/>
  <c r="R3821" i="6"/>
  <c r="R3822" i="6"/>
  <c r="R3823" i="6"/>
  <c r="R3824" i="6"/>
  <c r="R3825" i="6"/>
  <c r="R3826" i="6"/>
  <c r="R3827" i="6"/>
  <c r="R3828" i="6"/>
  <c r="R3829" i="6"/>
  <c r="R3830" i="6"/>
  <c r="R3831" i="6"/>
  <c r="R3832" i="6"/>
  <c r="R3833" i="6"/>
  <c r="R3834" i="6"/>
  <c r="R3835" i="6"/>
  <c r="R3836" i="6"/>
  <c r="R3837" i="6"/>
  <c r="R3838" i="6"/>
  <c r="R2" i="6"/>
  <c r="I66" i="19" l="1"/>
  <c r="I73" i="19"/>
  <c r="I16" i="19"/>
  <c r="I31" i="19"/>
  <c r="I92" i="19"/>
  <c r="I96" i="19"/>
  <c r="I41" i="19"/>
  <c r="I123" i="19"/>
  <c r="I107" i="19"/>
  <c r="I112" i="19"/>
  <c r="I6" i="19"/>
  <c r="I93" i="19"/>
  <c r="I130" i="19"/>
  <c r="I104" i="19"/>
  <c r="I89" i="19"/>
  <c r="I42" i="19"/>
  <c r="I28" i="19"/>
  <c r="I108" i="19"/>
  <c r="I24" i="19"/>
  <c r="I170" i="19"/>
  <c r="I144" i="19"/>
  <c r="I181" i="19"/>
  <c r="I76" i="19"/>
  <c r="I168" i="19"/>
  <c r="I109" i="19"/>
  <c r="I82" i="19"/>
  <c r="I158" i="19"/>
  <c r="I97" i="19"/>
  <c r="I29" i="19"/>
  <c r="I35" i="19"/>
  <c r="I25" i="19"/>
  <c r="I131" i="19"/>
  <c r="I159" i="19"/>
  <c r="I26" i="19"/>
  <c r="I110" i="19"/>
  <c r="I174" i="19"/>
  <c r="I166" i="19"/>
  <c r="I100" i="19"/>
  <c r="I117" i="19"/>
  <c r="I127" i="19"/>
  <c r="I39" i="19"/>
  <c r="I162" i="19"/>
  <c r="I165" i="19"/>
  <c r="I32" i="19"/>
  <c r="I86" i="19"/>
  <c r="I10" i="19"/>
  <c r="I23" i="19"/>
  <c r="I171" i="19"/>
  <c r="I5" i="19"/>
  <c r="I54" i="19"/>
  <c r="I44" i="19"/>
  <c r="I139" i="19"/>
  <c r="I135" i="19"/>
  <c r="I119" i="19"/>
  <c r="I17" i="19"/>
  <c r="I147" i="19"/>
  <c r="I58" i="19"/>
  <c r="I84" i="19"/>
  <c r="I37" i="19"/>
  <c r="I81" i="19"/>
  <c r="I51" i="19"/>
  <c r="I12" i="19"/>
  <c r="I47" i="19"/>
  <c r="I101" i="19"/>
  <c r="I120" i="19"/>
  <c r="I85" i="19"/>
  <c r="I169" i="19"/>
  <c r="I141" i="19"/>
  <c r="I152" i="19"/>
  <c r="I77" i="19"/>
  <c r="I163" i="19"/>
  <c r="I50" i="19"/>
  <c r="I80" i="19"/>
  <c r="I105" i="19"/>
  <c r="I176" i="19"/>
  <c r="I59" i="19"/>
  <c r="I87" i="19"/>
  <c r="I153" i="19"/>
  <c r="I140" i="19"/>
  <c r="I160" i="19"/>
  <c r="I191" i="19"/>
  <c r="I115" i="19"/>
  <c r="I21" i="19"/>
  <c r="I88" i="19"/>
  <c r="I134" i="19"/>
  <c r="I172" i="19"/>
  <c r="I154" i="19"/>
  <c r="I124" i="19"/>
  <c r="I182" i="19"/>
  <c r="I15" i="19"/>
  <c r="I71" i="19"/>
  <c r="I190" i="19"/>
  <c r="I164" i="19"/>
  <c r="I188" i="19"/>
  <c r="I155" i="19"/>
  <c r="I40" i="19"/>
  <c r="I136" i="19"/>
  <c r="I67" i="19"/>
  <c r="I183" i="19"/>
  <c r="I55" i="19"/>
  <c r="I129" i="19"/>
  <c r="I9" i="19"/>
  <c r="I53" i="19"/>
  <c r="I99" i="19"/>
  <c r="I143" i="19"/>
  <c r="I179" i="19"/>
  <c r="I148" i="19"/>
  <c r="I46" i="19"/>
  <c r="I118" i="19"/>
  <c r="I121" i="19"/>
  <c r="I156" i="19"/>
  <c r="I61" i="19"/>
  <c r="I103" i="19"/>
  <c r="I98" i="19"/>
  <c r="I48" i="19"/>
  <c r="I36" i="19"/>
  <c r="I187" i="19"/>
  <c r="I20" i="19"/>
  <c r="I33" i="19"/>
  <c r="I90" i="19"/>
  <c r="I186" i="19"/>
  <c r="I13" i="19"/>
  <c r="I189" i="19"/>
  <c r="I149" i="19"/>
  <c r="I150" i="19"/>
  <c r="I175" i="19"/>
  <c r="I184" i="19"/>
  <c r="I185" i="19"/>
  <c r="I180" i="19"/>
  <c r="I52" i="19"/>
  <c r="I161" i="19"/>
  <c r="I146" i="19"/>
  <c r="I18" i="19"/>
  <c r="I125" i="19"/>
  <c r="I106" i="19"/>
  <c r="I113" i="19"/>
  <c r="I122" i="19"/>
  <c r="I62" i="19"/>
  <c r="I72" i="19"/>
  <c r="I14" i="19"/>
  <c r="I49" i="19"/>
  <c r="I145" i="19"/>
  <c r="I151" i="19"/>
  <c r="I8" i="19"/>
  <c r="I167" i="19"/>
  <c r="I83" i="19"/>
  <c r="I19" i="19"/>
  <c r="I102" i="19"/>
  <c r="I114" i="19"/>
  <c r="I137" i="19"/>
  <c r="I178" i="19"/>
  <c r="I22" i="19"/>
  <c r="I173" i="19"/>
  <c r="I68" i="19"/>
  <c r="I79" i="19"/>
  <c r="I94" i="19"/>
  <c r="I157" i="19"/>
  <c r="I60" i="19"/>
  <c r="I128" i="19"/>
  <c r="I30" i="19"/>
  <c r="I177" i="19"/>
  <c r="I126" i="19"/>
  <c r="I142" i="19"/>
  <c r="I132" i="19"/>
  <c r="I74" i="19"/>
  <c r="I133" i="19"/>
  <c r="I138" i="19"/>
  <c r="I11" i="19"/>
  <c r="I43" i="19"/>
  <c r="I63" i="19"/>
  <c r="I56" i="19"/>
  <c r="I91" i="19"/>
  <c r="I7" i="19"/>
  <c r="I95" i="19"/>
  <c r="I69" i="19"/>
  <c r="I57" i="19"/>
  <c r="I64" i="19"/>
  <c r="I111" i="19"/>
  <c r="I38" i="19"/>
  <c r="I116" i="19"/>
  <c r="I70" i="19"/>
  <c r="I27" i="19"/>
  <c r="I65" i="19"/>
  <c r="I34" i="19"/>
  <c r="I78" i="19"/>
  <c r="I75" i="19"/>
  <c r="I45" i="19"/>
  <c r="S3" i="6"/>
  <c r="U3" i="6" s="1"/>
  <c r="S4" i="6"/>
  <c r="U4" i="6" s="1"/>
  <c r="S5" i="6"/>
  <c r="U5" i="6" s="1"/>
  <c r="S6" i="6"/>
  <c r="U6" i="6" s="1"/>
  <c r="S7" i="6"/>
  <c r="U7" i="6" s="1"/>
  <c r="S8" i="6"/>
  <c r="U8" i="6" s="1"/>
  <c r="S9" i="6"/>
  <c r="U9" i="6" s="1"/>
  <c r="S10" i="6"/>
  <c r="U10" i="6" s="1"/>
  <c r="S11" i="6"/>
  <c r="U11" i="6" s="1"/>
  <c r="S12" i="6"/>
  <c r="U12" i="6" s="1"/>
  <c r="S13" i="6"/>
  <c r="U13" i="6" s="1"/>
  <c r="S14" i="6"/>
  <c r="U14" i="6" s="1"/>
  <c r="S15" i="6"/>
  <c r="U15" i="6" s="1"/>
  <c r="S16" i="6"/>
  <c r="U16" i="6" s="1"/>
  <c r="S17" i="6"/>
  <c r="U17" i="6" s="1"/>
  <c r="S18" i="6"/>
  <c r="U18" i="6" s="1"/>
  <c r="S19" i="6"/>
  <c r="U19" i="6" s="1"/>
  <c r="S20" i="6"/>
  <c r="U20" i="6" s="1"/>
  <c r="S21" i="6"/>
  <c r="U21" i="6" s="1"/>
  <c r="S22" i="6"/>
  <c r="U22" i="6" s="1"/>
  <c r="S23" i="6"/>
  <c r="U23" i="6" s="1"/>
  <c r="S24" i="6"/>
  <c r="U24" i="6" s="1"/>
  <c r="S25" i="6"/>
  <c r="U25" i="6" s="1"/>
  <c r="S26" i="6"/>
  <c r="U26" i="6" s="1"/>
  <c r="S27" i="6"/>
  <c r="U27" i="6" s="1"/>
  <c r="S28" i="6"/>
  <c r="U28" i="6" s="1"/>
  <c r="S29" i="6"/>
  <c r="U29" i="6" s="1"/>
  <c r="S30" i="6"/>
  <c r="U30" i="6" s="1"/>
  <c r="S31" i="6"/>
  <c r="U31" i="6" s="1"/>
  <c r="S32" i="6"/>
  <c r="U32" i="6" s="1"/>
  <c r="S33" i="6"/>
  <c r="U33" i="6" s="1"/>
  <c r="S34" i="6"/>
  <c r="U34" i="6" s="1"/>
  <c r="S35" i="6"/>
  <c r="U35" i="6" s="1"/>
  <c r="S36" i="6"/>
  <c r="U36" i="6" s="1"/>
  <c r="S37" i="6"/>
  <c r="U37" i="6" s="1"/>
  <c r="S38" i="6"/>
  <c r="U38" i="6" s="1"/>
  <c r="S39" i="6"/>
  <c r="U39" i="6" s="1"/>
  <c r="S40" i="6"/>
  <c r="U40" i="6" s="1"/>
  <c r="S41" i="6"/>
  <c r="U41" i="6" s="1"/>
  <c r="S42" i="6"/>
  <c r="U42" i="6" s="1"/>
  <c r="S43" i="6"/>
  <c r="U43" i="6" s="1"/>
  <c r="S44" i="6"/>
  <c r="U44" i="6" s="1"/>
  <c r="S45" i="6"/>
  <c r="U45" i="6" s="1"/>
  <c r="S46" i="6"/>
  <c r="U46" i="6" s="1"/>
  <c r="S47" i="6"/>
  <c r="U47" i="6" s="1"/>
  <c r="S48" i="6"/>
  <c r="U48" i="6" s="1"/>
  <c r="S49" i="6"/>
  <c r="U49" i="6" s="1"/>
  <c r="S50" i="6"/>
  <c r="U50" i="6" s="1"/>
  <c r="S51" i="6"/>
  <c r="U51" i="6" s="1"/>
  <c r="S52" i="6"/>
  <c r="U52" i="6" s="1"/>
  <c r="S53" i="6"/>
  <c r="U53" i="6" s="1"/>
  <c r="S54" i="6"/>
  <c r="U54" i="6" s="1"/>
  <c r="S55" i="6"/>
  <c r="U55" i="6" s="1"/>
  <c r="S56" i="6"/>
  <c r="U56" i="6" s="1"/>
  <c r="S57" i="6"/>
  <c r="U57" i="6" s="1"/>
  <c r="S58" i="6"/>
  <c r="U58" i="6" s="1"/>
  <c r="S59" i="6"/>
  <c r="U59" i="6" s="1"/>
  <c r="S60" i="6"/>
  <c r="U60" i="6" s="1"/>
  <c r="S61" i="6"/>
  <c r="U61" i="6" s="1"/>
  <c r="S62" i="6"/>
  <c r="U62" i="6" s="1"/>
  <c r="S63" i="6"/>
  <c r="U63" i="6" s="1"/>
  <c r="S64" i="6"/>
  <c r="U64" i="6" s="1"/>
  <c r="S65" i="6"/>
  <c r="U65" i="6" s="1"/>
  <c r="S66" i="6"/>
  <c r="U66" i="6" s="1"/>
  <c r="S67" i="6"/>
  <c r="U67" i="6" s="1"/>
  <c r="S68" i="6"/>
  <c r="U68" i="6" s="1"/>
  <c r="S69" i="6"/>
  <c r="U69" i="6" s="1"/>
  <c r="S70" i="6"/>
  <c r="U70" i="6" s="1"/>
  <c r="S71" i="6"/>
  <c r="U71" i="6" s="1"/>
  <c r="S72" i="6"/>
  <c r="U72" i="6" s="1"/>
  <c r="S73" i="6"/>
  <c r="U73" i="6" s="1"/>
  <c r="S74" i="6"/>
  <c r="U74" i="6" s="1"/>
  <c r="S75" i="6"/>
  <c r="U75" i="6" s="1"/>
  <c r="S76" i="6"/>
  <c r="U76" i="6" s="1"/>
  <c r="S77" i="6"/>
  <c r="U77" i="6" s="1"/>
  <c r="S78" i="6"/>
  <c r="U78" i="6" s="1"/>
  <c r="S79" i="6"/>
  <c r="U79" i="6" s="1"/>
  <c r="S80" i="6"/>
  <c r="U80" i="6" s="1"/>
  <c r="S81" i="6"/>
  <c r="U81" i="6" s="1"/>
  <c r="S82" i="6"/>
  <c r="U82" i="6" s="1"/>
  <c r="S83" i="6"/>
  <c r="U83" i="6" s="1"/>
  <c r="S84" i="6"/>
  <c r="U84" i="6" s="1"/>
  <c r="S85" i="6"/>
  <c r="U85" i="6" s="1"/>
  <c r="S86" i="6"/>
  <c r="U86" i="6" s="1"/>
  <c r="S87" i="6"/>
  <c r="U87" i="6" s="1"/>
  <c r="S88" i="6"/>
  <c r="U88" i="6" s="1"/>
  <c r="S89" i="6"/>
  <c r="U89" i="6" s="1"/>
  <c r="S90" i="6"/>
  <c r="U90" i="6" s="1"/>
  <c r="S91" i="6"/>
  <c r="U91" i="6" s="1"/>
  <c r="S92" i="6"/>
  <c r="U92" i="6" s="1"/>
  <c r="S93" i="6"/>
  <c r="U93" i="6" s="1"/>
  <c r="S94" i="6"/>
  <c r="U94" i="6" s="1"/>
  <c r="S95" i="6"/>
  <c r="U95" i="6" s="1"/>
  <c r="S96" i="6"/>
  <c r="U96" i="6" s="1"/>
  <c r="S97" i="6"/>
  <c r="U97" i="6" s="1"/>
  <c r="S98" i="6"/>
  <c r="U98" i="6" s="1"/>
  <c r="S99" i="6"/>
  <c r="U99" i="6" s="1"/>
  <c r="S100" i="6"/>
  <c r="U100" i="6" s="1"/>
  <c r="S101" i="6"/>
  <c r="U101" i="6" s="1"/>
  <c r="S102" i="6"/>
  <c r="U102" i="6" s="1"/>
  <c r="S103" i="6"/>
  <c r="U103" i="6" s="1"/>
  <c r="S104" i="6"/>
  <c r="U104" i="6" s="1"/>
  <c r="S105" i="6"/>
  <c r="U105" i="6" s="1"/>
  <c r="S106" i="6"/>
  <c r="U106" i="6" s="1"/>
  <c r="S107" i="6"/>
  <c r="U107" i="6" s="1"/>
  <c r="S108" i="6"/>
  <c r="U108" i="6" s="1"/>
  <c r="S109" i="6"/>
  <c r="U109" i="6" s="1"/>
  <c r="S110" i="6"/>
  <c r="U110" i="6" s="1"/>
  <c r="S111" i="6"/>
  <c r="U111" i="6" s="1"/>
  <c r="S112" i="6"/>
  <c r="U112" i="6" s="1"/>
  <c r="S113" i="6"/>
  <c r="U113" i="6" s="1"/>
  <c r="S114" i="6"/>
  <c r="U114" i="6" s="1"/>
  <c r="S115" i="6"/>
  <c r="U115" i="6" s="1"/>
  <c r="S116" i="6"/>
  <c r="U116" i="6" s="1"/>
  <c r="S117" i="6"/>
  <c r="U117" i="6" s="1"/>
  <c r="S118" i="6"/>
  <c r="U118" i="6" s="1"/>
  <c r="S119" i="6"/>
  <c r="U119" i="6" s="1"/>
  <c r="S120" i="6"/>
  <c r="U120" i="6" s="1"/>
  <c r="S121" i="6"/>
  <c r="U121" i="6" s="1"/>
  <c r="S122" i="6"/>
  <c r="U122" i="6" s="1"/>
  <c r="S123" i="6"/>
  <c r="U123" i="6" s="1"/>
  <c r="S124" i="6"/>
  <c r="U124" i="6" s="1"/>
  <c r="S125" i="6"/>
  <c r="U125" i="6" s="1"/>
  <c r="S126" i="6"/>
  <c r="U126" i="6" s="1"/>
  <c r="S127" i="6"/>
  <c r="U127" i="6" s="1"/>
  <c r="S128" i="6"/>
  <c r="U128" i="6" s="1"/>
  <c r="S129" i="6"/>
  <c r="U129" i="6" s="1"/>
  <c r="S130" i="6"/>
  <c r="U130" i="6" s="1"/>
  <c r="S131" i="6"/>
  <c r="U131" i="6" s="1"/>
  <c r="S132" i="6"/>
  <c r="U132" i="6" s="1"/>
  <c r="S133" i="6"/>
  <c r="U133" i="6" s="1"/>
  <c r="S134" i="6"/>
  <c r="U134" i="6" s="1"/>
  <c r="S135" i="6"/>
  <c r="U135" i="6" s="1"/>
  <c r="S136" i="6"/>
  <c r="U136" i="6" s="1"/>
  <c r="S137" i="6"/>
  <c r="U137" i="6" s="1"/>
  <c r="S138" i="6"/>
  <c r="U138" i="6" s="1"/>
  <c r="S139" i="6"/>
  <c r="U139" i="6" s="1"/>
  <c r="S140" i="6"/>
  <c r="U140" i="6" s="1"/>
  <c r="S141" i="6"/>
  <c r="U141" i="6" s="1"/>
  <c r="S142" i="6"/>
  <c r="U142" i="6" s="1"/>
  <c r="S143" i="6"/>
  <c r="U143" i="6" s="1"/>
  <c r="S144" i="6"/>
  <c r="U144" i="6" s="1"/>
  <c r="S145" i="6"/>
  <c r="U145" i="6" s="1"/>
  <c r="S146" i="6"/>
  <c r="U146" i="6" s="1"/>
  <c r="S147" i="6"/>
  <c r="U147" i="6" s="1"/>
  <c r="S148" i="6"/>
  <c r="U148" i="6" s="1"/>
  <c r="S149" i="6"/>
  <c r="U149" i="6" s="1"/>
  <c r="S150" i="6"/>
  <c r="U150" i="6" s="1"/>
  <c r="S151" i="6"/>
  <c r="U151" i="6" s="1"/>
  <c r="S152" i="6"/>
  <c r="U152" i="6" s="1"/>
  <c r="S153" i="6"/>
  <c r="U153" i="6" s="1"/>
  <c r="S154" i="6"/>
  <c r="U154" i="6" s="1"/>
  <c r="S155" i="6"/>
  <c r="U155" i="6" s="1"/>
  <c r="S156" i="6"/>
  <c r="U156" i="6" s="1"/>
  <c r="S157" i="6"/>
  <c r="U157" i="6" s="1"/>
  <c r="S158" i="6"/>
  <c r="U158" i="6" s="1"/>
  <c r="S159" i="6"/>
  <c r="U159" i="6" s="1"/>
  <c r="S160" i="6"/>
  <c r="U160" i="6" s="1"/>
  <c r="S161" i="6"/>
  <c r="U161" i="6" s="1"/>
  <c r="S162" i="6"/>
  <c r="U162" i="6" s="1"/>
  <c r="S163" i="6"/>
  <c r="U163" i="6" s="1"/>
  <c r="S164" i="6"/>
  <c r="U164" i="6" s="1"/>
  <c r="S165" i="6"/>
  <c r="U165" i="6" s="1"/>
  <c r="S166" i="6"/>
  <c r="U166" i="6" s="1"/>
  <c r="S167" i="6"/>
  <c r="U167" i="6" s="1"/>
  <c r="S168" i="6"/>
  <c r="U168" i="6" s="1"/>
  <c r="S169" i="6"/>
  <c r="U169" i="6" s="1"/>
  <c r="S170" i="6"/>
  <c r="U170" i="6" s="1"/>
  <c r="S171" i="6"/>
  <c r="U171" i="6" s="1"/>
  <c r="S172" i="6"/>
  <c r="U172" i="6" s="1"/>
  <c r="S173" i="6"/>
  <c r="U173" i="6" s="1"/>
  <c r="S174" i="6"/>
  <c r="U174" i="6" s="1"/>
  <c r="S175" i="6"/>
  <c r="U175" i="6" s="1"/>
  <c r="S176" i="6"/>
  <c r="U176" i="6" s="1"/>
  <c r="S177" i="6"/>
  <c r="U177" i="6" s="1"/>
  <c r="S178" i="6"/>
  <c r="U178" i="6" s="1"/>
  <c r="S179" i="6"/>
  <c r="U179" i="6" s="1"/>
  <c r="S180" i="6"/>
  <c r="U180" i="6" s="1"/>
  <c r="S181" i="6"/>
  <c r="U181" i="6" s="1"/>
  <c r="S182" i="6"/>
  <c r="U182" i="6" s="1"/>
  <c r="S183" i="6"/>
  <c r="U183" i="6" s="1"/>
  <c r="S184" i="6"/>
  <c r="U184" i="6" s="1"/>
  <c r="S185" i="6"/>
  <c r="U185" i="6" s="1"/>
  <c r="S186" i="6"/>
  <c r="U186" i="6" s="1"/>
  <c r="S187" i="6"/>
  <c r="U187" i="6" s="1"/>
  <c r="S188" i="6"/>
  <c r="U188" i="6" s="1"/>
  <c r="S189" i="6"/>
  <c r="U189" i="6" s="1"/>
  <c r="S190" i="6"/>
  <c r="U190" i="6" s="1"/>
  <c r="S191" i="6"/>
  <c r="U191" i="6" s="1"/>
  <c r="S192" i="6"/>
  <c r="U192" i="6" s="1"/>
  <c r="S193" i="6"/>
  <c r="U193" i="6" s="1"/>
  <c r="S194" i="6"/>
  <c r="U194" i="6" s="1"/>
  <c r="S195" i="6"/>
  <c r="U195" i="6" s="1"/>
  <c r="S196" i="6"/>
  <c r="U196" i="6" s="1"/>
  <c r="S197" i="6"/>
  <c r="U197" i="6" s="1"/>
  <c r="S198" i="6"/>
  <c r="U198" i="6" s="1"/>
  <c r="S199" i="6"/>
  <c r="U199" i="6" s="1"/>
  <c r="S200" i="6"/>
  <c r="U200" i="6" s="1"/>
  <c r="S201" i="6"/>
  <c r="U201" i="6" s="1"/>
  <c r="S202" i="6"/>
  <c r="U202" i="6" s="1"/>
  <c r="S203" i="6"/>
  <c r="U203" i="6" s="1"/>
  <c r="S204" i="6"/>
  <c r="U204" i="6" s="1"/>
  <c r="S205" i="6"/>
  <c r="U205" i="6" s="1"/>
  <c r="S206" i="6"/>
  <c r="U206" i="6" s="1"/>
  <c r="S207" i="6"/>
  <c r="U207" i="6" s="1"/>
  <c r="S208" i="6"/>
  <c r="U208" i="6" s="1"/>
  <c r="S209" i="6"/>
  <c r="U209" i="6" s="1"/>
  <c r="S210" i="6"/>
  <c r="U210" i="6" s="1"/>
  <c r="S211" i="6"/>
  <c r="U211" i="6" s="1"/>
  <c r="S212" i="6"/>
  <c r="U212" i="6" s="1"/>
  <c r="S213" i="6"/>
  <c r="U213" i="6" s="1"/>
  <c r="S214" i="6"/>
  <c r="U214" i="6" s="1"/>
  <c r="S215" i="6"/>
  <c r="U215" i="6" s="1"/>
  <c r="S216" i="6"/>
  <c r="U216" i="6" s="1"/>
  <c r="S217" i="6"/>
  <c r="U217" i="6" s="1"/>
  <c r="S218" i="6"/>
  <c r="U218" i="6" s="1"/>
  <c r="S219" i="6"/>
  <c r="U219" i="6" s="1"/>
  <c r="S220" i="6"/>
  <c r="U220" i="6" s="1"/>
  <c r="S221" i="6"/>
  <c r="U221" i="6" s="1"/>
  <c r="S222" i="6"/>
  <c r="U222" i="6" s="1"/>
  <c r="S223" i="6"/>
  <c r="U223" i="6" s="1"/>
  <c r="S224" i="6"/>
  <c r="U224" i="6" s="1"/>
  <c r="S225" i="6"/>
  <c r="U225" i="6" s="1"/>
  <c r="S226" i="6"/>
  <c r="U226" i="6" s="1"/>
  <c r="S227" i="6"/>
  <c r="U227" i="6" s="1"/>
  <c r="S228" i="6"/>
  <c r="U228" i="6" s="1"/>
  <c r="S229" i="6"/>
  <c r="U229" i="6" s="1"/>
  <c r="S230" i="6"/>
  <c r="U230" i="6" s="1"/>
  <c r="S231" i="6"/>
  <c r="U231" i="6" s="1"/>
  <c r="S232" i="6"/>
  <c r="U232" i="6" s="1"/>
  <c r="S233" i="6"/>
  <c r="U233" i="6" s="1"/>
  <c r="S234" i="6"/>
  <c r="U234" i="6" s="1"/>
  <c r="S235" i="6"/>
  <c r="U235" i="6" s="1"/>
  <c r="S236" i="6"/>
  <c r="U236" i="6" s="1"/>
  <c r="S237" i="6"/>
  <c r="U237" i="6" s="1"/>
  <c r="S238" i="6"/>
  <c r="U238" i="6" s="1"/>
  <c r="S239" i="6"/>
  <c r="U239" i="6" s="1"/>
  <c r="S240" i="6"/>
  <c r="U240" i="6" s="1"/>
  <c r="S241" i="6"/>
  <c r="U241" i="6" s="1"/>
  <c r="S242" i="6"/>
  <c r="U242" i="6" s="1"/>
  <c r="S243" i="6"/>
  <c r="U243" i="6" s="1"/>
  <c r="S244" i="6"/>
  <c r="U244" i="6" s="1"/>
  <c r="S245" i="6"/>
  <c r="U245" i="6" s="1"/>
  <c r="S246" i="6"/>
  <c r="U246" i="6" s="1"/>
  <c r="S247" i="6"/>
  <c r="U247" i="6" s="1"/>
  <c r="S248" i="6"/>
  <c r="U248" i="6" s="1"/>
  <c r="S249" i="6"/>
  <c r="U249" i="6" s="1"/>
  <c r="S250" i="6"/>
  <c r="U250" i="6" s="1"/>
  <c r="S251" i="6"/>
  <c r="U251" i="6" s="1"/>
  <c r="S252" i="6"/>
  <c r="U252" i="6" s="1"/>
  <c r="S253" i="6"/>
  <c r="U253" i="6" s="1"/>
  <c r="S254" i="6"/>
  <c r="U254" i="6" s="1"/>
  <c r="S255" i="6"/>
  <c r="U255" i="6" s="1"/>
  <c r="S256" i="6"/>
  <c r="U256" i="6" s="1"/>
  <c r="S257" i="6"/>
  <c r="U257" i="6" s="1"/>
  <c r="S258" i="6"/>
  <c r="U258" i="6" s="1"/>
  <c r="S259" i="6"/>
  <c r="U259" i="6" s="1"/>
  <c r="S260" i="6"/>
  <c r="U260" i="6" s="1"/>
  <c r="S261" i="6"/>
  <c r="U261" i="6" s="1"/>
  <c r="S262" i="6"/>
  <c r="U262" i="6" s="1"/>
  <c r="S263" i="6"/>
  <c r="U263" i="6" s="1"/>
  <c r="S264" i="6"/>
  <c r="U264" i="6" s="1"/>
  <c r="S265" i="6"/>
  <c r="U265" i="6" s="1"/>
  <c r="S266" i="6"/>
  <c r="U266" i="6" s="1"/>
  <c r="S267" i="6"/>
  <c r="U267" i="6" s="1"/>
  <c r="S268" i="6"/>
  <c r="U268" i="6" s="1"/>
  <c r="S269" i="6"/>
  <c r="U269" i="6" s="1"/>
  <c r="S270" i="6"/>
  <c r="U270" i="6" s="1"/>
  <c r="S271" i="6"/>
  <c r="U271" i="6" s="1"/>
  <c r="S272" i="6"/>
  <c r="U272" i="6" s="1"/>
  <c r="S273" i="6"/>
  <c r="U273" i="6" s="1"/>
  <c r="S274" i="6"/>
  <c r="U274" i="6" s="1"/>
  <c r="S275" i="6"/>
  <c r="U275" i="6" s="1"/>
  <c r="S276" i="6"/>
  <c r="U276" i="6" s="1"/>
  <c r="S277" i="6"/>
  <c r="U277" i="6" s="1"/>
  <c r="S278" i="6"/>
  <c r="U278" i="6" s="1"/>
  <c r="S279" i="6"/>
  <c r="U279" i="6" s="1"/>
  <c r="S280" i="6"/>
  <c r="U280" i="6" s="1"/>
  <c r="S281" i="6"/>
  <c r="U281" i="6" s="1"/>
  <c r="S282" i="6"/>
  <c r="U282" i="6" s="1"/>
  <c r="S283" i="6"/>
  <c r="U283" i="6" s="1"/>
  <c r="S284" i="6"/>
  <c r="U284" i="6" s="1"/>
  <c r="S285" i="6"/>
  <c r="U285" i="6" s="1"/>
  <c r="S286" i="6"/>
  <c r="U286" i="6" s="1"/>
  <c r="S287" i="6"/>
  <c r="U287" i="6" s="1"/>
  <c r="S288" i="6"/>
  <c r="U288" i="6" s="1"/>
  <c r="S289" i="6"/>
  <c r="U289" i="6" s="1"/>
  <c r="S290" i="6"/>
  <c r="U290" i="6" s="1"/>
  <c r="S291" i="6"/>
  <c r="U291" i="6" s="1"/>
  <c r="S292" i="6"/>
  <c r="U292" i="6" s="1"/>
  <c r="S293" i="6"/>
  <c r="U293" i="6" s="1"/>
  <c r="S294" i="6"/>
  <c r="U294" i="6" s="1"/>
  <c r="S295" i="6"/>
  <c r="U295" i="6" s="1"/>
  <c r="S296" i="6"/>
  <c r="U296" i="6" s="1"/>
  <c r="S297" i="6"/>
  <c r="U297" i="6" s="1"/>
  <c r="S298" i="6"/>
  <c r="U298" i="6" s="1"/>
  <c r="S299" i="6"/>
  <c r="U299" i="6" s="1"/>
  <c r="S300" i="6"/>
  <c r="U300" i="6" s="1"/>
  <c r="S301" i="6"/>
  <c r="U301" i="6" s="1"/>
  <c r="S302" i="6"/>
  <c r="U302" i="6" s="1"/>
  <c r="S303" i="6"/>
  <c r="U303" i="6" s="1"/>
  <c r="S304" i="6"/>
  <c r="U304" i="6" s="1"/>
  <c r="S305" i="6"/>
  <c r="U305" i="6" s="1"/>
  <c r="S306" i="6"/>
  <c r="U306" i="6" s="1"/>
  <c r="S307" i="6"/>
  <c r="U307" i="6" s="1"/>
  <c r="S308" i="6"/>
  <c r="U308" i="6" s="1"/>
  <c r="S309" i="6"/>
  <c r="U309" i="6" s="1"/>
  <c r="S310" i="6"/>
  <c r="U310" i="6" s="1"/>
  <c r="S311" i="6"/>
  <c r="U311" i="6" s="1"/>
  <c r="S312" i="6"/>
  <c r="U312" i="6" s="1"/>
  <c r="S313" i="6"/>
  <c r="U313" i="6" s="1"/>
  <c r="S314" i="6"/>
  <c r="U314" i="6" s="1"/>
  <c r="S315" i="6"/>
  <c r="U315" i="6" s="1"/>
  <c r="S316" i="6"/>
  <c r="U316" i="6" s="1"/>
  <c r="S317" i="6"/>
  <c r="U317" i="6" s="1"/>
  <c r="S318" i="6"/>
  <c r="U318" i="6" s="1"/>
  <c r="S319" i="6"/>
  <c r="U319" i="6" s="1"/>
  <c r="S320" i="6"/>
  <c r="U320" i="6" s="1"/>
  <c r="S321" i="6"/>
  <c r="U321" i="6" s="1"/>
  <c r="S322" i="6"/>
  <c r="U322" i="6" s="1"/>
  <c r="S323" i="6"/>
  <c r="U323" i="6" s="1"/>
  <c r="S324" i="6"/>
  <c r="U324" i="6" s="1"/>
  <c r="S325" i="6"/>
  <c r="U325" i="6" s="1"/>
  <c r="S326" i="6"/>
  <c r="U326" i="6" s="1"/>
  <c r="S327" i="6"/>
  <c r="U327" i="6" s="1"/>
  <c r="S328" i="6"/>
  <c r="U328" i="6" s="1"/>
  <c r="S329" i="6"/>
  <c r="U329" i="6" s="1"/>
  <c r="S330" i="6"/>
  <c r="U330" i="6" s="1"/>
  <c r="S331" i="6"/>
  <c r="U331" i="6" s="1"/>
  <c r="S332" i="6"/>
  <c r="U332" i="6" s="1"/>
  <c r="S333" i="6"/>
  <c r="U333" i="6" s="1"/>
  <c r="S334" i="6"/>
  <c r="U334" i="6" s="1"/>
  <c r="S335" i="6"/>
  <c r="U335" i="6" s="1"/>
  <c r="S336" i="6"/>
  <c r="U336" i="6" s="1"/>
  <c r="S337" i="6"/>
  <c r="U337" i="6" s="1"/>
  <c r="S338" i="6"/>
  <c r="U338" i="6" s="1"/>
  <c r="S339" i="6"/>
  <c r="U339" i="6" s="1"/>
  <c r="S340" i="6"/>
  <c r="U340" i="6" s="1"/>
  <c r="S341" i="6"/>
  <c r="U341" i="6" s="1"/>
  <c r="S342" i="6"/>
  <c r="U342" i="6" s="1"/>
  <c r="S343" i="6"/>
  <c r="U343" i="6" s="1"/>
  <c r="S344" i="6"/>
  <c r="U344" i="6" s="1"/>
  <c r="S345" i="6"/>
  <c r="U345" i="6" s="1"/>
  <c r="S346" i="6"/>
  <c r="U346" i="6" s="1"/>
  <c r="S347" i="6"/>
  <c r="U347" i="6" s="1"/>
  <c r="S348" i="6"/>
  <c r="U348" i="6" s="1"/>
  <c r="S349" i="6"/>
  <c r="U349" i="6" s="1"/>
  <c r="S350" i="6"/>
  <c r="U350" i="6" s="1"/>
  <c r="S351" i="6"/>
  <c r="U351" i="6" s="1"/>
  <c r="S352" i="6"/>
  <c r="U352" i="6" s="1"/>
  <c r="S353" i="6"/>
  <c r="U353" i="6" s="1"/>
  <c r="S354" i="6"/>
  <c r="U354" i="6" s="1"/>
  <c r="S355" i="6"/>
  <c r="U355" i="6" s="1"/>
  <c r="S356" i="6"/>
  <c r="U356" i="6" s="1"/>
  <c r="S357" i="6"/>
  <c r="U357" i="6" s="1"/>
  <c r="S358" i="6"/>
  <c r="U358" i="6" s="1"/>
  <c r="S359" i="6"/>
  <c r="U359" i="6" s="1"/>
  <c r="S360" i="6"/>
  <c r="U360" i="6" s="1"/>
  <c r="S361" i="6"/>
  <c r="U361" i="6" s="1"/>
  <c r="S362" i="6"/>
  <c r="U362" i="6" s="1"/>
  <c r="S363" i="6"/>
  <c r="U363" i="6" s="1"/>
  <c r="S364" i="6"/>
  <c r="U364" i="6" s="1"/>
  <c r="S365" i="6"/>
  <c r="U365" i="6" s="1"/>
  <c r="S366" i="6"/>
  <c r="U366" i="6" s="1"/>
  <c r="S367" i="6"/>
  <c r="U367" i="6" s="1"/>
  <c r="S368" i="6"/>
  <c r="U368" i="6" s="1"/>
  <c r="S369" i="6"/>
  <c r="U369" i="6" s="1"/>
  <c r="S370" i="6"/>
  <c r="U370" i="6" s="1"/>
  <c r="S371" i="6"/>
  <c r="U371" i="6" s="1"/>
  <c r="S372" i="6"/>
  <c r="U372" i="6" s="1"/>
  <c r="S373" i="6"/>
  <c r="U373" i="6" s="1"/>
  <c r="S374" i="6"/>
  <c r="U374" i="6" s="1"/>
  <c r="S375" i="6"/>
  <c r="U375" i="6" s="1"/>
  <c r="S376" i="6"/>
  <c r="U376" i="6" s="1"/>
  <c r="S377" i="6"/>
  <c r="U377" i="6" s="1"/>
  <c r="S378" i="6"/>
  <c r="U378" i="6" s="1"/>
  <c r="S379" i="6"/>
  <c r="U379" i="6" s="1"/>
  <c r="S380" i="6"/>
  <c r="U380" i="6" s="1"/>
  <c r="S381" i="6"/>
  <c r="U381" i="6" s="1"/>
  <c r="S382" i="6"/>
  <c r="U382" i="6" s="1"/>
  <c r="S383" i="6"/>
  <c r="U383" i="6" s="1"/>
  <c r="S384" i="6"/>
  <c r="U384" i="6" s="1"/>
  <c r="S385" i="6"/>
  <c r="U385" i="6" s="1"/>
  <c r="S386" i="6"/>
  <c r="U386" i="6" s="1"/>
  <c r="S387" i="6"/>
  <c r="U387" i="6" s="1"/>
  <c r="S388" i="6"/>
  <c r="U388" i="6" s="1"/>
  <c r="S389" i="6"/>
  <c r="U389" i="6" s="1"/>
  <c r="S390" i="6"/>
  <c r="U390" i="6" s="1"/>
  <c r="S391" i="6"/>
  <c r="U391" i="6" s="1"/>
  <c r="S392" i="6"/>
  <c r="U392" i="6" s="1"/>
  <c r="S393" i="6"/>
  <c r="U393" i="6" s="1"/>
  <c r="S394" i="6"/>
  <c r="U394" i="6" s="1"/>
  <c r="S395" i="6"/>
  <c r="U395" i="6" s="1"/>
  <c r="S396" i="6"/>
  <c r="U396" i="6" s="1"/>
  <c r="S397" i="6"/>
  <c r="U397" i="6" s="1"/>
  <c r="S398" i="6"/>
  <c r="U398" i="6" s="1"/>
  <c r="S399" i="6"/>
  <c r="U399" i="6" s="1"/>
  <c r="S400" i="6"/>
  <c r="U400" i="6" s="1"/>
  <c r="S401" i="6"/>
  <c r="U401" i="6" s="1"/>
  <c r="S402" i="6"/>
  <c r="U402" i="6" s="1"/>
  <c r="S403" i="6"/>
  <c r="U403" i="6" s="1"/>
  <c r="S404" i="6"/>
  <c r="U404" i="6" s="1"/>
  <c r="S405" i="6"/>
  <c r="U405" i="6" s="1"/>
  <c r="S406" i="6"/>
  <c r="U406" i="6" s="1"/>
  <c r="S407" i="6"/>
  <c r="U407" i="6" s="1"/>
  <c r="S408" i="6"/>
  <c r="U408" i="6" s="1"/>
  <c r="S409" i="6"/>
  <c r="U409" i="6" s="1"/>
  <c r="S410" i="6"/>
  <c r="U410" i="6" s="1"/>
  <c r="S411" i="6"/>
  <c r="U411" i="6" s="1"/>
  <c r="S412" i="6"/>
  <c r="U412" i="6" s="1"/>
  <c r="S413" i="6"/>
  <c r="U413" i="6" s="1"/>
  <c r="S414" i="6"/>
  <c r="U414" i="6" s="1"/>
  <c r="S415" i="6"/>
  <c r="U415" i="6" s="1"/>
  <c r="S416" i="6"/>
  <c r="U416" i="6" s="1"/>
  <c r="S417" i="6"/>
  <c r="U417" i="6" s="1"/>
  <c r="S418" i="6"/>
  <c r="U418" i="6" s="1"/>
  <c r="S419" i="6"/>
  <c r="U419" i="6" s="1"/>
  <c r="S420" i="6"/>
  <c r="U420" i="6" s="1"/>
  <c r="S421" i="6"/>
  <c r="U421" i="6" s="1"/>
  <c r="S422" i="6"/>
  <c r="U422" i="6" s="1"/>
  <c r="S423" i="6"/>
  <c r="U423" i="6" s="1"/>
  <c r="S424" i="6"/>
  <c r="U424" i="6" s="1"/>
  <c r="S425" i="6"/>
  <c r="U425" i="6" s="1"/>
  <c r="S426" i="6"/>
  <c r="U426" i="6" s="1"/>
  <c r="S427" i="6"/>
  <c r="U427" i="6" s="1"/>
  <c r="S428" i="6"/>
  <c r="U428" i="6" s="1"/>
  <c r="S429" i="6"/>
  <c r="U429" i="6" s="1"/>
  <c r="S430" i="6"/>
  <c r="U430" i="6" s="1"/>
  <c r="S431" i="6"/>
  <c r="U431" i="6" s="1"/>
  <c r="S432" i="6"/>
  <c r="U432" i="6" s="1"/>
  <c r="S433" i="6"/>
  <c r="U433" i="6" s="1"/>
  <c r="S434" i="6"/>
  <c r="U434" i="6" s="1"/>
  <c r="S435" i="6"/>
  <c r="U435" i="6" s="1"/>
  <c r="S436" i="6"/>
  <c r="U436" i="6" s="1"/>
  <c r="S437" i="6"/>
  <c r="U437" i="6" s="1"/>
  <c r="S438" i="6"/>
  <c r="U438" i="6" s="1"/>
  <c r="S439" i="6"/>
  <c r="U439" i="6" s="1"/>
  <c r="S440" i="6"/>
  <c r="U440" i="6" s="1"/>
  <c r="S441" i="6"/>
  <c r="U441" i="6" s="1"/>
  <c r="S442" i="6"/>
  <c r="U442" i="6" s="1"/>
  <c r="S443" i="6"/>
  <c r="U443" i="6" s="1"/>
  <c r="S444" i="6"/>
  <c r="U444" i="6" s="1"/>
  <c r="S445" i="6"/>
  <c r="U445" i="6" s="1"/>
  <c r="S446" i="6"/>
  <c r="U446" i="6" s="1"/>
  <c r="S447" i="6"/>
  <c r="U447" i="6" s="1"/>
  <c r="S448" i="6"/>
  <c r="U448" i="6" s="1"/>
  <c r="S449" i="6"/>
  <c r="U449" i="6" s="1"/>
  <c r="S450" i="6"/>
  <c r="U450" i="6" s="1"/>
  <c r="S451" i="6"/>
  <c r="U451" i="6" s="1"/>
  <c r="S452" i="6"/>
  <c r="U452" i="6" s="1"/>
  <c r="S453" i="6"/>
  <c r="U453" i="6" s="1"/>
  <c r="S454" i="6"/>
  <c r="U454" i="6" s="1"/>
  <c r="S455" i="6"/>
  <c r="U455" i="6" s="1"/>
  <c r="S456" i="6"/>
  <c r="U456" i="6" s="1"/>
  <c r="S457" i="6"/>
  <c r="U457" i="6" s="1"/>
  <c r="S458" i="6"/>
  <c r="U458" i="6" s="1"/>
  <c r="S459" i="6"/>
  <c r="U459" i="6" s="1"/>
  <c r="S460" i="6"/>
  <c r="U460" i="6" s="1"/>
  <c r="S461" i="6"/>
  <c r="U461" i="6" s="1"/>
  <c r="S462" i="6"/>
  <c r="U462" i="6" s="1"/>
  <c r="S463" i="6"/>
  <c r="U463" i="6" s="1"/>
  <c r="S464" i="6"/>
  <c r="U464" i="6" s="1"/>
  <c r="S465" i="6"/>
  <c r="U465" i="6" s="1"/>
  <c r="S466" i="6"/>
  <c r="U466" i="6" s="1"/>
  <c r="S467" i="6"/>
  <c r="U467" i="6" s="1"/>
  <c r="S468" i="6"/>
  <c r="U468" i="6" s="1"/>
  <c r="S469" i="6"/>
  <c r="U469" i="6" s="1"/>
  <c r="S470" i="6"/>
  <c r="U470" i="6" s="1"/>
  <c r="S471" i="6"/>
  <c r="U471" i="6" s="1"/>
  <c r="S472" i="6"/>
  <c r="U472" i="6" s="1"/>
  <c r="S473" i="6"/>
  <c r="U473" i="6" s="1"/>
  <c r="S474" i="6"/>
  <c r="U474" i="6" s="1"/>
  <c r="S475" i="6"/>
  <c r="U475" i="6" s="1"/>
  <c r="S476" i="6"/>
  <c r="U476" i="6" s="1"/>
  <c r="S477" i="6"/>
  <c r="U477" i="6" s="1"/>
  <c r="S478" i="6"/>
  <c r="U478" i="6" s="1"/>
  <c r="S479" i="6"/>
  <c r="U479" i="6" s="1"/>
  <c r="S480" i="6"/>
  <c r="U480" i="6" s="1"/>
  <c r="S481" i="6"/>
  <c r="U481" i="6" s="1"/>
  <c r="S482" i="6"/>
  <c r="U482" i="6" s="1"/>
  <c r="S483" i="6"/>
  <c r="U483" i="6" s="1"/>
  <c r="S484" i="6"/>
  <c r="U484" i="6" s="1"/>
  <c r="S485" i="6"/>
  <c r="U485" i="6" s="1"/>
  <c r="S486" i="6"/>
  <c r="U486" i="6" s="1"/>
  <c r="S487" i="6"/>
  <c r="U487" i="6" s="1"/>
  <c r="S488" i="6"/>
  <c r="U488" i="6" s="1"/>
  <c r="S489" i="6"/>
  <c r="U489" i="6" s="1"/>
  <c r="S490" i="6"/>
  <c r="U490" i="6" s="1"/>
  <c r="S491" i="6"/>
  <c r="U491" i="6" s="1"/>
  <c r="S492" i="6"/>
  <c r="U492" i="6" s="1"/>
  <c r="S493" i="6"/>
  <c r="U493" i="6" s="1"/>
  <c r="S494" i="6"/>
  <c r="U494" i="6" s="1"/>
  <c r="S495" i="6"/>
  <c r="U495" i="6" s="1"/>
  <c r="S496" i="6"/>
  <c r="U496" i="6" s="1"/>
  <c r="S497" i="6"/>
  <c r="U497" i="6" s="1"/>
  <c r="S498" i="6"/>
  <c r="U498" i="6" s="1"/>
  <c r="S499" i="6"/>
  <c r="U499" i="6" s="1"/>
  <c r="S500" i="6"/>
  <c r="U500" i="6" s="1"/>
  <c r="S501" i="6"/>
  <c r="U501" i="6" s="1"/>
  <c r="S502" i="6"/>
  <c r="U502" i="6" s="1"/>
  <c r="S503" i="6"/>
  <c r="U503" i="6" s="1"/>
  <c r="S504" i="6"/>
  <c r="U504" i="6" s="1"/>
  <c r="S505" i="6"/>
  <c r="U505" i="6" s="1"/>
  <c r="S506" i="6"/>
  <c r="U506" i="6" s="1"/>
  <c r="S507" i="6"/>
  <c r="U507" i="6" s="1"/>
  <c r="S508" i="6"/>
  <c r="U508" i="6" s="1"/>
  <c r="S509" i="6"/>
  <c r="U509" i="6" s="1"/>
  <c r="S510" i="6"/>
  <c r="U510" i="6" s="1"/>
  <c r="S511" i="6"/>
  <c r="U511" i="6" s="1"/>
  <c r="S512" i="6"/>
  <c r="U512" i="6" s="1"/>
  <c r="S513" i="6"/>
  <c r="U513" i="6" s="1"/>
  <c r="S514" i="6"/>
  <c r="U514" i="6" s="1"/>
  <c r="S515" i="6"/>
  <c r="U515" i="6" s="1"/>
  <c r="S516" i="6"/>
  <c r="U516" i="6" s="1"/>
  <c r="S517" i="6"/>
  <c r="U517" i="6" s="1"/>
  <c r="S518" i="6"/>
  <c r="U518" i="6" s="1"/>
  <c r="S519" i="6"/>
  <c r="U519" i="6" s="1"/>
  <c r="S520" i="6"/>
  <c r="U520" i="6" s="1"/>
  <c r="S521" i="6"/>
  <c r="U521" i="6" s="1"/>
  <c r="S522" i="6"/>
  <c r="U522" i="6" s="1"/>
  <c r="S523" i="6"/>
  <c r="U523" i="6" s="1"/>
  <c r="S524" i="6"/>
  <c r="U524" i="6" s="1"/>
  <c r="S525" i="6"/>
  <c r="U525" i="6" s="1"/>
  <c r="S526" i="6"/>
  <c r="U526" i="6" s="1"/>
  <c r="S527" i="6"/>
  <c r="U527" i="6" s="1"/>
  <c r="S528" i="6"/>
  <c r="U528" i="6" s="1"/>
  <c r="S529" i="6"/>
  <c r="U529" i="6" s="1"/>
  <c r="S530" i="6"/>
  <c r="U530" i="6" s="1"/>
  <c r="S531" i="6"/>
  <c r="U531" i="6" s="1"/>
  <c r="S532" i="6"/>
  <c r="U532" i="6" s="1"/>
  <c r="S533" i="6"/>
  <c r="U533" i="6" s="1"/>
  <c r="S534" i="6"/>
  <c r="U534" i="6" s="1"/>
  <c r="S535" i="6"/>
  <c r="U535" i="6" s="1"/>
  <c r="S536" i="6"/>
  <c r="U536" i="6" s="1"/>
  <c r="S537" i="6"/>
  <c r="U537" i="6" s="1"/>
  <c r="S538" i="6"/>
  <c r="U538" i="6" s="1"/>
  <c r="S539" i="6"/>
  <c r="U539" i="6" s="1"/>
  <c r="S540" i="6"/>
  <c r="U540" i="6" s="1"/>
  <c r="S541" i="6"/>
  <c r="U541" i="6" s="1"/>
  <c r="S542" i="6"/>
  <c r="U542" i="6" s="1"/>
  <c r="S543" i="6"/>
  <c r="U543" i="6" s="1"/>
  <c r="S544" i="6"/>
  <c r="U544" i="6" s="1"/>
  <c r="S545" i="6"/>
  <c r="U545" i="6" s="1"/>
  <c r="S546" i="6"/>
  <c r="U546" i="6" s="1"/>
  <c r="S547" i="6"/>
  <c r="U547" i="6" s="1"/>
  <c r="S548" i="6"/>
  <c r="U548" i="6" s="1"/>
  <c r="S549" i="6"/>
  <c r="U549" i="6" s="1"/>
  <c r="S550" i="6"/>
  <c r="U550" i="6" s="1"/>
  <c r="S551" i="6"/>
  <c r="U551" i="6" s="1"/>
  <c r="S552" i="6"/>
  <c r="U552" i="6" s="1"/>
  <c r="S553" i="6"/>
  <c r="U553" i="6" s="1"/>
  <c r="S554" i="6"/>
  <c r="U554" i="6" s="1"/>
  <c r="S555" i="6"/>
  <c r="U555" i="6" s="1"/>
  <c r="S556" i="6"/>
  <c r="U556" i="6" s="1"/>
  <c r="S557" i="6"/>
  <c r="U557" i="6" s="1"/>
  <c r="S558" i="6"/>
  <c r="U558" i="6" s="1"/>
  <c r="S559" i="6"/>
  <c r="U559" i="6" s="1"/>
  <c r="S560" i="6"/>
  <c r="U560" i="6" s="1"/>
  <c r="S561" i="6"/>
  <c r="U561" i="6" s="1"/>
  <c r="S562" i="6"/>
  <c r="U562" i="6" s="1"/>
  <c r="S563" i="6"/>
  <c r="U563" i="6" s="1"/>
  <c r="S564" i="6"/>
  <c r="U564" i="6" s="1"/>
  <c r="S565" i="6"/>
  <c r="U565" i="6" s="1"/>
  <c r="S566" i="6"/>
  <c r="U566" i="6" s="1"/>
  <c r="S567" i="6"/>
  <c r="U567" i="6" s="1"/>
  <c r="S568" i="6"/>
  <c r="U568" i="6" s="1"/>
  <c r="S569" i="6"/>
  <c r="U569" i="6" s="1"/>
  <c r="S570" i="6"/>
  <c r="U570" i="6" s="1"/>
  <c r="S571" i="6"/>
  <c r="U571" i="6" s="1"/>
  <c r="S572" i="6"/>
  <c r="U572" i="6" s="1"/>
  <c r="S573" i="6"/>
  <c r="U573" i="6" s="1"/>
  <c r="S574" i="6"/>
  <c r="U574" i="6" s="1"/>
  <c r="S575" i="6"/>
  <c r="U575" i="6" s="1"/>
  <c r="S576" i="6"/>
  <c r="U576" i="6" s="1"/>
  <c r="S577" i="6"/>
  <c r="U577" i="6" s="1"/>
  <c r="S578" i="6"/>
  <c r="U578" i="6" s="1"/>
  <c r="S579" i="6"/>
  <c r="U579" i="6" s="1"/>
  <c r="S580" i="6"/>
  <c r="U580" i="6" s="1"/>
  <c r="S581" i="6"/>
  <c r="U581" i="6" s="1"/>
  <c r="S582" i="6"/>
  <c r="U582" i="6" s="1"/>
  <c r="S583" i="6"/>
  <c r="U583" i="6" s="1"/>
  <c r="S584" i="6"/>
  <c r="U584" i="6" s="1"/>
  <c r="S585" i="6"/>
  <c r="U585" i="6" s="1"/>
  <c r="S586" i="6"/>
  <c r="U586" i="6" s="1"/>
  <c r="S587" i="6"/>
  <c r="U587" i="6" s="1"/>
  <c r="S588" i="6"/>
  <c r="U588" i="6" s="1"/>
  <c r="S589" i="6"/>
  <c r="U589" i="6" s="1"/>
  <c r="S590" i="6"/>
  <c r="U590" i="6" s="1"/>
  <c r="S591" i="6"/>
  <c r="U591" i="6" s="1"/>
  <c r="S592" i="6"/>
  <c r="U592" i="6" s="1"/>
  <c r="S593" i="6"/>
  <c r="U593" i="6" s="1"/>
  <c r="S594" i="6"/>
  <c r="U594" i="6" s="1"/>
  <c r="S595" i="6"/>
  <c r="U595" i="6" s="1"/>
  <c r="S596" i="6"/>
  <c r="U596" i="6" s="1"/>
  <c r="S597" i="6"/>
  <c r="U597" i="6" s="1"/>
  <c r="S598" i="6"/>
  <c r="U598" i="6" s="1"/>
  <c r="S599" i="6"/>
  <c r="U599" i="6" s="1"/>
  <c r="S600" i="6"/>
  <c r="U600" i="6" s="1"/>
  <c r="S601" i="6"/>
  <c r="U601" i="6" s="1"/>
  <c r="S602" i="6"/>
  <c r="U602" i="6" s="1"/>
  <c r="S603" i="6"/>
  <c r="U603" i="6" s="1"/>
  <c r="S604" i="6"/>
  <c r="U604" i="6" s="1"/>
  <c r="S605" i="6"/>
  <c r="U605" i="6" s="1"/>
  <c r="S606" i="6"/>
  <c r="U606" i="6" s="1"/>
  <c r="S607" i="6"/>
  <c r="U607" i="6" s="1"/>
  <c r="S608" i="6"/>
  <c r="U608" i="6" s="1"/>
  <c r="S609" i="6"/>
  <c r="U609" i="6" s="1"/>
  <c r="S610" i="6"/>
  <c r="U610" i="6" s="1"/>
  <c r="S611" i="6"/>
  <c r="U611" i="6" s="1"/>
  <c r="S612" i="6"/>
  <c r="U612" i="6" s="1"/>
  <c r="S613" i="6"/>
  <c r="U613" i="6" s="1"/>
  <c r="S614" i="6"/>
  <c r="U614" i="6" s="1"/>
  <c r="S615" i="6"/>
  <c r="U615" i="6" s="1"/>
  <c r="S616" i="6"/>
  <c r="U616" i="6" s="1"/>
  <c r="S617" i="6"/>
  <c r="U617" i="6" s="1"/>
  <c r="S618" i="6"/>
  <c r="U618" i="6" s="1"/>
  <c r="S619" i="6"/>
  <c r="U619" i="6" s="1"/>
  <c r="S620" i="6"/>
  <c r="U620" i="6" s="1"/>
  <c r="S621" i="6"/>
  <c r="U621" i="6" s="1"/>
  <c r="S622" i="6"/>
  <c r="U622" i="6" s="1"/>
  <c r="S623" i="6"/>
  <c r="U623" i="6" s="1"/>
  <c r="S624" i="6"/>
  <c r="U624" i="6" s="1"/>
  <c r="S625" i="6"/>
  <c r="U625" i="6" s="1"/>
  <c r="S626" i="6"/>
  <c r="U626" i="6" s="1"/>
  <c r="S627" i="6"/>
  <c r="U627" i="6" s="1"/>
  <c r="S628" i="6"/>
  <c r="U628" i="6" s="1"/>
  <c r="S629" i="6"/>
  <c r="U629" i="6" s="1"/>
  <c r="S630" i="6"/>
  <c r="U630" i="6" s="1"/>
  <c r="S631" i="6"/>
  <c r="U631" i="6" s="1"/>
  <c r="S632" i="6"/>
  <c r="U632" i="6" s="1"/>
  <c r="S633" i="6"/>
  <c r="U633" i="6" s="1"/>
  <c r="S634" i="6"/>
  <c r="U634" i="6" s="1"/>
  <c r="S635" i="6"/>
  <c r="U635" i="6" s="1"/>
  <c r="S636" i="6"/>
  <c r="U636" i="6" s="1"/>
  <c r="S637" i="6"/>
  <c r="U637" i="6" s="1"/>
  <c r="S638" i="6"/>
  <c r="U638" i="6" s="1"/>
  <c r="S639" i="6"/>
  <c r="U639" i="6" s="1"/>
  <c r="S640" i="6"/>
  <c r="U640" i="6" s="1"/>
  <c r="S641" i="6"/>
  <c r="U641" i="6" s="1"/>
  <c r="S642" i="6"/>
  <c r="U642" i="6" s="1"/>
  <c r="S643" i="6"/>
  <c r="U643" i="6" s="1"/>
  <c r="S644" i="6"/>
  <c r="U644" i="6" s="1"/>
  <c r="S645" i="6"/>
  <c r="U645" i="6" s="1"/>
  <c r="S646" i="6"/>
  <c r="U646" i="6" s="1"/>
  <c r="S647" i="6"/>
  <c r="U647" i="6" s="1"/>
  <c r="S648" i="6"/>
  <c r="U648" i="6" s="1"/>
  <c r="S649" i="6"/>
  <c r="U649" i="6" s="1"/>
  <c r="S650" i="6"/>
  <c r="U650" i="6" s="1"/>
  <c r="S651" i="6"/>
  <c r="U651" i="6" s="1"/>
  <c r="S652" i="6"/>
  <c r="U652" i="6" s="1"/>
  <c r="S653" i="6"/>
  <c r="U653" i="6" s="1"/>
  <c r="S654" i="6"/>
  <c r="U654" i="6" s="1"/>
  <c r="S655" i="6"/>
  <c r="U655" i="6" s="1"/>
  <c r="S656" i="6"/>
  <c r="U656" i="6" s="1"/>
  <c r="S657" i="6"/>
  <c r="U657" i="6" s="1"/>
  <c r="S658" i="6"/>
  <c r="U658" i="6" s="1"/>
  <c r="S659" i="6"/>
  <c r="U659" i="6" s="1"/>
  <c r="S660" i="6"/>
  <c r="U660" i="6" s="1"/>
  <c r="S661" i="6"/>
  <c r="U661" i="6" s="1"/>
  <c r="S662" i="6"/>
  <c r="U662" i="6" s="1"/>
  <c r="S663" i="6"/>
  <c r="U663" i="6" s="1"/>
  <c r="S664" i="6"/>
  <c r="U664" i="6" s="1"/>
  <c r="S665" i="6"/>
  <c r="U665" i="6" s="1"/>
  <c r="S666" i="6"/>
  <c r="U666" i="6" s="1"/>
  <c r="S667" i="6"/>
  <c r="U667" i="6" s="1"/>
  <c r="S668" i="6"/>
  <c r="U668" i="6" s="1"/>
  <c r="S669" i="6"/>
  <c r="U669" i="6" s="1"/>
  <c r="S670" i="6"/>
  <c r="U670" i="6" s="1"/>
  <c r="S671" i="6"/>
  <c r="U671" i="6" s="1"/>
  <c r="S672" i="6"/>
  <c r="U672" i="6" s="1"/>
  <c r="S673" i="6"/>
  <c r="U673" i="6" s="1"/>
  <c r="S674" i="6"/>
  <c r="U674" i="6" s="1"/>
  <c r="S675" i="6"/>
  <c r="U675" i="6" s="1"/>
  <c r="S676" i="6"/>
  <c r="U676" i="6" s="1"/>
  <c r="S677" i="6"/>
  <c r="U677" i="6" s="1"/>
  <c r="S678" i="6"/>
  <c r="U678" i="6" s="1"/>
  <c r="S679" i="6"/>
  <c r="U679" i="6" s="1"/>
  <c r="S680" i="6"/>
  <c r="U680" i="6" s="1"/>
  <c r="S681" i="6"/>
  <c r="U681" i="6" s="1"/>
  <c r="S682" i="6"/>
  <c r="U682" i="6" s="1"/>
  <c r="S683" i="6"/>
  <c r="U683" i="6" s="1"/>
  <c r="S684" i="6"/>
  <c r="U684" i="6" s="1"/>
  <c r="S685" i="6"/>
  <c r="U685" i="6" s="1"/>
  <c r="S686" i="6"/>
  <c r="U686" i="6" s="1"/>
  <c r="S687" i="6"/>
  <c r="U687" i="6" s="1"/>
  <c r="S688" i="6"/>
  <c r="U688" i="6" s="1"/>
  <c r="S689" i="6"/>
  <c r="U689" i="6" s="1"/>
  <c r="S690" i="6"/>
  <c r="U690" i="6" s="1"/>
  <c r="S691" i="6"/>
  <c r="U691" i="6" s="1"/>
  <c r="S692" i="6"/>
  <c r="U692" i="6" s="1"/>
  <c r="S693" i="6"/>
  <c r="U693" i="6" s="1"/>
  <c r="S694" i="6"/>
  <c r="U694" i="6" s="1"/>
  <c r="S695" i="6"/>
  <c r="U695" i="6" s="1"/>
  <c r="S696" i="6"/>
  <c r="U696" i="6" s="1"/>
  <c r="S697" i="6"/>
  <c r="U697" i="6" s="1"/>
  <c r="S698" i="6"/>
  <c r="U698" i="6" s="1"/>
  <c r="S699" i="6"/>
  <c r="U699" i="6" s="1"/>
  <c r="S700" i="6"/>
  <c r="U700" i="6" s="1"/>
  <c r="S701" i="6"/>
  <c r="U701" i="6" s="1"/>
  <c r="S702" i="6"/>
  <c r="U702" i="6" s="1"/>
  <c r="S703" i="6"/>
  <c r="U703" i="6" s="1"/>
  <c r="S704" i="6"/>
  <c r="U704" i="6" s="1"/>
  <c r="S705" i="6"/>
  <c r="U705" i="6" s="1"/>
  <c r="S706" i="6"/>
  <c r="U706" i="6" s="1"/>
  <c r="S707" i="6"/>
  <c r="U707" i="6" s="1"/>
  <c r="S708" i="6"/>
  <c r="U708" i="6" s="1"/>
  <c r="S709" i="6"/>
  <c r="U709" i="6" s="1"/>
  <c r="S710" i="6"/>
  <c r="U710" i="6" s="1"/>
  <c r="S711" i="6"/>
  <c r="U711" i="6" s="1"/>
  <c r="S712" i="6"/>
  <c r="U712" i="6" s="1"/>
  <c r="S713" i="6"/>
  <c r="U713" i="6" s="1"/>
  <c r="S714" i="6"/>
  <c r="U714" i="6" s="1"/>
  <c r="S715" i="6"/>
  <c r="U715" i="6" s="1"/>
  <c r="S716" i="6"/>
  <c r="U716" i="6" s="1"/>
  <c r="S717" i="6"/>
  <c r="U717" i="6" s="1"/>
  <c r="S718" i="6"/>
  <c r="U718" i="6" s="1"/>
  <c r="S719" i="6"/>
  <c r="U719" i="6" s="1"/>
  <c r="S720" i="6"/>
  <c r="U720" i="6" s="1"/>
  <c r="S721" i="6"/>
  <c r="U721" i="6" s="1"/>
  <c r="S722" i="6"/>
  <c r="U722" i="6" s="1"/>
  <c r="S723" i="6"/>
  <c r="U723" i="6" s="1"/>
  <c r="S724" i="6"/>
  <c r="U724" i="6" s="1"/>
  <c r="S725" i="6"/>
  <c r="U725" i="6" s="1"/>
  <c r="S726" i="6"/>
  <c r="U726" i="6" s="1"/>
  <c r="S727" i="6"/>
  <c r="U727" i="6" s="1"/>
  <c r="S728" i="6"/>
  <c r="U728" i="6" s="1"/>
  <c r="S729" i="6"/>
  <c r="U729" i="6" s="1"/>
  <c r="S730" i="6"/>
  <c r="U730" i="6" s="1"/>
  <c r="S731" i="6"/>
  <c r="U731" i="6" s="1"/>
  <c r="S732" i="6"/>
  <c r="U732" i="6" s="1"/>
  <c r="S733" i="6"/>
  <c r="U733" i="6" s="1"/>
  <c r="S734" i="6"/>
  <c r="U734" i="6" s="1"/>
  <c r="S735" i="6"/>
  <c r="U735" i="6" s="1"/>
  <c r="S736" i="6"/>
  <c r="U736" i="6" s="1"/>
  <c r="S737" i="6"/>
  <c r="U737" i="6" s="1"/>
  <c r="S738" i="6"/>
  <c r="U738" i="6" s="1"/>
  <c r="S739" i="6"/>
  <c r="U739" i="6" s="1"/>
  <c r="S740" i="6"/>
  <c r="U740" i="6" s="1"/>
  <c r="S741" i="6"/>
  <c r="U741" i="6" s="1"/>
  <c r="S742" i="6"/>
  <c r="U742" i="6" s="1"/>
  <c r="S743" i="6"/>
  <c r="U743" i="6" s="1"/>
  <c r="S744" i="6"/>
  <c r="U744" i="6" s="1"/>
  <c r="S745" i="6"/>
  <c r="U745" i="6" s="1"/>
  <c r="S746" i="6"/>
  <c r="U746" i="6" s="1"/>
  <c r="S747" i="6"/>
  <c r="U747" i="6" s="1"/>
  <c r="S748" i="6"/>
  <c r="U748" i="6" s="1"/>
  <c r="S749" i="6"/>
  <c r="U749" i="6" s="1"/>
  <c r="S750" i="6"/>
  <c r="U750" i="6" s="1"/>
  <c r="S751" i="6"/>
  <c r="U751" i="6" s="1"/>
  <c r="S752" i="6"/>
  <c r="U752" i="6" s="1"/>
  <c r="S753" i="6"/>
  <c r="U753" i="6" s="1"/>
  <c r="S754" i="6"/>
  <c r="U754" i="6" s="1"/>
  <c r="S755" i="6"/>
  <c r="U755" i="6" s="1"/>
  <c r="S756" i="6"/>
  <c r="U756" i="6" s="1"/>
  <c r="S757" i="6"/>
  <c r="U757" i="6" s="1"/>
  <c r="S758" i="6"/>
  <c r="U758" i="6" s="1"/>
  <c r="S759" i="6"/>
  <c r="U759" i="6" s="1"/>
  <c r="S760" i="6"/>
  <c r="U760" i="6" s="1"/>
  <c r="S761" i="6"/>
  <c r="U761" i="6" s="1"/>
  <c r="S762" i="6"/>
  <c r="U762" i="6" s="1"/>
  <c r="S763" i="6"/>
  <c r="U763" i="6" s="1"/>
  <c r="S764" i="6"/>
  <c r="U764" i="6" s="1"/>
  <c r="S765" i="6"/>
  <c r="U765" i="6" s="1"/>
  <c r="S766" i="6"/>
  <c r="U766" i="6" s="1"/>
  <c r="S767" i="6"/>
  <c r="U767" i="6" s="1"/>
  <c r="S768" i="6"/>
  <c r="U768" i="6" s="1"/>
  <c r="S769" i="6"/>
  <c r="U769" i="6" s="1"/>
  <c r="S770" i="6"/>
  <c r="U770" i="6" s="1"/>
  <c r="S771" i="6"/>
  <c r="U771" i="6" s="1"/>
  <c r="S772" i="6"/>
  <c r="U772" i="6" s="1"/>
  <c r="S773" i="6"/>
  <c r="U773" i="6" s="1"/>
  <c r="S774" i="6"/>
  <c r="U774" i="6" s="1"/>
  <c r="S775" i="6"/>
  <c r="U775" i="6" s="1"/>
  <c r="S776" i="6"/>
  <c r="U776" i="6" s="1"/>
  <c r="S777" i="6"/>
  <c r="U777" i="6" s="1"/>
  <c r="S778" i="6"/>
  <c r="U778" i="6" s="1"/>
  <c r="S779" i="6"/>
  <c r="U779" i="6" s="1"/>
  <c r="S780" i="6"/>
  <c r="U780" i="6" s="1"/>
  <c r="S781" i="6"/>
  <c r="U781" i="6" s="1"/>
  <c r="S782" i="6"/>
  <c r="U782" i="6" s="1"/>
  <c r="S783" i="6"/>
  <c r="U783" i="6" s="1"/>
  <c r="S784" i="6"/>
  <c r="U784" i="6" s="1"/>
  <c r="S785" i="6"/>
  <c r="U785" i="6" s="1"/>
  <c r="S786" i="6"/>
  <c r="U786" i="6" s="1"/>
  <c r="S787" i="6"/>
  <c r="U787" i="6" s="1"/>
  <c r="S788" i="6"/>
  <c r="U788" i="6" s="1"/>
  <c r="S789" i="6"/>
  <c r="U789" i="6" s="1"/>
  <c r="S790" i="6"/>
  <c r="U790" i="6" s="1"/>
  <c r="S791" i="6"/>
  <c r="U791" i="6" s="1"/>
  <c r="S792" i="6"/>
  <c r="U792" i="6" s="1"/>
  <c r="S793" i="6"/>
  <c r="U793" i="6" s="1"/>
  <c r="S794" i="6"/>
  <c r="U794" i="6" s="1"/>
  <c r="S795" i="6"/>
  <c r="U795" i="6" s="1"/>
  <c r="S796" i="6"/>
  <c r="U796" i="6" s="1"/>
  <c r="S797" i="6"/>
  <c r="U797" i="6" s="1"/>
  <c r="S798" i="6"/>
  <c r="U798" i="6" s="1"/>
  <c r="S799" i="6"/>
  <c r="U799" i="6" s="1"/>
  <c r="S800" i="6"/>
  <c r="U800" i="6" s="1"/>
  <c r="S801" i="6"/>
  <c r="U801" i="6" s="1"/>
  <c r="S802" i="6"/>
  <c r="U802" i="6" s="1"/>
  <c r="S803" i="6"/>
  <c r="U803" i="6" s="1"/>
  <c r="S804" i="6"/>
  <c r="U804" i="6" s="1"/>
  <c r="S805" i="6"/>
  <c r="U805" i="6" s="1"/>
  <c r="S806" i="6"/>
  <c r="U806" i="6" s="1"/>
  <c r="S807" i="6"/>
  <c r="U807" i="6" s="1"/>
  <c r="S808" i="6"/>
  <c r="U808" i="6" s="1"/>
  <c r="S809" i="6"/>
  <c r="U809" i="6" s="1"/>
  <c r="S810" i="6"/>
  <c r="U810" i="6" s="1"/>
  <c r="S811" i="6"/>
  <c r="U811" i="6" s="1"/>
  <c r="S812" i="6"/>
  <c r="U812" i="6" s="1"/>
  <c r="S813" i="6"/>
  <c r="U813" i="6" s="1"/>
  <c r="S814" i="6"/>
  <c r="U814" i="6" s="1"/>
  <c r="S815" i="6"/>
  <c r="U815" i="6" s="1"/>
  <c r="S816" i="6"/>
  <c r="U816" i="6" s="1"/>
  <c r="S817" i="6"/>
  <c r="U817" i="6" s="1"/>
  <c r="S818" i="6"/>
  <c r="U818" i="6" s="1"/>
  <c r="S819" i="6"/>
  <c r="U819" i="6" s="1"/>
  <c r="S820" i="6"/>
  <c r="U820" i="6" s="1"/>
  <c r="S821" i="6"/>
  <c r="U821" i="6" s="1"/>
  <c r="S822" i="6"/>
  <c r="U822" i="6" s="1"/>
  <c r="S823" i="6"/>
  <c r="U823" i="6" s="1"/>
  <c r="S824" i="6"/>
  <c r="U824" i="6" s="1"/>
  <c r="S825" i="6"/>
  <c r="U825" i="6" s="1"/>
  <c r="S826" i="6"/>
  <c r="U826" i="6" s="1"/>
  <c r="S827" i="6"/>
  <c r="U827" i="6" s="1"/>
  <c r="S828" i="6"/>
  <c r="U828" i="6" s="1"/>
  <c r="S829" i="6"/>
  <c r="U829" i="6" s="1"/>
  <c r="S830" i="6"/>
  <c r="U830" i="6" s="1"/>
  <c r="S831" i="6"/>
  <c r="U831" i="6" s="1"/>
  <c r="S832" i="6"/>
  <c r="U832" i="6" s="1"/>
  <c r="S833" i="6"/>
  <c r="U833" i="6" s="1"/>
  <c r="S834" i="6"/>
  <c r="U834" i="6" s="1"/>
  <c r="S835" i="6"/>
  <c r="U835" i="6" s="1"/>
  <c r="S836" i="6"/>
  <c r="U836" i="6" s="1"/>
  <c r="S837" i="6"/>
  <c r="U837" i="6" s="1"/>
  <c r="S838" i="6"/>
  <c r="U838" i="6" s="1"/>
  <c r="S839" i="6"/>
  <c r="U839" i="6" s="1"/>
  <c r="S840" i="6"/>
  <c r="U840" i="6" s="1"/>
  <c r="S841" i="6"/>
  <c r="U841" i="6" s="1"/>
  <c r="S842" i="6"/>
  <c r="U842" i="6" s="1"/>
  <c r="S843" i="6"/>
  <c r="U843" i="6" s="1"/>
  <c r="S844" i="6"/>
  <c r="U844" i="6" s="1"/>
  <c r="S845" i="6"/>
  <c r="U845" i="6" s="1"/>
  <c r="S846" i="6"/>
  <c r="U846" i="6" s="1"/>
  <c r="S847" i="6"/>
  <c r="U847" i="6" s="1"/>
  <c r="S848" i="6"/>
  <c r="U848" i="6" s="1"/>
  <c r="S849" i="6"/>
  <c r="U849" i="6" s="1"/>
  <c r="S850" i="6"/>
  <c r="U850" i="6" s="1"/>
  <c r="S851" i="6"/>
  <c r="U851" i="6" s="1"/>
  <c r="S852" i="6"/>
  <c r="U852" i="6" s="1"/>
  <c r="S853" i="6"/>
  <c r="U853" i="6" s="1"/>
  <c r="S854" i="6"/>
  <c r="U854" i="6" s="1"/>
  <c r="S855" i="6"/>
  <c r="U855" i="6" s="1"/>
  <c r="S856" i="6"/>
  <c r="U856" i="6" s="1"/>
  <c r="S857" i="6"/>
  <c r="U857" i="6" s="1"/>
  <c r="S858" i="6"/>
  <c r="U858" i="6" s="1"/>
  <c r="S859" i="6"/>
  <c r="U859" i="6" s="1"/>
  <c r="S860" i="6"/>
  <c r="U860" i="6" s="1"/>
  <c r="S861" i="6"/>
  <c r="U861" i="6" s="1"/>
  <c r="S862" i="6"/>
  <c r="U862" i="6" s="1"/>
  <c r="S863" i="6"/>
  <c r="U863" i="6" s="1"/>
  <c r="S864" i="6"/>
  <c r="U864" i="6" s="1"/>
  <c r="S865" i="6"/>
  <c r="U865" i="6" s="1"/>
  <c r="S866" i="6"/>
  <c r="U866" i="6" s="1"/>
  <c r="S867" i="6"/>
  <c r="U867" i="6" s="1"/>
  <c r="S868" i="6"/>
  <c r="U868" i="6" s="1"/>
  <c r="S869" i="6"/>
  <c r="U869" i="6" s="1"/>
  <c r="S870" i="6"/>
  <c r="U870" i="6" s="1"/>
  <c r="S871" i="6"/>
  <c r="U871" i="6" s="1"/>
  <c r="S872" i="6"/>
  <c r="U872" i="6" s="1"/>
  <c r="S873" i="6"/>
  <c r="U873" i="6" s="1"/>
  <c r="S874" i="6"/>
  <c r="U874" i="6" s="1"/>
  <c r="S875" i="6"/>
  <c r="U875" i="6" s="1"/>
  <c r="S876" i="6"/>
  <c r="U876" i="6" s="1"/>
  <c r="S877" i="6"/>
  <c r="U877" i="6" s="1"/>
  <c r="S878" i="6"/>
  <c r="U878" i="6" s="1"/>
  <c r="S879" i="6"/>
  <c r="U879" i="6" s="1"/>
  <c r="S880" i="6"/>
  <c r="U880" i="6" s="1"/>
  <c r="S881" i="6"/>
  <c r="U881" i="6" s="1"/>
  <c r="S882" i="6"/>
  <c r="U882" i="6" s="1"/>
  <c r="S883" i="6"/>
  <c r="U883" i="6" s="1"/>
  <c r="S884" i="6"/>
  <c r="U884" i="6" s="1"/>
  <c r="S885" i="6"/>
  <c r="U885" i="6" s="1"/>
  <c r="S886" i="6"/>
  <c r="U886" i="6" s="1"/>
  <c r="S887" i="6"/>
  <c r="U887" i="6" s="1"/>
  <c r="S888" i="6"/>
  <c r="U888" i="6" s="1"/>
  <c r="S889" i="6"/>
  <c r="U889" i="6" s="1"/>
  <c r="S890" i="6"/>
  <c r="U890" i="6" s="1"/>
  <c r="S891" i="6"/>
  <c r="U891" i="6" s="1"/>
  <c r="S892" i="6"/>
  <c r="U892" i="6" s="1"/>
  <c r="S893" i="6"/>
  <c r="U893" i="6" s="1"/>
  <c r="S894" i="6"/>
  <c r="U894" i="6" s="1"/>
  <c r="S895" i="6"/>
  <c r="U895" i="6" s="1"/>
  <c r="S896" i="6"/>
  <c r="U896" i="6" s="1"/>
  <c r="S897" i="6"/>
  <c r="U897" i="6" s="1"/>
  <c r="S898" i="6"/>
  <c r="U898" i="6" s="1"/>
  <c r="S899" i="6"/>
  <c r="U899" i="6" s="1"/>
  <c r="S900" i="6"/>
  <c r="U900" i="6" s="1"/>
  <c r="S901" i="6"/>
  <c r="U901" i="6" s="1"/>
  <c r="S902" i="6"/>
  <c r="U902" i="6" s="1"/>
  <c r="S903" i="6"/>
  <c r="U903" i="6" s="1"/>
  <c r="S904" i="6"/>
  <c r="U904" i="6" s="1"/>
  <c r="S905" i="6"/>
  <c r="U905" i="6" s="1"/>
  <c r="S906" i="6"/>
  <c r="U906" i="6" s="1"/>
  <c r="S907" i="6"/>
  <c r="U907" i="6" s="1"/>
  <c r="S908" i="6"/>
  <c r="U908" i="6" s="1"/>
  <c r="S909" i="6"/>
  <c r="U909" i="6" s="1"/>
  <c r="S910" i="6"/>
  <c r="U910" i="6" s="1"/>
  <c r="S911" i="6"/>
  <c r="U911" i="6" s="1"/>
  <c r="S912" i="6"/>
  <c r="U912" i="6" s="1"/>
  <c r="S913" i="6"/>
  <c r="U913" i="6" s="1"/>
  <c r="S914" i="6"/>
  <c r="U914" i="6" s="1"/>
  <c r="S915" i="6"/>
  <c r="U915" i="6" s="1"/>
  <c r="S916" i="6"/>
  <c r="U916" i="6" s="1"/>
  <c r="S917" i="6"/>
  <c r="U917" i="6" s="1"/>
  <c r="S918" i="6"/>
  <c r="U918" i="6" s="1"/>
  <c r="S919" i="6"/>
  <c r="U919" i="6" s="1"/>
  <c r="S920" i="6"/>
  <c r="U920" i="6" s="1"/>
  <c r="S921" i="6"/>
  <c r="U921" i="6" s="1"/>
  <c r="S922" i="6"/>
  <c r="U922" i="6" s="1"/>
  <c r="S923" i="6"/>
  <c r="U923" i="6" s="1"/>
  <c r="S924" i="6"/>
  <c r="U924" i="6" s="1"/>
  <c r="S925" i="6"/>
  <c r="U925" i="6" s="1"/>
  <c r="S926" i="6"/>
  <c r="U926" i="6" s="1"/>
  <c r="S927" i="6"/>
  <c r="U927" i="6" s="1"/>
  <c r="S928" i="6"/>
  <c r="U928" i="6" s="1"/>
  <c r="S929" i="6"/>
  <c r="U929" i="6" s="1"/>
  <c r="S930" i="6"/>
  <c r="U930" i="6" s="1"/>
  <c r="S931" i="6"/>
  <c r="U931" i="6" s="1"/>
  <c r="S932" i="6"/>
  <c r="U932" i="6" s="1"/>
  <c r="S933" i="6"/>
  <c r="U933" i="6" s="1"/>
  <c r="S934" i="6"/>
  <c r="U934" i="6" s="1"/>
  <c r="S935" i="6"/>
  <c r="U935" i="6" s="1"/>
  <c r="S936" i="6"/>
  <c r="U936" i="6" s="1"/>
  <c r="S937" i="6"/>
  <c r="U937" i="6" s="1"/>
  <c r="S938" i="6"/>
  <c r="U938" i="6" s="1"/>
  <c r="S939" i="6"/>
  <c r="U939" i="6" s="1"/>
  <c r="S940" i="6"/>
  <c r="U940" i="6" s="1"/>
  <c r="S941" i="6"/>
  <c r="U941" i="6" s="1"/>
  <c r="S942" i="6"/>
  <c r="U942" i="6" s="1"/>
  <c r="S943" i="6"/>
  <c r="U943" i="6" s="1"/>
  <c r="S944" i="6"/>
  <c r="U944" i="6" s="1"/>
  <c r="S945" i="6"/>
  <c r="U945" i="6" s="1"/>
  <c r="S946" i="6"/>
  <c r="U946" i="6" s="1"/>
  <c r="S947" i="6"/>
  <c r="U947" i="6" s="1"/>
  <c r="S948" i="6"/>
  <c r="U948" i="6" s="1"/>
  <c r="S949" i="6"/>
  <c r="U949" i="6" s="1"/>
  <c r="S950" i="6"/>
  <c r="U950" i="6" s="1"/>
  <c r="S951" i="6"/>
  <c r="U951" i="6" s="1"/>
  <c r="S952" i="6"/>
  <c r="U952" i="6" s="1"/>
  <c r="S953" i="6"/>
  <c r="U953" i="6" s="1"/>
  <c r="S954" i="6"/>
  <c r="U954" i="6" s="1"/>
  <c r="S955" i="6"/>
  <c r="U955" i="6" s="1"/>
  <c r="S956" i="6"/>
  <c r="U956" i="6" s="1"/>
  <c r="S957" i="6"/>
  <c r="U957" i="6" s="1"/>
  <c r="S958" i="6"/>
  <c r="U958" i="6" s="1"/>
  <c r="S959" i="6"/>
  <c r="U959" i="6" s="1"/>
  <c r="S960" i="6"/>
  <c r="U960" i="6" s="1"/>
  <c r="S961" i="6"/>
  <c r="U961" i="6" s="1"/>
  <c r="S962" i="6"/>
  <c r="U962" i="6" s="1"/>
  <c r="S963" i="6"/>
  <c r="U963" i="6" s="1"/>
  <c r="S964" i="6"/>
  <c r="U964" i="6" s="1"/>
  <c r="S965" i="6"/>
  <c r="U965" i="6" s="1"/>
  <c r="S966" i="6"/>
  <c r="U966" i="6" s="1"/>
  <c r="S967" i="6"/>
  <c r="U967" i="6" s="1"/>
  <c r="S968" i="6"/>
  <c r="U968" i="6" s="1"/>
  <c r="S969" i="6"/>
  <c r="U969" i="6" s="1"/>
  <c r="S970" i="6"/>
  <c r="U970" i="6" s="1"/>
  <c r="S971" i="6"/>
  <c r="U971" i="6" s="1"/>
  <c r="S972" i="6"/>
  <c r="U972" i="6" s="1"/>
  <c r="S973" i="6"/>
  <c r="U973" i="6" s="1"/>
  <c r="S974" i="6"/>
  <c r="U974" i="6" s="1"/>
  <c r="S975" i="6"/>
  <c r="U975" i="6" s="1"/>
  <c r="S976" i="6"/>
  <c r="U976" i="6" s="1"/>
  <c r="S977" i="6"/>
  <c r="U977" i="6" s="1"/>
  <c r="S978" i="6"/>
  <c r="U978" i="6" s="1"/>
  <c r="S979" i="6"/>
  <c r="U979" i="6" s="1"/>
  <c r="S980" i="6"/>
  <c r="U980" i="6" s="1"/>
  <c r="S981" i="6"/>
  <c r="U981" i="6" s="1"/>
  <c r="S982" i="6"/>
  <c r="U982" i="6" s="1"/>
  <c r="S983" i="6"/>
  <c r="U983" i="6" s="1"/>
  <c r="S984" i="6"/>
  <c r="U984" i="6" s="1"/>
  <c r="S985" i="6"/>
  <c r="U985" i="6" s="1"/>
  <c r="S986" i="6"/>
  <c r="U986" i="6" s="1"/>
  <c r="S987" i="6"/>
  <c r="U987" i="6" s="1"/>
  <c r="S988" i="6"/>
  <c r="U988" i="6" s="1"/>
  <c r="S989" i="6"/>
  <c r="U989" i="6" s="1"/>
  <c r="S990" i="6"/>
  <c r="U990" i="6" s="1"/>
  <c r="S991" i="6"/>
  <c r="U991" i="6" s="1"/>
  <c r="S992" i="6"/>
  <c r="U992" i="6" s="1"/>
  <c r="S993" i="6"/>
  <c r="U993" i="6" s="1"/>
  <c r="S994" i="6"/>
  <c r="U994" i="6" s="1"/>
  <c r="S995" i="6"/>
  <c r="U995" i="6" s="1"/>
  <c r="S996" i="6"/>
  <c r="U996" i="6" s="1"/>
  <c r="S997" i="6"/>
  <c r="U997" i="6" s="1"/>
  <c r="S998" i="6"/>
  <c r="U998" i="6" s="1"/>
  <c r="S999" i="6"/>
  <c r="U999" i="6" s="1"/>
  <c r="S1000" i="6"/>
  <c r="U1000" i="6" s="1"/>
  <c r="S1001" i="6"/>
  <c r="U1001" i="6" s="1"/>
  <c r="S1002" i="6"/>
  <c r="U1002" i="6" s="1"/>
  <c r="S1003" i="6"/>
  <c r="U1003" i="6" s="1"/>
  <c r="S1004" i="6"/>
  <c r="U1004" i="6" s="1"/>
  <c r="S1005" i="6"/>
  <c r="U1005" i="6" s="1"/>
  <c r="S1006" i="6"/>
  <c r="U1006" i="6" s="1"/>
  <c r="S1007" i="6"/>
  <c r="U1007" i="6" s="1"/>
  <c r="S1008" i="6"/>
  <c r="U1008" i="6" s="1"/>
  <c r="S1009" i="6"/>
  <c r="U1009" i="6" s="1"/>
  <c r="S1010" i="6"/>
  <c r="U1010" i="6" s="1"/>
  <c r="S1011" i="6"/>
  <c r="U1011" i="6" s="1"/>
  <c r="S1012" i="6"/>
  <c r="U1012" i="6" s="1"/>
  <c r="S1013" i="6"/>
  <c r="U1013" i="6" s="1"/>
  <c r="S1014" i="6"/>
  <c r="U1014" i="6" s="1"/>
  <c r="S1015" i="6"/>
  <c r="U1015" i="6" s="1"/>
  <c r="S1016" i="6"/>
  <c r="U1016" i="6" s="1"/>
  <c r="S1017" i="6"/>
  <c r="U1017" i="6" s="1"/>
  <c r="S1018" i="6"/>
  <c r="U1018" i="6" s="1"/>
  <c r="S1019" i="6"/>
  <c r="U1019" i="6" s="1"/>
  <c r="S1020" i="6"/>
  <c r="U1020" i="6" s="1"/>
  <c r="S1021" i="6"/>
  <c r="U1021" i="6" s="1"/>
  <c r="S1022" i="6"/>
  <c r="U1022" i="6" s="1"/>
  <c r="S1023" i="6"/>
  <c r="U1023" i="6" s="1"/>
  <c r="S1024" i="6"/>
  <c r="U1024" i="6" s="1"/>
  <c r="S1025" i="6"/>
  <c r="U1025" i="6" s="1"/>
  <c r="S1026" i="6"/>
  <c r="U1026" i="6" s="1"/>
  <c r="S1027" i="6"/>
  <c r="U1027" i="6" s="1"/>
  <c r="S1028" i="6"/>
  <c r="U1028" i="6" s="1"/>
  <c r="S1029" i="6"/>
  <c r="U1029" i="6" s="1"/>
  <c r="S1030" i="6"/>
  <c r="U1030" i="6" s="1"/>
  <c r="S1031" i="6"/>
  <c r="U1031" i="6" s="1"/>
  <c r="S1032" i="6"/>
  <c r="U1032" i="6" s="1"/>
  <c r="S1033" i="6"/>
  <c r="U1033" i="6" s="1"/>
  <c r="S1034" i="6"/>
  <c r="U1034" i="6" s="1"/>
  <c r="S1035" i="6"/>
  <c r="U1035" i="6" s="1"/>
  <c r="S1036" i="6"/>
  <c r="U1036" i="6" s="1"/>
  <c r="S1037" i="6"/>
  <c r="U1037" i="6" s="1"/>
  <c r="S1038" i="6"/>
  <c r="U1038" i="6" s="1"/>
  <c r="S1039" i="6"/>
  <c r="U1039" i="6" s="1"/>
  <c r="S1040" i="6"/>
  <c r="U1040" i="6" s="1"/>
  <c r="S1041" i="6"/>
  <c r="U1041" i="6" s="1"/>
  <c r="S1042" i="6"/>
  <c r="U1042" i="6" s="1"/>
  <c r="S1043" i="6"/>
  <c r="U1043" i="6" s="1"/>
  <c r="S1044" i="6"/>
  <c r="U1044" i="6" s="1"/>
  <c r="S1045" i="6"/>
  <c r="U1045" i="6" s="1"/>
  <c r="S1046" i="6"/>
  <c r="U1046" i="6" s="1"/>
  <c r="S1047" i="6"/>
  <c r="U1047" i="6" s="1"/>
  <c r="S1048" i="6"/>
  <c r="U1048" i="6" s="1"/>
  <c r="S1049" i="6"/>
  <c r="U1049" i="6" s="1"/>
  <c r="S1050" i="6"/>
  <c r="U1050" i="6" s="1"/>
  <c r="S1051" i="6"/>
  <c r="U1051" i="6" s="1"/>
  <c r="S1052" i="6"/>
  <c r="U1052" i="6" s="1"/>
  <c r="S1053" i="6"/>
  <c r="U1053" i="6" s="1"/>
  <c r="S1054" i="6"/>
  <c r="U1054" i="6" s="1"/>
  <c r="S1055" i="6"/>
  <c r="U1055" i="6" s="1"/>
  <c r="S1056" i="6"/>
  <c r="U1056" i="6" s="1"/>
  <c r="S1057" i="6"/>
  <c r="U1057" i="6" s="1"/>
  <c r="S1058" i="6"/>
  <c r="U1058" i="6" s="1"/>
  <c r="S1059" i="6"/>
  <c r="U1059" i="6" s="1"/>
  <c r="S1060" i="6"/>
  <c r="U1060" i="6" s="1"/>
  <c r="S1061" i="6"/>
  <c r="U1061" i="6" s="1"/>
  <c r="S1062" i="6"/>
  <c r="U1062" i="6" s="1"/>
  <c r="S1063" i="6"/>
  <c r="U1063" i="6" s="1"/>
  <c r="S1064" i="6"/>
  <c r="U1064" i="6" s="1"/>
  <c r="S1065" i="6"/>
  <c r="U1065" i="6" s="1"/>
  <c r="S1066" i="6"/>
  <c r="U1066" i="6" s="1"/>
  <c r="S1067" i="6"/>
  <c r="U1067" i="6" s="1"/>
  <c r="S1068" i="6"/>
  <c r="U1068" i="6" s="1"/>
  <c r="S1069" i="6"/>
  <c r="U1069" i="6" s="1"/>
  <c r="S1070" i="6"/>
  <c r="U1070" i="6" s="1"/>
  <c r="S1071" i="6"/>
  <c r="U1071" i="6" s="1"/>
  <c r="S1072" i="6"/>
  <c r="U1072" i="6" s="1"/>
  <c r="S1073" i="6"/>
  <c r="U1073" i="6" s="1"/>
  <c r="S1074" i="6"/>
  <c r="U1074" i="6" s="1"/>
  <c r="S1075" i="6"/>
  <c r="U1075" i="6" s="1"/>
  <c r="S1076" i="6"/>
  <c r="U1076" i="6" s="1"/>
  <c r="S1077" i="6"/>
  <c r="U1077" i="6" s="1"/>
  <c r="S1078" i="6"/>
  <c r="U1078" i="6" s="1"/>
  <c r="S1079" i="6"/>
  <c r="U1079" i="6" s="1"/>
  <c r="S1080" i="6"/>
  <c r="U1080" i="6" s="1"/>
  <c r="S1081" i="6"/>
  <c r="U1081" i="6" s="1"/>
  <c r="S1082" i="6"/>
  <c r="U1082" i="6" s="1"/>
  <c r="S1083" i="6"/>
  <c r="U1083" i="6" s="1"/>
  <c r="S1084" i="6"/>
  <c r="U1084" i="6" s="1"/>
  <c r="S1085" i="6"/>
  <c r="U1085" i="6" s="1"/>
  <c r="S1086" i="6"/>
  <c r="U1086" i="6" s="1"/>
  <c r="S1087" i="6"/>
  <c r="U1087" i="6" s="1"/>
  <c r="S1088" i="6"/>
  <c r="U1088" i="6" s="1"/>
  <c r="S1089" i="6"/>
  <c r="U1089" i="6" s="1"/>
  <c r="S1090" i="6"/>
  <c r="U1090" i="6" s="1"/>
  <c r="S1091" i="6"/>
  <c r="U1091" i="6" s="1"/>
  <c r="S1092" i="6"/>
  <c r="U1092" i="6" s="1"/>
  <c r="S1093" i="6"/>
  <c r="U1093" i="6" s="1"/>
  <c r="S1094" i="6"/>
  <c r="U1094" i="6" s="1"/>
  <c r="S1095" i="6"/>
  <c r="U1095" i="6" s="1"/>
  <c r="S1096" i="6"/>
  <c r="U1096" i="6" s="1"/>
  <c r="S1097" i="6"/>
  <c r="U1097" i="6" s="1"/>
  <c r="S1098" i="6"/>
  <c r="U1098" i="6" s="1"/>
  <c r="S1099" i="6"/>
  <c r="U1099" i="6" s="1"/>
  <c r="S1100" i="6"/>
  <c r="U1100" i="6" s="1"/>
  <c r="S1101" i="6"/>
  <c r="U1101" i="6" s="1"/>
  <c r="S1102" i="6"/>
  <c r="U1102" i="6" s="1"/>
  <c r="S1103" i="6"/>
  <c r="U1103" i="6" s="1"/>
  <c r="S1104" i="6"/>
  <c r="U1104" i="6" s="1"/>
  <c r="S1105" i="6"/>
  <c r="U1105" i="6" s="1"/>
  <c r="S1106" i="6"/>
  <c r="U1106" i="6" s="1"/>
  <c r="S1107" i="6"/>
  <c r="U1107" i="6" s="1"/>
  <c r="S1108" i="6"/>
  <c r="U1108" i="6" s="1"/>
  <c r="S1109" i="6"/>
  <c r="U1109" i="6" s="1"/>
  <c r="S1110" i="6"/>
  <c r="U1110" i="6" s="1"/>
  <c r="S1111" i="6"/>
  <c r="U1111" i="6" s="1"/>
  <c r="S1112" i="6"/>
  <c r="U1112" i="6" s="1"/>
  <c r="S1113" i="6"/>
  <c r="U1113" i="6" s="1"/>
  <c r="S1114" i="6"/>
  <c r="U1114" i="6" s="1"/>
  <c r="S1115" i="6"/>
  <c r="U1115" i="6" s="1"/>
  <c r="S1116" i="6"/>
  <c r="U1116" i="6" s="1"/>
  <c r="S1117" i="6"/>
  <c r="U1117" i="6" s="1"/>
  <c r="S1118" i="6"/>
  <c r="U1118" i="6" s="1"/>
  <c r="S1119" i="6"/>
  <c r="U1119" i="6" s="1"/>
  <c r="S1120" i="6"/>
  <c r="U1120" i="6" s="1"/>
  <c r="S1121" i="6"/>
  <c r="U1121" i="6" s="1"/>
  <c r="S1122" i="6"/>
  <c r="U1122" i="6" s="1"/>
  <c r="S1123" i="6"/>
  <c r="U1123" i="6" s="1"/>
  <c r="S1124" i="6"/>
  <c r="U1124" i="6" s="1"/>
  <c r="S1125" i="6"/>
  <c r="U1125" i="6" s="1"/>
  <c r="S1126" i="6"/>
  <c r="U1126" i="6" s="1"/>
  <c r="S1127" i="6"/>
  <c r="U1127" i="6" s="1"/>
  <c r="S1128" i="6"/>
  <c r="U1128" i="6" s="1"/>
  <c r="S1129" i="6"/>
  <c r="U1129" i="6" s="1"/>
  <c r="S1130" i="6"/>
  <c r="U1130" i="6" s="1"/>
  <c r="S1131" i="6"/>
  <c r="U1131" i="6" s="1"/>
  <c r="S1132" i="6"/>
  <c r="U1132" i="6" s="1"/>
  <c r="S1133" i="6"/>
  <c r="U1133" i="6" s="1"/>
  <c r="S1134" i="6"/>
  <c r="U1134" i="6" s="1"/>
  <c r="S1135" i="6"/>
  <c r="U1135" i="6" s="1"/>
  <c r="S1136" i="6"/>
  <c r="U1136" i="6" s="1"/>
  <c r="S1137" i="6"/>
  <c r="U1137" i="6" s="1"/>
  <c r="S1138" i="6"/>
  <c r="U1138" i="6" s="1"/>
  <c r="S1139" i="6"/>
  <c r="U1139" i="6" s="1"/>
  <c r="S1140" i="6"/>
  <c r="U1140" i="6" s="1"/>
  <c r="S1141" i="6"/>
  <c r="U1141" i="6" s="1"/>
  <c r="S1142" i="6"/>
  <c r="U1142" i="6" s="1"/>
  <c r="S1143" i="6"/>
  <c r="U1143" i="6" s="1"/>
  <c r="S1144" i="6"/>
  <c r="U1144" i="6" s="1"/>
  <c r="S1145" i="6"/>
  <c r="U1145" i="6" s="1"/>
  <c r="S1146" i="6"/>
  <c r="U1146" i="6" s="1"/>
  <c r="S1147" i="6"/>
  <c r="U1147" i="6" s="1"/>
  <c r="S1148" i="6"/>
  <c r="U1148" i="6" s="1"/>
  <c r="S1149" i="6"/>
  <c r="U1149" i="6" s="1"/>
  <c r="S1150" i="6"/>
  <c r="U1150" i="6" s="1"/>
  <c r="S1151" i="6"/>
  <c r="U1151" i="6" s="1"/>
  <c r="S1152" i="6"/>
  <c r="U1152" i="6" s="1"/>
  <c r="S1153" i="6"/>
  <c r="U1153" i="6" s="1"/>
  <c r="S1154" i="6"/>
  <c r="U1154" i="6" s="1"/>
  <c r="S1155" i="6"/>
  <c r="U1155" i="6" s="1"/>
  <c r="S1156" i="6"/>
  <c r="U1156" i="6" s="1"/>
  <c r="S1157" i="6"/>
  <c r="U1157" i="6" s="1"/>
  <c r="S1158" i="6"/>
  <c r="U1158" i="6" s="1"/>
  <c r="S1159" i="6"/>
  <c r="U1159" i="6" s="1"/>
  <c r="S1160" i="6"/>
  <c r="U1160" i="6" s="1"/>
  <c r="S1161" i="6"/>
  <c r="U1161" i="6" s="1"/>
  <c r="S1162" i="6"/>
  <c r="U1162" i="6" s="1"/>
  <c r="S1163" i="6"/>
  <c r="U1163" i="6" s="1"/>
  <c r="S1164" i="6"/>
  <c r="U1164" i="6" s="1"/>
  <c r="S1165" i="6"/>
  <c r="U1165" i="6" s="1"/>
  <c r="S1166" i="6"/>
  <c r="U1166" i="6" s="1"/>
  <c r="S1167" i="6"/>
  <c r="U1167" i="6" s="1"/>
  <c r="S1168" i="6"/>
  <c r="U1168" i="6" s="1"/>
  <c r="S1169" i="6"/>
  <c r="U1169" i="6" s="1"/>
  <c r="S1170" i="6"/>
  <c r="U1170" i="6" s="1"/>
  <c r="S1171" i="6"/>
  <c r="U1171" i="6" s="1"/>
  <c r="S1172" i="6"/>
  <c r="U1172" i="6" s="1"/>
  <c r="S1173" i="6"/>
  <c r="U1173" i="6" s="1"/>
  <c r="S1174" i="6"/>
  <c r="U1174" i="6" s="1"/>
  <c r="S1175" i="6"/>
  <c r="U1175" i="6" s="1"/>
  <c r="S1176" i="6"/>
  <c r="U1176" i="6" s="1"/>
  <c r="S1177" i="6"/>
  <c r="U1177" i="6" s="1"/>
  <c r="S1178" i="6"/>
  <c r="U1178" i="6" s="1"/>
  <c r="S1179" i="6"/>
  <c r="U1179" i="6" s="1"/>
  <c r="S1180" i="6"/>
  <c r="U1180" i="6" s="1"/>
  <c r="S1181" i="6"/>
  <c r="U1181" i="6" s="1"/>
  <c r="S1182" i="6"/>
  <c r="U1182" i="6" s="1"/>
  <c r="S1183" i="6"/>
  <c r="U1183" i="6" s="1"/>
  <c r="S1184" i="6"/>
  <c r="U1184" i="6" s="1"/>
  <c r="S1185" i="6"/>
  <c r="U1185" i="6" s="1"/>
  <c r="S1186" i="6"/>
  <c r="U1186" i="6" s="1"/>
  <c r="S1187" i="6"/>
  <c r="U1187" i="6" s="1"/>
  <c r="S1188" i="6"/>
  <c r="U1188" i="6" s="1"/>
  <c r="S1189" i="6"/>
  <c r="U1189" i="6" s="1"/>
  <c r="S1190" i="6"/>
  <c r="U1190" i="6" s="1"/>
  <c r="S1191" i="6"/>
  <c r="U1191" i="6" s="1"/>
  <c r="S1192" i="6"/>
  <c r="U1192" i="6" s="1"/>
  <c r="S1193" i="6"/>
  <c r="U1193" i="6" s="1"/>
  <c r="S1194" i="6"/>
  <c r="U1194" i="6" s="1"/>
  <c r="S1195" i="6"/>
  <c r="U1195" i="6" s="1"/>
  <c r="S1196" i="6"/>
  <c r="U1196" i="6" s="1"/>
  <c r="S1197" i="6"/>
  <c r="U1197" i="6" s="1"/>
  <c r="S1198" i="6"/>
  <c r="U1198" i="6" s="1"/>
  <c r="S1199" i="6"/>
  <c r="U1199" i="6" s="1"/>
  <c r="S1200" i="6"/>
  <c r="U1200" i="6" s="1"/>
  <c r="S1201" i="6"/>
  <c r="U1201" i="6" s="1"/>
  <c r="S1202" i="6"/>
  <c r="U1202" i="6" s="1"/>
  <c r="S1203" i="6"/>
  <c r="U1203" i="6" s="1"/>
  <c r="S1204" i="6"/>
  <c r="U1204" i="6" s="1"/>
  <c r="S1205" i="6"/>
  <c r="U1205" i="6" s="1"/>
  <c r="S1206" i="6"/>
  <c r="U1206" i="6" s="1"/>
  <c r="S1207" i="6"/>
  <c r="U1207" i="6" s="1"/>
  <c r="S1208" i="6"/>
  <c r="U1208" i="6" s="1"/>
  <c r="S1209" i="6"/>
  <c r="U1209" i="6" s="1"/>
  <c r="S1210" i="6"/>
  <c r="U1210" i="6" s="1"/>
  <c r="S1211" i="6"/>
  <c r="U1211" i="6" s="1"/>
  <c r="S1212" i="6"/>
  <c r="U1212" i="6" s="1"/>
  <c r="S1213" i="6"/>
  <c r="U1213" i="6" s="1"/>
  <c r="S1214" i="6"/>
  <c r="U1214" i="6" s="1"/>
  <c r="S1215" i="6"/>
  <c r="U1215" i="6" s="1"/>
  <c r="S1216" i="6"/>
  <c r="U1216" i="6" s="1"/>
  <c r="S1217" i="6"/>
  <c r="U1217" i="6" s="1"/>
  <c r="S1218" i="6"/>
  <c r="U1218" i="6" s="1"/>
  <c r="S1219" i="6"/>
  <c r="U1219" i="6" s="1"/>
  <c r="S1220" i="6"/>
  <c r="U1220" i="6" s="1"/>
  <c r="S1221" i="6"/>
  <c r="U1221" i="6" s="1"/>
  <c r="S1222" i="6"/>
  <c r="U1222" i="6" s="1"/>
  <c r="S1223" i="6"/>
  <c r="U1223" i="6" s="1"/>
  <c r="S1224" i="6"/>
  <c r="U1224" i="6" s="1"/>
  <c r="S1225" i="6"/>
  <c r="U1225" i="6" s="1"/>
  <c r="S1226" i="6"/>
  <c r="U1226" i="6" s="1"/>
  <c r="S1227" i="6"/>
  <c r="U1227" i="6" s="1"/>
  <c r="S1228" i="6"/>
  <c r="U1228" i="6" s="1"/>
  <c r="S1229" i="6"/>
  <c r="U1229" i="6" s="1"/>
  <c r="S1230" i="6"/>
  <c r="U1230" i="6" s="1"/>
  <c r="S1231" i="6"/>
  <c r="U1231" i="6" s="1"/>
  <c r="S1232" i="6"/>
  <c r="U1232" i="6" s="1"/>
  <c r="S1233" i="6"/>
  <c r="U1233" i="6" s="1"/>
  <c r="S1234" i="6"/>
  <c r="U1234" i="6" s="1"/>
  <c r="S1235" i="6"/>
  <c r="U1235" i="6" s="1"/>
  <c r="S1236" i="6"/>
  <c r="U1236" i="6" s="1"/>
  <c r="S1237" i="6"/>
  <c r="U1237" i="6" s="1"/>
  <c r="S1238" i="6"/>
  <c r="U1238" i="6" s="1"/>
  <c r="S1239" i="6"/>
  <c r="U1239" i="6" s="1"/>
  <c r="S1240" i="6"/>
  <c r="U1240" i="6" s="1"/>
  <c r="S1241" i="6"/>
  <c r="U1241" i="6" s="1"/>
  <c r="S1242" i="6"/>
  <c r="U1242" i="6" s="1"/>
  <c r="S1243" i="6"/>
  <c r="U1243" i="6" s="1"/>
  <c r="S1244" i="6"/>
  <c r="U1244" i="6" s="1"/>
  <c r="S1245" i="6"/>
  <c r="U1245" i="6" s="1"/>
  <c r="S1246" i="6"/>
  <c r="U1246" i="6" s="1"/>
  <c r="S1247" i="6"/>
  <c r="U1247" i="6" s="1"/>
  <c r="S1248" i="6"/>
  <c r="U1248" i="6" s="1"/>
  <c r="S1249" i="6"/>
  <c r="U1249" i="6" s="1"/>
  <c r="S1250" i="6"/>
  <c r="U1250" i="6" s="1"/>
  <c r="S1251" i="6"/>
  <c r="U1251" i="6" s="1"/>
  <c r="S1252" i="6"/>
  <c r="U1252" i="6" s="1"/>
  <c r="S1253" i="6"/>
  <c r="U1253" i="6" s="1"/>
  <c r="S1254" i="6"/>
  <c r="U1254" i="6" s="1"/>
  <c r="S1255" i="6"/>
  <c r="U1255" i="6" s="1"/>
  <c r="S1256" i="6"/>
  <c r="U1256" i="6" s="1"/>
  <c r="S1257" i="6"/>
  <c r="U1257" i="6" s="1"/>
  <c r="S1258" i="6"/>
  <c r="U1258" i="6" s="1"/>
  <c r="S1259" i="6"/>
  <c r="U1259" i="6" s="1"/>
  <c r="S1260" i="6"/>
  <c r="U1260" i="6" s="1"/>
  <c r="S1261" i="6"/>
  <c r="U1261" i="6" s="1"/>
  <c r="S1262" i="6"/>
  <c r="U1262" i="6" s="1"/>
  <c r="S1263" i="6"/>
  <c r="U1263" i="6" s="1"/>
  <c r="S1264" i="6"/>
  <c r="U1264" i="6" s="1"/>
  <c r="S1265" i="6"/>
  <c r="U1265" i="6" s="1"/>
  <c r="S1266" i="6"/>
  <c r="U1266" i="6" s="1"/>
  <c r="S1267" i="6"/>
  <c r="U1267" i="6" s="1"/>
  <c r="S1268" i="6"/>
  <c r="U1268" i="6" s="1"/>
  <c r="S1269" i="6"/>
  <c r="U1269" i="6" s="1"/>
  <c r="S1270" i="6"/>
  <c r="U1270" i="6" s="1"/>
  <c r="S1271" i="6"/>
  <c r="U1271" i="6" s="1"/>
  <c r="S1272" i="6"/>
  <c r="U1272" i="6" s="1"/>
  <c r="S1273" i="6"/>
  <c r="U1273" i="6" s="1"/>
  <c r="S1274" i="6"/>
  <c r="U1274" i="6" s="1"/>
  <c r="S1275" i="6"/>
  <c r="U1275" i="6" s="1"/>
  <c r="S1276" i="6"/>
  <c r="U1276" i="6" s="1"/>
  <c r="S1277" i="6"/>
  <c r="U1277" i="6" s="1"/>
  <c r="S1278" i="6"/>
  <c r="U1278" i="6" s="1"/>
  <c r="S1279" i="6"/>
  <c r="U1279" i="6" s="1"/>
  <c r="S1280" i="6"/>
  <c r="U1280" i="6" s="1"/>
  <c r="S1281" i="6"/>
  <c r="U1281" i="6" s="1"/>
  <c r="S1282" i="6"/>
  <c r="U1282" i="6" s="1"/>
  <c r="S1283" i="6"/>
  <c r="U1283" i="6" s="1"/>
  <c r="S1284" i="6"/>
  <c r="U1284" i="6" s="1"/>
  <c r="S1285" i="6"/>
  <c r="U1285" i="6" s="1"/>
  <c r="S1286" i="6"/>
  <c r="U1286" i="6" s="1"/>
  <c r="S1287" i="6"/>
  <c r="U1287" i="6" s="1"/>
  <c r="S1288" i="6"/>
  <c r="U1288" i="6" s="1"/>
  <c r="S1289" i="6"/>
  <c r="U1289" i="6" s="1"/>
  <c r="S1290" i="6"/>
  <c r="U1290" i="6" s="1"/>
  <c r="S1291" i="6"/>
  <c r="U1291" i="6" s="1"/>
  <c r="S1292" i="6"/>
  <c r="U1292" i="6" s="1"/>
  <c r="S1293" i="6"/>
  <c r="U1293" i="6" s="1"/>
  <c r="S1294" i="6"/>
  <c r="U1294" i="6" s="1"/>
  <c r="S1295" i="6"/>
  <c r="U1295" i="6" s="1"/>
  <c r="S1296" i="6"/>
  <c r="U1296" i="6" s="1"/>
  <c r="S1297" i="6"/>
  <c r="U1297" i="6" s="1"/>
  <c r="S1298" i="6"/>
  <c r="U1298" i="6" s="1"/>
  <c r="S1299" i="6"/>
  <c r="U1299" i="6" s="1"/>
  <c r="S1300" i="6"/>
  <c r="U1300" i="6" s="1"/>
  <c r="S1301" i="6"/>
  <c r="U1301" i="6" s="1"/>
  <c r="S1302" i="6"/>
  <c r="U1302" i="6" s="1"/>
  <c r="S1303" i="6"/>
  <c r="U1303" i="6" s="1"/>
  <c r="S1304" i="6"/>
  <c r="U1304" i="6" s="1"/>
  <c r="S1305" i="6"/>
  <c r="U1305" i="6" s="1"/>
  <c r="S1306" i="6"/>
  <c r="U1306" i="6" s="1"/>
  <c r="S1307" i="6"/>
  <c r="U1307" i="6" s="1"/>
  <c r="S1308" i="6"/>
  <c r="U1308" i="6" s="1"/>
  <c r="S1309" i="6"/>
  <c r="U1309" i="6" s="1"/>
  <c r="S1310" i="6"/>
  <c r="U1310" i="6" s="1"/>
  <c r="S1311" i="6"/>
  <c r="U1311" i="6" s="1"/>
  <c r="S1312" i="6"/>
  <c r="U1312" i="6" s="1"/>
  <c r="S1313" i="6"/>
  <c r="U1313" i="6" s="1"/>
  <c r="S1314" i="6"/>
  <c r="U1314" i="6" s="1"/>
  <c r="S1315" i="6"/>
  <c r="U1315" i="6" s="1"/>
  <c r="S1316" i="6"/>
  <c r="U1316" i="6" s="1"/>
  <c r="S1317" i="6"/>
  <c r="U1317" i="6" s="1"/>
  <c r="S1318" i="6"/>
  <c r="U1318" i="6" s="1"/>
  <c r="S1319" i="6"/>
  <c r="U1319" i="6" s="1"/>
  <c r="S1320" i="6"/>
  <c r="U1320" i="6" s="1"/>
  <c r="S1321" i="6"/>
  <c r="U1321" i="6" s="1"/>
  <c r="S1322" i="6"/>
  <c r="U1322" i="6" s="1"/>
  <c r="S1323" i="6"/>
  <c r="U1323" i="6" s="1"/>
  <c r="S1324" i="6"/>
  <c r="U1324" i="6" s="1"/>
  <c r="S1325" i="6"/>
  <c r="U1325" i="6" s="1"/>
  <c r="S1326" i="6"/>
  <c r="U1326" i="6" s="1"/>
  <c r="S1327" i="6"/>
  <c r="U1327" i="6" s="1"/>
  <c r="S1328" i="6"/>
  <c r="U1328" i="6" s="1"/>
  <c r="S1329" i="6"/>
  <c r="U1329" i="6" s="1"/>
  <c r="S1330" i="6"/>
  <c r="U1330" i="6" s="1"/>
  <c r="S1331" i="6"/>
  <c r="U1331" i="6" s="1"/>
  <c r="S1332" i="6"/>
  <c r="U1332" i="6" s="1"/>
  <c r="S1333" i="6"/>
  <c r="U1333" i="6" s="1"/>
  <c r="S1334" i="6"/>
  <c r="U1334" i="6" s="1"/>
  <c r="S1335" i="6"/>
  <c r="U1335" i="6" s="1"/>
  <c r="S1336" i="6"/>
  <c r="U1336" i="6" s="1"/>
  <c r="S1337" i="6"/>
  <c r="U1337" i="6" s="1"/>
  <c r="S1338" i="6"/>
  <c r="U1338" i="6" s="1"/>
  <c r="S1339" i="6"/>
  <c r="U1339" i="6" s="1"/>
  <c r="S1340" i="6"/>
  <c r="U1340" i="6" s="1"/>
  <c r="S1341" i="6"/>
  <c r="U1341" i="6" s="1"/>
  <c r="S1342" i="6"/>
  <c r="U1342" i="6" s="1"/>
  <c r="S1343" i="6"/>
  <c r="U1343" i="6" s="1"/>
  <c r="S1344" i="6"/>
  <c r="U1344" i="6" s="1"/>
  <c r="S1345" i="6"/>
  <c r="U1345" i="6" s="1"/>
  <c r="S1346" i="6"/>
  <c r="U1346" i="6" s="1"/>
  <c r="S1347" i="6"/>
  <c r="U1347" i="6" s="1"/>
  <c r="S1348" i="6"/>
  <c r="U1348" i="6" s="1"/>
  <c r="S1349" i="6"/>
  <c r="U1349" i="6" s="1"/>
  <c r="S1350" i="6"/>
  <c r="U1350" i="6" s="1"/>
  <c r="S1351" i="6"/>
  <c r="U1351" i="6" s="1"/>
  <c r="S1352" i="6"/>
  <c r="U1352" i="6" s="1"/>
  <c r="S1353" i="6"/>
  <c r="U1353" i="6" s="1"/>
  <c r="S1354" i="6"/>
  <c r="U1354" i="6" s="1"/>
  <c r="S1355" i="6"/>
  <c r="U1355" i="6" s="1"/>
  <c r="S1356" i="6"/>
  <c r="U1356" i="6" s="1"/>
  <c r="S1357" i="6"/>
  <c r="U1357" i="6" s="1"/>
  <c r="S1358" i="6"/>
  <c r="U1358" i="6" s="1"/>
  <c r="S1359" i="6"/>
  <c r="U1359" i="6" s="1"/>
  <c r="S1360" i="6"/>
  <c r="U1360" i="6" s="1"/>
  <c r="S1361" i="6"/>
  <c r="U1361" i="6" s="1"/>
  <c r="S1362" i="6"/>
  <c r="U1362" i="6" s="1"/>
  <c r="S1363" i="6"/>
  <c r="U1363" i="6" s="1"/>
  <c r="S1364" i="6"/>
  <c r="U1364" i="6" s="1"/>
  <c r="S1365" i="6"/>
  <c r="U1365" i="6" s="1"/>
  <c r="S1366" i="6"/>
  <c r="U1366" i="6" s="1"/>
  <c r="S1367" i="6"/>
  <c r="U1367" i="6" s="1"/>
  <c r="S1368" i="6"/>
  <c r="U1368" i="6" s="1"/>
  <c r="S1369" i="6"/>
  <c r="U1369" i="6" s="1"/>
  <c r="S1370" i="6"/>
  <c r="U1370" i="6" s="1"/>
  <c r="S1371" i="6"/>
  <c r="U1371" i="6" s="1"/>
  <c r="S1372" i="6"/>
  <c r="U1372" i="6" s="1"/>
  <c r="S1373" i="6"/>
  <c r="U1373" i="6" s="1"/>
  <c r="S1374" i="6"/>
  <c r="U1374" i="6" s="1"/>
  <c r="S1375" i="6"/>
  <c r="U1375" i="6" s="1"/>
  <c r="S1376" i="6"/>
  <c r="U1376" i="6" s="1"/>
  <c r="S1377" i="6"/>
  <c r="U1377" i="6" s="1"/>
  <c r="S1378" i="6"/>
  <c r="U1378" i="6" s="1"/>
  <c r="S1379" i="6"/>
  <c r="U1379" i="6" s="1"/>
  <c r="S1380" i="6"/>
  <c r="U1380" i="6" s="1"/>
  <c r="S1381" i="6"/>
  <c r="U1381" i="6" s="1"/>
  <c r="S1382" i="6"/>
  <c r="U1382" i="6" s="1"/>
  <c r="S1383" i="6"/>
  <c r="U1383" i="6" s="1"/>
  <c r="S1384" i="6"/>
  <c r="U1384" i="6" s="1"/>
  <c r="S1385" i="6"/>
  <c r="U1385" i="6" s="1"/>
  <c r="S1386" i="6"/>
  <c r="U1386" i="6" s="1"/>
  <c r="S1387" i="6"/>
  <c r="U1387" i="6" s="1"/>
  <c r="S1388" i="6"/>
  <c r="U1388" i="6" s="1"/>
  <c r="S1389" i="6"/>
  <c r="U1389" i="6" s="1"/>
  <c r="S1390" i="6"/>
  <c r="U1390" i="6" s="1"/>
  <c r="S1391" i="6"/>
  <c r="U1391" i="6" s="1"/>
  <c r="S1392" i="6"/>
  <c r="U1392" i="6" s="1"/>
  <c r="S1393" i="6"/>
  <c r="U1393" i="6" s="1"/>
  <c r="S1394" i="6"/>
  <c r="U1394" i="6" s="1"/>
  <c r="S1395" i="6"/>
  <c r="U1395" i="6" s="1"/>
  <c r="S1396" i="6"/>
  <c r="U1396" i="6" s="1"/>
  <c r="S1397" i="6"/>
  <c r="U1397" i="6" s="1"/>
  <c r="S1398" i="6"/>
  <c r="U1398" i="6" s="1"/>
  <c r="S1399" i="6"/>
  <c r="U1399" i="6" s="1"/>
  <c r="S1400" i="6"/>
  <c r="U1400" i="6" s="1"/>
  <c r="S1401" i="6"/>
  <c r="U1401" i="6" s="1"/>
  <c r="S1402" i="6"/>
  <c r="U1402" i="6" s="1"/>
  <c r="S1403" i="6"/>
  <c r="U1403" i="6" s="1"/>
  <c r="S1404" i="6"/>
  <c r="U1404" i="6" s="1"/>
  <c r="S1405" i="6"/>
  <c r="U1405" i="6" s="1"/>
  <c r="S1406" i="6"/>
  <c r="U1406" i="6" s="1"/>
  <c r="S1407" i="6"/>
  <c r="U1407" i="6" s="1"/>
  <c r="S1408" i="6"/>
  <c r="U1408" i="6" s="1"/>
  <c r="S1409" i="6"/>
  <c r="U1409" i="6" s="1"/>
  <c r="S1410" i="6"/>
  <c r="U1410" i="6" s="1"/>
  <c r="S1411" i="6"/>
  <c r="U1411" i="6" s="1"/>
  <c r="S1412" i="6"/>
  <c r="U1412" i="6" s="1"/>
  <c r="S1413" i="6"/>
  <c r="U1413" i="6" s="1"/>
  <c r="S1414" i="6"/>
  <c r="U1414" i="6" s="1"/>
  <c r="S1415" i="6"/>
  <c r="U1415" i="6" s="1"/>
  <c r="S1416" i="6"/>
  <c r="U1416" i="6" s="1"/>
  <c r="S1417" i="6"/>
  <c r="U1417" i="6" s="1"/>
  <c r="S1418" i="6"/>
  <c r="U1418" i="6" s="1"/>
  <c r="S1419" i="6"/>
  <c r="U1419" i="6" s="1"/>
  <c r="S1420" i="6"/>
  <c r="U1420" i="6" s="1"/>
  <c r="S1421" i="6"/>
  <c r="U1421" i="6" s="1"/>
  <c r="S1422" i="6"/>
  <c r="U1422" i="6" s="1"/>
  <c r="S1423" i="6"/>
  <c r="U1423" i="6" s="1"/>
  <c r="S1424" i="6"/>
  <c r="U1424" i="6" s="1"/>
  <c r="S1425" i="6"/>
  <c r="U1425" i="6" s="1"/>
  <c r="S1426" i="6"/>
  <c r="U1426" i="6" s="1"/>
  <c r="S1427" i="6"/>
  <c r="U1427" i="6" s="1"/>
  <c r="S1428" i="6"/>
  <c r="U1428" i="6" s="1"/>
  <c r="S1429" i="6"/>
  <c r="U1429" i="6" s="1"/>
  <c r="S1430" i="6"/>
  <c r="U1430" i="6" s="1"/>
  <c r="S1431" i="6"/>
  <c r="U1431" i="6" s="1"/>
  <c r="S1432" i="6"/>
  <c r="U1432" i="6" s="1"/>
  <c r="S1433" i="6"/>
  <c r="U1433" i="6" s="1"/>
  <c r="S1434" i="6"/>
  <c r="U1434" i="6" s="1"/>
  <c r="S1435" i="6"/>
  <c r="U1435" i="6" s="1"/>
  <c r="S1436" i="6"/>
  <c r="U1436" i="6" s="1"/>
  <c r="S1437" i="6"/>
  <c r="U1437" i="6" s="1"/>
  <c r="S1438" i="6"/>
  <c r="U1438" i="6" s="1"/>
  <c r="S1439" i="6"/>
  <c r="U1439" i="6" s="1"/>
  <c r="S1440" i="6"/>
  <c r="U1440" i="6" s="1"/>
  <c r="S1441" i="6"/>
  <c r="U1441" i="6" s="1"/>
  <c r="S1442" i="6"/>
  <c r="U1442" i="6" s="1"/>
  <c r="S1443" i="6"/>
  <c r="U1443" i="6" s="1"/>
  <c r="S1444" i="6"/>
  <c r="U1444" i="6" s="1"/>
  <c r="S1445" i="6"/>
  <c r="U1445" i="6" s="1"/>
  <c r="S1446" i="6"/>
  <c r="U1446" i="6" s="1"/>
  <c r="S1447" i="6"/>
  <c r="U1447" i="6" s="1"/>
  <c r="S1448" i="6"/>
  <c r="U1448" i="6" s="1"/>
  <c r="S1449" i="6"/>
  <c r="U1449" i="6" s="1"/>
  <c r="S1450" i="6"/>
  <c r="U1450" i="6" s="1"/>
  <c r="S1451" i="6"/>
  <c r="U1451" i="6" s="1"/>
  <c r="S1452" i="6"/>
  <c r="U1452" i="6" s="1"/>
  <c r="S1453" i="6"/>
  <c r="U1453" i="6" s="1"/>
  <c r="S1454" i="6"/>
  <c r="U1454" i="6" s="1"/>
  <c r="S1455" i="6"/>
  <c r="U1455" i="6" s="1"/>
  <c r="S1456" i="6"/>
  <c r="U1456" i="6" s="1"/>
  <c r="S1457" i="6"/>
  <c r="U1457" i="6" s="1"/>
  <c r="S1458" i="6"/>
  <c r="U1458" i="6" s="1"/>
  <c r="S1459" i="6"/>
  <c r="U1459" i="6" s="1"/>
  <c r="S1460" i="6"/>
  <c r="U1460" i="6" s="1"/>
  <c r="S1461" i="6"/>
  <c r="U1461" i="6" s="1"/>
  <c r="S1462" i="6"/>
  <c r="U1462" i="6" s="1"/>
  <c r="S1463" i="6"/>
  <c r="U1463" i="6" s="1"/>
  <c r="S1464" i="6"/>
  <c r="U1464" i="6" s="1"/>
  <c r="S1465" i="6"/>
  <c r="U1465" i="6" s="1"/>
  <c r="S1466" i="6"/>
  <c r="U1466" i="6" s="1"/>
  <c r="S1467" i="6"/>
  <c r="U1467" i="6" s="1"/>
  <c r="S1468" i="6"/>
  <c r="U1468" i="6" s="1"/>
  <c r="S1469" i="6"/>
  <c r="U1469" i="6" s="1"/>
  <c r="S1470" i="6"/>
  <c r="U1470" i="6" s="1"/>
  <c r="S1471" i="6"/>
  <c r="U1471" i="6" s="1"/>
  <c r="S1472" i="6"/>
  <c r="U1472" i="6" s="1"/>
  <c r="S1473" i="6"/>
  <c r="U1473" i="6" s="1"/>
  <c r="S1474" i="6"/>
  <c r="U1474" i="6" s="1"/>
  <c r="S1475" i="6"/>
  <c r="U1475" i="6" s="1"/>
  <c r="S1476" i="6"/>
  <c r="U1476" i="6" s="1"/>
  <c r="S1477" i="6"/>
  <c r="U1477" i="6" s="1"/>
  <c r="S1478" i="6"/>
  <c r="U1478" i="6" s="1"/>
  <c r="S1479" i="6"/>
  <c r="U1479" i="6" s="1"/>
  <c r="S1480" i="6"/>
  <c r="U1480" i="6" s="1"/>
  <c r="S1481" i="6"/>
  <c r="U1481" i="6" s="1"/>
  <c r="S1482" i="6"/>
  <c r="U1482" i="6" s="1"/>
  <c r="S1483" i="6"/>
  <c r="U1483" i="6" s="1"/>
  <c r="S1484" i="6"/>
  <c r="U1484" i="6" s="1"/>
  <c r="S1485" i="6"/>
  <c r="U1485" i="6" s="1"/>
  <c r="S1486" i="6"/>
  <c r="U1486" i="6" s="1"/>
  <c r="S1487" i="6"/>
  <c r="U1487" i="6" s="1"/>
  <c r="S1488" i="6"/>
  <c r="U1488" i="6" s="1"/>
  <c r="S1489" i="6"/>
  <c r="U1489" i="6" s="1"/>
  <c r="S1490" i="6"/>
  <c r="U1490" i="6" s="1"/>
  <c r="S1491" i="6"/>
  <c r="U1491" i="6" s="1"/>
  <c r="S1492" i="6"/>
  <c r="U1492" i="6" s="1"/>
  <c r="S1493" i="6"/>
  <c r="U1493" i="6" s="1"/>
  <c r="S1494" i="6"/>
  <c r="U1494" i="6" s="1"/>
  <c r="S1495" i="6"/>
  <c r="U1495" i="6" s="1"/>
  <c r="S1496" i="6"/>
  <c r="U1496" i="6" s="1"/>
  <c r="S1497" i="6"/>
  <c r="U1497" i="6" s="1"/>
  <c r="S1498" i="6"/>
  <c r="U1498" i="6" s="1"/>
  <c r="S1499" i="6"/>
  <c r="U1499" i="6" s="1"/>
  <c r="S1500" i="6"/>
  <c r="U1500" i="6" s="1"/>
  <c r="S1501" i="6"/>
  <c r="U1501" i="6" s="1"/>
  <c r="S1502" i="6"/>
  <c r="U1502" i="6" s="1"/>
  <c r="S1503" i="6"/>
  <c r="U1503" i="6" s="1"/>
  <c r="S1504" i="6"/>
  <c r="U1504" i="6" s="1"/>
  <c r="S1505" i="6"/>
  <c r="U1505" i="6" s="1"/>
  <c r="S1506" i="6"/>
  <c r="U1506" i="6" s="1"/>
  <c r="S1507" i="6"/>
  <c r="U1507" i="6" s="1"/>
  <c r="S1508" i="6"/>
  <c r="U1508" i="6" s="1"/>
  <c r="S1509" i="6"/>
  <c r="U1509" i="6" s="1"/>
  <c r="S1510" i="6"/>
  <c r="U1510" i="6" s="1"/>
  <c r="S1511" i="6"/>
  <c r="U1511" i="6" s="1"/>
  <c r="S1512" i="6"/>
  <c r="U1512" i="6" s="1"/>
  <c r="S1513" i="6"/>
  <c r="U1513" i="6" s="1"/>
  <c r="S1514" i="6"/>
  <c r="U1514" i="6" s="1"/>
  <c r="S1515" i="6"/>
  <c r="U1515" i="6" s="1"/>
  <c r="S1516" i="6"/>
  <c r="U1516" i="6" s="1"/>
  <c r="S1517" i="6"/>
  <c r="U1517" i="6" s="1"/>
  <c r="S1518" i="6"/>
  <c r="U1518" i="6" s="1"/>
  <c r="S1519" i="6"/>
  <c r="U1519" i="6" s="1"/>
  <c r="S1520" i="6"/>
  <c r="U1520" i="6" s="1"/>
  <c r="S1521" i="6"/>
  <c r="U1521" i="6" s="1"/>
  <c r="S1522" i="6"/>
  <c r="U1522" i="6" s="1"/>
  <c r="S1523" i="6"/>
  <c r="U1523" i="6" s="1"/>
  <c r="S1524" i="6"/>
  <c r="U1524" i="6" s="1"/>
  <c r="S1525" i="6"/>
  <c r="U1525" i="6" s="1"/>
  <c r="S1526" i="6"/>
  <c r="U1526" i="6" s="1"/>
  <c r="S1527" i="6"/>
  <c r="U1527" i="6" s="1"/>
  <c r="S1528" i="6"/>
  <c r="U1528" i="6" s="1"/>
  <c r="S1529" i="6"/>
  <c r="U1529" i="6" s="1"/>
  <c r="S1530" i="6"/>
  <c r="U1530" i="6" s="1"/>
  <c r="S1531" i="6"/>
  <c r="U1531" i="6" s="1"/>
  <c r="S1532" i="6"/>
  <c r="U1532" i="6" s="1"/>
  <c r="S1533" i="6"/>
  <c r="U1533" i="6" s="1"/>
  <c r="S1534" i="6"/>
  <c r="U1534" i="6" s="1"/>
  <c r="S1535" i="6"/>
  <c r="U1535" i="6" s="1"/>
  <c r="S1536" i="6"/>
  <c r="U1536" i="6" s="1"/>
  <c r="S1537" i="6"/>
  <c r="U1537" i="6" s="1"/>
  <c r="S1538" i="6"/>
  <c r="U1538" i="6" s="1"/>
  <c r="S1539" i="6"/>
  <c r="U1539" i="6" s="1"/>
  <c r="S1540" i="6"/>
  <c r="U1540" i="6" s="1"/>
  <c r="S1541" i="6"/>
  <c r="U1541" i="6" s="1"/>
  <c r="S1542" i="6"/>
  <c r="U1542" i="6" s="1"/>
  <c r="S1543" i="6"/>
  <c r="U1543" i="6" s="1"/>
  <c r="S1544" i="6"/>
  <c r="U1544" i="6" s="1"/>
  <c r="S1545" i="6"/>
  <c r="U1545" i="6" s="1"/>
  <c r="S1546" i="6"/>
  <c r="U1546" i="6" s="1"/>
  <c r="S1547" i="6"/>
  <c r="U1547" i="6" s="1"/>
  <c r="S1548" i="6"/>
  <c r="U1548" i="6" s="1"/>
  <c r="S1549" i="6"/>
  <c r="U1549" i="6" s="1"/>
  <c r="S1550" i="6"/>
  <c r="U1550" i="6" s="1"/>
  <c r="S1551" i="6"/>
  <c r="U1551" i="6" s="1"/>
  <c r="S1552" i="6"/>
  <c r="U1552" i="6" s="1"/>
  <c r="S1553" i="6"/>
  <c r="U1553" i="6" s="1"/>
  <c r="S1554" i="6"/>
  <c r="U1554" i="6" s="1"/>
  <c r="S1555" i="6"/>
  <c r="U1555" i="6" s="1"/>
  <c r="S1556" i="6"/>
  <c r="U1556" i="6" s="1"/>
  <c r="S1557" i="6"/>
  <c r="U1557" i="6" s="1"/>
  <c r="S1558" i="6"/>
  <c r="U1558" i="6" s="1"/>
  <c r="S1559" i="6"/>
  <c r="U1559" i="6" s="1"/>
  <c r="S1560" i="6"/>
  <c r="U1560" i="6" s="1"/>
  <c r="S1561" i="6"/>
  <c r="U1561" i="6" s="1"/>
  <c r="S1562" i="6"/>
  <c r="U1562" i="6" s="1"/>
  <c r="S1563" i="6"/>
  <c r="U1563" i="6" s="1"/>
  <c r="S1564" i="6"/>
  <c r="U1564" i="6" s="1"/>
  <c r="S1565" i="6"/>
  <c r="U1565" i="6" s="1"/>
  <c r="S1566" i="6"/>
  <c r="U1566" i="6" s="1"/>
  <c r="S1567" i="6"/>
  <c r="U1567" i="6" s="1"/>
  <c r="S1568" i="6"/>
  <c r="U1568" i="6" s="1"/>
  <c r="S1569" i="6"/>
  <c r="U1569" i="6" s="1"/>
  <c r="S1570" i="6"/>
  <c r="U1570" i="6" s="1"/>
  <c r="S1571" i="6"/>
  <c r="U1571" i="6" s="1"/>
  <c r="S1572" i="6"/>
  <c r="U1572" i="6" s="1"/>
  <c r="S1573" i="6"/>
  <c r="U1573" i="6" s="1"/>
  <c r="S1574" i="6"/>
  <c r="U1574" i="6" s="1"/>
  <c r="S1575" i="6"/>
  <c r="U1575" i="6" s="1"/>
  <c r="S1576" i="6"/>
  <c r="U1576" i="6" s="1"/>
  <c r="S1577" i="6"/>
  <c r="U1577" i="6" s="1"/>
  <c r="S1578" i="6"/>
  <c r="U1578" i="6" s="1"/>
  <c r="S1579" i="6"/>
  <c r="U1579" i="6" s="1"/>
  <c r="S1580" i="6"/>
  <c r="U1580" i="6" s="1"/>
  <c r="S1581" i="6"/>
  <c r="U1581" i="6" s="1"/>
  <c r="S1582" i="6"/>
  <c r="U1582" i="6" s="1"/>
  <c r="S1583" i="6"/>
  <c r="U1583" i="6" s="1"/>
  <c r="S1584" i="6"/>
  <c r="U1584" i="6" s="1"/>
  <c r="S1585" i="6"/>
  <c r="U1585" i="6" s="1"/>
  <c r="S1586" i="6"/>
  <c r="U1586" i="6" s="1"/>
  <c r="S1587" i="6"/>
  <c r="U1587" i="6" s="1"/>
  <c r="S1588" i="6"/>
  <c r="U1588" i="6" s="1"/>
  <c r="S1589" i="6"/>
  <c r="U1589" i="6" s="1"/>
  <c r="S1590" i="6"/>
  <c r="U1590" i="6" s="1"/>
  <c r="S1591" i="6"/>
  <c r="U1591" i="6" s="1"/>
  <c r="S1592" i="6"/>
  <c r="U1592" i="6" s="1"/>
  <c r="S1593" i="6"/>
  <c r="U1593" i="6" s="1"/>
  <c r="S1594" i="6"/>
  <c r="U1594" i="6" s="1"/>
  <c r="S1595" i="6"/>
  <c r="U1595" i="6" s="1"/>
  <c r="S1596" i="6"/>
  <c r="U1596" i="6" s="1"/>
  <c r="S1597" i="6"/>
  <c r="U1597" i="6" s="1"/>
  <c r="S1598" i="6"/>
  <c r="U1598" i="6" s="1"/>
  <c r="S1599" i="6"/>
  <c r="U1599" i="6" s="1"/>
  <c r="S1600" i="6"/>
  <c r="U1600" i="6" s="1"/>
  <c r="S1601" i="6"/>
  <c r="U1601" i="6" s="1"/>
  <c r="S1602" i="6"/>
  <c r="U1602" i="6" s="1"/>
  <c r="S1603" i="6"/>
  <c r="U1603" i="6" s="1"/>
  <c r="S1604" i="6"/>
  <c r="U1604" i="6" s="1"/>
  <c r="S1605" i="6"/>
  <c r="U1605" i="6" s="1"/>
  <c r="S1606" i="6"/>
  <c r="U1606" i="6" s="1"/>
  <c r="S1607" i="6"/>
  <c r="U1607" i="6" s="1"/>
  <c r="S1608" i="6"/>
  <c r="U1608" i="6" s="1"/>
  <c r="S1609" i="6"/>
  <c r="U1609" i="6" s="1"/>
  <c r="S1610" i="6"/>
  <c r="U1610" i="6" s="1"/>
  <c r="S1611" i="6"/>
  <c r="U1611" i="6" s="1"/>
  <c r="S1612" i="6"/>
  <c r="U1612" i="6" s="1"/>
  <c r="S1613" i="6"/>
  <c r="U1613" i="6" s="1"/>
  <c r="S1614" i="6"/>
  <c r="U1614" i="6" s="1"/>
  <c r="S1615" i="6"/>
  <c r="U1615" i="6" s="1"/>
  <c r="S1616" i="6"/>
  <c r="U1616" i="6" s="1"/>
  <c r="S1617" i="6"/>
  <c r="U1617" i="6" s="1"/>
  <c r="S1618" i="6"/>
  <c r="U1618" i="6" s="1"/>
  <c r="S1619" i="6"/>
  <c r="U1619" i="6" s="1"/>
  <c r="S1620" i="6"/>
  <c r="U1620" i="6" s="1"/>
  <c r="S1621" i="6"/>
  <c r="U1621" i="6" s="1"/>
  <c r="S1622" i="6"/>
  <c r="U1622" i="6" s="1"/>
  <c r="S1623" i="6"/>
  <c r="U1623" i="6" s="1"/>
  <c r="S1624" i="6"/>
  <c r="U1624" i="6" s="1"/>
  <c r="S1625" i="6"/>
  <c r="U1625" i="6" s="1"/>
  <c r="S1626" i="6"/>
  <c r="U1626" i="6" s="1"/>
  <c r="S1627" i="6"/>
  <c r="U1627" i="6" s="1"/>
  <c r="S1628" i="6"/>
  <c r="U1628" i="6" s="1"/>
  <c r="S1629" i="6"/>
  <c r="U1629" i="6" s="1"/>
  <c r="S1630" i="6"/>
  <c r="U1630" i="6" s="1"/>
  <c r="S1631" i="6"/>
  <c r="U1631" i="6" s="1"/>
  <c r="S1632" i="6"/>
  <c r="U1632" i="6" s="1"/>
  <c r="S1633" i="6"/>
  <c r="U1633" i="6" s="1"/>
  <c r="S1634" i="6"/>
  <c r="U1634" i="6" s="1"/>
  <c r="S1635" i="6"/>
  <c r="U1635" i="6" s="1"/>
  <c r="S1636" i="6"/>
  <c r="U1636" i="6" s="1"/>
  <c r="S1637" i="6"/>
  <c r="U1637" i="6" s="1"/>
  <c r="S1638" i="6"/>
  <c r="U1638" i="6" s="1"/>
  <c r="S1639" i="6"/>
  <c r="U1639" i="6" s="1"/>
  <c r="S1640" i="6"/>
  <c r="U1640" i="6" s="1"/>
  <c r="S1641" i="6"/>
  <c r="U1641" i="6" s="1"/>
  <c r="S1642" i="6"/>
  <c r="U1642" i="6" s="1"/>
  <c r="S1643" i="6"/>
  <c r="U1643" i="6" s="1"/>
  <c r="S1644" i="6"/>
  <c r="U1644" i="6" s="1"/>
  <c r="S1645" i="6"/>
  <c r="U1645" i="6" s="1"/>
  <c r="S1646" i="6"/>
  <c r="U1646" i="6" s="1"/>
  <c r="S1647" i="6"/>
  <c r="U1647" i="6" s="1"/>
  <c r="S1648" i="6"/>
  <c r="U1648" i="6" s="1"/>
  <c r="S1649" i="6"/>
  <c r="U1649" i="6" s="1"/>
  <c r="S1650" i="6"/>
  <c r="U1650" i="6" s="1"/>
  <c r="S1651" i="6"/>
  <c r="U1651" i="6" s="1"/>
  <c r="S1652" i="6"/>
  <c r="U1652" i="6" s="1"/>
  <c r="S1653" i="6"/>
  <c r="U1653" i="6" s="1"/>
  <c r="S1654" i="6"/>
  <c r="U1654" i="6" s="1"/>
  <c r="S1655" i="6"/>
  <c r="U1655" i="6" s="1"/>
  <c r="S1656" i="6"/>
  <c r="U1656" i="6" s="1"/>
  <c r="S1657" i="6"/>
  <c r="U1657" i="6" s="1"/>
  <c r="S1658" i="6"/>
  <c r="U1658" i="6" s="1"/>
  <c r="S1659" i="6"/>
  <c r="U1659" i="6" s="1"/>
  <c r="S1660" i="6"/>
  <c r="U1660" i="6" s="1"/>
  <c r="S1661" i="6"/>
  <c r="U1661" i="6" s="1"/>
  <c r="S1662" i="6"/>
  <c r="U1662" i="6" s="1"/>
  <c r="S1663" i="6"/>
  <c r="U1663" i="6" s="1"/>
  <c r="S1664" i="6"/>
  <c r="U1664" i="6" s="1"/>
  <c r="S1665" i="6"/>
  <c r="U1665" i="6" s="1"/>
  <c r="S1666" i="6"/>
  <c r="U1666" i="6" s="1"/>
  <c r="S1667" i="6"/>
  <c r="U1667" i="6" s="1"/>
  <c r="S1668" i="6"/>
  <c r="U1668" i="6" s="1"/>
  <c r="S1669" i="6"/>
  <c r="U1669" i="6" s="1"/>
  <c r="S1670" i="6"/>
  <c r="U1670" i="6" s="1"/>
  <c r="S1671" i="6"/>
  <c r="U1671" i="6" s="1"/>
  <c r="S1672" i="6"/>
  <c r="U1672" i="6" s="1"/>
  <c r="S1673" i="6"/>
  <c r="U1673" i="6" s="1"/>
  <c r="S1674" i="6"/>
  <c r="U1674" i="6" s="1"/>
  <c r="S1675" i="6"/>
  <c r="U1675" i="6" s="1"/>
  <c r="S1676" i="6"/>
  <c r="U1676" i="6" s="1"/>
  <c r="S1677" i="6"/>
  <c r="U1677" i="6" s="1"/>
  <c r="S1678" i="6"/>
  <c r="U1678" i="6" s="1"/>
  <c r="S1679" i="6"/>
  <c r="U1679" i="6" s="1"/>
  <c r="S1680" i="6"/>
  <c r="U1680" i="6" s="1"/>
  <c r="S1681" i="6"/>
  <c r="U1681" i="6" s="1"/>
  <c r="S1682" i="6"/>
  <c r="U1682" i="6" s="1"/>
  <c r="S1683" i="6"/>
  <c r="U1683" i="6" s="1"/>
  <c r="S1684" i="6"/>
  <c r="U1684" i="6" s="1"/>
  <c r="S1685" i="6"/>
  <c r="U1685" i="6" s="1"/>
  <c r="S1686" i="6"/>
  <c r="U1686" i="6" s="1"/>
  <c r="S1687" i="6"/>
  <c r="U1687" i="6" s="1"/>
  <c r="S1688" i="6"/>
  <c r="U1688" i="6" s="1"/>
  <c r="S1689" i="6"/>
  <c r="U1689" i="6" s="1"/>
  <c r="S1690" i="6"/>
  <c r="U1690" i="6" s="1"/>
  <c r="S1691" i="6"/>
  <c r="U1691" i="6" s="1"/>
  <c r="S1692" i="6"/>
  <c r="U1692" i="6" s="1"/>
  <c r="S1693" i="6"/>
  <c r="U1693" i="6" s="1"/>
  <c r="S1694" i="6"/>
  <c r="U1694" i="6" s="1"/>
  <c r="S1695" i="6"/>
  <c r="U1695" i="6" s="1"/>
  <c r="S1696" i="6"/>
  <c r="U1696" i="6" s="1"/>
  <c r="S1697" i="6"/>
  <c r="U1697" i="6" s="1"/>
  <c r="S1698" i="6"/>
  <c r="U1698" i="6" s="1"/>
  <c r="S1699" i="6"/>
  <c r="U1699" i="6" s="1"/>
  <c r="S1700" i="6"/>
  <c r="U1700" i="6" s="1"/>
  <c r="S1701" i="6"/>
  <c r="U1701" i="6" s="1"/>
  <c r="S1702" i="6"/>
  <c r="U1702" i="6" s="1"/>
  <c r="S1703" i="6"/>
  <c r="U1703" i="6" s="1"/>
  <c r="S1704" i="6"/>
  <c r="U1704" i="6" s="1"/>
  <c r="S1705" i="6"/>
  <c r="U1705" i="6" s="1"/>
  <c r="S1706" i="6"/>
  <c r="U1706" i="6" s="1"/>
  <c r="S1707" i="6"/>
  <c r="U1707" i="6" s="1"/>
  <c r="S1708" i="6"/>
  <c r="U1708" i="6" s="1"/>
  <c r="S1709" i="6"/>
  <c r="U1709" i="6" s="1"/>
  <c r="S1710" i="6"/>
  <c r="U1710" i="6" s="1"/>
  <c r="S1711" i="6"/>
  <c r="U1711" i="6" s="1"/>
  <c r="S1712" i="6"/>
  <c r="U1712" i="6" s="1"/>
  <c r="S1713" i="6"/>
  <c r="U1713" i="6" s="1"/>
  <c r="S1714" i="6"/>
  <c r="U1714" i="6" s="1"/>
  <c r="S1715" i="6"/>
  <c r="U1715" i="6" s="1"/>
  <c r="S1716" i="6"/>
  <c r="U1716" i="6" s="1"/>
  <c r="S1717" i="6"/>
  <c r="U1717" i="6" s="1"/>
  <c r="S1718" i="6"/>
  <c r="U1718" i="6" s="1"/>
  <c r="S1719" i="6"/>
  <c r="U1719" i="6" s="1"/>
  <c r="S1720" i="6"/>
  <c r="U1720" i="6" s="1"/>
  <c r="S1721" i="6"/>
  <c r="U1721" i="6" s="1"/>
  <c r="S1722" i="6"/>
  <c r="U1722" i="6" s="1"/>
  <c r="S1723" i="6"/>
  <c r="U1723" i="6" s="1"/>
  <c r="S1724" i="6"/>
  <c r="U1724" i="6" s="1"/>
  <c r="S1725" i="6"/>
  <c r="U1725" i="6" s="1"/>
  <c r="S1726" i="6"/>
  <c r="U1726" i="6" s="1"/>
  <c r="S1727" i="6"/>
  <c r="U1727" i="6" s="1"/>
  <c r="S1728" i="6"/>
  <c r="U1728" i="6" s="1"/>
  <c r="S1729" i="6"/>
  <c r="U1729" i="6" s="1"/>
  <c r="S1730" i="6"/>
  <c r="U1730" i="6" s="1"/>
  <c r="S1731" i="6"/>
  <c r="U1731" i="6" s="1"/>
  <c r="S1732" i="6"/>
  <c r="U1732" i="6" s="1"/>
  <c r="S1733" i="6"/>
  <c r="U1733" i="6" s="1"/>
  <c r="S1734" i="6"/>
  <c r="U1734" i="6" s="1"/>
  <c r="S1735" i="6"/>
  <c r="U1735" i="6" s="1"/>
  <c r="S1736" i="6"/>
  <c r="U1736" i="6" s="1"/>
  <c r="S1737" i="6"/>
  <c r="U1737" i="6" s="1"/>
  <c r="S1738" i="6"/>
  <c r="U1738" i="6" s="1"/>
  <c r="S1739" i="6"/>
  <c r="U1739" i="6" s="1"/>
  <c r="S1740" i="6"/>
  <c r="U1740" i="6" s="1"/>
  <c r="S1741" i="6"/>
  <c r="U1741" i="6" s="1"/>
  <c r="S1742" i="6"/>
  <c r="U1742" i="6" s="1"/>
  <c r="S1743" i="6"/>
  <c r="U1743" i="6" s="1"/>
  <c r="S1744" i="6"/>
  <c r="U1744" i="6" s="1"/>
  <c r="S1745" i="6"/>
  <c r="U1745" i="6" s="1"/>
  <c r="S1746" i="6"/>
  <c r="U1746" i="6" s="1"/>
  <c r="S1747" i="6"/>
  <c r="U1747" i="6" s="1"/>
  <c r="S1748" i="6"/>
  <c r="U1748" i="6" s="1"/>
  <c r="S1749" i="6"/>
  <c r="U1749" i="6" s="1"/>
  <c r="S1750" i="6"/>
  <c r="U1750" i="6" s="1"/>
  <c r="S1751" i="6"/>
  <c r="U1751" i="6" s="1"/>
  <c r="S1752" i="6"/>
  <c r="U1752" i="6" s="1"/>
  <c r="S1753" i="6"/>
  <c r="U1753" i="6" s="1"/>
  <c r="S1754" i="6"/>
  <c r="U1754" i="6" s="1"/>
  <c r="S1755" i="6"/>
  <c r="U1755" i="6" s="1"/>
  <c r="S1756" i="6"/>
  <c r="U1756" i="6" s="1"/>
  <c r="S1757" i="6"/>
  <c r="U1757" i="6" s="1"/>
  <c r="S1758" i="6"/>
  <c r="U1758" i="6" s="1"/>
  <c r="S1759" i="6"/>
  <c r="U1759" i="6" s="1"/>
  <c r="S1760" i="6"/>
  <c r="U1760" i="6" s="1"/>
  <c r="S1761" i="6"/>
  <c r="U1761" i="6" s="1"/>
  <c r="S1762" i="6"/>
  <c r="U1762" i="6" s="1"/>
  <c r="S1763" i="6"/>
  <c r="U1763" i="6" s="1"/>
  <c r="S1764" i="6"/>
  <c r="U1764" i="6" s="1"/>
  <c r="S1765" i="6"/>
  <c r="U1765" i="6" s="1"/>
  <c r="S1766" i="6"/>
  <c r="U1766" i="6" s="1"/>
  <c r="S1767" i="6"/>
  <c r="U1767" i="6" s="1"/>
  <c r="S1768" i="6"/>
  <c r="U1768" i="6" s="1"/>
  <c r="S1769" i="6"/>
  <c r="U1769" i="6" s="1"/>
  <c r="S1770" i="6"/>
  <c r="U1770" i="6" s="1"/>
  <c r="S1771" i="6"/>
  <c r="U1771" i="6" s="1"/>
  <c r="S1772" i="6"/>
  <c r="U1772" i="6" s="1"/>
  <c r="S1773" i="6"/>
  <c r="U1773" i="6" s="1"/>
  <c r="S1774" i="6"/>
  <c r="U1774" i="6" s="1"/>
  <c r="S1775" i="6"/>
  <c r="U1775" i="6" s="1"/>
  <c r="S1776" i="6"/>
  <c r="U1776" i="6" s="1"/>
  <c r="S1777" i="6"/>
  <c r="U1777" i="6" s="1"/>
  <c r="S1778" i="6"/>
  <c r="U1778" i="6" s="1"/>
  <c r="S1779" i="6"/>
  <c r="U1779" i="6" s="1"/>
  <c r="S1780" i="6"/>
  <c r="U1780" i="6" s="1"/>
  <c r="S1781" i="6"/>
  <c r="U1781" i="6" s="1"/>
  <c r="S1782" i="6"/>
  <c r="U1782" i="6" s="1"/>
  <c r="S1783" i="6"/>
  <c r="U1783" i="6" s="1"/>
  <c r="S1784" i="6"/>
  <c r="U1784" i="6" s="1"/>
  <c r="S1785" i="6"/>
  <c r="U1785" i="6" s="1"/>
  <c r="S1786" i="6"/>
  <c r="U1786" i="6" s="1"/>
  <c r="S1787" i="6"/>
  <c r="U1787" i="6" s="1"/>
  <c r="S1788" i="6"/>
  <c r="U1788" i="6" s="1"/>
  <c r="S1789" i="6"/>
  <c r="U1789" i="6" s="1"/>
  <c r="S1790" i="6"/>
  <c r="U1790" i="6" s="1"/>
  <c r="S1791" i="6"/>
  <c r="U1791" i="6" s="1"/>
  <c r="S1792" i="6"/>
  <c r="U1792" i="6" s="1"/>
  <c r="S1793" i="6"/>
  <c r="U1793" i="6" s="1"/>
  <c r="S1794" i="6"/>
  <c r="U1794" i="6" s="1"/>
  <c r="S1795" i="6"/>
  <c r="U1795" i="6" s="1"/>
  <c r="S1796" i="6"/>
  <c r="U1796" i="6" s="1"/>
  <c r="S1797" i="6"/>
  <c r="U1797" i="6" s="1"/>
  <c r="S1798" i="6"/>
  <c r="U1798" i="6" s="1"/>
  <c r="S1799" i="6"/>
  <c r="U1799" i="6" s="1"/>
  <c r="S1800" i="6"/>
  <c r="U1800" i="6" s="1"/>
  <c r="S1801" i="6"/>
  <c r="U1801" i="6" s="1"/>
  <c r="S1802" i="6"/>
  <c r="U1802" i="6" s="1"/>
  <c r="S1803" i="6"/>
  <c r="U1803" i="6" s="1"/>
  <c r="S1804" i="6"/>
  <c r="U1804" i="6" s="1"/>
  <c r="S1805" i="6"/>
  <c r="U1805" i="6" s="1"/>
  <c r="S1806" i="6"/>
  <c r="U1806" i="6" s="1"/>
  <c r="S1807" i="6"/>
  <c r="U1807" i="6" s="1"/>
  <c r="S1808" i="6"/>
  <c r="U1808" i="6" s="1"/>
  <c r="S1809" i="6"/>
  <c r="U1809" i="6" s="1"/>
  <c r="S1810" i="6"/>
  <c r="U1810" i="6" s="1"/>
  <c r="S1811" i="6"/>
  <c r="U1811" i="6" s="1"/>
  <c r="S1812" i="6"/>
  <c r="U1812" i="6" s="1"/>
  <c r="S1813" i="6"/>
  <c r="U1813" i="6" s="1"/>
  <c r="S1814" i="6"/>
  <c r="U1814" i="6" s="1"/>
  <c r="S1815" i="6"/>
  <c r="U1815" i="6" s="1"/>
  <c r="S1816" i="6"/>
  <c r="U1816" i="6" s="1"/>
  <c r="S1817" i="6"/>
  <c r="U1817" i="6" s="1"/>
  <c r="S1818" i="6"/>
  <c r="U1818" i="6" s="1"/>
  <c r="S1819" i="6"/>
  <c r="U1819" i="6" s="1"/>
  <c r="S1820" i="6"/>
  <c r="U1820" i="6" s="1"/>
  <c r="S1821" i="6"/>
  <c r="U1821" i="6" s="1"/>
  <c r="S1822" i="6"/>
  <c r="U1822" i="6" s="1"/>
  <c r="S1823" i="6"/>
  <c r="U1823" i="6" s="1"/>
  <c r="S1824" i="6"/>
  <c r="U1824" i="6" s="1"/>
  <c r="S1825" i="6"/>
  <c r="U1825" i="6" s="1"/>
  <c r="S1826" i="6"/>
  <c r="U1826" i="6" s="1"/>
  <c r="S1827" i="6"/>
  <c r="U1827" i="6" s="1"/>
  <c r="S1828" i="6"/>
  <c r="U1828" i="6" s="1"/>
  <c r="S1829" i="6"/>
  <c r="U1829" i="6" s="1"/>
  <c r="S1830" i="6"/>
  <c r="U1830" i="6" s="1"/>
  <c r="S1831" i="6"/>
  <c r="U1831" i="6" s="1"/>
  <c r="S1832" i="6"/>
  <c r="U1832" i="6" s="1"/>
  <c r="S1833" i="6"/>
  <c r="U1833" i="6" s="1"/>
  <c r="S1834" i="6"/>
  <c r="U1834" i="6" s="1"/>
  <c r="S1835" i="6"/>
  <c r="U1835" i="6" s="1"/>
  <c r="S1836" i="6"/>
  <c r="U1836" i="6" s="1"/>
  <c r="S1837" i="6"/>
  <c r="U1837" i="6" s="1"/>
  <c r="S1838" i="6"/>
  <c r="U1838" i="6" s="1"/>
  <c r="S1839" i="6"/>
  <c r="U1839" i="6" s="1"/>
  <c r="S1840" i="6"/>
  <c r="U1840" i="6" s="1"/>
  <c r="S1841" i="6"/>
  <c r="U1841" i="6" s="1"/>
  <c r="S1842" i="6"/>
  <c r="U1842" i="6" s="1"/>
  <c r="S1843" i="6"/>
  <c r="U1843" i="6" s="1"/>
  <c r="S1844" i="6"/>
  <c r="U1844" i="6" s="1"/>
  <c r="S1845" i="6"/>
  <c r="U1845" i="6" s="1"/>
  <c r="S1846" i="6"/>
  <c r="U1846" i="6" s="1"/>
  <c r="S1847" i="6"/>
  <c r="U1847" i="6" s="1"/>
  <c r="S1848" i="6"/>
  <c r="U1848" i="6" s="1"/>
  <c r="S1849" i="6"/>
  <c r="U1849" i="6" s="1"/>
  <c r="S1850" i="6"/>
  <c r="U1850" i="6" s="1"/>
  <c r="S1851" i="6"/>
  <c r="U1851" i="6" s="1"/>
  <c r="S1852" i="6"/>
  <c r="U1852" i="6" s="1"/>
  <c r="S1853" i="6"/>
  <c r="U1853" i="6" s="1"/>
  <c r="S1854" i="6"/>
  <c r="U1854" i="6" s="1"/>
  <c r="S1855" i="6"/>
  <c r="U1855" i="6" s="1"/>
  <c r="S1856" i="6"/>
  <c r="U1856" i="6" s="1"/>
  <c r="S1857" i="6"/>
  <c r="U1857" i="6" s="1"/>
  <c r="S1858" i="6"/>
  <c r="U1858" i="6" s="1"/>
  <c r="S1859" i="6"/>
  <c r="U1859" i="6" s="1"/>
  <c r="S1860" i="6"/>
  <c r="U1860" i="6" s="1"/>
  <c r="S1861" i="6"/>
  <c r="U1861" i="6" s="1"/>
  <c r="S1862" i="6"/>
  <c r="U1862" i="6" s="1"/>
  <c r="S1863" i="6"/>
  <c r="U1863" i="6" s="1"/>
  <c r="S1864" i="6"/>
  <c r="U1864" i="6" s="1"/>
  <c r="S1865" i="6"/>
  <c r="U1865" i="6" s="1"/>
  <c r="S1866" i="6"/>
  <c r="U1866" i="6" s="1"/>
  <c r="S1867" i="6"/>
  <c r="U1867" i="6" s="1"/>
  <c r="S1868" i="6"/>
  <c r="U1868" i="6" s="1"/>
  <c r="S1869" i="6"/>
  <c r="U1869" i="6" s="1"/>
  <c r="S1870" i="6"/>
  <c r="U1870" i="6" s="1"/>
  <c r="S1871" i="6"/>
  <c r="U1871" i="6" s="1"/>
  <c r="S1872" i="6"/>
  <c r="U1872" i="6" s="1"/>
  <c r="S1873" i="6"/>
  <c r="U1873" i="6" s="1"/>
  <c r="S1874" i="6"/>
  <c r="U1874" i="6" s="1"/>
  <c r="S1875" i="6"/>
  <c r="U1875" i="6" s="1"/>
  <c r="S1876" i="6"/>
  <c r="U1876" i="6" s="1"/>
  <c r="S1877" i="6"/>
  <c r="U1877" i="6" s="1"/>
  <c r="S1878" i="6"/>
  <c r="U1878" i="6" s="1"/>
  <c r="S1879" i="6"/>
  <c r="U1879" i="6" s="1"/>
  <c r="S1880" i="6"/>
  <c r="U1880" i="6" s="1"/>
  <c r="S1881" i="6"/>
  <c r="U1881" i="6" s="1"/>
  <c r="S1882" i="6"/>
  <c r="U1882" i="6" s="1"/>
  <c r="S1883" i="6"/>
  <c r="U1883" i="6" s="1"/>
  <c r="S1884" i="6"/>
  <c r="U1884" i="6" s="1"/>
  <c r="S1885" i="6"/>
  <c r="U1885" i="6" s="1"/>
  <c r="S1886" i="6"/>
  <c r="U1886" i="6" s="1"/>
  <c r="S1887" i="6"/>
  <c r="U1887" i="6" s="1"/>
  <c r="S1888" i="6"/>
  <c r="U1888" i="6" s="1"/>
  <c r="S1889" i="6"/>
  <c r="U1889" i="6" s="1"/>
  <c r="S1890" i="6"/>
  <c r="U1890" i="6" s="1"/>
  <c r="S1891" i="6"/>
  <c r="U1891" i="6" s="1"/>
  <c r="S1892" i="6"/>
  <c r="U1892" i="6" s="1"/>
  <c r="S1893" i="6"/>
  <c r="U1893" i="6" s="1"/>
  <c r="S1894" i="6"/>
  <c r="U1894" i="6" s="1"/>
  <c r="S1895" i="6"/>
  <c r="U1895" i="6" s="1"/>
  <c r="S1896" i="6"/>
  <c r="U1896" i="6" s="1"/>
  <c r="S1897" i="6"/>
  <c r="U1897" i="6" s="1"/>
  <c r="S1898" i="6"/>
  <c r="U1898" i="6" s="1"/>
  <c r="S1899" i="6"/>
  <c r="U1899" i="6" s="1"/>
  <c r="S1900" i="6"/>
  <c r="U1900" i="6" s="1"/>
  <c r="S1901" i="6"/>
  <c r="U1901" i="6" s="1"/>
  <c r="S1902" i="6"/>
  <c r="U1902" i="6" s="1"/>
  <c r="S1903" i="6"/>
  <c r="U1903" i="6" s="1"/>
  <c r="S1904" i="6"/>
  <c r="U1904" i="6" s="1"/>
  <c r="S1905" i="6"/>
  <c r="U1905" i="6" s="1"/>
  <c r="S1906" i="6"/>
  <c r="U1906" i="6" s="1"/>
  <c r="S1907" i="6"/>
  <c r="U1907" i="6" s="1"/>
  <c r="S1908" i="6"/>
  <c r="U1908" i="6" s="1"/>
  <c r="S1909" i="6"/>
  <c r="U1909" i="6" s="1"/>
  <c r="S1910" i="6"/>
  <c r="U1910" i="6" s="1"/>
  <c r="S1911" i="6"/>
  <c r="U1911" i="6" s="1"/>
  <c r="S1912" i="6"/>
  <c r="U1912" i="6" s="1"/>
  <c r="S1913" i="6"/>
  <c r="U1913" i="6" s="1"/>
  <c r="S1914" i="6"/>
  <c r="U1914" i="6" s="1"/>
  <c r="S1915" i="6"/>
  <c r="U1915" i="6" s="1"/>
  <c r="S1916" i="6"/>
  <c r="U1916" i="6" s="1"/>
  <c r="S1917" i="6"/>
  <c r="U1917" i="6" s="1"/>
  <c r="S1918" i="6"/>
  <c r="U1918" i="6" s="1"/>
  <c r="S1919" i="6"/>
  <c r="U1919" i="6" s="1"/>
  <c r="S1920" i="6"/>
  <c r="U1920" i="6" s="1"/>
  <c r="S1921" i="6"/>
  <c r="U1921" i="6" s="1"/>
  <c r="S1922" i="6"/>
  <c r="U1922" i="6" s="1"/>
  <c r="S1923" i="6"/>
  <c r="U1923" i="6" s="1"/>
  <c r="S1924" i="6"/>
  <c r="U1924" i="6" s="1"/>
  <c r="S1925" i="6"/>
  <c r="U1925" i="6" s="1"/>
  <c r="S1926" i="6"/>
  <c r="U1926" i="6" s="1"/>
  <c r="S1927" i="6"/>
  <c r="U1927" i="6" s="1"/>
  <c r="S1928" i="6"/>
  <c r="U1928" i="6" s="1"/>
  <c r="S1929" i="6"/>
  <c r="U1929" i="6" s="1"/>
  <c r="S1930" i="6"/>
  <c r="U1930" i="6" s="1"/>
  <c r="S1931" i="6"/>
  <c r="U1931" i="6" s="1"/>
  <c r="S1932" i="6"/>
  <c r="U1932" i="6" s="1"/>
  <c r="S1933" i="6"/>
  <c r="U1933" i="6" s="1"/>
  <c r="S1934" i="6"/>
  <c r="U1934" i="6" s="1"/>
  <c r="S1935" i="6"/>
  <c r="U1935" i="6" s="1"/>
  <c r="S1936" i="6"/>
  <c r="U1936" i="6" s="1"/>
  <c r="S1937" i="6"/>
  <c r="U1937" i="6" s="1"/>
  <c r="S1938" i="6"/>
  <c r="U1938" i="6" s="1"/>
  <c r="S1939" i="6"/>
  <c r="U1939" i="6" s="1"/>
  <c r="S1940" i="6"/>
  <c r="U1940" i="6" s="1"/>
  <c r="S1941" i="6"/>
  <c r="U1941" i="6" s="1"/>
  <c r="S1942" i="6"/>
  <c r="U1942" i="6" s="1"/>
  <c r="S1943" i="6"/>
  <c r="U1943" i="6" s="1"/>
  <c r="S1944" i="6"/>
  <c r="U1944" i="6" s="1"/>
  <c r="S1945" i="6"/>
  <c r="U1945" i="6" s="1"/>
  <c r="S1946" i="6"/>
  <c r="U1946" i="6" s="1"/>
  <c r="S1947" i="6"/>
  <c r="U1947" i="6" s="1"/>
  <c r="S1948" i="6"/>
  <c r="U1948" i="6" s="1"/>
  <c r="S1949" i="6"/>
  <c r="U1949" i="6" s="1"/>
  <c r="S1950" i="6"/>
  <c r="U1950" i="6" s="1"/>
  <c r="S1951" i="6"/>
  <c r="U1951" i="6" s="1"/>
  <c r="S1952" i="6"/>
  <c r="U1952" i="6" s="1"/>
  <c r="S1953" i="6"/>
  <c r="U1953" i="6" s="1"/>
  <c r="S1954" i="6"/>
  <c r="U1954" i="6" s="1"/>
  <c r="S1955" i="6"/>
  <c r="U1955" i="6" s="1"/>
  <c r="S1956" i="6"/>
  <c r="U1956" i="6" s="1"/>
  <c r="S1957" i="6"/>
  <c r="U1957" i="6" s="1"/>
  <c r="S1958" i="6"/>
  <c r="U1958" i="6" s="1"/>
  <c r="S1959" i="6"/>
  <c r="U1959" i="6" s="1"/>
  <c r="S1960" i="6"/>
  <c r="U1960" i="6" s="1"/>
  <c r="S1961" i="6"/>
  <c r="U1961" i="6" s="1"/>
  <c r="S1962" i="6"/>
  <c r="U1962" i="6" s="1"/>
  <c r="S1963" i="6"/>
  <c r="U1963" i="6" s="1"/>
  <c r="S1964" i="6"/>
  <c r="U1964" i="6" s="1"/>
  <c r="S1965" i="6"/>
  <c r="U1965" i="6" s="1"/>
  <c r="S1966" i="6"/>
  <c r="U1966" i="6" s="1"/>
  <c r="S1967" i="6"/>
  <c r="U1967" i="6" s="1"/>
  <c r="S1968" i="6"/>
  <c r="U1968" i="6" s="1"/>
  <c r="S1969" i="6"/>
  <c r="U1969" i="6" s="1"/>
  <c r="S1970" i="6"/>
  <c r="U1970" i="6" s="1"/>
  <c r="S1971" i="6"/>
  <c r="U1971" i="6" s="1"/>
  <c r="S1972" i="6"/>
  <c r="U1972" i="6" s="1"/>
  <c r="S1973" i="6"/>
  <c r="U1973" i="6" s="1"/>
  <c r="S1974" i="6"/>
  <c r="U1974" i="6" s="1"/>
  <c r="S1975" i="6"/>
  <c r="U1975" i="6" s="1"/>
  <c r="S1976" i="6"/>
  <c r="U1976" i="6" s="1"/>
  <c r="S1977" i="6"/>
  <c r="U1977" i="6" s="1"/>
  <c r="S1978" i="6"/>
  <c r="U1978" i="6" s="1"/>
  <c r="S1979" i="6"/>
  <c r="U1979" i="6" s="1"/>
  <c r="S1980" i="6"/>
  <c r="U1980" i="6" s="1"/>
  <c r="S1981" i="6"/>
  <c r="U1981" i="6" s="1"/>
  <c r="S1982" i="6"/>
  <c r="U1982" i="6" s="1"/>
  <c r="S1983" i="6"/>
  <c r="U1983" i="6" s="1"/>
  <c r="S1984" i="6"/>
  <c r="U1984" i="6" s="1"/>
  <c r="S1985" i="6"/>
  <c r="U1985" i="6" s="1"/>
  <c r="S1986" i="6"/>
  <c r="U1986" i="6" s="1"/>
  <c r="S1987" i="6"/>
  <c r="U1987" i="6" s="1"/>
  <c r="S1988" i="6"/>
  <c r="U1988" i="6" s="1"/>
  <c r="S1989" i="6"/>
  <c r="U1989" i="6" s="1"/>
  <c r="S1990" i="6"/>
  <c r="U1990" i="6" s="1"/>
  <c r="S1991" i="6"/>
  <c r="U1991" i="6" s="1"/>
  <c r="S1992" i="6"/>
  <c r="U1992" i="6" s="1"/>
  <c r="S1993" i="6"/>
  <c r="U1993" i="6" s="1"/>
  <c r="S1994" i="6"/>
  <c r="U1994" i="6" s="1"/>
  <c r="S1995" i="6"/>
  <c r="U1995" i="6" s="1"/>
  <c r="S1996" i="6"/>
  <c r="U1996" i="6" s="1"/>
  <c r="S1997" i="6"/>
  <c r="U1997" i="6" s="1"/>
  <c r="S1998" i="6"/>
  <c r="U1998" i="6" s="1"/>
  <c r="S1999" i="6"/>
  <c r="U1999" i="6" s="1"/>
  <c r="S2000" i="6"/>
  <c r="U2000" i="6" s="1"/>
  <c r="S2001" i="6"/>
  <c r="U2001" i="6" s="1"/>
  <c r="S2002" i="6"/>
  <c r="U2002" i="6" s="1"/>
  <c r="S2003" i="6"/>
  <c r="U2003" i="6" s="1"/>
  <c r="S2004" i="6"/>
  <c r="U2004" i="6" s="1"/>
  <c r="S2005" i="6"/>
  <c r="U2005" i="6" s="1"/>
  <c r="S2006" i="6"/>
  <c r="U2006" i="6" s="1"/>
  <c r="S2007" i="6"/>
  <c r="U2007" i="6" s="1"/>
  <c r="S2008" i="6"/>
  <c r="U2008" i="6" s="1"/>
  <c r="S2009" i="6"/>
  <c r="U2009" i="6" s="1"/>
  <c r="S2010" i="6"/>
  <c r="U2010" i="6" s="1"/>
  <c r="S2011" i="6"/>
  <c r="U2011" i="6" s="1"/>
  <c r="S2012" i="6"/>
  <c r="U2012" i="6" s="1"/>
  <c r="S2013" i="6"/>
  <c r="U2013" i="6" s="1"/>
  <c r="S2014" i="6"/>
  <c r="U2014" i="6" s="1"/>
  <c r="S2015" i="6"/>
  <c r="U2015" i="6" s="1"/>
  <c r="S2016" i="6"/>
  <c r="U2016" i="6" s="1"/>
  <c r="S2017" i="6"/>
  <c r="U2017" i="6" s="1"/>
  <c r="S2018" i="6"/>
  <c r="U2018" i="6" s="1"/>
  <c r="S2019" i="6"/>
  <c r="U2019" i="6" s="1"/>
  <c r="S2020" i="6"/>
  <c r="U2020" i="6" s="1"/>
  <c r="S2021" i="6"/>
  <c r="U2021" i="6" s="1"/>
  <c r="S2022" i="6"/>
  <c r="U2022" i="6" s="1"/>
  <c r="S2023" i="6"/>
  <c r="U2023" i="6" s="1"/>
  <c r="S2024" i="6"/>
  <c r="U2024" i="6" s="1"/>
  <c r="S2025" i="6"/>
  <c r="U2025" i="6" s="1"/>
  <c r="S2026" i="6"/>
  <c r="U2026" i="6" s="1"/>
  <c r="S2027" i="6"/>
  <c r="U2027" i="6" s="1"/>
  <c r="S2028" i="6"/>
  <c r="U2028" i="6" s="1"/>
  <c r="S2029" i="6"/>
  <c r="U2029" i="6" s="1"/>
  <c r="S2030" i="6"/>
  <c r="U2030" i="6" s="1"/>
  <c r="S2031" i="6"/>
  <c r="U2031" i="6" s="1"/>
  <c r="S2032" i="6"/>
  <c r="U2032" i="6" s="1"/>
  <c r="S2033" i="6"/>
  <c r="U2033" i="6" s="1"/>
  <c r="S2034" i="6"/>
  <c r="U2034" i="6" s="1"/>
  <c r="S2035" i="6"/>
  <c r="U2035" i="6" s="1"/>
  <c r="S2036" i="6"/>
  <c r="U2036" i="6" s="1"/>
  <c r="S2037" i="6"/>
  <c r="U2037" i="6" s="1"/>
  <c r="S2038" i="6"/>
  <c r="U2038" i="6" s="1"/>
  <c r="S2039" i="6"/>
  <c r="U2039" i="6" s="1"/>
  <c r="S2040" i="6"/>
  <c r="U2040" i="6" s="1"/>
  <c r="S2041" i="6"/>
  <c r="U2041" i="6" s="1"/>
  <c r="S2042" i="6"/>
  <c r="U2042" i="6" s="1"/>
  <c r="S2043" i="6"/>
  <c r="U2043" i="6" s="1"/>
  <c r="S2044" i="6"/>
  <c r="U2044" i="6" s="1"/>
  <c r="S2045" i="6"/>
  <c r="U2045" i="6" s="1"/>
  <c r="S2046" i="6"/>
  <c r="U2046" i="6" s="1"/>
  <c r="S2047" i="6"/>
  <c r="U2047" i="6" s="1"/>
  <c r="S2048" i="6"/>
  <c r="U2048" i="6" s="1"/>
  <c r="S2049" i="6"/>
  <c r="U2049" i="6" s="1"/>
  <c r="S2050" i="6"/>
  <c r="U2050" i="6" s="1"/>
  <c r="S2051" i="6"/>
  <c r="U2051" i="6" s="1"/>
  <c r="S2052" i="6"/>
  <c r="U2052" i="6" s="1"/>
  <c r="S2053" i="6"/>
  <c r="U2053" i="6" s="1"/>
  <c r="S2054" i="6"/>
  <c r="U2054" i="6" s="1"/>
  <c r="S2055" i="6"/>
  <c r="U2055" i="6" s="1"/>
  <c r="S2056" i="6"/>
  <c r="U2056" i="6" s="1"/>
  <c r="S2057" i="6"/>
  <c r="U2057" i="6" s="1"/>
  <c r="S2058" i="6"/>
  <c r="U2058" i="6" s="1"/>
  <c r="S2059" i="6"/>
  <c r="U2059" i="6" s="1"/>
  <c r="S2060" i="6"/>
  <c r="U2060" i="6" s="1"/>
  <c r="S2061" i="6"/>
  <c r="U2061" i="6" s="1"/>
  <c r="S2062" i="6"/>
  <c r="U2062" i="6" s="1"/>
  <c r="S2063" i="6"/>
  <c r="U2063" i="6" s="1"/>
  <c r="S2064" i="6"/>
  <c r="U2064" i="6" s="1"/>
  <c r="S2065" i="6"/>
  <c r="U2065" i="6" s="1"/>
  <c r="S2066" i="6"/>
  <c r="U2066" i="6" s="1"/>
  <c r="S2067" i="6"/>
  <c r="U2067" i="6" s="1"/>
  <c r="S2068" i="6"/>
  <c r="U2068" i="6" s="1"/>
  <c r="S2069" i="6"/>
  <c r="U2069" i="6" s="1"/>
  <c r="S2070" i="6"/>
  <c r="U2070" i="6" s="1"/>
  <c r="S2071" i="6"/>
  <c r="U2071" i="6" s="1"/>
  <c r="S2072" i="6"/>
  <c r="U2072" i="6" s="1"/>
  <c r="S2073" i="6"/>
  <c r="U2073" i="6" s="1"/>
  <c r="S2074" i="6"/>
  <c r="U2074" i="6" s="1"/>
  <c r="S2075" i="6"/>
  <c r="U2075" i="6" s="1"/>
  <c r="S2076" i="6"/>
  <c r="U2076" i="6" s="1"/>
  <c r="S2077" i="6"/>
  <c r="U2077" i="6" s="1"/>
  <c r="S2078" i="6"/>
  <c r="U2078" i="6" s="1"/>
  <c r="S2079" i="6"/>
  <c r="U2079" i="6" s="1"/>
  <c r="S2080" i="6"/>
  <c r="U2080" i="6" s="1"/>
  <c r="S2081" i="6"/>
  <c r="U2081" i="6" s="1"/>
  <c r="S2082" i="6"/>
  <c r="U2082" i="6" s="1"/>
  <c r="S2083" i="6"/>
  <c r="U2083" i="6" s="1"/>
  <c r="S2084" i="6"/>
  <c r="U2084" i="6" s="1"/>
  <c r="S2085" i="6"/>
  <c r="U2085" i="6" s="1"/>
  <c r="S2086" i="6"/>
  <c r="U2086" i="6" s="1"/>
  <c r="S2087" i="6"/>
  <c r="U2087" i="6" s="1"/>
  <c r="S2088" i="6"/>
  <c r="U2088" i="6" s="1"/>
  <c r="S2089" i="6"/>
  <c r="U2089" i="6" s="1"/>
  <c r="S2090" i="6"/>
  <c r="U2090" i="6" s="1"/>
  <c r="S2091" i="6"/>
  <c r="U2091" i="6" s="1"/>
  <c r="S2092" i="6"/>
  <c r="U2092" i="6" s="1"/>
  <c r="S2093" i="6"/>
  <c r="U2093" i="6" s="1"/>
  <c r="S2094" i="6"/>
  <c r="U2094" i="6" s="1"/>
  <c r="S2095" i="6"/>
  <c r="U2095" i="6" s="1"/>
  <c r="S2096" i="6"/>
  <c r="U2096" i="6" s="1"/>
  <c r="S2097" i="6"/>
  <c r="U2097" i="6" s="1"/>
  <c r="S2098" i="6"/>
  <c r="U2098" i="6" s="1"/>
  <c r="S2099" i="6"/>
  <c r="U2099" i="6" s="1"/>
  <c r="S2100" i="6"/>
  <c r="U2100" i="6" s="1"/>
  <c r="S2101" i="6"/>
  <c r="U2101" i="6" s="1"/>
  <c r="S2102" i="6"/>
  <c r="U2102" i="6" s="1"/>
  <c r="S2103" i="6"/>
  <c r="U2103" i="6" s="1"/>
  <c r="S2104" i="6"/>
  <c r="U2104" i="6" s="1"/>
  <c r="S2105" i="6"/>
  <c r="U2105" i="6" s="1"/>
  <c r="S2106" i="6"/>
  <c r="U2106" i="6" s="1"/>
  <c r="S2107" i="6"/>
  <c r="U2107" i="6" s="1"/>
  <c r="S2108" i="6"/>
  <c r="U2108" i="6" s="1"/>
  <c r="S2109" i="6"/>
  <c r="U2109" i="6" s="1"/>
  <c r="S2110" i="6"/>
  <c r="U2110" i="6" s="1"/>
  <c r="S2111" i="6"/>
  <c r="U2111" i="6" s="1"/>
  <c r="S2112" i="6"/>
  <c r="U2112" i="6" s="1"/>
  <c r="S2113" i="6"/>
  <c r="U2113" i="6" s="1"/>
  <c r="S2114" i="6"/>
  <c r="U2114" i="6" s="1"/>
  <c r="S2115" i="6"/>
  <c r="U2115" i="6" s="1"/>
  <c r="S2116" i="6"/>
  <c r="U2116" i="6" s="1"/>
  <c r="S2117" i="6"/>
  <c r="U2117" i="6" s="1"/>
  <c r="S2118" i="6"/>
  <c r="U2118" i="6" s="1"/>
  <c r="S2119" i="6"/>
  <c r="U2119" i="6" s="1"/>
  <c r="S2120" i="6"/>
  <c r="U2120" i="6" s="1"/>
  <c r="S2121" i="6"/>
  <c r="U2121" i="6" s="1"/>
  <c r="S2122" i="6"/>
  <c r="U2122" i="6" s="1"/>
  <c r="S2123" i="6"/>
  <c r="U2123" i="6" s="1"/>
  <c r="S2124" i="6"/>
  <c r="U2124" i="6" s="1"/>
  <c r="S2125" i="6"/>
  <c r="U2125" i="6" s="1"/>
  <c r="S2126" i="6"/>
  <c r="U2126" i="6" s="1"/>
  <c r="S2127" i="6"/>
  <c r="U2127" i="6" s="1"/>
  <c r="S2128" i="6"/>
  <c r="U2128" i="6" s="1"/>
  <c r="S2129" i="6"/>
  <c r="U2129" i="6" s="1"/>
  <c r="S2130" i="6"/>
  <c r="U2130" i="6" s="1"/>
  <c r="S2131" i="6"/>
  <c r="U2131" i="6" s="1"/>
  <c r="S2132" i="6"/>
  <c r="U2132" i="6" s="1"/>
  <c r="S2133" i="6"/>
  <c r="U2133" i="6" s="1"/>
  <c r="S2134" i="6"/>
  <c r="U2134" i="6" s="1"/>
  <c r="S2135" i="6"/>
  <c r="U2135" i="6" s="1"/>
  <c r="S2136" i="6"/>
  <c r="U2136" i="6" s="1"/>
  <c r="S2137" i="6"/>
  <c r="U2137" i="6" s="1"/>
  <c r="S2138" i="6"/>
  <c r="U2138" i="6" s="1"/>
  <c r="S2139" i="6"/>
  <c r="U2139" i="6" s="1"/>
  <c r="S2140" i="6"/>
  <c r="U2140" i="6" s="1"/>
  <c r="S2141" i="6"/>
  <c r="U2141" i="6" s="1"/>
  <c r="S2142" i="6"/>
  <c r="U2142" i="6" s="1"/>
  <c r="S2143" i="6"/>
  <c r="U2143" i="6" s="1"/>
  <c r="S2144" i="6"/>
  <c r="U2144" i="6" s="1"/>
  <c r="S2145" i="6"/>
  <c r="U2145" i="6" s="1"/>
  <c r="S2146" i="6"/>
  <c r="U2146" i="6" s="1"/>
  <c r="S2147" i="6"/>
  <c r="U2147" i="6" s="1"/>
  <c r="S2148" i="6"/>
  <c r="U2148" i="6" s="1"/>
  <c r="S2149" i="6"/>
  <c r="U2149" i="6" s="1"/>
  <c r="S2150" i="6"/>
  <c r="U2150" i="6" s="1"/>
  <c r="S2151" i="6"/>
  <c r="U2151" i="6" s="1"/>
  <c r="S2152" i="6"/>
  <c r="U2152" i="6" s="1"/>
  <c r="S2153" i="6"/>
  <c r="U2153" i="6" s="1"/>
  <c r="S2154" i="6"/>
  <c r="U2154" i="6" s="1"/>
  <c r="S2155" i="6"/>
  <c r="U2155" i="6" s="1"/>
  <c r="S2156" i="6"/>
  <c r="U2156" i="6" s="1"/>
  <c r="S2157" i="6"/>
  <c r="U2157" i="6" s="1"/>
  <c r="S2158" i="6"/>
  <c r="U2158" i="6" s="1"/>
  <c r="S2159" i="6"/>
  <c r="U2159" i="6" s="1"/>
  <c r="S2160" i="6"/>
  <c r="U2160" i="6" s="1"/>
  <c r="S2161" i="6"/>
  <c r="U2161" i="6" s="1"/>
  <c r="S2162" i="6"/>
  <c r="U2162" i="6" s="1"/>
  <c r="S2163" i="6"/>
  <c r="U2163" i="6" s="1"/>
  <c r="S2164" i="6"/>
  <c r="U2164" i="6" s="1"/>
  <c r="S2165" i="6"/>
  <c r="U2165" i="6" s="1"/>
  <c r="S2166" i="6"/>
  <c r="U2166" i="6" s="1"/>
  <c r="S2167" i="6"/>
  <c r="U2167" i="6" s="1"/>
  <c r="S2168" i="6"/>
  <c r="U2168" i="6" s="1"/>
  <c r="S2169" i="6"/>
  <c r="U2169" i="6" s="1"/>
  <c r="S2170" i="6"/>
  <c r="U2170" i="6" s="1"/>
  <c r="S2171" i="6"/>
  <c r="U2171" i="6" s="1"/>
  <c r="S2172" i="6"/>
  <c r="U2172" i="6" s="1"/>
  <c r="S2173" i="6"/>
  <c r="U2173" i="6" s="1"/>
  <c r="S2174" i="6"/>
  <c r="U2174" i="6" s="1"/>
  <c r="S2175" i="6"/>
  <c r="U2175" i="6" s="1"/>
  <c r="S2176" i="6"/>
  <c r="U2176" i="6" s="1"/>
  <c r="S2177" i="6"/>
  <c r="U2177" i="6" s="1"/>
  <c r="S2178" i="6"/>
  <c r="U2178" i="6" s="1"/>
  <c r="S2179" i="6"/>
  <c r="U2179" i="6" s="1"/>
  <c r="S2180" i="6"/>
  <c r="U2180" i="6" s="1"/>
  <c r="S2181" i="6"/>
  <c r="U2181" i="6" s="1"/>
  <c r="S2182" i="6"/>
  <c r="U2182" i="6" s="1"/>
  <c r="S2183" i="6"/>
  <c r="U2183" i="6" s="1"/>
  <c r="S2184" i="6"/>
  <c r="U2184" i="6" s="1"/>
  <c r="S2185" i="6"/>
  <c r="U2185" i="6" s="1"/>
  <c r="S2186" i="6"/>
  <c r="U2186" i="6" s="1"/>
  <c r="S2187" i="6"/>
  <c r="U2187" i="6" s="1"/>
  <c r="S2188" i="6"/>
  <c r="U2188" i="6" s="1"/>
  <c r="S2189" i="6"/>
  <c r="U2189" i="6" s="1"/>
  <c r="S2190" i="6"/>
  <c r="U2190" i="6" s="1"/>
  <c r="S2191" i="6"/>
  <c r="U2191" i="6" s="1"/>
  <c r="S2192" i="6"/>
  <c r="U2192" i="6" s="1"/>
  <c r="S2193" i="6"/>
  <c r="U2193" i="6" s="1"/>
  <c r="S2194" i="6"/>
  <c r="U2194" i="6" s="1"/>
  <c r="S2195" i="6"/>
  <c r="U2195" i="6" s="1"/>
  <c r="S2196" i="6"/>
  <c r="U2196" i="6" s="1"/>
  <c r="S2197" i="6"/>
  <c r="U2197" i="6" s="1"/>
  <c r="S2198" i="6"/>
  <c r="U2198" i="6" s="1"/>
  <c r="S2199" i="6"/>
  <c r="U2199" i="6" s="1"/>
  <c r="S2200" i="6"/>
  <c r="U2200" i="6" s="1"/>
  <c r="S2201" i="6"/>
  <c r="U2201" i="6" s="1"/>
  <c r="S2202" i="6"/>
  <c r="U2202" i="6" s="1"/>
  <c r="S2203" i="6"/>
  <c r="U2203" i="6" s="1"/>
  <c r="S2204" i="6"/>
  <c r="U2204" i="6" s="1"/>
  <c r="S2205" i="6"/>
  <c r="U2205" i="6" s="1"/>
  <c r="S2206" i="6"/>
  <c r="U2206" i="6" s="1"/>
  <c r="S2207" i="6"/>
  <c r="U2207" i="6" s="1"/>
  <c r="S2208" i="6"/>
  <c r="U2208" i="6" s="1"/>
  <c r="S2209" i="6"/>
  <c r="U2209" i="6" s="1"/>
  <c r="S2210" i="6"/>
  <c r="U2210" i="6" s="1"/>
  <c r="S2211" i="6"/>
  <c r="U2211" i="6" s="1"/>
  <c r="S2212" i="6"/>
  <c r="U2212" i="6" s="1"/>
  <c r="S2213" i="6"/>
  <c r="U2213" i="6" s="1"/>
  <c r="S2214" i="6"/>
  <c r="U2214" i="6" s="1"/>
  <c r="S2215" i="6"/>
  <c r="U2215" i="6" s="1"/>
  <c r="S2216" i="6"/>
  <c r="U2216" i="6" s="1"/>
  <c r="S2217" i="6"/>
  <c r="U2217" i="6" s="1"/>
  <c r="S2218" i="6"/>
  <c r="U2218" i="6" s="1"/>
  <c r="S2219" i="6"/>
  <c r="U2219" i="6" s="1"/>
  <c r="S2220" i="6"/>
  <c r="U2220" i="6" s="1"/>
  <c r="S2221" i="6"/>
  <c r="U2221" i="6" s="1"/>
  <c r="S2222" i="6"/>
  <c r="U2222" i="6" s="1"/>
  <c r="S2223" i="6"/>
  <c r="U2223" i="6" s="1"/>
  <c r="S2224" i="6"/>
  <c r="U2224" i="6" s="1"/>
  <c r="S2225" i="6"/>
  <c r="U2225" i="6" s="1"/>
  <c r="S2226" i="6"/>
  <c r="U2226" i="6" s="1"/>
  <c r="S2227" i="6"/>
  <c r="U2227" i="6" s="1"/>
  <c r="S2228" i="6"/>
  <c r="U2228" i="6" s="1"/>
  <c r="S2229" i="6"/>
  <c r="U2229" i="6" s="1"/>
  <c r="S2230" i="6"/>
  <c r="U2230" i="6" s="1"/>
  <c r="S2231" i="6"/>
  <c r="U2231" i="6" s="1"/>
  <c r="S2232" i="6"/>
  <c r="U2232" i="6" s="1"/>
  <c r="S2233" i="6"/>
  <c r="U2233" i="6" s="1"/>
  <c r="S2234" i="6"/>
  <c r="U2234" i="6" s="1"/>
  <c r="S2235" i="6"/>
  <c r="U2235" i="6" s="1"/>
  <c r="S2236" i="6"/>
  <c r="U2236" i="6" s="1"/>
  <c r="S2237" i="6"/>
  <c r="U2237" i="6" s="1"/>
  <c r="S2238" i="6"/>
  <c r="U2238" i="6" s="1"/>
  <c r="S2239" i="6"/>
  <c r="U2239" i="6" s="1"/>
  <c r="S2240" i="6"/>
  <c r="U2240" i="6" s="1"/>
  <c r="S2241" i="6"/>
  <c r="U2241" i="6" s="1"/>
  <c r="S2242" i="6"/>
  <c r="U2242" i="6" s="1"/>
  <c r="S2243" i="6"/>
  <c r="U2243" i="6" s="1"/>
  <c r="S2244" i="6"/>
  <c r="U2244" i="6" s="1"/>
  <c r="S2245" i="6"/>
  <c r="U2245" i="6" s="1"/>
  <c r="S2246" i="6"/>
  <c r="U2246" i="6" s="1"/>
  <c r="S2247" i="6"/>
  <c r="U2247" i="6" s="1"/>
  <c r="S2248" i="6"/>
  <c r="U2248" i="6" s="1"/>
  <c r="S2249" i="6"/>
  <c r="U2249" i="6" s="1"/>
  <c r="S2250" i="6"/>
  <c r="U2250" i="6" s="1"/>
  <c r="S2251" i="6"/>
  <c r="U2251" i="6" s="1"/>
  <c r="S2252" i="6"/>
  <c r="U2252" i="6" s="1"/>
  <c r="S2253" i="6"/>
  <c r="U2253" i="6" s="1"/>
  <c r="S2254" i="6"/>
  <c r="U2254" i="6" s="1"/>
  <c r="S2255" i="6"/>
  <c r="U2255" i="6" s="1"/>
  <c r="S2256" i="6"/>
  <c r="U2256" i="6" s="1"/>
  <c r="S2257" i="6"/>
  <c r="U2257" i="6" s="1"/>
  <c r="S2258" i="6"/>
  <c r="U2258" i="6" s="1"/>
  <c r="S2259" i="6"/>
  <c r="U2259" i="6" s="1"/>
  <c r="S2260" i="6"/>
  <c r="U2260" i="6" s="1"/>
  <c r="S2261" i="6"/>
  <c r="U2261" i="6" s="1"/>
  <c r="S2262" i="6"/>
  <c r="U2262" i="6" s="1"/>
  <c r="S2263" i="6"/>
  <c r="U2263" i="6" s="1"/>
  <c r="S2264" i="6"/>
  <c r="U2264" i="6" s="1"/>
  <c r="S2265" i="6"/>
  <c r="U2265" i="6" s="1"/>
  <c r="S2266" i="6"/>
  <c r="U2266" i="6" s="1"/>
  <c r="S2267" i="6"/>
  <c r="U2267" i="6" s="1"/>
  <c r="S2268" i="6"/>
  <c r="U2268" i="6" s="1"/>
  <c r="S2269" i="6"/>
  <c r="U2269" i="6" s="1"/>
  <c r="S2270" i="6"/>
  <c r="U2270" i="6" s="1"/>
  <c r="S2271" i="6"/>
  <c r="U2271" i="6" s="1"/>
  <c r="S2272" i="6"/>
  <c r="U2272" i="6" s="1"/>
  <c r="S2273" i="6"/>
  <c r="U2273" i="6" s="1"/>
  <c r="S2274" i="6"/>
  <c r="U2274" i="6" s="1"/>
  <c r="S2275" i="6"/>
  <c r="U2275" i="6" s="1"/>
  <c r="S2276" i="6"/>
  <c r="U2276" i="6" s="1"/>
  <c r="S2277" i="6"/>
  <c r="U2277" i="6" s="1"/>
  <c r="S2278" i="6"/>
  <c r="U2278" i="6" s="1"/>
  <c r="S2279" i="6"/>
  <c r="U2279" i="6" s="1"/>
  <c r="S2280" i="6"/>
  <c r="U2280" i="6" s="1"/>
  <c r="S2281" i="6"/>
  <c r="U2281" i="6" s="1"/>
  <c r="S2282" i="6"/>
  <c r="U2282" i="6" s="1"/>
  <c r="S2283" i="6"/>
  <c r="U2283" i="6" s="1"/>
  <c r="S2284" i="6"/>
  <c r="U2284" i="6" s="1"/>
  <c r="S2285" i="6"/>
  <c r="U2285" i="6" s="1"/>
  <c r="S2286" i="6"/>
  <c r="U2286" i="6" s="1"/>
  <c r="S2287" i="6"/>
  <c r="U2287" i="6" s="1"/>
  <c r="S2288" i="6"/>
  <c r="U2288" i="6" s="1"/>
  <c r="S2289" i="6"/>
  <c r="U2289" i="6" s="1"/>
  <c r="S2290" i="6"/>
  <c r="U2290" i="6" s="1"/>
  <c r="S2291" i="6"/>
  <c r="U2291" i="6" s="1"/>
  <c r="S2292" i="6"/>
  <c r="U2292" i="6" s="1"/>
  <c r="S2293" i="6"/>
  <c r="U2293" i="6" s="1"/>
  <c r="S2294" i="6"/>
  <c r="U2294" i="6" s="1"/>
  <c r="S2295" i="6"/>
  <c r="U2295" i="6" s="1"/>
  <c r="S2296" i="6"/>
  <c r="U2296" i="6" s="1"/>
  <c r="S2297" i="6"/>
  <c r="U2297" i="6" s="1"/>
  <c r="S2298" i="6"/>
  <c r="U2298" i="6" s="1"/>
  <c r="S2299" i="6"/>
  <c r="U2299" i="6" s="1"/>
  <c r="S2300" i="6"/>
  <c r="U2300" i="6" s="1"/>
  <c r="S2301" i="6"/>
  <c r="U2301" i="6" s="1"/>
  <c r="S2302" i="6"/>
  <c r="U2302" i="6" s="1"/>
  <c r="S2303" i="6"/>
  <c r="U2303" i="6" s="1"/>
  <c r="S2304" i="6"/>
  <c r="U2304" i="6" s="1"/>
  <c r="S2305" i="6"/>
  <c r="U2305" i="6" s="1"/>
  <c r="S2306" i="6"/>
  <c r="U2306" i="6" s="1"/>
  <c r="S2307" i="6"/>
  <c r="U2307" i="6" s="1"/>
  <c r="S2308" i="6"/>
  <c r="U2308" i="6" s="1"/>
  <c r="S2309" i="6"/>
  <c r="U2309" i="6" s="1"/>
  <c r="S2310" i="6"/>
  <c r="U2310" i="6" s="1"/>
  <c r="S2311" i="6"/>
  <c r="U2311" i="6" s="1"/>
  <c r="S2312" i="6"/>
  <c r="U2312" i="6" s="1"/>
  <c r="S2313" i="6"/>
  <c r="U2313" i="6" s="1"/>
  <c r="S2314" i="6"/>
  <c r="U2314" i="6" s="1"/>
  <c r="S2315" i="6"/>
  <c r="U2315" i="6" s="1"/>
  <c r="S2316" i="6"/>
  <c r="U2316" i="6" s="1"/>
  <c r="S2317" i="6"/>
  <c r="U2317" i="6" s="1"/>
  <c r="S2318" i="6"/>
  <c r="U2318" i="6" s="1"/>
  <c r="S2319" i="6"/>
  <c r="U2319" i="6" s="1"/>
  <c r="S2320" i="6"/>
  <c r="U2320" i="6" s="1"/>
  <c r="S2321" i="6"/>
  <c r="U2321" i="6" s="1"/>
  <c r="S2322" i="6"/>
  <c r="U2322" i="6" s="1"/>
  <c r="S2323" i="6"/>
  <c r="U2323" i="6" s="1"/>
  <c r="S2324" i="6"/>
  <c r="U2324" i="6" s="1"/>
  <c r="S2325" i="6"/>
  <c r="U2325" i="6" s="1"/>
  <c r="S2326" i="6"/>
  <c r="U2326" i="6" s="1"/>
  <c r="S2327" i="6"/>
  <c r="U2327" i="6" s="1"/>
  <c r="S2328" i="6"/>
  <c r="U2328" i="6" s="1"/>
  <c r="S2329" i="6"/>
  <c r="U2329" i="6" s="1"/>
  <c r="S2330" i="6"/>
  <c r="U2330" i="6" s="1"/>
  <c r="S2331" i="6"/>
  <c r="U2331" i="6" s="1"/>
  <c r="S2332" i="6"/>
  <c r="U2332" i="6" s="1"/>
  <c r="S2333" i="6"/>
  <c r="U2333" i="6" s="1"/>
  <c r="S2334" i="6"/>
  <c r="U2334" i="6" s="1"/>
  <c r="S2335" i="6"/>
  <c r="U2335" i="6" s="1"/>
  <c r="S2336" i="6"/>
  <c r="U2336" i="6" s="1"/>
  <c r="S2337" i="6"/>
  <c r="U2337" i="6" s="1"/>
  <c r="S2338" i="6"/>
  <c r="U2338" i="6" s="1"/>
  <c r="S2339" i="6"/>
  <c r="U2339" i="6" s="1"/>
  <c r="S2340" i="6"/>
  <c r="U2340" i="6" s="1"/>
  <c r="S2341" i="6"/>
  <c r="U2341" i="6" s="1"/>
  <c r="S2342" i="6"/>
  <c r="U2342" i="6" s="1"/>
  <c r="S2343" i="6"/>
  <c r="U2343" i="6" s="1"/>
  <c r="S2344" i="6"/>
  <c r="U2344" i="6" s="1"/>
  <c r="S2345" i="6"/>
  <c r="U2345" i="6" s="1"/>
  <c r="S2346" i="6"/>
  <c r="U2346" i="6" s="1"/>
  <c r="S2347" i="6"/>
  <c r="U2347" i="6" s="1"/>
  <c r="S2348" i="6"/>
  <c r="U2348" i="6" s="1"/>
  <c r="S2349" i="6"/>
  <c r="U2349" i="6" s="1"/>
  <c r="S2350" i="6"/>
  <c r="U2350" i="6" s="1"/>
  <c r="S2351" i="6"/>
  <c r="U2351" i="6" s="1"/>
  <c r="S2352" i="6"/>
  <c r="U2352" i="6" s="1"/>
  <c r="S2353" i="6"/>
  <c r="U2353" i="6" s="1"/>
  <c r="S2354" i="6"/>
  <c r="U2354" i="6" s="1"/>
  <c r="S2355" i="6"/>
  <c r="U2355" i="6" s="1"/>
  <c r="S2356" i="6"/>
  <c r="U2356" i="6" s="1"/>
  <c r="S2357" i="6"/>
  <c r="U2357" i="6" s="1"/>
  <c r="S2358" i="6"/>
  <c r="U2358" i="6" s="1"/>
  <c r="S2359" i="6"/>
  <c r="U2359" i="6" s="1"/>
  <c r="S2360" i="6"/>
  <c r="U2360" i="6" s="1"/>
  <c r="S2361" i="6"/>
  <c r="U2361" i="6" s="1"/>
  <c r="S2362" i="6"/>
  <c r="U2362" i="6" s="1"/>
  <c r="S2363" i="6"/>
  <c r="U2363" i="6" s="1"/>
  <c r="S2364" i="6"/>
  <c r="U2364" i="6" s="1"/>
  <c r="S2365" i="6"/>
  <c r="U2365" i="6" s="1"/>
  <c r="S2366" i="6"/>
  <c r="U2366" i="6" s="1"/>
  <c r="S2367" i="6"/>
  <c r="U2367" i="6" s="1"/>
  <c r="S2368" i="6"/>
  <c r="U2368" i="6" s="1"/>
  <c r="S2369" i="6"/>
  <c r="U2369" i="6" s="1"/>
  <c r="S2370" i="6"/>
  <c r="U2370" i="6" s="1"/>
  <c r="S2371" i="6"/>
  <c r="U2371" i="6" s="1"/>
  <c r="S2372" i="6"/>
  <c r="U2372" i="6" s="1"/>
  <c r="S2373" i="6"/>
  <c r="U2373" i="6" s="1"/>
  <c r="S2374" i="6"/>
  <c r="U2374" i="6" s="1"/>
  <c r="S2375" i="6"/>
  <c r="U2375" i="6" s="1"/>
  <c r="S2376" i="6"/>
  <c r="U2376" i="6" s="1"/>
  <c r="S2377" i="6"/>
  <c r="U2377" i="6" s="1"/>
  <c r="S2378" i="6"/>
  <c r="U2378" i="6" s="1"/>
  <c r="S2379" i="6"/>
  <c r="U2379" i="6" s="1"/>
  <c r="S2380" i="6"/>
  <c r="U2380" i="6" s="1"/>
  <c r="S2381" i="6"/>
  <c r="U2381" i="6" s="1"/>
  <c r="S2382" i="6"/>
  <c r="U2382" i="6" s="1"/>
  <c r="S2383" i="6"/>
  <c r="U2383" i="6" s="1"/>
  <c r="S2384" i="6"/>
  <c r="U2384" i="6" s="1"/>
  <c r="S2385" i="6"/>
  <c r="U2385" i="6" s="1"/>
  <c r="S2386" i="6"/>
  <c r="U2386" i="6" s="1"/>
  <c r="S2387" i="6"/>
  <c r="U2387" i="6" s="1"/>
  <c r="S2388" i="6"/>
  <c r="U2388" i="6" s="1"/>
  <c r="S2389" i="6"/>
  <c r="U2389" i="6" s="1"/>
  <c r="S2390" i="6"/>
  <c r="U2390" i="6" s="1"/>
  <c r="S2391" i="6"/>
  <c r="U2391" i="6" s="1"/>
  <c r="S2392" i="6"/>
  <c r="U2392" i="6" s="1"/>
  <c r="S2393" i="6"/>
  <c r="U2393" i="6" s="1"/>
  <c r="S2394" i="6"/>
  <c r="U2394" i="6" s="1"/>
  <c r="S2395" i="6"/>
  <c r="U2395" i="6" s="1"/>
  <c r="S2396" i="6"/>
  <c r="U2396" i="6" s="1"/>
  <c r="S2397" i="6"/>
  <c r="U2397" i="6" s="1"/>
  <c r="S2398" i="6"/>
  <c r="U2398" i="6" s="1"/>
  <c r="S2399" i="6"/>
  <c r="U2399" i="6" s="1"/>
  <c r="S2400" i="6"/>
  <c r="U2400" i="6" s="1"/>
  <c r="S2401" i="6"/>
  <c r="U2401" i="6" s="1"/>
  <c r="S2402" i="6"/>
  <c r="U2402" i="6" s="1"/>
  <c r="S2403" i="6"/>
  <c r="U2403" i="6" s="1"/>
  <c r="S2404" i="6"/>
  <c r="U2404" i="6" s="1"/>
  <c r="S2405" i="6"/>
  <c r="U2405" i="6" s="1"/>
  <c r="S2406" i="6"/>
  <c r="U2406" i="6" s="1"/>
  <c r="S2407" i="6"/>
  <c r="U2407" i="6" s="1"/>
  <c r="S2408" i="6"/>
  <c r="U2408" i="6" s="1"/>
  <c r="S2409" i="6"/>
  <c r="U2409" i="6" s="1"/>
  <c r="S2410" i="6"/>
  <c r="U2410" i="6" s="1"/>
  <c r="S2411" i="6"/>
  <c r="U2411" i="6" s="1"/>
  <c r="S2412" i="6"/>
  <c r="U2412" i="6" s="1"/>
  <c r="S2413" i="6"/>
  <c r="U2413" i="6" s="1"/>
  <c r="S2414" i="6"/>
  <c r="U2414" i="6" s="1"/>
  <c r="S2415" i="6"/>
  <c r="U2415" i="6" s="1"/>
  <c r="S2416" i="6"/>
  <c r="U2416" i="6" s="1"/>
  <c r="S2417" i="6"/>
  <c r="U2417" i="6" s="1"/>
  <c r="S2418" i="6"/>
  <c r="U2418" i="6" s="1"/>
  <c r="S2419" i="6"/>
  <c r="U2419" i="6" s="1"/>
  <c r="S2420" i="6"/>
  <c r="U2420" i="6" s="1"/>
  <c r="S2421" i="6"/>
  <c r="U2421" i="6" s="1"/>
  <c r="S2422" i="6"/>
  <c r="U2422" i="6" s="1"/>
  <c r="S2423" i="6"/>
  <c r="U2423" i="6" s="1"/>
  <c r="S2424" i="6"/>
  <c r="U2424" i="6" s="1"/>
  <c r="S2425" i="6"/>
  <c r="U2425" i="6" s="1"/>
  <c r="S2426" i="6"/>
  <c r="U2426" i="6" s="1"/>
  <c r="S2427" i="6"/>
  <c r="U2427" i="6" s="1"/>
  <c r="S2428" i="6"/>
  <c r="U2428" i="6" s="1"/>
  <c r="S2429" i="6"/>
  <c r="U2429" i="6" s="1"/>
  <c r="S2430" i="6"/>
  <c r="U2430" i="6" s="1"/>
  <c r="S2431" i="6"/>
  <c r="U2431" i="6" s="1"/>
  <c r="S2432" i="6"/>
  <c r="U2432" i="6" s="1"/>
  <c r="S2433" i="6"/>
  <c r="U2433" i="6" s="1"/>
  <c r="S2434" i="6"/>
  <c r="U2434" i="6" s="1"/>
  <c r="S2435" i="6"/>
  <c r="U2435" i="6" s="1"/>
  <c r="S2436" i="6"/>
  <c r="U2436" i="6" s="1"/>
  <c r="S2437" i="6"/>
  <c r="U2437" i="6" s="1"/>
  <c r="S2438" i="6"/>
  <c r="U2438" i="6" s="1"/>
  <c r="S2439" i="6"/>
  <c r="U2439" i="6" s="1"/>
  <c r="S2440" i="6"/>
  <c r="U2440" i="6" s="1"/>
  <c r="S2441" i="6"/>
  <c r="U2441" i="6" s="1"/>
  <c r="S2442" i="6"/>
  <c r="U2442" i="6" s="1"/>
  <c r="S2443" i="6"/>
  <c r="U2443" i="6" s="1"/>
  <c r="S2444" i="6"/>
  <c r="U2444" i="6" s="1"/>
  <c r="S2445" i="6"/>
  <c r="U2445" i="6" s="1"/>
  <c r="S2446" i="6"/>
  <c r="U2446" i="6" s="1"/>
  <c r="S2447" i="6"/>
  <c r="U2447" i="6" s="1"/>
  <c r="S2448" i="6"/>
  <c r="U2448" i="6" s="1"/>
  <c r="S2449" i="6"/>
  <c r="U2449" i="6" s="1"/>
  <c r="S2450" i="6"/>
  <c r="U2450" i="6" s="1"/>
  <c r="S2451" i="6"/>
  <c r="U2451" i="6" s="1"/>
  <c r="S2452" i="6"/>
  <c r="U2452" i="6" s="1"/>
  <c r="S2453" i="6"/>
  <c r="U2453" i="6" s="1"/>
  <c r="S2454" i="6"/>
  <c r="U2454" i="6" s="1"/>
  <c r="S2455" i="6"/>
  <c r="U2455" i="6" s="1"/>
  <c r="S2456" i="6"/>
  <c r="U2456" i="6" s="1"/>
  <c r="S2457" i="6"/>
  <c r="U2457" i="6" s="1"/>
  <c r="S2458" i="6"/>
  <c r="U2458" i="6" s="1"/>
  <c r="S2459" i="6"/>
  <c r="U2459" i="6" s="1"/>
  <c r="S2460" i="6"/>
  <c r="U2460" i="6" s="1"/>
  <c r="S2461" i="6"/>
  <c r="U2461" i="6" s="1"/>
  <c r="S2462" i="6"/>
  <c r="U2462" i="6" s="1"/>
  <c r="S2463" i="6"/>
  <c r="U2463" i="6" s="1"/>
  <c r="S2464" i="6"/>
  <c r="U2464" i="6" s="1"/>
  <c r="S2465" i="6"/>
  <c r="U2465" i="6" s="1"/>
  <c r="S2466" i="6"/>
  <c r="U2466" i="6" s="1"/>
  <c r="S2467" i="6"/>
  <c r="U2467" i="6" s="1"/>
  <c r="S2468" i="6"/>
  <c r="U2468" i="6" s="1"/>
  <c r="S2469" i="6"/>
  <c r="U2469" i="6" s="1"/>
  <c r="S2470" i="6"/>
  <c r="U2470" i="6" s="1"/>
  <c r="S2471" i="6"/>
  <c r="U2471" i="6" s="1"/>
  <c r="S2472" i="6"/>
  <c r="U2472" i="6" s="1"/>
  <c r="S2473" i="6"/>
  <c r="U2473" i="6" s="1"/>
  <c r="S2474" i="6"/>
  <c r="U2474" i="6" s="1"/>
  <c r="S2475" i="6"/>
  <c r="U2475" i="6" s="1"/>
  <c r="S2476" i="6"/>
  <c r="U2476" i="6" s="1"/>
  <c r="S2477" i="6"/>
  <c r="U2477" i="6" s="1"/>
  <c r="S2478" i="6"/>
  <c r="U2478" i="6" s="1"/>
  <c r="S2479" i="6"/>
  <c r="U2479" i="6" s="1"/>
  <c r="S2480" i="6"/>
  <c r="U2480" i="6" s="1"/>
  <c r="S2481" i="6"/>
  <c r="U2481" i="6" s="1"/>
  <c r="S2482" i="6"/>
  <c r="U2482" i="6" s="1"/>
  <c r="S2483" i="6"/>
  <c r="U2483" i="6" s="1"/>
  <c r="S2484" i="6"/>
  <c r="U2484" i="6" s="1"/>
  <c r="S2485" i="6"/>
  <c r="U2485" i="6" s="1"/>
  <c r="S2486" i="6"/>
  <c r="U2486" i="6" s="1"/>
  <c r="S2487" i="6"/>
  <c r="U2487" i="6" s="1"/>
  <c r="S2488" i="6"/>
  <c r="U2488" i="6" s="1"/>
  <c r="S2489" i="6"/>
  <c r="U2489" i="6" s="1"/>
  <c r="S2490" i="6"/>
  <c r="U2490" i="6" s="1"/>
  <c r="S2491" i="6"/>
  <c r="U2491" i="6" s="1"/>
  <c r="S2492" i="6"/>
  <c r="U2492" i="6" s="1"/>
  <c r="S2493" i="6"/>
  <c r="U2493" i="6" s="1"/>
  <c r="S2494" i="6"/>
  <c r="U2494" i="6" s="1"/>
  <c r="S2495" i="6"/>
  <c r="U2495" i="6" s="1"/>
  <c r="S2496" i="6"/>
  <c r="U2496" i="6" s="1"/>
  <c r="S2497" i="6"/>
  <c r="U2497" i="6" s="1"/>
  <c r="S2498" i="6"/>
  <c r="U2498" i="6" s="1"/>
  <c r="S2499" i="6"/>
  <c r="U2499" i="6" s="1"/>
  <c r="S2500" i="6"/>
  <c r="U2500" i="6" s="1"/>
  <c r="S2501" i="6"/>
  <c r="U2501" i="6" s="1"/>
  <c r="S2502" i="6"/>
  <c r="U2502" i="6" s="1"/>
  <c r="S2503" i="6"/>
  <c r="U2503" i="6" s="1"/>
  <c r="S2504" i="6"/>
  <c r="U2504" i="6" s="1"/>
  <c r="S2505" i="6"/>
  <c r="U2505" i="6" s="1"/>
  <c r="S2506" i="6"/>
  <c r="U2506" i="6" s="1"/>
  <c r="S2507" i="6"/>
  <c r="U2507" i="6" s="1"/>
  <c r="S2508" i="6"/>
  <c r="U2508" i="6" s="1"/>
  <c r="S2509" i="6"/>
  <c r="U2509" i="6" s="1"/>
  <c r="S2510" i="6"/>
  <c r="U2510" i="6" s="1"/>
  <c r="S2511" i="6"/>
  <c r="U2511" i="6" s="1"/>
  <c r="S2512" i="6"/>
  <c r="U2512" i="6" s="1"/>
  <c r="S2513" i="6"/>
  <c r="U2513" i="6" s="1"/>
  <c r="S2514" i="6"/>
  <c r="U2514" i="6" s="1"/>
  <c r="S2515" i="6"/>
  <c r="U2515" i="6" s="1"/>
  <c r="S2516" i="6"/>
  <c r="U2516" i="6" s="1"/>
  <c r="S2517" i="6"/>
  <c r="U2517" i="6" s="1"/>
  <c r="S2518" i="6"/>
  <c r="U2518" i="6" s="1"/>
  <c r="S2519" i="6"/>
  <c r="U2519" i="6" s="1"/>
  <c r="S2520" i="6"/>
  <c r="U2520" i="6" s="1"/>
  <c r="S2521" i="6"/>
  <c r="U2521" i="6" s="1"/>
  <c r="S2522" i="6"/>
  <c r="U2522" i="6" s="1"/>
  <c r="S2523" i="6"/>
  <c r="U2523" i="6" s="1"/>
  <c r="S2524" i="6"/>
  <c r="U2524" i="6" s="1"/>
  <c r="S2525" i="6"/>
  <c r="U2525" i="6" s="1"/>
  <c r="S2526" i="6"/>
  <c r="U2526" i="6" s="1"/>
  <c r="S2527" i="6"/>
  <c r="U2527" i="6" s="1"/>
  <c r="S2528" i="6"/>
  <c r="U2528" i="6" s="1"/>
  <c r="S2529" i="6"/>
  <c r="U2529" i="6" s="1"/>
  <c r="S2530" i="6"/>
  <c r="U2530" i="6" s="1"/>
  <c r="S2531" i="6"/>
  <c r="U2531" i="6" s="1"/>
  <c r="S2532" i="6"/>
  <c r="U2532" i="6" s="1"/>
  <c r="S2533" i="6"/>
  <c r="U2533" i="6" s="1"/>
  <c r="S2534" i="6"/>
  <c r="U2534" i="6" s="1"/>
  <c r="S2535" i="6"/>
  <c r="U2535" i="6" s="1"/>
  <c r="S2536" i="6"/>
  <c r="U2536" i="6" s="1"/>
  <c r="S2537" i="6"/>
  <c r="U2537" i="6" s="1"/>
  <c r="S2538" i="6"/>
  <c r="U2538" i="6" s="1"/>
  <c r="S2539" i="6"/>
  <c r="U2539" i="6" s="1"/>
  <c r="S2540" i="6"/>
  <c r="U2540" i="6" s="1"/>
  <c r="S2541" i="6"/>
  <c r="U2541" i="6" s="1"/>
  <c r="S2542" i="6"/>
  <c r="U2542" i="6" s="1"/>
  <c r="S2543" i="6"/>
  <c r="U2543" i="6" s="1"/>
  <c r="S2544" i="6"/>
  <c r="U2544" i="6" s="1"/>
  <c r="S2545" i="6"/>
  <c r="U2545" i="6" s="1"/>
  <c r="S2546" i="6"/>
  <c r="U2546" i="6" s="1"/>
  <c r="S2547" i="6"/>
  <c r="U2547" i="6" s="1"/>
  <c r="S2548" i="6"/>
  <c r="U2548" i="6" s="1"/>
  <c r="S2549" i="6"/>
  <c r="U2549" i="6" s="1"/>
  <c r="S2550" i="6"/>
  <c r="U2550" i="6" s="1"/>
  <c r="S2551" i="6"/>
  <c r="U2551" i="6" s="1"/>
  <c r="S2552" i="6"/>
  <c r="U2552" i="6" s="1"/>
  <c r="S2553" i="6"/>
  <c r="U2553" i="6" s="1"/>
  <c r="S2554" i="6"/>
  <c r="U2554" i="6" s="1"/>
  <c r="S2555" i="6"/>
  <c r="U2555" i="6" s="1"/>
  <c r="S2556" i="6"/>
  <c r="U2556" i="6" s="1"/>
  <c r="S2557" i="6"/>
  <c r="U2557" i="6" s="1"/>
  <c r="S2558" i="6"/>
  <c r="U2558" i="6" s="1"/>
  <c r="S2559" i="6"/>
  <c r="U2559" i="6" s="1"/>
  <c r="S2560" i="6"/>
  <c r="U2560" i="6" s="1"/>
  <c r="S2561" i="6"/>
  <c r="U2561" i="6" s="1"/>
  <c r="S2562" i="6"/>
  <c r="U2562" i="6" s="1"/>
  <c r="S2563" i="6"/>
  <c r="U2563" i="6" s="1"/>
  <c r="S2564" i="6"/>
  <c r="U2564" i="6" s="1"/>
  <c r="S2565" i="6"/>
  <c r="U2565" i="6" s="1"/>
  <c r="S2566" i="6"/>
  <c r="U2566" i="6" s="1"/>
  <c r="S2567" i="6"/>
  <c r="U2567" i="6" s="1"/>
  <c r="S2568" i="6"/>
  <c r="U2568" i="6" s="1"/>
  <c r="S2569" i="6"/>
  <c r="U2569" i="6" s="1"/>
  <c r="S2570" i="6"/>
  <c r="U2570" i="6" s="1"/>
  <c r="S2571" i="6"/>
  <c r="U2571" i="6" s="1"/>
  <c r="S2572" i="6"/>
  <c r="U2572" i="6" s="1"/>
  <c r="S2573" i="6"/>
  <c r="U2573" i="6" s="1"/>
  <c r="S2574" i="6"/>
  <c r="U2574" i="6" s="1"/>
  <c r="S2575" i="6"/>
  <c r="U2575" i="6" s="1"/>
  <c r="S2576" i="6"/>
  <c r="U2576" i="6" s="1"/>
  <c r="S2577" i="6"/>
  <c r="U2577" i="6" s="1"/>
  <c r="S2578" i="6"/>
  <c r="U2578" i="6" s="1"/>
  <c r="S2579" i="6"/>
  <c r="U2579" i="6" s="1"/>
  <c r="S2580" i="6"/>
  <c r="U2580" i="6" s="1"/>
  <c r="S2581" i="6"/>
  <c r="U2581" i="6" s="1"/>
  <c r="S2582" i="6"/>
  <c r="U2582" i="6" s="1"/>
  <c r="S2583" i="6"/>
  <c r="U2583" i="6" s="1"/>
  <c r="S2584" i="6"/>
  <c r="U2584" i="6" s="1"/>
  <c r="S2585" i="6"/>
  <c r="U2585" i="6" s="1"/>
  <c r="S2586" i="6"/>
  <c r="U2586" i="6" s="1"/>
  <c r="S2587" i="6"/>
  <c r="U2587" i="6" s="1"/>
  <c r="S2588" i="6"/>
  <c r="U2588" i="6" s="1"/>
  <c r="S2589" i="6"/>
  <c r="U2589" i="6" s="1"/>
  <c r="S2590" i="6"/>
  <c r="U2590" i="6" s="1"/>
  <c r="S2591" i="6"/>
  <c r="U2591" i="6" s="1"/>
  <c r="S2592" i="6"/>
  <c r="U2592" i="6" s="1"/>
  <c r="S2593" i="6"/>
  <c r="U2593" i="6" s="1"/>
  <c r="S2594" i="6"/>
  <c r="U2594" i="6" s="1"/>
  <c r="S2595" i="6"/>
  <c r="U2595" i="6" s="1"/>
  <c r="S2596" i="6"/>
  <c r="U2596" i="6" s="1"/>
  <c r="S2597" i="6"/>
  <c r="U2597" i="6" s="1"/>
  <c r="S2598" i="6"/>
  <c r="U2598" i="6" s="1"/>
  <c r="S2599" i="6"/>
  <c r="U2599" i="6" s="1"/>
  <c r="S2600" i="6"/>
  <c r="U2600" i="6" s="1"/>
  <c r="S2601" i="6"/>
  <c r="U2601" i="6" s="1"/>
  <c r="S2602" i="6"/>
  <c r="U2602" i="6" s="1"/>
  <c r="S2603" i="6"/>
  <c r="U2603" i="6" s="1"/>
  <c r="S2604" i="6"/>
  <c r="U2604" i="6" s="1"/>
  <c r="S2605" i="6"/>
  <c r="U2605" i="6" s="1"/>
  <c r="S2606" i="6"/>
  <c r="U2606" i="6" s="1"/>
  <c r="S2607" i="6"/>
  <c r="U2607" i="6" s="1"/>
  <c r="S2608" i="6"/>
  <c r="U2608" i="6" s="1"/>
  <c r="S2609" i="6"/>
  <c r="U2609" i="6" s="1"/>
  <c r="S2610" i="6"/>
  <c r="U2610" i="6" s="1"/>
  <c r="S2611" i="6"/>
  <c r="U2611" i="6" s="1"/>
  <c r="S2612" i="6"/>
  <c r="U2612" i="6" s="1"/>
  <c r="S2613" i="6"/>
  <c r="U2613" i="6" s="1"/>
  <c r="S2614" i="6"/>
  <c r="U2614" i="6" s="1"/>
  <c r="S2615" i="6"/>
  <c r="U2615" i="6" s="1"/>
  <c r="S2616" i="6"/>
  <c r="U2616" i="6" s="1"/>
  <c r="S2617" i="6"/>
  <c r="U2617" i="6" s="1"/>
  <c r="S2618" i="6"/>
  <c r="U2618" i="6" s="1"/>
  <c r="S2619" i="6"/>
  <c r="U2619" i="6" s="1"/>
  <c r="S2620" i="6"/>
  <c r="U2620" i="6" s="1"/>
  <c r="S2621" i="6"/>
  <c r="U2621" i="6" s="1"/>
  <c r="S2622" i="6"/>
  <c r="U2622" i="6" s="1"/>
  <c r="S2623" i="6"/>
  <c r="U2623" i="6" s="1"/>
  <c r="S2624" i="6"/>
  <c r="U2624" i="6" s="1"/>
  <c r="S2625" i="6"/>
  <c r="U2625" i="6" s="1"/>
  <c r="S2626" i="6"/>
  <c r="U2626" i="6" s="1"/>
  <c r="S2627" i="6"/>
  <c r="U2627" i="6" s="1"/>
  <c r="S2628" i="6"/>
  <c r="U2628" i="6" s="1"/>
  <c r="S2629" i="6"/>
  <c r="U2629" i="6" s="1"/>
  <c r="S2630" i="6"/>
  <c r="U2630" i="6" s="1"/>
  <c r="S2631" i="6"/>
  <c r="U2631" i="6" s="1"/>
  <c r="S2632" i="6"/>
  <c r="U2632" i="6" s="1"/>
  <c r="S2633" i="6"/>
  <c r="U2633" i="6" s="1"/>
  <c r="S2634" i="6"/>
  <c r="U2634" i="6" s="1"/>
  <c r="S2635" i="6"/>
  <c r="U2635" i="6" s="1"/>
  <c r="S2636" i="6"/>
  <c r="U2636" i="6" s="1"/>
  <c r="S2637" i="6"/>
  <c r="U2637" i="6" s="1"/>
  <c r="S2638" i="6"/>
  <c r="U2638" i="6" s="1"/>
  <c r="S2639" i="6"/>
  <c r="U2639" i="6" s="1"/>
  <c r="S2640" i="6"/>
  <c r="U2640" i="6" s="1"/>
  <c r="S2641" i="6"/>
  <c r="U2641" i="6" s="1"/>
  <c r="S2642" i="6"/>
  <c r="U2642" i="6" s="1"/>
  <c r="S2643" i="6"/>
  <c r="U2643" i="6" s="1"/>
  <c r="S2644" i="6"/>
  <c r="U2644" i="6" s="1"/>
  <c r="S2645" i="6"/>
  <c r="U2645" i="6" s="1"/>
  <c r="S2646" i="6"/>
  <c r="U2646" i="6" s="1"/>
  <c r="S2647" i="6"/>
  <c r="U2647" i="6" s="1"/>
  <c r="S2648" i="6"/>
  <c r="U2648" i="6" s="1"/>
  <c r="S2649" i="6"/>
  <c r="U2649" i="6" s="1"/>
  <c r="S2650" i="6"/>
  <c r="U2650" i="6" s="1"/>
  <c r="S2651" i="6"/>
  <c r="U2651" i="6" s="1"/>
  <c r="S2652" i="6"/>
  <c r="U2652" i="6" s="1"/>
  <c r="S2653" i="6"/>
  <c r="U2653" i="6" s="1"/>
  <c r="S2654" i="6"/>
  <c r="U2654" i="6" s="1"/>
  <c r="S2655" i="6"/>
  <c r="U2655" i="6" s="1"/>
  <c r="S2656" i="6"/>
  <c r="U2656" i="6" s="1"/>
  <c r="S2657" i="6"/>
  <c r="U2657" i="6" s="1"/>
  <c r="S2658" i="6"/>
  <c r="U2658" i="6" s="1"/>
  <c r="S2659" i="6"/>
  <c r="U2659" i="6" s="1"/>
  <c r="S2660" i="6"/>
  <c r="U2660" i="6" s="1"/>
  <c r="S2661" i="6"/>
  <c r="U2661" i="6" s="1"/>
  <c r="S2662" i="6"/>
  <c r="U2662" i="6" s="1"/>
  <c r="S2663" i="6"/>
  <c r="U2663" i="6" s="1"/>
  <c r="S2664" i="6"/>
  <c r="U2664" i="6" s="1"/>
  <c r="S2665" i="6"/>
  <c r="U2665" i="6" s="1"/>
  <c r="S2666" i="6"/>
  <c r="U2666" i="6" s="1"/>
  <c r="S2667" i="6"/>
  <c r="U2667" i="6" s="1"/>
  <c r="S2668" i="6"/>
  <c r="U2668" i="6" s="1"/>
  <c r="S2669" i="6"/>
  <c r="U2669" i="6" s="1"/>
  <c r="S2670" i="6"/>
  <c r="U2670" i="6" s="1"/>
  <c r="S2671" i="6"/>
  <c r="U2671" i="6" s="1"/>
  <c r="S2672" i="6"/>
  <c r="U2672" i="6" s="1"/>
  <c r="S2673" i="6"/>
  <c r="U2673" i="6" s="1"/>
  <c r="S2674" i="6"/>
  <c r="U2674" i="6" s="1"/>
  <c r="S2675" i="6"/>
  <c r="U2675" i="6" s="1"/>
  <c r="S2676" i="6"/>
  <c r="U2676" i="6" s="1"/>
  <c r="S2677" i="6"/>
  <c r="U2677" i="6" s="1"/>
  <c r="S2678" i="6"/>
  <c r="U2678" i="6" s="1"/>
  <c r="S2679" i="6"/>
  <c r="U2679" i="6" s="1"/>
  <c r="S2680" i="6"/>
  <c r="U2680" i="6" s="1"/>
  <c r="S2681" i="6"/>
  <c r="U2681" i="6" s="1"/>
  <c r="S2682" i="6"/>
  <c r="U2682" i="6" s="1"/>
  <c r="S2683" i="6"/>
  <c r="U2683" i="6" s="1"/>
  <c r="S2684" i="6"/>
  <c r="U2684" i="6" s="1"/>
  <c r="S2685" i="6"/>
  <c r="U2685" i="6" s="1"/>
  <c r="S2686" i="6"/>
  <c r="U2686" i="6" s="1"/>
  <c r="S2687" i="6"/>
  <c r="U2687" i="6" s="1"/>
  <c r="S2688" i="6"/>
  <c r="U2688" i="6" s="1"/>
  <c r="S2689" i="6"/>
  <c r="U2689" i="6" s="1"/>
  <c r="S2690" i="6"/>
  <c r="U2690" i="6" s="1"/>
  <c r="S2691" i="6"/>
  <c r="U2691" i="6" s="1"/>
  <c r="S2692" i="6"/>
  <c r="U2692" i="6" s="1"/>
  <c r="S2693" i="6"/>
  <c r="U2693" i="6" s="1"/>
  <c r="S2694" i="6"/>
  <c r="U2694" i="6" s="1"/>
  <c r="S2695" i="6"/>
  <c r="U2695" i="6" s="1"/>
  <c r="S2696" i="6"/>
  <c r="U2696" i="6" s="1"/>
  <c r="S2697" i="6"/>
  <c r="U2697" i="6" s="1"/>
  <c r="S2698" i="6"/>
  <c r="U2698" i="6" s="1"/>
  <c r="S2699" i="6"/>
  <c r="U2699" i="6" s="1"/>
  <c r="S2700" i="6"/>
  <c r="U2700" i="6" s="1"/>
  <c r="S2701" i="6"/>
  <c r="U2701" i="6" s="1"/>
  <c r="S2702" i="6"/>
  <c r="U2702" i="6" s="1"/>
  <c r="S2703" i="6"/>
  <c r="U2703" i="6" s="1"/>
  <c r="S2704" i="6"/>
  <c r="U2704" i="6" s="1"/>
  <c r="S2705" i="6"/>
  <c r="U2705" i="6" s="1"/>
  <c r="S2706" i="6"/>
  <c r="U2706" i="6" s="1"/>
  <c r="S2707" i="6"/>
  <c r="U2707" i="6" s="1"/>
  <c r="S2708" i="6"/>
  <c r="U2708" i="6" s="1"/>
  <c r="S2709" i="6"/>
  <c r="U2709" i="6" s="1"/>
  <c r="S2710" i="6"/>
  <c r="U2710" i="6" s="1"/>
  <c r="S2711" i="6"/>
  <c r="U2711" i="6" s="1"/>
  <c r="S2712" i="6"/>
  <c r="U2712" i="6" s="1"/>
  <c r="S2713" i="6"/>
  <c r="U2713" i="6" s="1"/>
  <c r="S2714" i="6"/>
  <c r="U2714" i="6" s="1"/>
  <c r="S2715" i="6"/>
  <c r="U2715" i="6" s="1"/>
  <c r="S2716" i="6"/>
  <c r="U2716" i="6" s="1"/>
  <c r="S2717" i="6"/>
  <c r="U2717" i="6" s="1"/>
  <c r="S2718" i="6"/>
  <c r="U2718" i="6" s="1"/>
  <c r="S2719" i="6"/>
  <c r="U2719" i="6" s="1"/>
  <c r="S2720" i="6"/>
  <c r="U2720" i="6" s="1"/>
  <c r="S2721" i="6"/>
  <c r="U2721" i="6" s="1"/>
  <c r="S2722" i="6"/>
  <c r="U2722" i="6" s="1"/>
  <c r="S2723" i="6"/>
  <c r="U2723" i="6" s="1"/>
  <c r="S2724" i="6"/>
  <c r="U2724" i="6" s="1"/>
  <c r="S2725" i="6"/>
  <c r="U2725" i="6" s="1"/>
  <c r="S2726" i="6"/>
  <c r="U2726" i="6" s="1"/>
  <c r="S2727" i="6"/>
  <c r="U2727" i="6" s="1"/>
  <c r="S2728" i="6"/>
  <c r="U2728" i="6" s="1"/>
  <c r="S2729" i="6"/>
  <c r="U2729" i="6" s="1"/>
  <c r="S2730" i="6"/>
  <c r="U2730" i="6" s="1"/>
  <c r="S2731" i="6"/>
  <c r="U2731" i="6" s="1"/>
  <c r="S2732" i="6"/>
  <c r="U2732" i="6" s="1"/>
  <c r="S2733" i="6"/>
  <c r="U2733" i="6" s="1"/>
  <c r="S2734" i="6"/>
  <c r="U2734" i="6" s="1"/>
  <c r="S2735" i="6"/>
  <c r="U2735" i="6" s="1"/>
  <c r="S2736" i="6"/>
  <c r="U2736" i="6" s="1"/>
  <c r="S2737" i="6"/>
  <c r="U2737" i="6" s="1"/>
  <c r="S2738" i="6"/>
  <c r="U2738" i="6" s="1"/>
  <c r="S2739" i="6"/>
  <c r="U2739" i="6" s="1"/>
  <c r="S2740" i="6"/>
  <c r="U2740" i="6" s="1"/>
  <c r="S2741" i="6"/>
  <c r="U2741" i="6" s="1"/>
  <c r="S2742" i="6"/>
  <c r="U2742" i="6" s="1"/>
  <c r="S2743" i="6"/>
  <c r="U2743" i="6" s="1"/>
  <c r="S2744" i="6"/>
  <c r="U2744" i="6" s="1"/>
  <c r="S2745" i="6"/>
  <c r="U2745" i="6" s="1"/>
  <c r="S2746" i="6"/>
  <c r="U2746" i="6" s="1"/>
  <c r="S2747" i="6"/>
  <c r="U2747" i="6" s="1"/>
  <c r="S2748" i="6"/>
  <c r="U2748" i="6" s="1"/>
  <c r="S2749" i="6"/>
  <c r="U2749" i="6" s="1"/>
  <c r="S2750" i="6"/>
  <c r="U2750" i="6" s="1"/>
  <c r="S2751" i="6"/>
  <c r="U2751" i="6" s="1"/>
  <c r="S2752" i="6"/>
  <c r="U2752" i="6" s="1"/>
  <c r="S2753" i="6"/>
  <c r="U2753" i="6" s="1"/>
  <c r="S2754" i="6"/>
  <c r="U2754" i="6" s="1"/>
  <c r="S2755" i="6"/>
  <c r="U2755" i="6" s="1"/>
  <c r="S2756" i="6"/>
  <c r="U2756" i="6" s="1"/>
  <c r="S2757" i="6"/>
  <c r="U2757" i="6" s="1"/>
  <c r="S2758" i="6"/>
  <c r="U2758" i="6" s="1"/>
  <c r="S2759" i="6"/>
  <c r="U2759" i="6" s="1"/>
  <c r="S2760" i="6"/>
  <c r="U2760" i="6" s="1"/>
  <c r="S2761" i="6"/>
  <c r="U2761" i="6" s="1"/>
  <c r="S2762" i="6"/>
  <c r="U2762" i="6" s="1"/>
  <c r="S2763" i="6"/>
  <c r="U2763" i="6" s="1"/>
  <c r="S2764" i="6"/>
  <c r="U2764" i="6" s="1"/>
  <c r="S2765" i="6"/>
  <c r="U2765" i="6" s="1"/>
  <c r="S2766" i="6"/>
  <c r="U2766" i="6" s="1"/>
  <c r="S2767" i="6"/>
  <c r="U2767" i="6" s="1"/>
  <c r="S2768" i="6"/>
  <c r="U2768" i="6" s="1"/>
  <c r="S2769" i="6"/>
  <c r="U2769" i="6" s="1"/>
  <c r="S2770" i="6"/>
  <c r="U2770" i="6" s="1"/>
  <c r="S2771" i="6"/>
  <c r="U2771" i="6" s="1"/>
  <c r="S2772" i="6"/>
  <c r="U2772" i="6" s="1"/>
  <c r="S2773" i="6"/>
  <c r="U2773" i="6" s="1"/>
  <c r="S2774" i="6"/>
  <c r="U2774" i="6" s="1"/>
  <c r="S2775" i="6"/>
  <c r="U2775" i="6" s="1"/>
  <c r="S2776" i="6"/>
  <c r="U2776" i="6" s="1"/>
  <c r="S2777" i="6"/>
  <c r="U2777" i="6" s="1"/>
  <c r="S2778" i="6"/>
  <c r="U2778" i="6" s="1"/>
  <c r="S2779" i="6"/>
  <c r="U2779" i="6" s="1"/>
  <c r="S2780" i="6"/>
  <c r="U2780" i="6" s="1"/>
  <c r="S2781" i="6"/>
  <c r="U2781" i="6" s="1"/>
  <c r="S2782" i="6"/>
  <c r="U2782" i="6" s="1"/>
  <c r="S2783" i="6"/>
  <c r="U2783" i="6" s="1"/>
  <c r="S2784" i="6"/>
  <c r="U2784" i="6" s="1"/>
  <c r="S2785" i="6"/>
  <c r="U2785" i="6" s="1"/>
  <c r="S2786" i="6"/>
  <c r="U2786" i="6" s="1"/>
  <c r="S2787" i="6"/>
  <c r="U2787" i="6" s="1"/>
  <c r="S2788" i="6"/>
  <c r="U2788" i="6" s="1"/>
  <c r="S2789" i="6"/>
  <c r="U2789" i="6" s="1"/>
  <c r="S2790" i="6"/>
  <c r="U2790" i="6" s="1"/>
  <c r="S2791" i="6"/>
  <c r="U2791" i="6" s="1"/>
  <c r="S2792" i="6"/>
  <c r="U2792" i="6" s="1"/>
  <c r="S2793" i="6"/>
  <c r="U2793" i="6" s="1"/>
  <c r="S2794" i="6"/>
  <c r="U2794" i="6" s="1"/>
  <c r="S2795" i="6"/>
  <c r="U2795" i="6" s="1"/>
  <c r="S2796" i="6"/>
  <c r="U2796" i="6" s="1"/>
  <c r="S2797" i="6"/>
  <c r="U2797" i="6" s="1"/>
  <c r="S2798" i="6"/>
  <c r="U2798" i="6" s="1"/>
  <c r="S2799" i="6"/>
  <c r="U2799" i="6" s="1"/>
  <c r="S2800" i="6"/>
  <c r="U2800" i="6" s="1"/>
  <c r="S2801" i="6"/>
  <c r="U2801" i="6" s="1"/>
  <c r="S2802" i="6"/>
  <c r="U2802" i="6" s="1"/>
  <c r="S2803" i="6"/>
  <c r="U2803" i="6" s="1"/>
  <c r="S2804" i="6"/>
  <c r="U2804" i="6" s="1"/>
  <c r="S2805" i="6"/>
  <c r="U2805" i="6" s="1"/>
  <c r="S2806" i="6"/>
  <c r="U2806" i="6" s="1"/>
  <c r="S2807" i="6"/>
  <c r="U2807" i="6" s="1"/>
  <c r="S2808" i="6"/>
  <c r="U2808" i="6" s="1"/>
  <c r="S2809" i="6"/>
  <c r="U2809" i="6" s="1"/>
  <c r="S2810" i="6"/>
  <c r="U2810" i="6" s="1"/>
  <c r="S2811" i="6"/>
  <c r="U2811" i="6" s="1"/>
  <c r="S2812" i="6"/>
  <c r="U2812" i="6" s="1"/>
  <c r="S2813" i="6"/>
  <c r="U2813" i="6" s="1"/>
  <c r="S2814" i="6"/>
  <c r="U2814" i="6" s="1"/>
  <c r="S2815" i="6"/>
  <c r="U2815" i="6" s="1"/>
  <c r="S2816" i="6"/>
  <c r="U2816" i="6" s="1"/>
  <c r="S2817" i="6"/>
  <c r="U2817" i="6" s="1"/>
  <c r="S2818" i="6"/>
  <c r="U2818" i="6" s="1"/>
  <c r="S2819" i="6"/>
  <c r="U2819" i="6" s="1"/>
  <c r="S2820" i="6"/>
  <c r="U2820" i="6" s="1"/>
  <c r="S2821" i="6"/>
  <c r="U2821" i="6" s="1"/>
  <c r="S2822" i="6"/>
  <c r="U2822" i="6" s="1"/>
  <c r="S2823" i="6"/>
  <c r="U2823" i="6" s="1"/>
  <c r="S2824" i="6"/>
  <c r="U2824" i="6" s="1"/>
  <c r="S2825" i="6"/>
  <c r="U2825" i="6" s="1"/>
  <c r="S2826" i="6"/>
  <c r="U2826" i="6" s="1"/>
  <c r="S2827" i="6"/>
  <c r="U2827" i="6" s="1"/>
  <c r="S2828" i="6"/>
  <c r="U2828" i="6" s="1"/>
  <c r="S2829" i="6"/>
  <c r="U2829" i="6" s="1"/>
  <c r="S2830" i="6"/>
  <c r="U2830" i="6" s="1"/>
  <c r="S2831" i="6"/>
  <c r="U2831" i="6" s="1"/>
  <c r="S2832" i="6"/>
  <c r="U2832" i="6" s="1"/>
  <c r="S2833" i="6"/>
  <c r="U2833" i="6" s="1"/>
  <c r="S2834" i="6"/>
  <c r="U2834" i="6" s="1"/>
  <c r="S2835" i="6"/>
  <c r="U2835" i="6" s="1"/>
  <c r="S2836" i="6"/>
  <c r="U2836" i="6" s="1"/>
  <c r="S2837" i="6"/>
  <c r="U2837" i="6" s="1"/>
  <c r="S2838" i="6"/>
  <c r="U2838" i="6" s="1"/>
  <c r="S2839" i="6"/>
  <c r="U2839" i="6" s="1"/>
  <c r="S2840" i="6"/>
  <c r="U2840" i="6" s="1"/>
  <c r="S2841" i="6"/>
  <c r="U2841" i="6" s="1"/>
  <c r="S2842" i="6"/>
  <c r="U2842" i="6" s="1"/>
  <c r="S2843" i="6"/>
  <c r="U2843" i="6" s="1"/>
  <c r="S2844" i="6"/>
  <c r="U2844" i="6" s="1"/>
  <c r="S2845" i="6"/>
  <c r="U2845" i="6" s="1"/>
  <c r="S2846" i="6"/>
  <c r="U2846" i="6" s="1"/>
  <c r="S2847" i="6"/>
  <c r="U2847" i="6" s="1"/>
  <c r="S2848" i="6"/>
  <c r="U2848" i="6" s="1"/>
  <c r="S2849" i="6"/>
  <c r="U2849" i="6" s="1"/>
  <c r="S2850" i="6"/>
  <c r="U2850" i="6" s="1"/>
  <c r="S2851" i="6"/>
  <c r="U2851" i="6" s="1"/>
  <c r="S2852" i="6"/>
  <c r="U2852" i="6" s="1"/>
  <c r="S2853" i="6"/>
  <c r="U2853" i="6" s="1"/>
  <c r="S2854" i="6"/>
  <c r="U2854" i="6" s="1"/>
  <c r="S2855" i="6"/>
  <c r="U2855" i="6" s="1"/>
  <c r="S2856" i="6"/>
  <c r="U2856" i="6" s="1"/>
  <c r="S2857" i="6"/>
  <c r="U2857" i="6" s="1"/>
  <c r="S2858" i="6"/>
  <c r="U2858" i="6" s="1"/>
  <c r="S2859" i="6"/>
  <c r="U2859" i="6" s="1"/>
  <c r="S2860" i="6"/>
  <c r="U2860" i="6" s="1"/>
  <c r="S2861" i="6"/>
  <c r="U2861" i="6" s="1"/>
  <c r="S2862" i="6"/>
  <c r="U2862" i="6" s="1"/>
  <c r="S2863" i="6"/>
  <c r="U2863" i="6" s="1"/>
  <c r="S2864" i="6"/>
  <c r="U2864" i="6" s="1"/>
  <c r="S2865" i="6"/>
  <c r="U2865" i="6" s="1"/>
  <c r="S2866" i="6"/>
  <c r="U2866" i="6" s="1"/>
  <c r="S2867" i="6"/>
  <c r="U2867" i="6" s="1"/>
  <c r="S2868" i="6"/>
  <c r="U2868" i="6" s="1"/>
  <c r="S2869" i="6"/>
  <c r="U2869" i="6" s="1"/>
  <c r="S2870" i="6"/>
  <c r="U2870" i="6" s="1"/>
  <c r="S2871" i="6"/>
  <c r="U2871" i="6" s="1"/>
  <c r="S2872" i="6"/>
  <c r="U2872" i="6" s="1"/>
  <c r="S2873" i="6"/>
  <c r="U2873" i="6" s="1"/>
  <c r="S2874" i="6"/>
  <c r="U2874" i="6" s="1"/>
  <c r="S2875" i="6"/>
  <c r="U2875" i="6" s="1"/>
  <c r="S2876" i="6"/>
  <c r="U2876" i="6" s="1"/>
  <c r="S2877" i="6"/>
  <c r="U2877" i="6" s="1"/>
  <c r="S2878" i="6"/>
  <c r="U2878" i="6" s="1"/>
  <c r="S2879" i="6"/>
  <c r="U2879" i="6" s="1"/>
  <c r="S2880" i="6"/>
  <c r="U2880" i="6" s="1"/>
  <c r="S2881" i="6"/>
  <c r="U2881" i="6" s="1"/>
  <c r="S2882" i="6"/>
  <c r="U2882" i="6" s="1"/>
  <c r="S2883" i="6"/>
  <c r="U2883" i="6" s="1"/>
  <c r="S2884" i="6"/>
  <c r="U2884" i="6" s="1"/>
  <c r="S2885" i="6"/>
  <c r="U2885" i="6" s="1"/>
  <c r="S2886" i="6"/>
  <c r="U2886" i="6" s="1"/>
  <c r="S2887" i="6"/>
  <c r="U2887" i="6" s="1"/>
  <c r="S2888" i="6"/>
  <c r="U2888" i="6" s="1"/>
  <c r="S2889" i="6"/>
  <c r="U2889" i="6" s="1"/>
  <c r="S2890" i="6"/>
  <c r="U2890" i="6" s="1"/>
  <c r="S2891" i="6"/>
  <c r="U2891" i="6" s="1"/>
  <c r="S2892" i="6"/>
  <c r="U2892" i="6" s="1"/>
  <c r="S2893" i="6"/>
  <c r="U2893" i="6" s="1"/>
  <c r="S2894" i="6"/>
  <c r="U2894" i="6" s="1"/>
  <c r="S2895" i="6"/>
  <c r="U2895" i="6" s="1"/>
  <c r="S2896" i="6"/>
  <c r="U2896" i="6" s="1"/>
  <c r="S2897" i="6"/>
  <c r="U2897" i="6" s="1"/>
  <c r="S2898" i="6"/>
  <c r="U2898" i="6" s="1"/>
  <c r="S2899" i="6"/>
  <c r="U2899" i="6" s="1"/>
  <c r="S2900" i="6"/>
  <c r="U2900" i="6" s="1"/>
  <c r="S2901" i="6"/>
  <c r="U2901" i="6" s="1"/>
  <c r="S2902" i="6"/>
  <c r="U2902" i="6" s="1"/>
  <c r="S2903" i="6"/>
  <c r="U2903" i="6" s="1"/>
  <c r="S2904" i="6"/>
  <c r="U2904" i="6" s="1"/>
  <c r="S2905" i="6"/>
  <c r="U2905" i="6" s="1"/>
  <c r="S2906" i="6"/>
  <c r="U2906" i="6" s="1"/>
  <c r="S2907" i="6"/>
  <c r="U2907" i="6" s="1"/>
  <c r="S2908" i="6"/>
  <c r="U2908" i="6" s="1"/>
  <c r="S2909" i="6"/>
  <c r="U2909" i="6" s="1"/>
  <c r="S2910" i="6"/>
  <c r="U2910" i="6" s="1"/>
  <c r="S2911" i="6"/>
  <c r="U2911" i="6" s="1"/>
  <c r="S2912" i="6"/>
  <c r="U2912" i="6" s="1"/>
  <c r="S2913" i="6"/>
  <c r="U2913" i="6" s="1"/>
  <c r="S2914" i="6"/>
  <c r="U2914" i="6" s="1"/>
  <c r="S2915" i="6"/>
  <c r="U2915" i="6" s="1"/>
  <c r="S2916" i="6"/>
  <c r="U2916" i="6" s="1"/>
  <c r="S2917" i="6"/>
  <c r="U2917" i="6" s="1"/>
  <c r="S2918" i="6"/>
  <c r="U2918" i="6" s="1"/>
  <c r="S2919" i="6"/>
  <c r="U2919" i="6" s="1"/>
  <c r="S2920" i="6"/>
  <c r="U2920" i="6" s="1"/>
  <c r="S2921" i="6"/>
  <c r="U2921" i="6" s="1"/>
  <c r="S2922" i="6"/>
  <c r="U2922" i="6" s="1"/>
  <c r="S2923" i="6"/>
  <c r="U2923" i="6" s="1"/>
  <c r="S2924" i="6"/>
  <c r="U2924" i="6" s="1"/>
  <c r="S2925" i="6"/>
  <c r="U2925" i="6" s="1"/>
  <c r="S2926" i="6"/>
  <c r="U2926" i="6" s="1"/>
  <c r="S2927" i="6"/>
  <c r="U2927" i="6" s="1"/>
  <c r="S2928" i="6"/>
  <c r="U2928" i="6" s="1"/>
  <c r="S2929" i="6"/>
  <c r="U2929" i="6" s="1"/>
  <c r="S2930" i="6"/>
  <c r="U2930" i="6" s="1"/>
  <c r="S2931" i="6"/>
  <c r="U2931" i="6" s="1"/>
  <c r="S2932" i="6"/>
  <c r="U2932" i="6" s="1"/>
  <c r="S2933" i="6"/>
  <c r="U2933" i="6" s="1"/>
  <c r="S2934" i="6"/>
  <c r="U2934" i="6" s="1"/>
  <c r="S2935" i="6"/>
  <c r="U2935" i="6" s="1"/>
  <c r="S2936" i="6"/>
  <c r="U2936" i="6" s="1"/>
  <c r="S2937" i="6"/>
  <c r="U2937" i="6" s="1"/>
  <c r="S2938" i="6"/>
  <c r="U2938" i="6" s="1"/>
  <c r="S2939" i="6"/>
  <c r="U2939" i="6" s="1"/>
  <c r="S2940" i="6"/>
  <c r="U2940" i="6" s="1"/>
  <c r="S2941" i="6"/>
  <c r="U2941" i="6" s="1"/>
  <c r="S2942" i="6"/>
  <c r="U2942" i="6" s="1"/>
  <c r="S2943" i="6"/>
  <c r="U2943" i="6" s="1"/>
  <c r="S2944" i="6"/>
  <c r="U2944" i="6" s="1"/>
  <c r="S2945" i="6"/>
  <c r="U2945" i="6" s="1"/>
  <c r="S2946" i="6"/>
  <c r="U2946" i="6" s="1"/>
  <c r="S2947" i="6"/>
  <c r="U2947" i="6" s="1"/>
  <c r="S2948" i="6"/>
  <c r="U2948" i="6" s="1"/>
  <c r="S2949" i="6"/>
  <c r="U2949" i="6" s="1"/>
  <c r="S2950" i="6"/>
  <c r="U2950" i="6" s="1"/>
  <c r="S2951" i="6"/>
  <c r="U2951" i="6" s="1"/>
  <c r="S2952" i="6"/>
  <c r="U2952" i="6" s="1"/>
  <c r="S2953" i="6"/>
  <c r="U2953" i="6" s="1"/>
  <c r="S2954" i="6"/>
  <c r="U2954" i="6" s="1"/>
  <c r="S2955" i="6"/>
  <c r="U2955" i="6" s="1"/>
  <c r="S2956" i="6"/>
  <c r="U2956" i="6" s="1"/>
  <c r="S2957" i="6"/>
  <c r="U2957" i="6" s="1"/>
  <c r="S2958" i="6"/>
  <c r="U2958" i="6" s="1"/>
  <c r="S2959" i="6"/>
  <c r="U2959" i="6" s="1"/>
  <c r="S2960" i="6"/>
  <c r="U2960" i="6" s="1"/>
  <c r="S2961" i="6"/>
  <c r="U2961" i="6" s="1"/>
  <c r="S2962" i="6"/>
  <c r="U2962" i="6" s="1"/>
  <c r="S2963" i="6"/>
  <c r="U2963" i="6" s="1"/>
  <c r="S2964" i="6"/>
  <c r="U2964" i="6" s="1"/>
  <c r="S2965" i="6"/>
  <c r="U2965" i="6" s="1"/>
  <c r="S2966" i="6"/>
  <c r="U2966" i="6" s="1"/>
  <c r="S2967" i="6"/>
  <c r="U2967" i="6" s="1"/>
  <c r="S2968" i="6"/>
  <c r="U2968" i="6" s="1"/>
  <c r="S2969" i="6"/>
  <c r="U2969" i="6" s="1"/>
  <c r="S2970" i="6"/>
  <c r="U2970" i="6" s="1"/>
  <c r="S2971" i="6"/>
  <c r="U2971" i="6" s="1"/>
  <c r="S2972" i="6"/>
  <c r="U2972" i="6" s="1"/>
  <c r="S2973" i="6"/>
  <c r="U2973" i="6" s="1"/>
  <c r="S2974" i="6"/>
  <c r="U2974" i="6" s="1"/>
  <c r="S2975" i="6"/>
  <c r="U2975" i="6" s="1"/>
  <c r="S2976" i="6"/>
  <c r="U2976" i="6" s="1"/>
  <c r="S2977" i="6"/>
  <c r="U2977" i="6" s="1"/>
  <c r="S2978" i="6"/>
  <c r="U2978" i="6" s="1"/>
  <c r="S2979" i="6"/>
  <c r="U2979" i="6" s="1"/>
  <c r="S2980" i="6"/>
  <c r="U2980" i="6" s="1"/>
  <c r="S2981" i="6"/>
  <c r="U2981" i="6" s="1"/>
  <c r="S2982" i="6"/>
  <c r="U2982" i="6" s="1"/>
  <c r="S2983" i="6"/>
  <c r="U2983" i="6" s="1"/>
  <c r="S2984" i="6"/>
  <c r="U2984" i="6" s="1"/>
  <c r="S2985" i="6"/>
  <c r="U2985" i="6" s="1"/>
  <c r="S2986" i="6"/>
  <c r="U2986" i="6" s="1"/>
  <c r="S2987" i="6"/>
  <c r="U2987" i="6" s="1"/>
  <c r="S2988" i="6"/>
  <c r="U2988" i="6" s="1"/>
  <c r="S2989" i="6"/>
  <c r="U2989" i="6" s="1"/>
  <c r="S2990" i="6"/>
  <c r="U2990" i="6" s="1"/>
  <c r="S2991" i="6"/>
  <c r="U2991" i="6" s="1"/>
  <c r="S2992" i="6"/>
  <c r="U2992" i="6" s="1"/>
  <c r="S2993" i="6"/>
  <c r="U2993" i="6" s="1"/>
  <c r="S2994" i="6"/>
  <c r="U2994" i="6" s="1"/>
  <c r="S2995" i="6"/>
  <c r="U2995" i="6" s="1"/>
  <c r="S2996" i="6"/>
  <c r="U2996" i="6" s="1"/>
  <c r="S2997" i="6"/>
  <c r="U2997" i="6" s="1"/>
  <c r="S2998" i="6"/>
  <c r="U2998" i="6" s="1"/>
  <c r="S2999" i="6"/>
  <c r="U2999" i="6" s="1"/>
  <c r="S3000" i="6"/>
  <c r="U3000" i="6" s="1"/>
  <c r="S3001" i="6"/>
  <c r="U3001" i="6" s="1"/>
  <c r="S3002" i="6"/>
  <c r="U3002" i="6" s="1"/>
  <c r="S3003" i="6"/>
  <c r="U3003" i="6" s="1"/>
  <c r="S3004" i="6"/>
  <c r="U3004" i="6" s="1"/>
  <c r="S3005" i="6"/>
  <c r="U3005" i="6" s="1"/>
  <c r="S3006" i="6"/>
  <c r="U3006" i="6" s="1"/>
  <c r="S3007" i="6"/>
  <c r="U3007" i="6" s="1"/>
  <c r="S3008" i="6"/>
  <c r="U3008" i="6" s="1"/>
  <c r="S3009" i="6"/>
  <c r="U3009" i="6" s="1"/>
  <c r="S3010" i="6"/>
  <c r="U3010" i="6" s="1"/>
  <c r="S3011" i="6"/>
  <c r="U3011" i="6" s="1"/>
  <c r="S3012" i="6"/>
  <c r="U3012" i="6" s="1"/>
  <c r="S3013" i="6"/>
  <c r="U3013" i="6" s="1"/>
  <c r="S3014" i="6"/>
  <c r="U3014" i="6" s="1"/>
  <c r="S3015" i="6"/>
  <c r="U3015" i="6" s="1"/>
  <c r="S3016" i="6"/>
  <c r="U3016" i="6" s="1"/>
  <c r="S3017" i="6"/>
  <c r="U3017" i="6" s="1"/>
  <c r="S3018" i="6"/>
  <c r="U3018" i="6" s="1"/>
  <c r="S3019" i="6"/>
  <c r="U3019" i="6" s="1"/>
  <c r="S3020" i="6"/>
  <c r="U3020" i="6" s="1"/>
  <c r="S3021" i="6"/>
  <c r="U3021" i="6" s="1"/>
  <c r="S3022" i="6"/>
  <c r="U3022" i="6" s="1"/>
  <c r="S3023" i="6"/>
  <c r="U3023" i="6" s="1"/>
  <c r="S3024" i="6"/>
  <c r="U3024" i="6" s="1"/>
  <c r="S3025" i="6"/>
  <c r="U3025" i="6" s="1"/>
  <c r="S3026" i="6"/>
  <c r="U3026" i="6" s="1"/>
  <c r="S3027" i="6"/>
  <c r="U3027" i="6" s="1"/>
  <c r="S3028" i="6"/>
  <c r="U3028" i="6" s="1"/>
  <c r="S3029" i="6"/>
  <c r="U3029" i="6" s="1"/>
  <c r="S3030" i="6"/>
  <c r="U3030" i="6" s="1"/>
  <c r="S3031" i="6"/>
  <c r="U3031" i="6" s="1"/>
  <c r="S3032" i="6"/>
  <c r="U3032" i="6" s="1"/>
  <c r="S3033" i="6"/>
  <c r="U3033" i="6" s="1"/>
  <c r="S3034" i="6"/>
  <c r="U3034" i="6" s="1"/>
  <c r="S3035" i="6"/>
  <c r="U3035" i="6" s="1"/>
  <c r="S3036" i="6"/>
  <c r="S3037" i="6"/>
  <c r="U3037" i="6" s="1"/>
  <c r="S3038" i="6"/>
  <c r="U3038" i="6" s="1"/>
  <c r="S3039" i="6"/>
  <c r="U3039" i="6" s="1"/>
  <c r="S3040" i="6"/>
  <c r="U3040" i="6" s="1"/>
  <c r="S3041" i="6"/>
  <c r="U3041" i="6" s="1"/>
  <c r="S3042" i="6"/>
  <c r="U3042" i="6" s="1"/>
  <c r="S3043" i="6"/>
  <c r="U3043" i="6" s="1"/>
  <c r="S3044" i="6"/>
  <c r="U3044" i="6" s="1"/>
  <c r="S3045" i="6"/>
  <c r="U3045" i="6" s="1"/>
  <c r="S3046" i="6"/>
  <c r="U3046" i="6" s="1"/>
  <c r="S3047" i="6"/>
  <c r="U3047" i="6" s="1"/>
  <c r="S3048" i="6"/>
  <c r="U3048" i="6" s="1"/>
  <c r="S3049" i="6"/>
  <c r="U3049" i="6" s="1"/>
  <c r="S3050" i="6"/>
  <c r="U3050" i="6" s="1"/>
  <c r="S3051" i="6"/>
  <c r="U3051" i="6" s="1"/>
  <c r="S3052" i="6"/>
  <c r="U3052" i="6" s="1"/>
  <c r="S3053" i="6"/>
  <c r="U3053" i="6" s="1"/>
  <c r="S3054" i="6"/>
  <c r="U3054" i="6" s="1"/>
  <c r="S3055" i="6"/>
  <c r="U3055" i="6" s="1"/>
  <c r="S3056" i="6"/>
  <c r="U3056" i="6" s="1"/>
  <c r="S3057" i="6"/>
  <c r="U3057" i="6" s="1"/>
  <c r="S3058" i="6"/>
  <c r="U3058" i="6" s="1"/>
  <c r="S3059" i="6"/>
  <c r="U3059" i="6" s="1"/>
  <c r="S3060" i="6"/>
  <c r="U3060" i="6" s="1"/>
  <c r="S3061" i="6"/>
  <c r="U3061" i="6" s="1"/>
  <c r="S3062" i="6"/>
  <c r="U3062" i="6" s="1"/>
  <c r="S3063" i="6"/>
  <c r="U3063" i="6" s="1"/>
  <c r="S3064" i="6"/>
  <c r="U3064" i="6" s="1"/>
  <c r="S3065" i="6"/>
  <c r="U3065" i="6" s="1"/>
  <c r="S3066" i="6"/>
  <c r="U3066" i="6" s="1"/>
  <c r="S3067" i="6"/>
  <c r="U3067" i="6" s="1"/>
  <c r="S3068" i="6"/>
  <c r="U3068" i="6" s="1"/>
  <c r="S3069" i="6"/>
  <c r="U3069" i="6" s="1"/>
  <c r="S3070" i="6"/>
  <c r="U3070" i="6" s="1"/>
  <c r="S3071" i="6"/>
  <c r="U3071" i="6" s="1"/>
  <c r="S3072" i="6"/>
  <c r="U3072" i="6" s="1"/>
  <c r="S3073" i="6"/>
  <c r="U3073" i="6" s="1"/>
  <c r="S3074" i="6"/>
  <c r="U3074" i="6" s="1"/>
  <c r="S3075" i="6"/>
  <c r="U3075" i="6" s="1"/>
  <c r="S3076" i="6"/>
  <c r="U3076" i="6" s="1"/>
  <c r="S3077" i="6"/>
  <c r="U3077" i="6" s="1"/>
  <c r="S3078" i="6"/>
  <c r="U3078" i="6" s="1"/>
  <c r="S3079" i="6"/>
  <c r="U3079" i="6" s="1"/>
  <c r="S3080" i="6"/>
  <c r="U3080" i="6" s="1"/>
  <c r="S3081" i="6"/>
  <c r="U3081" i="6" s="1"/>
  <c r="S3082" i="6"/>
  <c r="U3082" i="6" s="1"/>
  <c r="S3083" i="6"/>
  <c r="U3083" i="6" s="1"/>
  <c r="S3084" i="6"/>
  <c r="U3084" i="6" s="1"/>
  <c r="S3085" i="6"/>
  <c r="U3085" i="6" s="1"/>
  <c r="S3086" i="6"/>
  <c r="U3086" i="6" s="1"/>
  <c r="S3087" i="6"/>
  <c r="U3087" i="6" s="1"/>
  <c r="S3088" i="6"/>
  <c r="U3088" i="6" s="1"/>
  <c r="S3089" i="6"/>
  <c r="U3089" i="6" s="1"/>
  <c r="S3090" i="6"/>
  <c r="U3090" i="6" s="1"/>
  <c r="S3091" i="6"/>
  <c r="U3091" i="6" s="1"/>
  <c r="S3092" i="6"/>
  <c r="U3092" i="6" s="1"/>
  <c r="S3093" i="6"/>
  <c r="U3093" i="6" s="1"/>
  <c r="S3094" i="6"/>
  <c r="U3094" i="6" s="1"/>
  <c r="S3095" i="6"/>
  <c r="U3095" i="6" s="1"/>
  <c r="S3096" i="6"/>
  <c r="U3096" i="6" s="1"/>
  <c r="S3097" i="6"/>
  <c r="U3097" i="6" s="1"/>
  <c r="S3098" i="6"/>
  <c r="U3098" i="6" s="1"/>
  <c r="S3099" i="6"/>
  <c r="U3099" i="6" s="1"/>
  <c r="S3100" i="6"/>
  <c r="U3100" i="6" s="1"/>
  <c r="S3101" i="6"/>
  <c r="U3101" i="6" s="1"/>
  <c r="S3102" i="6"/>
  <c r="U3102" i="6" s="1"/>
  <c r="S3103" i="6"/>
  <c r="U3103" i="6" s="1"/>
  <c r="S3104" i="6"/>
  <c r="U3104" i="6" s="1"/>
  <c r="S3105" i="6"/>
  <c r="U3105" i="6" s="1"/>
  <c r="S3106" i="6"/>
  <c r="U3106" i="6" s="1"/>
  <c r="S3107" i="6"/>
  <c r="U3107" i="6" s="1"/>
  <c r="S3108" i="6"/>
  <c r="U3108" i="6" s="1"/>
  <c r="S3109" i="6"/>
  <c r="U3109" i="6" s="1"/>
  <c r="S3110" i="6"/>
  <c r="U3110" i="6" s="1"/>
  <c r="S3111" i="6"/>
  <c r="U3111" i="6" s="1"/>
  <c r="S3112" i="6"/>
  <c r="U3112" i="6" s="1"/>
  <c r="S3113" i="6"/>
  <c r="U3113" i="6" s="1"/>
  <c r="S3114" i="6"/>
  <c r="U3114" i="6" s="1"/>
  <c r="S3115" i="6"/>
  <c r="U3115" i="6" s="1"/>
  <c r="S3116" i="6"/>
  <c r="U3116" i="6" s="1"/>
  <c r="S3117" i="6"/>
  <c r="U3117" i="6" s="1"/>
  <c r="S3118" i="6"/>
  <c r="U3118" i="6" s="1"/>
  <c r="S3119" i="6"/>
  <c r="U3119" i="6" s="1"/>
  <c r="S3120" i="6"/>
  <c r="U3120" i="6" s="1"/>
  <c r="S3121" i="6"/>
  <c r="U3121" i="6" s="1"/>
  <c r="S3122" i="6"/>
  <c r="U3122" i="6" s="1"/>
  <c r="S3123" i="6"/>
  <c r="U3123" i="6" s="1"/>
  <c r="S3124" i="6"/>
  <c r="U3124" i="6" s="1"/>
  <c r="S3125" i="6"/>
  <c r="U3125" i="6" s="1"/>
  <c r="S3126" i="6"/>
  <c r="U3126" i="6" s="1"/>
  <c r="S3127" i="6"/>
  <c r="U3127" i="6" s="1"/>
  <c r="S3128" i="6"/>
  <c r="U3128" i="6" s="1"/>
  <c r="S3129" i="6"/>
  <c r="U3129" i="6" s="1"/>
  <c r="S3130" i="6"/>
  <c r="U3130" i="6" s="1"/>
  <c r="S3131" i="6"/>
  <c r="U3131" i="6" s="1"/>
  <c r="S3132" i="6"/>
  <c r="U3132" i="6" s="1"/>
  <c r="S3133" i="6"/>
  <c r="U3133" i="6" s="1"/>
  <c r="S3134" i="6"/>
  <c r="U3134" i="6" s="1"/>
  <c r="S3135" i="6"/>
  <c r="U3135" i="6" s="1"/>
  <c r="S3136" i="6"/>
  <c r="U3136" i="6" s="1"/>
  <c r="S3137" i="6"/>
  <c r="U3137" i="6" s="1"/>
  <c r="S3138" i="6"/>
  <c r="U3138" i="6" s="1"/>
  <c r="S3139" i="6"/>
  <c r="U3139" i="6" s="1"/>
  <c r="S3140" i="6"/>
  <c r="U3140" i="6" s="1"/>
  <c r="S3141" i="6"/>
  <c r="U3141" i="6" s="1"/>
  <c r="S3142" i="6"/>
  <c r="U3142" i="6" s="1"/>
  <c r="S3143" i="6"/>
  <c r="U3143" i="6" s="1"/>
  <c r="S3144" i="6"/>
  <c r="U3144" i="6" s="1"/>
  <c r="S3145" i="6"/>
  <c r="U3145" i="6" s="1"/>
  <c r="S3146" i="6"/>
  <c r="U3146" i="6" s="1"/>
  <c r="S3147" i="6"/>
  <c r="U3147" i="6" s="1"/>
  <c r="S3148" i="6"/>
  <c r="U3148" i="6" s="1"/>
  <c r="S3149" i="6"/>
  <c r="U3149" i="6" s="1"/>
  <c r="S3150" i="6"/>
  <c r="U3150" i="6" s="1"/>
  <c r="S3151" i="6"/>
  <c r="U3151" i="6" s="1"/>
  <c r="S3152" i="6"/>
  <c r="U3152" i="6" s="1"/>
  <c r="S3153" i="6"/>
  <c r="U3153" i="6" s="1"/>
  <c r="S3154" i="6"/>
  <c r="U3154" i="6" s="1"/>
  <c r="S3155" i="6"/>
  <c r="U3155" i="6" s="1"/>
  <c r="S3156" i="6"/>
  <c r="U3156" i="6" s="1"/>
  <c r="S3157" i="6"/>
  <c r="U3157" i="6" s="1"/>
  <c r="S3158" i="6"/>
  <c r="U3158" i="6" s="1"/>
  <c r="S3159" i="6"/>
  <c r="U3159" i="6" s="1"/>
  <c r="S3160" i="6"/>
  <c r="U3160" i="6" s="1"/>
  <c r="S3161" i="6"/>
  <c r="U3161" i="6" s="1"/>
  <c r="S3162" i="6"/>
  <c r="U3162" i="6" s="1"/>
  <c r="S3163" i="6"/>
  <c r="U3163" i="6" s="1"/>
  <c r="S3164" i="6"/>
  <c r="U3164" i="6" s="1"/>
  <c r="S3165" i="6"/>
  <c r="U3165" i="6" s="1"/>
  <c r="S3166" i="6"/>
  <c r="U3166" i="6" s="1"/>
  <c r="S3167" i="6"/>
  <c r="U3167" i="6" s="1"/>
  <c r="S3168" i="6"/>
  <c r="U3168" i="6" s="1"/>
  <c r="S3169" i="6"/>
  <c r="U3169" i="6" s="1"/>
  <c r="S3170" i="6"/>
  <c r="U3170" i="6" s="1"/>
  <c r="S3171" i="6"/>
  <c r="U3171" i="6" s="1"/>
  <c r="S3172" i="6"/>
  <c r="U3172" i="6" s="1"/>
  <c r="S3173" i="6"/>
  <c r="U3173" i="6" s="1"/>
  <c r="S3174" i="6"/>
  <c r="U3174" i="6" s="1"/>
  <c r="S3175" i="6"/>
  <c r="U3175" i="6" s="1"/>
  <c r="S3176" i="6"/>
  <c r="U3176" i="6" s="1"/>
  <c r="S3177" i="6"/>
  <c r="U3177" i="6" s="1"/>
  <c r="S3178" i="6"/>
  <c r="U3178" i="6" s="1"/>
  <c r="S3179" i="6"/>
  <c r="U3179" i="6" s="1"/>
  <c r="S3180" i="6"/>
  <c r="U3180" i="6" s="1"/>
  <c r="S3181" i="6"/>
  <c r="U3181" i="6" s="1"/>
  <c r="S3182" i="6"/>
  <c r="U3182" i="6" s="1"/>
  <c r="S3183" i="6"/>
  <c r="U3183" i="6" s="1"/>
  <c r="S3184" i="6"/>
  <c r="U3184" i="6" s="1"/>
  <c r="S3185" i="6"/>
  <c r="U3185" i="6" s="1"/>
  <c r="S3186" i="6"/>
  <c r="U3186" i="6" s="1"/>
  <c r="S3187" i="6"/>
  <c r="U3187" i="6" s="1"/>
  <c r="S3188" i="6"/>
  <c r="U3188" i="6" s="1"/>
  <c r="S3189" i="6"/>
  <c r="U3189" i="6" s="1"/>
  <c r="S3190" i="6"/>
  <c r="U3190" i="6" s="1"/>
  <c r="S3191" i="6"/>
  <c r="U3191" i="6" s="1"/>
  <c r="S3192" i="6"/>
  <c r="U3192" i="6" s="1"/>
  <c r="S3193" i="6"/>
  <c r="U3193" i="6" s="1"/>
  <c r="S3194" i="6"/>
  <c r="U3194" i="6" s="1"/>
  <c r="S3195" i="6"/>
  <c r="U3195" i="6" s="1"/>
  <c r="S3196" i="6"/>
  <c r="U3196" i="6" s="1"/>
  <c r="S3197" i="6"/>
  <c r="U3197" i="6" s="1"/>
  <c r="S3198" i="6"/>
  <c r="U3198" i="6" s="1"/>
  <c r="S3199" i="6"/>
  <c r="U3199" i="6" s="1"/>
  <c r="S3200" i="6"/>
  <c r="U3200" i="6" s="1"/>
  <c r="S3201" i="6"/>
  <c r="U3201" i="6" s="1"/>
  <c r="S3202" i="6"/>
  <c r="U3202" i="6" s="1"/>
  <c r="S3203" i="6"/>
  <c r="U3203" i="6" s="1"/>
  <c r="S3204" i="6"/>
  <c r="U3204" i="6" s="1"/>
  <c r="S3205" i="6"/>
  <c r="U3205" i="6" s="1"/>
  <c r="S3206" i="6"/>
  <c r="U3206" i="6" s="1"/>
  <c r="S3207" i="6"/>
  <c r="U3207" i="6" s="1"/>
  <c r="S3208" i="6"/>
  <c r="U3208" i="6" s="1"/>
  <c r="S3209" i="6"/>
  <c r="U3209" i="6" s="1"/>
  <c r="S3210" i="6"/>
  <c r="U3210" i="6" s="1"/>
  <c r="S3211" i="6"/>
  <c r="U3211" i="6" s="1"/>
  <c r="S3212" i="6"/>
  <c r="U3212" i="6" s="1"/>
  <c r="S3213" i="6"/>
  <c r="U3213" i="6" s="1"/>
  <c r="S3214" i="6"/>
  <c r="U3214" i="6" s="1"/>
  <c r="S3215" i="6"/>
  <c r="U3215" i="6" s="1"/>
  <c r="S3216" i="6"/>
  <c r="U3216" i="6" s="1"/>
  <c r="S3217" i="6"/>
  <c r="U3217" i="6" s="1"/>
  <c r="S3218" i="6"/>
  <c r="U3218" i="6" s="1"/>
  <c r="S3219" i="6"/>
  <c r="U3219" i="6" s="1"/>
  <c r="S3220" i="6"/>
  <c r="U3220" i="6" s="1"/>
  <c r="S3221" i="6"/>
  <c r="U3221" i="6" s="1"/>
  <c r="S3222" i="6"/>
  <c r="U3222" i="6" s="1"/>
  <c r="S3223" i="6"/>
  <c r="U3223" i="6" s="1"/>
  <c r="S3224" i="6"/>
  <c r="U3224" i="6" s="1"/>
  <c r="S3225" i="6"/>
  <c r="U3225" i="6" s="1"/>
  <c r="S3226" i="6"/>
  <c r="U3226" i="6" s="1"/>
  <c r="S3227" i="6"/>
  <c r="U3227" i="6" s="1"/>
  <c r="S3228" i="6"/>
  <c r="U3228" i="6" s="1"/>
  <c r="S3229" i="6"/>
  <c r="U3229" i="6" s="1"/>
  <c r="S3230" i="6"/>
  <c r="U3230" i="6" s="1"/>
  <c r="S3231" i="6"/>
  <c r="U3231" i="6" s="1"/>
  <c r="S3232" i="6"/>
  <c r="U3232" i="6" s="1"/>
  <c r="S3233" i="6"/>
  <c r="U3233" i="6" s="1"/>
  <c r="S3234" i="6"/>
  <c r="U3234" i="6" s="1"/>
  <c r="S3235" i="6"/>
  <c r="U3235" i="6" s="1"/>
  <c r="S3236" i="6"/>
  <c r="U3236" i="6" s="1"/>
  <c r="S3237" i="6"/>
  <c r="U3237" i="6" s="1"/>
  <c r="S3238" i="6"/>
  <c r="U3238" i="6" s="1"/>
  <c r="S3239" i="6"/>
  <c r="U3239" i="6" s="1"/>
  <c r="S3240" i="6"/>
  <c r="U3240" i="6" s="1"/>
  <c r="S3241" i="6"/>
  <c r="U3241" i="6" s="1"/>
  <c r="S3242" i="6"/>
  <c r="U3242" i="6" s="1"/>
  <c r="S3243" i="6"/>
  <c r="U3243" i="6" s="1"/>
  <c r="S3244" i="6"/>
  <c r="U3244" i="6" s="1"/>
  <c r="S3245" i="6"/>
  <c r="U3245" i="6" s="1"/>
  <c r="S3246" i="6"/>
  <c r="U3246" i="6" s="1"/>
  <c r="S3247" i="6"/>
  <c r="U3247" i="6" s="1"/>
  <c r="S3248" i="6"/>
  <c r="U3248" i="6" s="1"/>
  <c r="S3249" i="6"/>
  <c r="U3249" i="6" s="1"/>
  <c r="S3250" i="6"/>
  <c r="U3250" i="6" s="1"/>
  <c r="S3251" i="6"/>
  <c r="U3251" i="6" s="1"/>
  <c r="S3252" i="6"/>
  <c r="U3252" i="6" s="1"/>
  <c r="S3253" i="6"/>
  <c r="U3253" i="6" s="1"/>
  <c r="S3254" i="6"/>
  <c r="U3254" i="6" s="1"/>
  <c r="S3255" i="6"/>
  <c r="U3255" i="6" s="1"/>
  <c r="S3256" i="6"/>
  <c r="U3256" i="6" s="1"/>
  <c r="S3257" i="6"/>
  <c r="U3257" i="6" s="1"/>
  <c r="S3258" i="6"/>
  <c r="U3258" i="6" s="1"/>
  <c r="S3259" i="6"/>
  <c r="U3259" i="6" s="1"/>
  <c r="S3260" i="6"/>
  <c r="U3260" i="6" s="1"/>
  <c r="S3261" i="6"/>
  <c r="U3261" i="6" s="1"/>
  <c r="S3262" i="6"/>
  <c r="U3262" i="6" s="1"/>
  <c r="S3263" i="6"/>
  <c r="U3263" i="6" s="1"/>
  <c r="S3264" i="6"/>
  <c r="U3264" i="6" s="1"/>
  <c r="S3265" i="6"/>
  <c r="U3265" i="6" s="1"/>
  <c r="S3266" i="6"/>
  <c r="U3266" i="6" s="1"/>
  <c r="S3267" i="6"/>
  <c r="U3267" i="6" s="1"/>
  <c r="S3268" i="6"/>
  <c r="U3268" i="6" s="1"/>
  <c r="S3269" i="6"/>
  <c r="U3269" i="6" s="1"/>
  <c r="S3270" i="6"/>
  <c r="U3270" i="6" s="1"/>
  <c r="S3271" i="6"/>
  <c r="U3271" i="6" s="1"/>
  <c r="S3272" i="6"/>
  <c r="U3272" i="6" s="1"/>
  <c r="S3273" i="6"/>
  <c r="U3273" i="6" s="1"/>
  <c r="S3274" i="6"/>
  <c r="U3274" i="6" s="1"/>
  <c r="S3275" i="6"/>
  <c r="U3275" i="6" s="1"/>
  <c r="S3276" i="6"/>
  <c r="U3276" i="6" s="1"/>
  <c r="S3277" i="6"/>
  <c r="U3277" i="6" s="1"/>
  <c r="S3278" i="6"/>
  <c r="U3278" i="6" s="1"/>
  <c r="S3279" i="6"/>
  <c r="U3279" i="6" s="1"/>
  <c r="S3280" i="6"/>
  <c r="U3280" i="6" s="1"/>
  <c r="S3281" i="6"/>
  <c r="U3281" i="6" s="1"/>
  <c r="S3282" i="6"/>
  <c r="U3282" i="6" s="1"/>
  <c r="S3283" i="6"/>
  <c r="U3283" i="6" s="1"/>
  <c r="S3284" i="6"/>
  <c r="U3284" i="6" s="1"/>
  <c r="S3285" i="6"/>
  <c r="U3285" i="6" s="1"/>
  <c r="S3286" i="6"/>
  <c r="U3286" i="6" s="1"/>
  <c r="S3287" i="6"/>
  <c r="U3287" i="6" s="1"/>
  <c r="S3288" i="6"/>
  <c r="U3288" i="6" s="1"/>
  <c r="S3289" i="6"/>
  <c r="U3289" i="6" s="1"/>
  <c r="S3290" i="6"/>
  <c r="U3290" i="6" s="1"/>
  <c r="S3291" i="6"/>
  <c r="U3291" i="6" s="1"/>
  <c r="S3292" i="6"/>
  <c r="U3292" i="6" s="1"/>
  <c r="S3293" i="6"/>
  <c r="U3293" i="6" s="1"/>
  <c r="S3294" i="6"/>
  <c r="U3294" i="6" s="1"/>
  <c r="S3295" i="6"/>
  <c r="U3295" i="6" s="1"/>
  <c r="S3296" i="6"/>
  <c r="U3296" i="6" s="1"/>
  <c r="S3297" i="6"/>
  <c r="U3297" i="6" s="1"/>
  <c r="S3298" i="6"/>
  <c r="U3298" i="6" s="1"/>
  <c r="S3299" i="6"/>
  <c r="U3299" i="6" s="1"/>
  <c r="S3300" i="6"/>
  <c r="U3300" i="6" s="1"/>
  <c r="S3301" i="6"/>
  <c r="U3301" i="6" s="1"/>
  <c r="S3302" i="6"/>
  <c r="U3302" i="6" s="1"/>
  <c r="S3303" i="6"/>
  <c r="U3303" i="6" s="1"/>
  <c r="S3304" i="6"/>
  <c r="U3304" i="6" s="1"/>
  <c r="S3305" i="6"/>
  <c r="U3305" i="6" s="1"/>
  <c r="S3306" i="6"/>
  <c r="U3306" i="6" s="1"/>
  <c r="S3307" i="6"/>
  <c r="U3307" i="6" s="1"/>
  <c r="S3308" i="6"/>
  <c r="U3308" i="6" s="1"/>
  <c r="S3309" i="6"/>
  <c r="U3309" i="6" s="1"/>
  <c r="S3310" i="6"/>
  <c r="U3310" i="6" s="1"/>
  <c r="S3311" i="6"/>
  <c r="U3311" i="6" s="1"/>
  <c r="S3312" i="6"/>
  <c r="U3312" i="6" s="1"/>
  <c r="S3313" i="6"/>
  <c r="U3313" i="6" s="1"/>
  <c r="S3314" i="6"/>
  <c r="U3314" i="6" s="1"/>
  <c r="S3315" i="6"/>
  <c r="U3315" i="6" s="1"/>
  <c r="S3316" i="6"/>
  <c r="U3316" i="6" s="1"/>
  <c r="S3317" i="6"/>
  <c r="U3317" i="6" s="1"/>
  <c r="S3318" i="6"/>
  <c r="U3318" i="6" s="1"/>
  <c r="S3319" i="6"/>
  <c r="U3319" i="6" s="1"/>
  <c r="S3320" i="6"/>
  <c r="U3320" i="6" s="1"/>
  <c r="S3321" i="6"/>
  <c r="U3321" i="6" s="1"/>
  <c r="S3322" i="6"/>
  <c r="U3322" i="6" s="1"/>
  <c r="S3323" i="6"/>
  <c r="U3323" i="6" s="1"/>
  <c r="S3324" i="6"/>
  <c r="U3324" i="6" s="1"/>
  <c r="S3325" i="6"/>
  <c r="U3325" i="6" s="1"/>
  <c r="S3326" i="6"/>
  <c r="U3326" i="6" s="1"/>
  <c r="S3327" i="6"/>
  <c r="U3327" i="6" s="1"/>
  <c r="S3328" i="6"/>
  <c r="U3328" i="6" s="1"/>
  <c r="S3329" i="6"/>
  <c r="U3329" i="6" s="1"/>
  <c r="S3330" i="6"/>
  <c r="U3330" i="6" s="1"/>
  <c r="S3331" i="6"/>
  <c r="U3331" i="6" s="1"/>
  <c r="S3332" i="6"/>
  <c r="U3332" i="6" s="1"/>
  <c r="S3333" i="6"/>
  <c r="U3333" i="6" s="1"/>
  <c r="S3334" i="6"/>
  <c r="U3334" i="6" s="1"/>
  <c r="S3335" i="6"/>
  <c r="U3335" i="6" s="1"/>
  <c r="S3336" i="6"/>
  <c r="U3336" i="6" s="1"/>
  <c r="S3337" i="6"/>
  <c r="U3337" i="6" s="1"/>
  <c r="S3338" i="6"/>
  <c r="U3338" i="6" s="1"/>
  <c r="S3339" i="6"/>
  <c r="U3339" i="6" s="1"/>
  <c r="S3340" i="6"/>
  <c r="U3340" i="6" s="1"/>
  <c r="S3341" i="6"/>
  <c r="U3341" i="6" s="1"/>
  <c r="S3342" i="6"/>
  <c r="U3342" i="6" s="1"/>
  <c r="S3343" i="6"/>
  <c r="U3343" i="6" s="1"/>
  <c r="S3344" i="6"/>
  <c r="U3344" i="6" s="1"/>
  <c r="S3345" i="6"/>
  <c r="U3345" i="6" s="1"/>
  <c r="S3346" i="6"/>
  <c r="U3346" i="6" s="1"/>
  <c r="S3347" i="6"/>
  <c r="U3347" i="6" s="1"/>
  <c r="S3348" i="6"/>
  <c r="U3348" i="6" s="1"/>
  <c r="S3349" i="6"/>
  <c r="U3349" i="6" s="1"/>
  <c r="S3350" i="6"/>
  <c r="U3350" i="6" s="1"/>
  <c r="S3351" i="6"/>
  <c r="U3351" i="6" s="1"/>
  <c r="S3352" i="6"/>
  <c r="U3352" i="6" s="1"/>
  <c r="S3353" i="6"/>
  <c r="U3353" i="6" s="1"/>
  <c r="S3354" i="6"/>
  <c r="U3354" i="6" s="1"/>
  <c r="S3355" i="6"/>
  <c r="U3355" i="6" s="1"/>
  <c r="S3356" i="6"/>
  <c r="U3356" i="6" s="1"/>
  <c r="S3357" i="6"/>
  <c r="U3357" i="6" s="1"/>
  <c r="S3358" i="6"/>
  <c r="U3358" i="6" s="1"/>
  <c r="S3359" i="6"/>
  <c r="U3359" i="6" s="1"/>
  <c r="S3360" i="6"/>
  <c r="U3360" i="6" s="1"/>
  <c r="S3361" i="6"/>
  <c r="U3361" i="6" s="1"/>
  <c r="S3362" i="6"/>
  <c r="U3362" i="6" s="1"/>
  <c r="S3363" i="6"/>
  <c r="U3363" i="6" s="1"/>
  <c r="S3364" i="6"/>
  <c r="U3364" i="6" s="1"/>
  <c r="S3365" i="6"/>
  <c r="U3365" i="6" s="1"/>
  <c r="S3366" i="6"/>
  <c r="U3366" i="6" s="1"/>
  <c r="S3367" i="6"/>
  <c r="U3367" i="6" s="1"/>
  <c r="S3368" i="6"/>
  <c r="U3368" i="6" s="1"/>
  <c r="S3369" i="6"/>
  <c r="U3369" i="6" s="1"/>
  <c r="S3370" i="6"/>
  <c r="U3370" i="6" s="1"/>
  <c r="S3371" i="6"/>
  <c r="U3371" i="6" s="1"/>
  <c r="S3372" i="6"/>
  <c r="U3372" i="6" s="1"/>
  <c r="S3373" i="6"/>
  <c r="U3373" i="6" s="1"/>
  <c r="S3374" i="6"/>
  <c r="U3374" i="6" s="1"/>
  <c r="S3375" i="6"/>
  <c r="U3375" i="6" s="1"/>
  <c r="S3376" i="6"/>
  <c r="U3376" i="6" s="1"/>
  <c r="S3377" i="6"/>
  <c r="U3377" i="6" s="1"/>
  <c r="S3378" i="6"/>
  <c r="U3378" i="6" s="1"/>
  <c r="S3379" i="6"/>
  <c r="U3379" i="6" s="1"/>
  <c r="S3380" i="6"/>
  <c r="U3380" i="6" s="1"/>
  <c r="S3381" i="6"/>
  <c r="U3381" i="6" s="1"/>
  <c r="S3382" i="6"/>
  <c r="U3382" i="6" s="1"/>
  <c r="S3383" i="6"/>
  <c r="U3383" i="6" s="1"/>
  <c r="S3384" i="6"/>
  <c r="U3384" i="6" s="1"/>
  <c r="S3385" i="6"/>
  <c r="U3385" i="6" s="1"/>
  <c r="S3386" i="6"/>
  <c r="U3386" i="6" s="1"/>
  <c r="S3387" i="6"/>
  <c r="U3387" i="6" s="1"/>
  <c r="S3388" i="6"/>
  <c r="U3388" i="6" s="1"/>
  <c r="S3389" i="6"/>
  <c r="U3389" i="6" s="1"/>
  <c r="S3390" i="6"/>
  <c r="U3390" i="6" s="1"/>
  <c r="S3391" i="6"/>
  <c r="U3391" i="6" s="1"/>
  <c r="S3392" i="6"/>
  <c r="U3392" i="6" s="1"/>
  <c r="S3393" i="6"/>
  <c r="U3393" i="6" s="1"/>
  <c r="S3394" i="6"/>
  <c r="U3394" i="6" s="1"/>
  <c r="S3395" i="6"/>
  <c r="U3395" i="6" s="1"/>
  <c r="S3396" i="6"/>
  <c r="U3396" i="6" s="1"/>
  <c r="S3397" i="6"/>
  <c r="U3397" i="6" s="1"/>
  <c r="S3398" i="6"/>
  <c r="U3398" i="6" s="1"/>
  <c r="S3399" i="6"/>
  <c r="U3399" i="6" s="1"/>
  <c r="S3400" i="6"/>
  <c r="U3400" i="6" s="1"/>
  <c r="S3401" i="6"/>
  <c r="U3401" i="6" s="1"/>
  <c r="S3402" i="6"/>
  <c r="U3402" i="6" s="1"/>
  <c r="S3403" i="6"/>
  <c r="U3403" i="6" s="1"/>
  <c r="S3404" i="6"/>
  <c r="U3404" i="6" s="1"/>
  <c r="S3405" i="6"/>
  <c r="U3405" i="6" s="1"/>
  <c r="S3406" i="6"/>
  <c r="U3406" i="6" s="1"/>
  <c r="S3407" i="6"/>
  <c r="U3407" i="6" s="1"/>
  <c r="S3408" i="6"/>
  <c r="U3408" i="6" s="1"/>
  <c r="S3409" i="6"/>
  <c r="U3409" i="6" s="1"/>
  <c r="S3410" i="6"/>
  <c r="U3410" i="6" s="1"/>
  <c r="S3411" i="6"/>
  <c r="U3411" i="6" s="1"/>
  <c r="S3412" i="6"/>
  <c r="U3412" i="6" s="1"/>
  <c r="S3413" i="6"/>
  <c r="U3413" i="6" s="1"/>
  <c r="S3414" i="6"/>
  <c r="U3414" i="6" s="1"/>
  <c r="S3415" i="6"/>
  <c r="U3415" i="6" s="1"/>
  <c r="S3416" i="6"/>
  <c r="U3416" i="6" s="1"/>
  <c r="S3417" i="6"/>
  <c r="U3417" i="6" s="1"/>
  <c r="S3418" i="6"/>
  <c r="U3418" i="6" s="1"/>
  <c r="S3419" i="6"/>
  <c r="U3419" i="6" s="1"/>
  <c r="S3420" i="6"/>
  <c r="U3420" i="6" s="1"/>
  <c r="S3421" i="6"/>
  <c r="U3421" i="6" s="1"/>
  <c r="S3422" i="6"/>
  <c r="U3422" i="6" s="1"/>
  <c r="S3423" i="6"/>
  <c r="U3423" i="6" s="1"/>
  <c r="S3424" i="6"/>
  <c r="U3424" i="6" s="1"/>
  <c r="S3425" i="6"/>
  <c r="U3425" i="6" s="1"/>
  <c r="S3426" i="6"/>
  <c r="U3426" i="6" s="1"/>
  <c r="S3427" i="6"/>
  <c r="U3427" i="6" s="1"/>
  <c r="S3428" i="6"/>
  <c r="U3428" i="6" s="1"/>
  <c r="S3429" i="6"/>
  <c r="U3429" i="6" s="1"/>
  <c r="S3430" i="6"/>
  <c r="U3430" i="6" s="1"/>
  <c r="S3431" i="6"/>
  <c r="U3431" i="6" s="1"/>
  <c r="S3432" i="6"/>
  <c r="U3432" i="6" s="1"/>
  <c r="S3433" i="6"/>
  <c r="U3433" i="6" s="1"/>
  <c r="S3434" i="6"/>
  <c r="U3434" i="6" s="1"/>
  <c r="S3435" i="6"/>
  <c r="U3435" i="6" s="1"/>
  <c r="S3436" i="6"/>
  <c r="U3436" i="6" s="1"/>
  <c r="S3437" i="6"/>
  <c r="U3437" i="6" s="1"/>
  <c r="S3438" i="6"/>
  <c r="U3438" i="6" s="1"/>
  <c r="S3439" i="6"/>
  <c r="U3439" i="6" s="1"/>
  <c r="S3440" i="6"/>
  <c r="U3440" i="6" s="1"/>
  <c r="S3441" i="6"/>
  <c r="U3441" i="6" s="1"/>
  <c r="S3442" i="6"/>
  <c r="U3442" i="6" s="1"/>
  <c r="S3443" i="6"/>
  <c r="U3443" i="6" s="1"/>
  <c r="S3444" i="6"/>
  <c r="U3444" i="6" s="1"/>
  <c r="S3445" i="6"/>
  <c r="U3445" i="6" s="1"/>
  <c r="S3446" i="6"/>
  <c r="U3446" i="6" s="1"/>
  <c r="S3447" i="6"/>
  <c r="U3447" i="6" s="1"/>
  <c r="S3448" i="6"/>
  <c r="U3448" i="6" s="1"/>
  <c r="S3449" i="6"/>
  <c r="U3449" i="6" s="1"/>
  <c r="S3450" i="6"/>
  <c r="U3450" i="6" s="1"/>
  <c r="S3451" i="6"/>
  <c r="U3451" i="6" s="1"/>
  <c r="S3452" i="6"/>
  <c r="U3452" i="6" s="1"/>
  <c r="S3453" i="6"/>
  <c r="U3453" i="6" s="1"/>
  <c r="S3454" i="6"/>
  <c r="U3454" i="6" s="1"/>
  <c r="S3455" i="6"/>
  <c r="U3455" i="6" s="1"/>
  <c r="S3456" i="6"/>
  <c r="U3456" i="6" s="1"/>
  <c r="S3457" i="6"/>
  <c r="U3457" i="6" s="1"/>
  <c r="S3458" i="6"/>
  <c r="U3458" i="6" s="1"/>
  <c r="S3459" i="6"/>
  <c r="U3459" i="6" s="1"/>
  <c r="S3460" i="6"/>
  <c r="U3460" i="6" s="1"/>
  <c r="S3461" i="6"/>
  <c r="U3461" i="6" s="1"/>
  <c r="S3462" i="6"/>
  <c r="U3462" i="6" s="1"/>
  <c r="S3463" i="6"/>
  <c r="U3463" i="6" s="1"/>
  <c r="S3464" i="6"/>
  <c r="U3464" i="6" s="1"/>
  <c r="S3465" i="6"/>
  <c r="U3465" i="6" s="1"/>
  <c r="S3466" i="6"/>
  <c r="U3466" i="6" s="1"/>
  <c r="S3467" i="6"/>
  <c r="U3467" i="6" s="1"/>
  <c r="S3468" i="6"/>
  <c r="U3468" i="6" s="1"/>
  <c r="S3469" i="6"/>
  <c r="U3469" i="6" s="1"/>
  <c r="S3470" i="6"/>
  <c r="U3470" i="6" s="1"/>
  <c r="S3471" i="6"/>
  <c r="U3471" i="6" s="1"/>
  <c r="S3472" i="6"/>
  <c r="U3472" i="6" s="1"/>
  <c r="S3473" i="6"/>
  <c r="U3473" i="6" s="1"/>
  <c r="S3474" i="6"/>
  <c r="U3474" i="6" s="1"/>
  <c r="S3475" i="6"/>
  <c r="U3475" i="6" s="1"/>
  <c r="S3476" i="6"/>
  <c r="U3476" i="6" s="1"/>
  <c r="S3477" i="6"/>
  <c r="U3477" i="6" s="1"/>
  <c r="S3478" i="6"/>
  <c r="U3478" i="6" s="1"/>
  <c r="S3479" i="6"/>
  <c r="U3479" i="6" s="1"/>
  <c r="S3480" i="6"/>
  <c r="U3480" i="6" s="1"/>
  <c r="S3481" i="6"/>
  <c r="U3481" i="6" s="1"/>
  <c r="S3482" i="6"/>
  <c r="U3482" i="6" s="1"/>
  <c r="S3483" i="6"/>
  <c r="U3483" i="6" s="1"/>
  <c r="S3484" i="6"/>
  <c r="U3484" i="6" s="1"/>
  <c r="S3485" i="6"/>
  <c r="U3485" i="6" s="1"/>
  <c r="S3486" i="6"/>
  <c r="U3486" i="6" s="1"/>
  <c r="S3487" i="6"/>
  <c r="U3487" i="6" s="1"/>
  <c r="S3488" i="6"/>
  <c r="U3488" i="6" s="1"/>
  <c r="S3489" i="6"/>
  <c r="U3489" i="6" s="1"/>
  <c r="S3490" i="6"/>
  <c r="U3490" i="6" s="1"/>
  <c r="S3491" i="6"/>
  <c r="U3491" i="6" s="1"/>
  <c r="S3492" i="6"/>
  <c r="U3492" i="6" s="1"/>
  <c r="S3493" i="6"/>
  <c r="U3493" i="6" s="1"/>
  <c r="S3494" i="6"/>
  <c r="U3494" i="6" s="1"/>
  <c r="S3495" i="6"/>
  <c r="U3495" i="6" s="1"/>
  <c r="S3496" i="6"/>
  <c r="U3496" i="6" s="1"/>
  <c r="S3497" i="6"/>
  <c r="U3497" i="6" s="1"/>
  <c r="S3498" i="6"/>
  <c r="U3498" i="6" s="1"/>
  <c r="S3499" i="6"/>
  <c r="U3499" i="6" s="1"/>
  <c r="S3500" i="6"/>
  <c r="U3500" i="6" s="1"/>
  <c r="S3501" i="6"/>
  <c r="U3501" i="6" s="1"/>
  <c r="S3502" i="6"/>
  <c r="U3502" i="6" s="1"/>
  <c r="S3503" i="6"/>
  <c r="U3503" i="6" s="1"/>
  <c r="S3504" i="6"/>
  <c r="U3504" i="6" s="1"/>
  <c r="S3505" i="6"/>
  <c r="U3505" i="6" s="1"/>
  <c r="S3506" i="6"/>
  <c r="U3506" i="6" s="1"/>
  <c r="S3507" i="6"/>
  <c r="U3507" i="6" s="1"/>
  <c r="S3508" i="6"/>
  <c r="U3508" i="6" s="1"/>
  <c r="S3509" i="6"/>
  <c r="U3509" i="6" s="1"/>
  <c r="S3510" i="6"/>
  <c r="U3510" i="6" s="1"/>
  <c r="S3511" i="6"/>
  <c r="U3511" i="6" s="1"/>
  <c r="S3512" i="6"/>
  <c r="U3512" i="6" s="1"/>
  <c r="S3513" i="6"/>
  <c r="U3513" i="6" s="1"/>
  <c r="S3514" i="6"/>
  <c r="U3514" i="6" s="1"/>
  <c r="S3515" i="6"/>
  <c r="U3515" i="6" s="1"/>
  <c r="S3516" i="6"/>
  <c r="U3516" i="6" s="1"/>
  <c r="S3517" i="6"/>
  <c r="U3517" i="6" s="1"/>
  <c r="S3518" i="6"/>
  <c r="U3518" i="6" s="1"/>
  <c r="S3519" i="6"/>
  <c r="U3519" i="6" s="1"/>
  <c r="S3520" i="6"/>
  <c r="U3520" i="6" s="1"/>
  <c r="S3521" i="6"/>
  <c r="U3521" i="6" s="1"/>
  <c r="S3522" i="6"/>
  <c r="U3522" i="6" s="1"/>
  <c r="S3523" i="6"/>
  <c r="U3523" i="6" s="1"/>
  <c r="S3524" i="6"/>
  <c r="U3524" i="6" s="1"/>
  <c r="S3525" i="6"/>
  <c r="U3525" i="6" s="1"/>
  <c r="S3526" i="6"/>
  <c r="U3526" i="6" s="1"/>
  <c r="S3527" i="6"/>
  <c r="U3527" i="6" s="1"/>
  <c r="S3528" i="6"/>
  <c r="U3528" i="6" s="1"/>
  <c r="S3529" i="6"/>
  <c r="U3529" i="6" s="1"/>
  <c r="S3530" i="6"/>
  <c r="U3530" i="6" s="1"/>
  <c r="S3531" i="6"/>
  <c r="U3531" i="6" s="1"/>
  <c r="S3532" i="6"/>
  <c r="U3532" i="6" s="1"/>
  <c r="S3533" i="6"/>
  <c r="U3533" i="6" s="1"/>
  <c r="S3534" i="6"/>
  <c r="U3534" i="6" s="1"/>
  <c r="S3535" i="6"/>
  <c r="U3535" i="6" s="1"/>
  <c r="S3536" i="6"/>
  <c r="U3536" i="6" s="1"/>
  <c r="S3537" i="6"/>
  <c r="U3537" i="6" s="1"/>
  <c r="S3538" i="6"/>
  <c r="U3538" i="6" s="1"/>
  <c r="S3539" i="6"/>
  <c r="U3539" i="6" s="1"/>
  <c r="S3540" i="6"/>
  <c r="U3540" i="6" s="1"/>
  <c r="S3541" i="6"/>
  <c r="U3541" i="6" s="1"/>
  <c r="S3542" i="6"/>
  <c r="U3542" i="6" s="1"/>
  <c r="S3543" i="6"/>
  <c r="U3543" i="6" s="1"/>
  <c r="S3544" i="6"/>
  <c r="U3544" i="6" s="1"/>
  <c r="S3545" i="6"/>
  <c r="U3545" i="6" s="1"/>
  <c r="S3546" i="6"/>
  <c r="U3546" i="6" s="1"/>
  <c r="S3547" i="6"/>
  <c r="U3547" i="6" s="1"/>
  <c r="S3548" i="6"/>
  <c r="U3548" i="6" s="1"/>
  <c r="S3549" i="6"/>
  <c r="U3549" i="6" s="1"/>
  <c r="S3550" i="6"/>
  <c r="U3550" i="6" s="1"/>
  <c r="S3551" i="6"/>
  <c r="U3551" i="6" s="1"/>
  <c r="S3552" i="6"/>
  <c r="U3552" i="6" s="1"/>
  <c r="S3553" i="6"/>
  <c r="U3553" i="6" s="1"/>
  <c r="S3554" i="6"/>
  <c r="U3554" i="6" s="1"/>
  <c r="S3555" i="6"/>
  <c r="U3555" i="6" s="1"/>
  <c r="S3556" i="6"/>
  <c r="U3556" i="6" s="1"/>
  <c r="S3557" i="6"/>
  <c r="U3557" i="6" s="1"/>
  <c r="S3558" i="6"/>
  <c r="U3558" i="6" s="1"/>
  <c r="S3559" i="6"/>
  <c r="U3559" i="6" s="1"/>
  <c r="S3560" i="6"/>
  <c r="U3560" i="6" s="1"/>
  <c r="S3561" i="6"/>
  <c r="U3561" i="6" s="1"/>
  <c r="S3562" i="6"/>
  <c r="U3562" i="6" s="1"/>
  <c r="S3563" i="6"/>
  <c r="U3563" i="6" s="1"/>
  <c r="S3564" i="6"/>
  <c r="U3564" i="6" s="1"/>
  <c r="S3565" i="6"/>
  <c r="U3565" i="6" s="1"/>
  <c r="S3566" i="6"/>
  <c r="U3566" i="6" s="1"/>
  <c r="S3567" i="6"/>
  <c r="U3567" i="6" s="1"/>
  <c r="S3568" i="6"/>
  <c r="U3568" i="6" s="1"/>
  <c r="S3569" i="6"/>
  <c r="U3569" i="6" s="1"/>
  <c r="S3570" i="6"/>
  <c r="U3570" i="6" s="1"/>
  <c r="S3571" i="6"/>
  <c r="U3571" i="6" s="1"/>
  <c r="S3572" i="6"/>
  <c r="U3572" i="6" s="1"/>
  <c r="S3573" i="6"/>
  <c r="U3573" i="6" s="1"/>
  <c r="S3574" i="6"/>
  <c r="U3574" i="6" s="1"/>
  <c r="S3575" i="6"/>
  <c r="U3575" i="6" s="1"/>
  <c r="S3576" i="6"/>
  <c r="U3576" i="6" s="1"/>
  <c r="S3577" i="6"/>
  <c r="U3577" i="6" s="1"/>
  <c r="S3578" i="6"/>
  <c r="U3578" i="6" s="1"/>
  <c r="S3579" i="6"/>
  <c r="U3579" i="6" s="1"/>
  <c r="S3580" i="6"/>
  <c r="U3580" i="6" s="1"/>
  <c r="S3581" i="6"/>
  <c r="U3581" i="6" s="1"/>
  <c r="S3582" i="6"/>
  <c r="U3582" i="6" s="1"/>
  <c r="S3583" i="6"/>
  <c r="U3583" i="6" s="1"/>
  <c r="S3584" i="6"/>
  <c r="U3584" i="6" s="1"/>
  <c r="S3585" i="6"/>
  <c r="U3585" i="6" s="1"/>
  <c r="S3586" i="6"/>
  <c r="U3586" i="6" s="1"/>
  <c r="S3587" i="6"/>
  <c r="U3587" i="6" s="1"/>
  <c r="S3588" i="6"/>
  <c r="U3588" i="6" s="1"/>
  <c r="S3589" i="6"/>
  <c r="U3589" i="6" s="1"/>
  <c r="S3590" i="6"/>
  <c r="U3590" i="6" s="1"/>
  <c r="S3591" i="6"/>
  <c r="U3591" i="6" s="1"/>
  <c r="S3592" i="6"/>
  <c r="U3592" i="6" s="1"/>
  <c r="S3593" i="6"/>
  <c r="U3593" i="6" s="1"/>
  <c r="S3594" i="6"/>
  <c r="U3594" i="6" s="1"/>
  <c r="S3595" i="6"/>
  <c r="U3595" i="6" s="1"/>
  <c r="S3596" i="6"/>
  <c r="U3596" i="6" s="1"/>
  <c r="S3597" i="6"/>
  <c r="U3597" i="6" s="1"/>
  <c r="S3598" i="6"/>
  <c r="U3598" i="6" s="1"/>
  <c r="S3599" i="6"/>
  <c r="U3599" i="6" s="1"/>
  <c r="S3600" i="6"/>
  <c r="U3600" i="6" s="1"/>
  <c r="S3601" i="6"/>
  <c r="U3601" i="6" s="1"/>
  <c r="S3602" i="6"/>
  <c r="U3602" i="6" s="1"/>
  <c r="S3603" i="6"/>
  <c r="U3603" i="6" s="1"/>
  <c r="S3604" i="6"/>
  <c r="U3604" i="6" s="1"/>
  <c r="S3605" i="6"/>
  <c r="U3605" i="6" s="1"/>
  <c r="S3606" i="6"/>
  <c r="U3606" i="6" s="1"/>
  <c r="S3607" i="6"/>
  <c r="U3607" i="6" s="1"/>
  <c r="S3608" i="6"/>
  <c r="U3608" i="6" s="1"/>
  <c r="S3609" i="6"/>
  <c r="U3609" i="6" s="1"/>
  <c r="S3610" i="6"/>
  <c r="U3610" i="6" s="1"/>
  <c r="S3611" i="6"/>
  <c r="U3611" i="6" s="1"/>
  <c r="S3612" i="6"/>
  <c r="U3612" i="6" s="1"/>
  <c r="S3613" i="6"/>
  <c r="U3613" i="6" s="1"/>
  <c r="S3614" i="6"/>
  <c r="U3614" i="6" s="1"/>
  <c r="S3615" i="6"/>
  <c r="U3615" i="6" s="1"/>
  <c r="S3616" i="6"/>
  <c r="U3616" i="6" s="1"/>
  <c r="S3617" i="6"/>
  <c r="U3617" i="6" s="1"/>
  <c r="S3618" i="6"/>
  <c r="U3618" i="6" s="1"/>
  <c r="S3619" i="6"/>
  <c r="U3619" i="6" s="1"/>
  <c r="S3620" i="6"/>
  <c r="U3620" i="6" s="1"/>
  <c r="S3621" i="6"/>
  <c r="U3621" i="6" s="1"/>
  <c r="S3622" i="6"/>
  <c r="U3622" i="6" s="1"/>
  <c r="S3623" i="6"/>
  <c r="U3623" i="6" s="1"/>
  <c r="S3624" i="6"/>
  <c r="U3624" i="6" s="1"/>
  <c r="S3625" i="6"/>
  <c r="U3625" i="6" s="1"/>
  <c r="S3626" i="6"/>
  <c r="U3626" i="6" s="1"/>
  <c r="S3627" i="6"/>
  <c r="U3627" i="6" s="1"/>
  <c r="S3628" i="6"/>
  <c r="U3628" i="6" s="1"/>
  <c r="S3629" i="6"/>
  <c r="U3629" i="6" s="1"/>
  <c r="S3630" i="6"/>
  <c r="U3630" i="6" s="1"/>
  <c r="S3631" i="6"/>
  <c r="U3631" i="6" s="1"/>
  <c r="S3632" i="6"/>
  <c r="U3632" i="6" s="1"/>
  <c r="S3633" i="6"/>
  <c r="U3633" i="6" s="1"/>
  <c r="S3634" i="6"/>
  <c r="U3634" i="6" s="1"/>
  <c r="S3635" i="6"/>
  <c r="U3635" i="6" s="1"/>
  <c r="S3636" i="6"/>
  <c r="U3636" i="6" s="1"/>
  <c r="S3637" i="6"/>
  <c r="U3637" i="6" s="1"/>
  <c r="S3638" i="6"/>
  <c r="U3638" i="6" s="1"/>
  <c r="S3639" i="6"/>
  <c r="U3639" i="6" s="1"/>
  <c r="S3640" i="6"/>
  <c r="U3640" i="6" s="1"/>
  <c r="S3641" i="6"/>
  <c r="U3641" i="6" s="1"/>
  <c r="S3642" i="6"/>
  <c r="U3642" i="6" s="1"/>
  <c r="S3643" i="6"/>
  <c r="U3643" i="6" s="1"/>
  <c r="S3644" i="6"/>
  <c r="U3644" i="6" s="1"/>
  <c r="S3645" i="6"/>
  <c r="U3645" i="6" s="1"/>
  <c r="S3646" i="6"/>
  <c r="U3646" i="6" s="1"/>
  <c r="S3647" i="6"/>
  <c r="U3647" i="6" s="1"/>
  <c r="S3648" i="6"/>
  <c r="U3648" i="6" s="1"/>
  <c r="S3649" i="6"/>
  <c r="U3649" i="6" s="1"/>
  <c r="S3650" i="6"/>
  <c r="U3650" i="6" s="1"/>
  <c r="S3651" i="6"/>
  <c r="U3651" i="6" s="1"/>
  <c r="S3652" i="6"/>
  <c r="U3652" i="6" s="1"/>
  <c r="S3653" i="6"/>
  <c r="U3653" i="6" s="1"/>
  <c r="S3654" i="6"/>
  <c r="U3654" i="6" s="1"/>
  <c r="S3655" i="6"/>
  <c r="U3655" i="6" s="1"/>
  <c r="S3656" i="6"/>
  <c r="U3656" i="6" s="1"/>
  <c r="S3657" i="6"/>
  <c r="U3657" i="6" s="1"/>
  <c r="S3658" i="6"/>
  <c r="U3658" i="6" s="1"/>
  <c r="S3659" i="6"/>
  <c r="U3659" i="6" s="1"/>
  <c r="S3660" i="6"/>
  <c r="U3660" i="6" s="1"/>
  <c r="S3661" i="6"/>
  <c r="U3661" i="6" s="1"/>
  <c r="S3662" i="6"/>
  <c r="U3662" i="6" s="1"/>
  <c r="S3663" i="6"/>
  <c r="U3663" i="6" s="1"/>
  <c r="S3664" i="6"/>
  <c r="U3664" i="6" s="1"/>
  <c r="S3665" i="6"/>
  <c r="U3665" i="6" s="1"/>
  <c r="S3666" i="6"/>
  <c r="U3666" i="6" s="1"/>
  <c r="S3667" i="6"/>
  <c r="U3667" i="6" s="1"/>
  <c r="S3668" i="6"/>
  <c r="U3668" i="6" s="1"/>
  <c r="S3669" i="6"/>
  <c r="U3669" i="6" s="1"/>
  <c r="S3670" i="6"/>
  <c r="U3670" i="6" s="1"/>
  <c r="S3671" i="6"/>
  <c r="U3671" i="6" s="1"/>
  <c r="S3672" i="6"/>
  <c r="U3672" i="6" s="1"/>
  <c r="S3673" i="6"/>
  <c r="U3673" i="6" s="1"/>
  <c r="S3674" i="6"/>
  <c r="U3674" i="6" s="1"/>
  <c r="S3675" i="6"/>
  <c r="U3675" i="6" s="1"/>
  <c r="S3676" i="6"/>
  <c r="U3676" i="6" s="1"/>
  <c r="S3677" i="6"/>
  <c r="U3677" i="6" s="1"/>
  <c r="S3678" i="6"/>
  <c r="U3678" i="6" s="1"/>
  <c r="S3679" i="6"/>
  <c r="U3679" i="6" s="1"/>
  <c r="S3680" i="6"/>
  <c r="U3680" i="6" s="1"/>
  <c r="S3681" i="6"/>
  <c r="U3681" i="6" s="1"/>
  <c r="S3682" i="6"/>
  <c r="U3682" i="6" s="1"/>
  <c r="S3683" i="6"/>
  <c r="U3683" i="6" s="1"/>
  <c r="S3684" i="6"/>
  <c r="U3684" i="6" s="1"/>
  <c r="S3685" i="6"/>
  <c r="U3685" i="6" s="1"/>
  <c r="S3686" i="6"/>
  <c r="U3686" i="6" s="1"/>
  <c r="S3687" i="6"/>
  <c r="U3687" i="6" s="1"/>
  <c r="S3688" i="6"/>
  <c r="U3688" i="6" s="1"/>
  <c r="S3689" i="6"/>
  <c r="U3689" i="6" s="1"/>
  <c r="S3690" i="6"/>
  <c r="U3690" i="6" s="1"/>
  <c r="S3691" i="6"/>
  <c r="U3691" i="6" s="1"/>
  <c r="S3692" i="6"/>
  <c r="U3692" i="6" s="1"/>
  <c r="S3693" i="6"/>
  <c r="U3693" i="6" s="1"/>
  <c r="S3694" i="6"/>
  <c r="U3694" i="6" s="1"/>
  <c r="S3695" i="6"/>
  <c r="U3695" i="6" s="1"/>
  <c r="S3696" i="6"/>
  <c r="U3696" i="6" s="1"/>
  <c r="S3697" i="6"/>
  <c r="U3697" i="6" s="1"/>
  <c r="S3698" i="6"/>
  <c r="U3698" i="6" s="1"/>
  <c r="S3699" i="6"/>
  <c r="U3699" i="6" s="1"/>
  <c r="S3700" i="6"/>
  <c r="U3700" i="6" s="1"/>
  <c r="S3701" i="6"/>
  <c r="U3701" i="6" s="1"/>
  <c r="S3702" i="6"/>
  <c r="U3702" i="6" s="1"/>
  <c r="S3703" i="6"/>
  <c r="U3703" i="6" s="1"/>
  <c r="S3704" i="6"/>
  <c r="U3704" i="6" s="1"/>
  <c r="S3705" i="6"/>
  <c r="U3705" i="6" s="1"/>
  <c r="S3706" i="6"/>
  <c r="U3706" i="6" s="1"/>
  <c r="S3707" i="6"/>
  <c r="U3707" i="6" s="1"/>
  <c r="S3708" i="6"/>
  <c r="U3708" i="6" s="1"/>
  <c r="S3709" i="6"/>
  <c r="U3709" i="6" s="1"/>
  <c r="S3710" i="6"/>
  <c r="U3710" i="6" s="1"/>
  <c r="S3711" i="6"/>
  <c r="U3711" i="6" s="1"/>
  <c r="S3712" i="6"/>
  <c r="U3712" i="6" s="1"/>
  <c r="S3713" i="6"/>
  <c r="U3713" i="6" s="1"/>
  <c r="S3714" i="6"/>
  <c r="U3714" i="6" s="1"/>
  <c r="S3715" i="6"/>
  <c r="U3715" i="6" s="1"/>
  <c r="S3716" i="6"/>
  <c r="U3716" i="6" s="1"/>
  <c r="S3717" i="6"/>
  <c r="U3717" i="6" s="1"/>
  <c r="S3718" i="6"/>
  <c r="U3718" i="6" s="1"/>
  <c r="S3719" i="6"/>
  <c r="U3719" i="6" s="1"/>
  <c r="S3720" i="6"/>
  <c r="U3720" i="6" s="1"/>
  <c r="S3721" i="6"/>
  <c r="U3721" i="6" s="1"/>
  <c r="S3722" i="6"/>
  <c r="U3722" i="6" s="1"/>
  <c r="S3723" i="6"/>
  <c r="U3723" i="6" s="1"/>
  <c r="S3724" i="6"/>
  <c r="U3724" i="6" s="1"/>
  <c r="S3725" i="6"/>
  <c r="U3725" i="6" s="1"/>
  <c r="S3726" i="6"/>
  <c r="U3726" i="6" s="1"/>
  <c r="S3727" i="6"/>
  <c r="U3727" i="6" s="1"/>
  <c r="S3728" i="6"/>
  <c r="U3728" i="6" s="1"/>
  <c r="S3729" i="6"/>
  <c r="U3729" i="6" s="1"/>
  <c r="S3730" i="6"/>
  <c r="U3730" i="6" s="1"/>
  <c r="S3731" i="6"/>
  <c r="U3731" i="6" s="1"/>
  <c r="S3732" i="6"/>
  <c r="U3732" i="6" s="1"/>
  <c r="S3733" i="6"/>
  <c r="U3733" i="6" s="1"/>
  <c r="S3734" i="6"/>
  <c r="U3734" i="6" s="1"/>
  <c r="S3735" i="6"/>
  <c r="U3735" i="6" s="1"/>
  <c r="S3736" i="6"/>
  <c r="U3736" i="6" s="1"/>
  <c r="S3737" i="6"/>
  <c r="U3737" i="6" s="1"/>
  <c r="S3738" i="6"/>
  <c r="U3738" i="6" s="1"/>
  <c r="S3739" i="6"/>
  <c r="U3739" i="6" s="1"/>
  <c r="S3740" i="6"/>
  <c r="U3740" i="6" s="1"/>
  <c r="S3741" i="6"/>
  <c r="U3741" i="6" s="1"/>
  <c r="S3742" i="6"/>
  <c r="U3742" i="6" s="1"/>
  <c r="S3743" i="6"/>
  <c r="U3743" i="6" s="1"/>
  <c r="S3744" i="6"/>
  <c r="U3744" i="6" s="1"/>
  <c r="S3745" i="6"/>
  <c r="U3745" i="6" s="1"/>
  <c r="S3746" i="6"/>
  <c r="U3746" i="6" s="1"/>
  <c r="S3747" i="6"/>
  <c r="U3747" i="6" s="1"/>
  <c r="S3748" i="6"/>
  <c r="U3748" i="6" s="1"/>
  <c r="S3749" i="6"/>
  <c r="U3749" i="6" s="1"/>
  <c r="S3750" i="6"/>
  <c r="U3750" i="6" s="1"/>
  <c r="S3751" i="6"/>
  <c r="U3751" i="6" s="1"/>
  <c r="S3752" i="6"/>
  <c r="U3752" i="6" s="1"/>
  <c r="S3753" i="6"/>
  <c r="U3753" i="6" s="1"/>
  <c r="S3754" i="6"/>
  <c r="U3754" i="6" s="1"/>
  <c r="S3755" i="6"/>
  <c r="U3755" i="6" s="1"/>
  <c r="S3756" i="6"/>
  <c r="U3756" i="6" s="1"/>
  <c r="S3757" i="6"/>
  <c r="U3757" i="6" s="1"/>
  <c r="S3758" i="6"/>
  <c r="U3758" i="6" s="1"/>
  <c r="S3759" i="6"/>
  <c r="U3759" i="6" s="1"/>
  <c r="S3760" i="6"/>
  <c r="U3760" i="6" s="1"/>
  <c r="S3761" i="6"/>
  <c r="U3761" i="6" s="1"/>
  <c r="S3762" i="6"/>
  <c r="U3762" i="6" s="1"/>
  <c r="S3763" i="6"/>
  <c r="U3763" i="6" s="1"/>
  <c r="S3764" i="6"/>
  <c r="U3764" i="6" s="1"/>
  <c r="S3765" i="6"/>
  <c r="U3765" i="6" s="1"/>
  <c r="S3766" i="6"/>
  <c r="U3766" i="6" s="1"/>
  <c r="S3767" i="6"/>
  <c r="U3767" i="6" s="1"/>
  <c r="S3768" i="6"/>
  <c r="U3768" i="6" s="1"/>
  <c r="S3769" i="6"/>
  <c r="U3769" i="6" s="1"/>
  <c r="S3770" i="6"/>
  <c r="U3770" i="6" s="1"/>
  <c r="S3771" i="6"/>
  <c r="U3771" i="6" s="1"/>
  <c r="S3772" i="6"/>
  <c r="U3772" i="6" s="1"/>
  <c r="S3773" i="6"/>
  <c r="U3773" i="6" s="1"/>
  <c r="S3774" i="6"/>
  <c r="U3774" i="6" s="1"/>
  <c r="S3775" i="6"/>
  <c r="U3775" i="6" s="1"/>
  <c r="S3776" i="6"/>
  <c r="U3776" i="6" s="1"/>
  <c r="S3777" i="6"/>
  <c r="U3777" i="6" s="1"/>
  <c r="S3778" i="6"/>
  <c r="U3778" i="6" s="1"/>
  <c r="S3779" i="6"/>
  <c r="U3779" i="6" s="1"/>
  <c r="S3780" i="6"/>
  <c r="U3780" i="6" s="1"/>
  <c r="S3781" i="6"/>
  <c r="U3781" i="6" s="1"/>
  <c r="S3782" i="6"/>
  <c r="U3782" i="6" s="1"/>
  <c r="S3783" i="6"/>
  <c r="U3783" i="6" s="1"/>
  <c r="S3784" i="6"/>
  <c r="U3784" i="6" s="1"/>
  <c r="S3785" i="6"/>
  <c r="U3785" i="6" s="1"/>
  <c r="S3786" i="6"/>
  <c r="U3786" i="6" s="1"/>
  <c r="S3787" i="6"/>
  <c r="U3787" i="6" s="1"/>
  <c r="S3788" i="6"/>
  <c r="U3788" i="6" s="1"/>
  <c r="S3789" i="6"/>
  <c r="U3789" i="6" s="1"/>
  <c r="S3790" i="6"/>
  <c r="U3790" i="6" s="1"/>
  <c r="S3791" i="6"/>
  <c r="U3791" i="6" s="1"/>
  <c r="S3792" i="6"/>
  <c r="U3792" i="6" s="1"/>
  <c r="S3793" i="6"/>
  <c r="U3793" i="6" s="1"/>
  <c r="S3794" i="6"/>
  <c r="U3794" i="6" s="1"/>
  <c r="S3795" i="6"/>
  <c r="U3795" i="6" s="1"/>
  <c r="S3796" i="6"/>
  <c r="U3796" i="6" s="1"/>
  <c r="S3797" i="6"/>
  <c r="U3797" i="6" s="1"/>
  <c r="S3798" i="6"/>
  <c r="U3798" i="6" s="1"/>
  <c r="S3799" i="6"/>
  <c r="U3799" i="6" s="1"/>
  <c r="S3800" i="6"/>
  <c r="U3800" i="6" s="1"/>
  <c r="S3801" i="6"/>
  <c r="U3801" i="6" s="1"/>
  <c r="S3802" i="6"/>
  <c r="U3802" i="6" s="1"/>
  <c r="S3803" i="6"/>
  <c r="U3803" i="6" s="1"/>
  <c r="S3804" i="6"/>
  <c r="U3804" i="6" s="1"/>
  <c r="S3805" i="6"/>
  <c r="U3805" i="6" s="1"/>
  <c r="S3806" i="6"/>
  <c r="U3806" i="6" s="1"/>
  <c r="S3807" i="6"/>
  <c r="U3807" i="6" s="1"/>
  <c r="S3808" i="6"/>
  <c r="U3808" i="6" s="1"/>
  <c r="S3809" i="6"/>
  <c r="U3809" i="6" s="1"/>
  <c r="S3810" i="6"/>
  <c r="U3810" i="6" s="1"/>
  <c r="S3811" i="6"/>
  <c r="U3811" i="6" s="1"/>
  <c r="S3812" i="6"/>
  <c r="U3812" i="6" s="1"/>
  <c r="S3813" i="6"/>
  <c r="U3813" i="6" s="1"/>
  <c r="S3814" i="6"/>
  <c r="U3814" i="6" s="1"/>
  <c r="S3815" i="6"/>
  <c r="U3815" i="6" s="1"/>
  <c r="S3816" i="6"/>
  <c r="U3816" i="6" s="1"/>
  <c r="S3817" i="6"/>
  <c r="U3817" i="6" s="1"/>
  <c r="S3818" i="6"/>
  <c r="U3818" i="6" s="1"/>
  <c r="S3819" i="6"/>
  <c r="U3819" i="6" s="1"/>
  <c r="S3820" i="6"/>
  <c r="U3820" i="6" s="1"/>
  <c r="S3821" i="6"/>
  <c r="U3821" i="6" s="1"/>
  <c r="S3822" i="6"/>
  <c r="U3822" i="6" s="1"/>
  <c r="S3823" i="6"/>
  <c r="U3823" i="6" s="1"/>
  <c r="S3824" i="6"/>
  <c r="U3824" i="6" s="1"/>
  <c r="S3825" i="6"/>
  <c r="U3825" i="6" s="1"/>
  <c r="S3826" i="6"/>
  <c r="U3826" i="6" s="1"/>
  <c r="S3827" i="6"/>
  <c r="U3827" i="6" s="1"/>
  <c r="S3828" i="6"/>
  <c r="U3828" i="6" s="1"/>
  <c r="S3829" i="6"/>
  <c r="U3829" i="6" s="1"/>
  <c r="S3830" i="6"/>
  <c r="U3830" i="6" s="1"/>
  <c r="S3831" i="6"/>
  <c r="U3831" i="6" s="1"/>
  <c r="S3832" i="6"/>
  <c r="U3832" i="6" s="1"/>
  <c r="S3833" i="6"/>
  <c r="U3833" i="6" s="1"/>
  <c r="S3834" i="6"/>
  <c r="U3834" i="6" s="1"/>
  <c r="S3835" i="6"/>
  <c r="U3835" i="6" s="1"/>
  <c r="S3836" i="6"/>
  <c r="U3836" i="6" s="1"/>
  <c r="S3837" i="6"/>
  <c r="U3837" i="6" s="1"/>
  <c r="S3838" i="6"/>
  <c r="U3838" i="6" s="1"/>
  <c r="S2" i="6"/>
  <c r="U2" i="6" s="1"/>
  <c r="T5" i="19" l="1"/>
  <c r="P17" i="19" l="1"/>
  <c r="Q17" i="19"/>
  <c r="S17" i="19"/>
  <c r="T17" i="19"/>
  <c r="U17" i="19"/>
  <c r="P25" i="19"/>
  <c r="Q25" i="19"/>
  <c r="S25" i="19"/>
  <c r="T25" i="19"/>
  <c r="U25" i="19"/>
  <c r="P9" i="19"/>
  <c r="Q9" i="19"/>
  <c r="S9" i="19"/>
  <c r="T9" i="19"/>
  <c r="U9" i="19"/>
  <c r="P11" i="19"/>
  <c r="Q11" i="19"/>
  <c r="S11" i="19"/>
  <c r="T11" i="19"/>
  <c r="U11" i="19"/>
  <c r="P5" i="19"/>
  <c r="Q5" i="19"/>
  <c r="S5" i="19"/>
  <c r="U5" i="19"/>
  <c r="P26" i="19"/>
  <c r="Q26" i="19"/>
  <c r="S26" i="19"/>
  <c r="T26" i="19"/>
  <c r="U26" i="19"/>
  <c r="P13" i="19"/>
  <c r="Q13" i="19"/>
  <c r="S13" i="19"/>
  <c r="T13" i="19"/>
  <c r="U13" i="19"/>
  <c r="P34" i="19"/>
  <c r="Q34" i="19"/>
  <c r="S34" i="19"/>
  <c r="T34" i="19"/>
  <c r="U34" i="19"/>
  <c r="P18" i="19"/>
  <c r="Q18" i="19"/>
  <c r="S18" i="19"/>
  <c r="T18" i="19"/>
  <c r="U18" i="19"/>
  <c r="P21" i="19"/>
  <c r="Q21" i="19"/>
  <c r="S21" i="19"/>
  <c r="T21" i="19"/>
  <c r="U21" i="19"/>
  <c r="P56" i="19"/>
  <c r="Q56" i="19"/>
  <c r="S56" i="19"/>
  <c r="T56" i="19"/>
  <c r="U56" i="19"/>
  <c r="P10" i="19"/>
  <c r="Q10" i="19"/>
  <c r="S10" i="19"/>
  <c r="T10" i="19"/>
  <c r="U10" i="19"/>
  <c r="P20" i="19"/>
  <c r="Q20" i="19"/>
  <c r="S20" i="19"/>
  <c r="T20" i="19"/>
  <c r="U20" i="19"/>
  <c r="P24" i="19"/>
  <c r="Q24" i="19"/>
  <c r="S24" i="19"/>
  <c r="T24" i="19"/>
  <c r="U24" i="19"/>
  <c r="P8" i="19"/>
  <c r="Q8" i="19"/>
  <c r="S8" i="19"/>
  <c r="T8" i="19"/>
  <c r="U8" i="19"/>
  <c r="P64" i="19"/>
  <c r="Q64" i="19"/>
  <c r="S64" i="19"/>
  <c r="T64" i="19"/>
  <c r="U64" i="19"/>
  <c r="P27" i="19"/>
  <c r="Q27" i="19"/>
  <c r="S27" i="19"/>
  <c r="T27" i="19"/>
  <c r="U27" i="19"/>
  <c r="P44" i="19"/>
  <c r="Q44" i="19"/>
  <c r="S44" i="19"/>
  <c r="T44" i="19"/>
  <c r="U44" i="19"/>
  <c r="P28" i="19"/>
  <c r="Q28" i="19"/>
  <c r="S28" i="19"/>
  <c r="T28" i="19"/>
  <c r="U28" i="19"/>
  <c r="P68" i="19"/>
  <c r="Q68" i="19"/>
  <c r="S68" i="19"/>
  <c r="T68" i="19"/>
  <c r="U68" i="19"/>
  <c r="P106" i="19"/>
  <c r="Q106" i="19"/>
  <c r="S106" i="19"/>
  <c r="T106" i="19"/>
  <c r="U106" i="19"/>
  <c r="P14" i="19"/>
  <c r="Q14" i="19"/>
  <c r="S14" i="19"/>
  <c r="T14" i="19"/>
  <c r="U14" i="19"/>
  <c r="P41" i="19"/>
  <c r="Q41" i="19"/>
  <c r="S41" i="19"/>
  <c r="T41" i="19"/>
  <c r="U41" i="19"/>
  <c r="P16" i="19"/>
  <c r="Q16" i="19"/>
  <c r="S16" i="19"/>
  <c r="T16" i="19"/>
  <c r="U16" i="19"/>
  <c r="P75" i="19"/>
  <c r="Q75" i="19"/>
  <c r="S75" i="19"/>
  <c r="T75" i="19"/>
  <c r="U75" i="19"/>
  <c r="P30" i="19"/>
  <c r="Q30" i="19"/>
  <c r="S30" i="19"/>
  <c r="T30" i="19"/>
  <c r="U30" i="19"/>
  <c r="P40" i="19"/>
  <c r="Q40" i="19"/>
  <c r="S40" i="19"/>
  <c r="T40" i="19"/>
  <c r="U40" i="19"/>
  <c r="P36" i="19"/>
  <c r="Q36" i="19"/>
  <c r="S36" i="19"/>
  <c r="T36" i="19"/>
  <c r="U36" i="19"/>
  <c r="P22" i="19"/>
  <c r="Q22" i="19"/>
  <c r="S22" i="19"/>
  <c r="T22" i="19"/>
  <c r="U22" i="19"/>
  <c r="P29" i="19"/>
  <c r="Q29" i="19"/>
  <c r="S29" i="19"/>
  <c r="T29" i="19"/>
  <c r="U29" i="19"/>
  <c r="P15" i="19"/>
  <c r="Q15" i="19"/>
  <c r="S15" i="19"/>
  <c r="T15" i="19"/>
  <c r="U15" i="19"/>
  <c r="P49" i="19"/>
  <c r="Q49" i="19"/>
  <c r="S49" i="19"/>
  <c r="T49" i="19"/>
  <c r="U49" i="19"/>
  <c r="P65" i="19"/>
  <c r="Q65" i="19"/>
  <c r="S65" i="19"/>
  <c r="T65" i="19"/>
  <c r="U65" i="19"/>
  <c r="P76" i="19"/>
  <c r="Q76" i="19"/>
  <c r="S76" i="19"/>
  <c r="T76" i="19"/>
  <c r="U76" i="19"/>
  <c r="P74" i="19"/>
  <c r="Q74" i="19"/>
  <c r="S74" i="19"/>
  <c r="T74" i="19"/>
  <c r="U74" i="19"/>
  <c r="P52" i="19"/>
  <c r="Q52" i="19"/>
  <c r="S52" i="19"/>
  <c r="T52" i="19"/>
  <c r="U52" i="19"/>
  <c r="P67" i="19"/>
  <c r="Q67" i="19"/>
  <c r="S67" i="19"/>
  <c r="T67" i="19"/>
  <c r="U67" i="19"/>
  <c r="P6" i="19"/>
  <c r="Q6" i="19"/>
  <c r="S6" i="19"/>
  <c r="T6" i="19"/>
  <c r="U6" i="19"/>
  <c r="P70" i="19"/>
  <c r="Q70" i="19"/>
  <c r="S70" i="19"/>
  <c r="T70" i="19"/>
  <c r="U70" i="19"/>
  <c r="P23" i="19"/>
  <c r="Q23" i="19"/>
  <c r="S23" i="19"/>
  <c r="T23" i="19"/>
  <c r="U23" i="19"/>
  <c r="P19" i="19"/>
  <c r="Q19" i="19"/>
  <c r="S19" i="19"/>
  <c r="T19" i="19"/>
  <c r="U19" i="19"/>
  <c r="P33" i="19"/>
  <c r="Q33" i="19"/>
  <c r="S33" i="19"/>
  <c r="T33" i="19"/>
  <c r="U33" i="19"/>
  <c r="P72" i="19"/>
  <c r="Q72" i="19"/>
  <c r="S72" i="19"/>
  <c r="T72" i="19"/>
  <c r="U72" i="19"/>
  <c r="P38" i="19"/>
  <c r="Q38" i="19"/>
  <c r="S38" i="19"/>
  <c r="T38" i="19"/>
  <c r="U38" i="19"/>
  <c r="P96" i="19"/>
  <c r="Q96" i="19"/>
  <c r="S96" i="19"/>
  <c r="T96" i="19"/>
  <c r="U96" i="19"/>
  <c r="P83" i="19"/>
  <c r="Q83" i="19"/>
  <c r="S83" i="19"/>
  <c r="T83" i="19"/>
  <c r="U83" i="19"/>
  <c r="P57" i="19"/>
  <c r="Q57" i="19"/>
  <c r="S57" i="19"/>
  <c r="T57" i="19"/>
  <c r="U57" i="19"/>
  <c r="P110" i="19"/>
  <c r="Q110" i="19"/>
  <c r="S110" i="19"/>
  <c r="T110" i="19"/>
  <c r="U110" i="19"/>
  <c r="P59" i="19"/>
  <c r="Q59" i="19"/>
  <c r="S59" i="19"/>
  <c r="T59" i="19"/>
  <c r="U59" i="19"/>
  <c r="P85" i="19"/>
  <c r="Q85" i="19"/>
  <c r="S85" i="19"/>
  <c r="T85" i="19"/>
  <c r="U85" i="19"/>
  <c r="P104" i="19"/>
  <c r="Q104" i="19"/>
  <c r="S104" i="19"/>
  <c r="T104" i="19"/>
  <c r="U104" i="19"/>
  <c r="P94" i="19"/>
  <c r="Q94" i="19"/>
  <c r="S94" i="19"/>
  <c r="T94" i="19"/>
  <c r="U94" i="19"/>
  <c r="P136" i="19"/>
  <c r="Q136" i="19"/>
  <c r="S136" i="19"/>
  <c r="T136" i="19"/>
  <c r="U136" i="19"/>
  <c r="P62" i="19"/>
  <c r="Q62" i="19"/>
  <c r="S62" i="19"/>
  <c r="T62" i="19"/>
  <c r="U62" i="19"/>
  <c r="P47" i="19"/>
  <c r="Q47" i="19"/>
  <c r="S47" i="19"/>
  <c r="T47" i="19"/>
  <c r="U47" i="19"/>
  <c r="P58" i="19"/>
  <c r="Q58" i="19"/>
  <c r="S58" i="19"/>
  <c r="T58" i="19"/>
  <c r="U58" i="19"/>
  <c r="P66" i="19"/>
  <c r="Q66" i="19"/>
  <c r="S66" i="19"/>
  <c r="T66" i="19"/>
  <c r="U66" i="19"/>
  <c r="P46" i="19"/>
  <c r="Q46" i="19"/>
  <c r="S46" i="19"/>
  <c r="T46" i="19"/>
  <c r="U46" i="19"/>
  <c r="P12" i="19"/>
  <c r="Q12" i="19"/>
  <c r="S12" i="19"/>
  <c r="T12" i="19"/>
  <c r="U12" i="19"/>
  <c r="P79" i="19"/>
  <c r="Q79" i="19"/>
  <c r="S79" i="19"/>
  <c r="T79" i="19"/>
  <c r="U79" i="19"/>
  <c r="P101" i="19"/>
  <c r="Q101" i="19"/>
  <c r="S101" i="19"/>
  <c r="T101" i="19"/>
  <c r="U101" i="19"/>
  <c r="P86" i="19"/>
  <c r="Q86" i="19"/>
  <c r="S86" i="19"/>
  <c r="T86" i="19"/>
  <c r="U86" i="19"/>
  <c r="P82" i="19"/>
  <c r="Q82" i="19"/>
  <c r="S82" i="19"/>
  <c r="T82" i="19"/>
  <c r="U82" i="19"/>
  <c r="P102" i="19"/>
  <c r="Q102" i="19"/>
  <c r="S102" i="19"/>
  <c r="T102" i="19"/>
  <c r="U102" i="19"/>
  <c r="P43" i="19"/>
  <c r="Q43" i="19"/>
  <c r="S43" i="19"/>
  <c r="T43" i="19"/>
  <c r="U43" i="19"/>
  <c r="P99" i="19"/>
  <c r="Q99" i="19"/>
  <c r="S99" i="19"/>
  <c r="T99" i="19"/>
  <c r="U99" i="19"/>
  <c r="P111" i="19"/>
  <c r="Q111" i="19"/>
  <c r="S111" i="19"/>
  <c r="T111" i="19"/>
  <c r="U111" i="19"/>
  <c r="P88" i="19"/>
  <c r="Q88" i="19"/>
  <c r="S88" i="19"/>
  <c r="T88" i="19"/>
  <c r="U88" i="19"/>
  <c r="P80" i="19"/>
  <c r="Q80" i="19"/>
  <c r="S80" i="19"/>
  <c r="T80" i="19"/>
  <c r="U80" i="19"/>
  <c r="P117" i="19"/>
  <c r="Q117" i="19"/>
  <c r="S117" i="19"/>
  <c r="T117" i="19"/>
  <c r="U117" i="19"/>
  <c r="P51" i="19"/>
  <c r="Q51" i="19"/>
  <c r="S51" i="19"/>
  <c r="T51" i="19"/>
  <c r="U51" i="19"/>
  <c r="P81" i="19"/>
  <c r="Q81" i="19"/>
  <c r="S81" i="19"/>
  <c r="T81" i="19"/>
  <c r="U81" i="19"/>
  <c r="P73" i="19"/>
  <c r="Q73" i="19"/>
  <c r="S73" i="19"/>
  <c r="T73" i="19"/>
  <c r="U73" i="19"/>
  <c r="P60" i="19"/>
  <c r="Q60" i="19"/>
  <c r="S60" i="19"/>
  <c r="T60" i="19"/>
  <c r="U60" i="19"/>
  <c r="P91" i="19"/>
  <c r="Q91" i="19"/>
  <c r="S91" i="19"/>
  <c r="T91" i="19"/>
  <c r="U91" i="19"/>
  <c r="P150" i="19"/>
  <c r="Q150" i="19"/>
  <c r="S150" i="19"/>
  <c r="T150" i="19"/>
  <c r="U150" i="19"/>
  <c r="P97" i="19"/>
  <c r="Q97" i="19"/>
  <c r="S97" i="19"/>
  <c r="T97" i="19"/>
  <c r="U97" i="19"/>
  <c r="P69" i="19"/>
  <c r="Q69" i="19"/>
  <c r="S69" i="19"/>
  <c r="T69" i="19"/>
  <c r="U69" i="19"/>
  <c r="P128" i="19"/>
  <c r="Q128" i="19"/>
  <c r="S128" i="19"/>
  <c r="T128" i="19"/>
  <c r="U128" i="19"/>
  <c r="P42" i="19"/>
  <c r="Q42" i="19"/>
  <c r="S42" i="19"/>
  <c r="T42" i="19"/>
  <c r="U42" i="19"/>
  <c r="P114" i="19"/>
  <c r="Q114" i="19"/>
  <c r="S114" i="19"/>
  <c r="T114" i="19"/>
  <c r="U114" i="19"/>
  <c r="P71" i="19"/>
  <c r="Q71" i="19"/>
  <c r="S71" i="19"/>
  <c r="T71" i="19"/>
  <c r="U71" i="19"/>
  <c r="P37" i="19"/>
  <c r="Q37" i="19"/>
  <c r="S37" i="19"/>
  <c r="T37" i="19"/>
  <c r="U37" i="19"/>
  <c r="P109" i="19"/>
  <c r="Q109" i="19"/>
  <c r="S109" i="19"/>
  <c r="T109" i="19"/>
  <c r="U109" i="19"/>
  <c r="P92" i="19"/>
  <c r="Q92" i="19"/>
  <c r="S92" i="19"/>
  <c r="T92" i="19"/>
  <c r="U92" i="19"/>
  <c r="P133" i="19"/>
  <c r="Q133" i="19"/>
  <c r="S133" i="19"/>
  <c r="T133" i="19"/>
  <c r="U133" i="19"/>
  <c r="P155" i="19"/>
  <c r="Q155" i="19"/>
  <c r="S155" i="19"/>
  <c r="T155" i="19"/>
  <c r="U155" i="19"/>
  <c r="P77" i="19"/>
  <c r="Q77" i="19"/>
  <c r="S77" i="19"/>
  <c r="T77" i="19"/>
  <c r="U77" i="19"/>
  <c r="P90" i="19"/>
  <c r="Q90" i="19"/>
  <c r="S90" i="19"/>
  <c r="T90" i="19"/>
  <c r="U90" i="19"/>
  <c r="P152" i="19"/>
  <c r="Q152" i="19"/>
  <c r="S152" i="19"/>
  <c r="T152" i="19"/>
  <c r="U152" i="19"/>
  <c r="P122" i="19"/>
  <c r="Q122" i="19"/>
  <c r="S122" i="19"/>
  <c r="T122" i="19"/>
  <c r="U122" i="19"/>
  <c r="P153" i="19"/>
  <c r="Q153" i="19"/>
  <c r="S153" i="19"/>
  <c r="T153" i="19"/>
  <c r="U153" i="19"/>
  <c r="P178" i="19"/>
  <c r="Q178" i="19"/>
  <c r="S178" i="19"/>
  <c r="T178" i="19"/>
  <c r="U178" i="19"/>
  <c r="P157" i="19"/>
  <c r="Q157" i="19"/>
  <c r="S157" i="19"/>
  <c r="T157" i="19"/>
  <c r="U157" i="19"/>
  <c r="P151" i="19"/>
  <c r="Q151" i="19"/>
  <c r="S151" i="19"/>
  <c r="T151" i="19"/>
  <c r="U151" i="19"/>
  <c r="P115" i="19"/>
  <c r="Q115" i="19"/>
  <c r="S115" i="19"/>
  <c r="T115" i="19"/>
  <c r="U115" i="19"/>
  <c r="P45" i="19"/>
  <c r="Q45" i="19"/>
  <c r="S45" i="19"/>
  <c r="T45" i="19"/>
  <c r="U45" i="19"/>
  <c r="P95" i="19"/>
  <c r="Q95" i="19"/>
  <c r="S95" i="19"/>
  <c r="T95" i="19"/>
  <c r="U95" i="19"/>
  <c r="P149" i="19"/>
  <c r="Q149" i="19"/>
  <c r="S149" i="19"/>
  <c r="T149" i="19"/>
  <c r="U149" i="19"/>
  <c r="P125" i="19"/>
  <c r="Q125" i="19"/>
  <c r="S125" i="19"/>
  <c r="T125" i="19"/>
  <c r="U125" i="19"/>
  <c r="P87" i="19"/>
  <c r="Q87" i="19"/>
  <c r="S87" i="19"/>
  <c r="T87" i="19"/>
  <c r="U87" i="19"/>
  <c r="P100" i="19"/>
  <c r="Q100" i="19"/>
  <c r="S100" i="19"/>
  <c r="T100" i="19"/>
  <c r="U100" i="19"/>
  <c r="P35" i="19"/>
  <c r="Q35" i="19"/>
  <c r="S35" i="19"/>
  <c r="T35" i="19"/>
  <c r="U35" i="19"/>
  <c r="P139" i="19"/>
  <c r="Q139" i="19"/>
  <c r="S139" i="19"/>
  <c r="T139" i="19"/>
  <c r="U139" i="19"/>
  <c r="P50" i="19"/>
  <c r="Q50" i="19"/>
  <c r="S50" i="19"/>
  <c r="T50" i="19"/>
  <c r="U50" i="19"/>
  <c r="P63" i="19"/>
  <c r="Q63" i="19"/>
  <c r="S63" i="19"/>
  <c r="T63" i="19"/>
  <c r="U63" i="19"/>
  <c r="P134" i="19"/>
  <c r="Q134" i="19"/>
  <c r="S134" i="19"/>
  <c r="T134" i="19"/>
  <c r="U134" i="19"/>
  <c r="P61" i="19"/>
  <c r="Q61" i="19"/>
  <c r="S61" i="19"/>
  <c r="T61" i="19"/>
  <c r="U61" i="19"/>
  <c r="P55" i="19"/>
  <c r="Q55" i="19"/>
  <c r="S55" i="19"/>
  <c r="T55" i="19"/>
  <c r="U55" i="19"/>
  <c r="P105" i="19"/>
  <c r="Q105" i="19"/>
  <c r="S105" i="19"/>
  <c r="T105" i="19"/>
  <c r="U105" i="19"/>
  <c r="P172" i="19"/>
  <c r="Q172" i="19"/>
  <c r="S172" i="19"/>
  <c r="T172" i="19"/>
  <c r="U172" i="19"/>
  <c r="P167" i="19"/>
  <c r="Q167" i="19"/>
  <c r="S167" i="19"/>
  <c r="T167" i="19"/>
  <c r="U167" i="19"/>
  <c r="P123" i="19"/>
  <c r="Q123" i="19"/>
  <c r="S123" i="19"/>
  <c r="T123" i="19"/>
  <c r="U123" i="19"/>
  <c r="P107" i="19"/>
  <c r="Q107" i="19"/>
  <c r="S107" i="19"/>
  <c r="T107" i="19"/>
  <c r="U107" i="19"/>
  <c r="P112" i="19"/>
  <c r="Q112" i="19"/>
  <c r="S112" i="19"/>
  <c r="T112" i="19"/>
  <c r="U112" i="19"/>
  <c r="P84" i="19"/>
  <c r="Q84" i="19"/>
  <c r="S84" i="19"/>
  <c r="T84" i="19"/>
  <c r="U84" i="19"/>
  <c r="P170" i="19"/>
  <c r="Q170" i="19"/>
  <c r="S170" i="19"/>
  <c r="T170" i="19"/>
  <c r="U170" i="19"/>
  <c r="P124" i="19"/>
  <c r="Q124" i="19"/>
  <c r="S124" i="19"/>
  <c r="T124" i="19"/>
  <c r="U124" i="19"/>
  <c r="P108" i="19"/>
  <c r="Q108" i="19"/>
  <c r="S108" i="19"/>
  <c r="T108" i="19"/>
  <c r="U108" i="19"/>
  <c r="P159" i="19"/>
  <c r="Q159" i="19"/>
  <c r="S159" i="19"/>
  <c r="T159" i="19"/>
  <c r="U159" i="19"/>
  <c r="P54" i="19"/>
  <c r="Q54" i="19"/>
  <c r="S54" i="19"/>
  <c r="T54" i="19"/>
  <c r="U54" i="19"/>
  <c r="P118" i="19"/>
  <c r="Q118" i="19"/>
  <c r="S118" i="19"/>
  <c r="T118" i="19"/>
  <c r="U118" i="19"/>
  <c r="P140" i="19"/>
  <c r="Q140" i="19"/>
  <c r="S140" i="19"/>
  <c r="T140" i="19"/>
  <c r="U140" i="19"/>
  <c r="P154" i="19"/>
  <c r="Q154" i="19"/>
  <c r="S154" i="19"/>
  <c r="T154" i="19"/>
  <c r="U154" i="19"/>
  <c r="P93" i="19"/>
  <c r="Q93" i="19"/>
  <c r="S93" i="19"/>
  <c r="T93" i="19"/>
  <c r="U93" i="19"/>
  <c r="P174" i="19"/>
  <c r="Q174" i="19"/>
  <c r="S174" i="19"/>
  <c r="T174" i="19"/>
  <c r="U174" i="19"/>
  <c r="P78" i="19"/>
  <c r="Q78" i="19"/>
  <c r="S78" i="19"/>
  <c r="T78" i="19"/>
  <c r="U78" i="19"/>
  <c r="P135" i="19"/>
  <c r="Q135" i="19"/>
  <c r="S135" i="19"/>
  <c r="T135" i="19"/>
  <c r="U135" i="19"/>
  <c r="P146" i="19"/>
  <c r="Q146" i="19"/>
  <c r="S146" i="19"/>
  <c r="T146" i="19"/>
  <c r="U146" i="19"/>
  <c r="P145" i="19"/>
  <c r="Q145" i="19"/>
  <c r="S145" i="19"/>
  <c r="T145" i="19"/>
  <c r="U145" i="19"/>
  <c r="P169" i="19"/>
  <c r="Q169" i="19"/>
  <c r="S169" i="19"/>
  <c r="T169" i="19"/>
  <c r="U169" i="19"/>
  <c r="P32" i="19"/>
  <c r="Q32" i="19"/>
  <c r="S32" i="19"/>
  <c r="T32" i="19"/>
  <c r="U32" i="19"/>
  <c r="P161" i="19"/>
  <c r="Q161" i="19"/>
  <c r="S161" i="19"/>
  <c r="T161" i="19"/>
  <c r="U161" i="19"/>
  <c r="P132" i="19"/>
  <c r="Q132" i="19"/>
  <c r="S132" i="19"/>
  <c r="T132" i="19"/>
  <c r="U132" i="19"/>
  <c r="P137" i="19"/>
  <c r="Q137" i="19"/>
  <c r="S137" i="19"/>
  <c r="T137" i="19"/>
  <c r="U137" i="19"/>
  <c r="P156" i="19"/>
  <c r="Q156" i="19"/>
  <c r="S156" i="19"/>
  <c r="T156" i="19"/>
  <c r="U156" i="19"/>
  <c r="P148" i="19"/>
  <c r="Q148" i="19"/>
  <c r="S148" i="19"/>
  <c r="T148" i="19"/>
  <c r="U148" i="19"/>
  <c r="P179" i="19"/>
  <c r="Q179" i="19"/>
  <c r="S179" i="19"/>
  <c r="T179" i="19"/>
  <c r="U179" i="19"/>
  <c r="P162" i="19"/>
  <c r="Q162" i="19"/>
  <c r="S162" i="19"/>
  <c r="T162" i="19"/>
  <c r="U162" i="19"/>
  <c r="P39" i="19"/>
  <c r="Q39" i="19"/>
  <c r="S39" i="19"/>
  <c r="T39" i="19"/>
  <c r="U39" i="19"/>
  <c r="P103" i="19"/>
  <c r="Q103" i="19"/>
  <c r="S103" i="19"/>
  <c r="T103" i="19"/>
  <c r="U103" i="19"/>
  <c r="P116" i="19"/>
  <c r="Q116" i="19"/>
  <c r="S116" i="19"/>
  <c r="T116" i="19"/>
  <c r="U116" i="19"/>
  <c r="P48" i="19"/>
  <c r="Q48" i="19"/>
  <c r="S48" i="19"/>
  <c r="T48" i="19"/>
  <c r="U48" i="19"/>
  <c r="P130" i="19"/>
  <c r="Q130" i="19"/>
  <c r="S130" i="19"/>
  <c r="T130" i="19"/>
  <c r="U130" i="19"/>
  <c r="P180" i="19"/>
  <c r="Q180" i="19"/>
  <c r="S180" i="19"/>
  <c r="T180" i="19"/>
  <c r="U180" i="19"/>
  <c r="P89" i="19"/>
  <c r="Q89" i="19"/>
  <c r="S89" i="19"/>
  <c r="T89" i="19"/>
  <c r="U89" i="19"/>
  <c r="P182" i="19"/>
  <c r="Q182" i="19"/>
  <c r="S182" i="19"/>
  <c r="T182" i="19"/>
  <c r="U182" i="19"/>
  <c r="P98" i="19"/>
  <c r="Q98" i="19"/>
  <c r="S98" i="19"/>
  <c r="T98" i="19"/>
  <c r="U98" i="19"/>
  <c r="P138" i="19"/>
  <c r="Q138" i="19"/>
  <c r="S138" i="19"/>
  <c r="T138" i="19"/>
  <c r="U138" i="19"/>
  <c r="P143" i="19"/>
  <c r="Q143" i="19"/>
  <c r="S143" i="19"/>
  <c r="T143" i="19"/>
  <c r="U143" i="19"/>
  <c r="P165" i="19"/>
  <c r="Q165" i="19"/>
  <c r="S165" i="19"/>
  <c r="T165" i="19"/>
  <c r="U165" i="19"/>
  <c r="P120" i="19"/>
  <c r="Q120" i="19"/>
  <c r="S120" i="19"/>
  <c r="T120" i="19"/>
  <c r="U120" i="19"/>
  <c r="P166" i="19"/>
  <c r="Q166" i="19"/>
  <c r="S166" i="19"/>
  <c r="T166" i="19"/>
  <c r="U166" i="19"/>
  <c r="P31" i="19"/>
  <c r="Q31" i="19"/>
  <c r="S31" i="19"/>
  <c r="T31" i="19"/>
  <c r="U31" i="19"/>
  <c r="P53" i="19"/>
  <c r="Q53" i="19"/>
  <c r="S53" i="19"/>
  <c r="T53" i="19"/>
  <c r="U53" i="19"/>
  <c r="P158" i="19"/>
  <c r="Q158" i="19"/>
  <c r="S158" i="19"/>
  <c r="T158" i="19"/>
  <c r="U158" i="19"/>
  <c r="P121" i="19"/>
  <c r="Q121" i="19"/>
  <c r="S121" i="19"/>
  <c r="T121" i="19"/>
  <c r="U121" i="19"/>
  <c r="P183" i="19"/>
  <c r="Q183" i="19"/>
  <c r="S183" i="19"/>
  <c r="T183" i="19"/>
  <c r="U183" i="19"/>
  <c r="P163" i="19"/>
  <c r="Q163" i="19"/>
  <c r="S163" i="19"/>
  <c r="T163" i="19"/>
  <c r="U163" i="19"/>
  <c r="P160" i="19"/>
  <c r="Q160" i="19"/>
  <c r="S160" i="19"/>
  <c r="T160" i="19"/>
  <c r="U160" i="19"/>
  <c r="P119" i="19"/>
  <c r="Q119" i="19"/>
  <c r="S119" i="19"/>
  <c r="T119" i="19"/>
  <c r="U119" i="19"/>
  <c r="P175" i="19"/>
  <c r="Q175" i="19"/>
  <c r="S175" i="19"/>
  <c r="T175" i="19"/>
  <c r="U175" i="19"/>
  <c r="P141" i="19"/>
  <c r="Q141" i="19"/>
  <c r="S141" i="19"/>
  <c r="T141" i="19"/>
  <c r="U141" i="19"/>
  <c r="P164" i="19"/>
  <c r="Q164" i="19"/>
  <c r="S164" i="19"/>
  <c r="T164" i="19"/>
  <c r="U164" i="19"/>
  <c r="P168" i="19"/>
  <c r="Q168" i="19"/>
  <c r="S168" i="19"/>
  <c r="T168" i="19"/>
  <c r="U168" i="19"/>
  <c r="P189" i="19"/>
  <c r="Q189" i="19"/>
  <c r="S189" i="19"/>
  <c r="T189" i="19"/>
  <c r="U189" i="19"/>
  <c r="P144" i="19"/>
  <c r="Q144" i="19"/>
  <c r="S144" i="19"/>
  <c r="T144" i="19"/>
  <c r="U144" i="19"/>
  <c r="P181" i="19"/>
  <c r="Q181" i="19"/>
  <c r="S181" i="19"/>
  <c r="T181" i="19"/>
  <c r="U181" i="19"/>
  <c r="P147" i="19"/>
  <c r="Q147" i="19"/>
  <c r="S147" i="19"/>
  <c r="T147" i="19"/>
  <c r="U147" i="19"/>
  <c r="P113" i="19"/>
  <c r="Q113" i="19"/>
  <c r="S113" i="19"/>
  <c r="T113" i="19"/>
  <c r="U113" i="19"/>
  <c r="P186" i="19"/>
  <c r="Q186" i="19"/>
  <c r="S186" i="19"/>
  <c r="T186" i="19"/>
  <c r="U186" i="19"/>
  <c r="P187" i="19"/>
  <c r="Q187" i="19"/>
  <c r="S187" i="19"/>
  <c r="T187" i="19"/>
  <c r="U187" i="19"/>
  <c r="P173" i="19"/>
  <c r="Q173" i="19"/>
  <c r="S173" i="19"/>
  <c r="T173" i="19"/>
  <c r="U173" i="19"/>
  <c r="P171" i="19"/>
  <c r="Q171" i="19"/>
  <c r="S171" i="19"/>
  <c r="T171" i="19"/>
  <c r="U171" i="19"/>
  <c r="P142" i="19"/>
  <c r="Q142" i="19"/>
  <c r="S142" i="19"/>
  <c r="T142" i="19"/>
  <c r="U142" i="19"/>
  <c r="P184" i="19"/>
  <c r="Q184" i="19"/>
  <c r="S184" i="19"/>
  <c r="T184" i="19"/>
  <c r="U184" i="19"/>
  <c r="P126" i="19"/>
  <c r="Q126" i="19"/>
  <c r="S126" i="19"/>
  <c r="T126" i="19"/>
  <c r="U126" i="19"/>
  <c r="P176" i="19"/>
  <c r="Q176" i="19"/>
  <c r="S176" i="19"/>
  <c r="T176" i="19"/>
  <c r="U176" i="19"/>
  <c r="P129" i="19"/>
  <c r="Q129" i="19"/>
  <c r="S129" i="19"/>
  <c r="T129" i="19"/>
  <c r="U129" i="19"/>
  <c r="P185" i="19"/>
  <c r="Q185" i="19"/>
  <c r="S185" i="19"/>
  <c r="T185" i="19"/>
  <c r="U185" i="19"/>
  <c r="P177" i="19"/>
  <c r="Q177" i="19"/>
  <c r="S177" i="19"/>
  <c r="T177" i="19"/>
  <c r="U177" i="19"/>
  <c r="P188" i="19"/>
  <c r="Q188" i="19"/>
  <c r="S188" i="19"/>
  <c r="T188" i="19"/>
  <c r="U188" i="19"/>
  <c r="P127" i="19"/>
  <c r="Q127" i="19"/>
  <c r="S127" i="19"/>
  <c r="T127" i="19"/>
  <c r="U127" i="19"/>
  <c r="P191" i="19"/>
  <c r="Q191" i="19"/>
  <c r="S191" i="19"/>
  <c r="T191" i="19"/>
  <c r="U191" i="19"/>
  <c r="P131" i="19"/>
  <c r="Q131" i="19"/>
  <c r="S131" i="19"/>
  <c r="T131" i="19"/>
  <c r="U131" i="19"/>
  <c r="P190" i="19"/>
  <c r="Q190" i="19"/>
  <c r="S190" i="19"/>
  <c r="T190" i="19"/>
  <c r="U190" i="19"/>
  <c r="Q7" i="19"/>
  <c r="S7" i="19"/>
  <c r="T7" i="19"/>
  <c r="U7" i="19"/>
  <c r="P7" i="19"/>
  <c r="G252" i="23"/>
  <c r="H252" i="23"/>
  <c r="I252" i="23" s="1"/>
  <c r="L252" i="23"/>
  <c r="G253" i="23"/>
  <c r="H253" i="23"/>
  <c r="I253" i="23" s="1"/>
  <c r="L253" i="23"/>
  <c r="G254" i="23"/>
  <c r="H254" i="23"/>
  <c r="I254" i="23" s="1"/>
  <c r="L254" i="23"/>
  <c r="G255" i="23"/>
  <c r="H255" i="23"/>
  <c r="I255" i="23" s="1"/>
  <c r="J255" i="23" s="1"/>
  <c r="L255" i="23"/>
  <c r="R161" i="19" l="1"/>
  <c r="R93" i="19"/>
  <c r="R170" i="19"/>
  <c r="R105" i="19"/>
  <c r="R100" i="19"/>
  <c r="R157" i="19"/>
  <c r="R117" i="19"/>
  <c r="R86" i="19"/>
  <c r="R6" i="19"/>
  <c r="R29" i="19"/>
  <c r="R17" i="19"/>
  <c r="R25" i="19"/>
  <c r="R158" i="19"/>
  <c r="R69" i="19"/>
  <c r="R62" i="19"/>
  <c r="R187" i="19"/>
  <c r="R144" i="19"/>
  <c r="R63" i="19"/>
  <c r="R95" i="19"/>
  <c r="R152" i="19"/>
  <c r="R71" i="19"/>
  <c r="R85" i="19"/>
  <c r="R76" i="19"/>
  <c r="R30" i="19"/>
  <c r="R44" i="19"/>
  <c r="R159" i="19"/>
  <c r="R167" i="19"/>
  <c r="R50" i="19"/>
  <c r="R45" i="19"/>
  <c r="R90" i="19"/>
  <c r="R114" i="19"/>
  <c r="R73" i="19"/>
  <c r="R43" i="19"/>
  <c r="R66" i="19"/>
  <c r="R59" i="19"/>
  <c r="R19" i="19"/>
  <c r="R65" i="19"/>
  <c r="R75" i="19"/>
  <c r="R27" i="19"/>
  <c r="R18" i="19"/>
  <c r="R32" i="19"/>
  <c r="R154" i="19"/>
  <c r="R84" i="19"/>
  <c r="R55" i="19"/>
  <c r="R87" i="19"/>
  <c r="R178" i="19"/>
  <c r="R92" i="19"/>
  <c r="R97" i="19"/>
  <c r="R80" i="19"/>
  <c r="R101" i="19"/>
  <c r="R136" i="19"/>
  <c r="R96" i="19"/>
  <c r="R67" i="19"/>
  <c r="R22" i="19"/>
  <c r="R106" i="19"/>
  <c r="R20" i="19"/>
  <c r="R163" i="19"/>
  <c r="R131" i="19"/>
  <c r="R177" i="19"/>
  <c r="R174" i="19"/>
  <c r="R124" i="19"/>
  <c r="R172" i="19"/>
  <c r="R35" i="19"/>
  <c r="R51" i="19"/>
  <c r="R82" i="19"/>
  <c r="R47" i="19"/>
  <c r="R182" i="19"/>
  <c r="R5" i="19"/>
  <c r="R127" i="19"/>
  <c r="R175" i="19"/>
  <c r="R39" i="19"/>
  <c r="R113" i="19"/>
  <c r="R53" i="19"/>
  <c r="R188" i="19"/>
  <c r="R40" i="19"/>
  <c r="R9" i="19"/>
  <c r="R176" i="19"/>
  <c r="R130" i="19"/>
  <c r="R135" i="19"/>
  <c r="R189" i="19"/>
  <c r="R165" i="19"/>
  <c r="R156" i="19"/>
  <c r="R164" i="19"/>
  <c r="R121" i="19"/>
  <c r="R138" i="19"/>
  <c r="R116" i="19"/>
  <c r="R132" i="19"/>
  <c r="R151" i="19"/>
  <c r="R155" i="19"/>
  <c r="R128" i="19"/>
  <c r="R57" i="19"/>
  <c r="R70" i="19"/>
  <c r="R15" i="19"/>
  <c r="R41" i="19"/>
  <c r="R8" i="19"/>
  <c r="R13" i="19"/>
  <c r="R129" i="19"/>
  <c r="R160" i="19"/>
  <c r="R120" i="19"/>
  <c r="R180" i="19"/>
  <c r="R148" i="19"/>
  <c r="R146" i="19"/>
  <c r="R54" i="19"/>
  <c r="R123" i="19"/>
  <c r="R60" i="19"/>
  <c r="R99" i="19"/>
  <c r="R46" i="19"/>
  <c r="R33" i="19"/>
  <c r="R21" i="19"/>
  <c r="R7" i="19"/>
  <c r="R190" i="19"/>
  <c r="R126" i="19"/>
  <c r="R142" i="19"/>
  <c r="R168" i="19"/>
  <c r="R183" i="19"/>
  <c r="R143" i="19"/>
  <c r="R48" i="19"/>
  <c r="R137" i="19"/>
  <c r="R78" i="19"/>
  <c r="R108" i="19"/>
  <c r="R139" i="19"/>
  <c r="R115" i="19"/>
  <c r="R77" i="19"/>
  <c r="R42" i="19"/>
  <c r="R81" i="19"/>
  <c r="R102" i="19"/>
  <c r="R58" i="19"/>
  <c r="R110" i="19"/>
  <c r="R23" i="19"/>
  <c r="R49" i="19"/>
  <c r="R16" i="19"/>
  <c r="R64" i="19"/>
  <c r="R34" i="19"/>
  <c r="R181" i="19"/>
  <c r="R166" i="19"/>
  <c r="R179" i="19"/>
  <c r="R145" i="19"/>
  <c r="R118" i="19"/>
  <c r="R107" i="19"/>
  <c r="R134" i="19"/>
  <c r="R149" i="19"/>
  <c r="R122" i="19"/>
  <c r="R37" i="19"/>
  <c r="R91" i="19"/>
  <c r="R111" i="19"/>
  <c r="R12" i="19"/>
  <c r="R104" i="19"/>
  <c r="R72" i="19"/>
  <c r="R74" i="19"/>
  <c r="R28" i="19"/>
  <c r="R56" i="19"/>
  <c r="R191" i="19"/>
  <c r="R171" i="19"/>
  <c r="R186" i="19"/>
  <c r="R141" i="19"/>
  <c r="R98" i="19"/>
  <c r="R103" i="19"/>
  <c r="R133" i="19"/>
  <c r="R83" i="19"/>
  <c r="R14" i="19"/>
  <c r="R24" i="19"/>
  <c r="R26" i="19"/>
  <c r="R185" i="19"/>
  <c r="R184" i="19"/>
  <c r="R173" i="19"/>
  <c r="R147" i="19"/>
  <c r="R119" i="19"/>
  <c r="R31" i="19"/>
  <c r="R89" i="19"/>
  <c r="R162" i="19"/>
  <c r="R169" i="19"/>
  <c r="R140" i="19"/>
  <c r="R112" i="19"/>
  <c r="R61" i="19"/>
  <c r="R125" i="19"/>
  <c r="R153" i="19"/>
  <c r="R109" i="19"/>
  <c r="R150" i="19"/>
  <c r="R88" i="19"/>
  <c r="R79" i="19"/>
  <c r="R94" i="19"/>
  <c r="R38" i="19"/>
  <c r="R52" i="19"/>
  <c r="R36" i="19"/>
  <c r="R68" i="19"/>
  <c r="R10" i="19"/>
  <c r="R11" i="19"/>
  <c r="J254" i="23"/>
  <c r="K254" i="23" s="1"/>
  <c r="J253" i="23"/>
  <c r="K253" i="23" s="1"/>
  <c r="J252" i="23"/>
  <c r="K252" i="23" s="1"/>
  <c r="K255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" i="23"/>
  <c r="G2" i="23" l="1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H3" i="23" l="1"/>
  <c r="H4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5" i="23"/>
  <c r="H46" i="23"/>
  <c r="H47" i="23"/>
  <c r="H48" i="23"/>
  <c r="H49" i="23"/>
  <c r="H50" i="23"/>
  <c r="H51" i="23"/>
  <c r="H52" i="23"/>
  <c r="H53" i="23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8" i="23"/>
  <c r="H109" i="23"/>
  <c r="H110" i="23"/>
  <c r="H111" i="23"/>
  <c r="H112" i="23"/>
  <c r="H113" i="23"/>
  <c r="H114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H139" i="23"/>
  <c r="H140" i="23"/>
  <c r="H141" i="23"/>
  <c r="H142" i="23"/>
  <c r="H143" i="23"/>
  <c r="H144" i="23"/>
  <c r="H145" i="23"/>
  <c r="H146" i="23"/>
  <c r="H147" i="23"/>
  <c r="H148" i="23"/>
  <c r="H149" i="23"/>
  <c r="H150" i="23"/>
  <c r="H151" i="23"/>
  <c r="H152" i="23"/>
  <c r="H153" i="23"/>
  <c r="H154" i="23"/>
  <c r="H155" i="23"/>
  <c r="H156" i="23"/>
  <c r="H157" i="23"/>
  <c r="H158" i="23"/>
  <c r="H159" i="23"/>
  <c r="H160" i="23"/>
  <c r="H161" i="23"/>
  <c r="H162" i="23"/>
  <c r="H163" i="23"/>
  <c r="H164" i="23"/>
  <c r="H165" i="23"/>
  <c r="H166" i="23"/>
  <c r="H167" i="23"/>
  <c r="H168" i="23"/>
  <c r="H169" i="23"/>
  <c r="H170" i="23"/>
  <c r="H171" i="23"/>
  <c r="H172" i="23"/>
  <c r="H173" i="23"/>
  <c r="H174" i="23"/>
  <c r="H175" i="23"/>
  <c r="H176" i="23"/>
  <c r="H177" i="23"/>
  <c r="H178" i="23"/>
  <c r="H179" i="23"/>
  <c r="H180" i="23"/>
  <c r="H181" i="23"/>
  <c r="H182" i="23"/>
  <c r="H183" i="23"/>
  <c r="H184" i="23"/>
  <c r="H185" i="23"/>
  <c r="H186" i="23"/>
  <c r="H187" i="23"/>
  <c r="H188" i="23"/>
  <c r="H189" i="23"/>
  <c r="H190" i="23"/>
  <c r="H191" i="23"/>
  <c r="H192" i="23"/>
  <c r="H193" i="23"/>
  <c r="H194" i="23"/>
  <c r="H195" i="23"/>
  <c r="H196" i="23"/>
  <c r="H197" i="23"/>
  <c r="H198" i="23"/>
  <c r="H199" i="23"/>
  <c r="H200" i="23"/>
  <c r="H201" i="23"/>
  <c r="H202" i="23"/>
  <c r="H203" i="23"/>
  <c r="H204" i="23"/>
  <c r="H205" i="23"/>
  <c r="H206" i="23"/>
  <c r="H207" i="23"/>
  <c r="H208" i="23"/>
  <c r="H209" i="23"/>
  <c r="H210" i="23"/>
  <c r="H211" i="23"/>
  <c r="H212" i="23"/>
  <c r="H213" i="23"/>
  <c r="H214" i="23"/>
  <c r="H215" i="23"/>
  <c r="H216" i="23"/>
  <c r="H217" i="23"/>
  <c r="H218" i="23"/>
  <c r="H219" i="23"/>
  <c r="H220" i="23"/>
  <c r="H221" i="23"/>
  <c r="H222" i="23"/>
  <c r="H223" i="23"/>
  <c r="H224" i="23"/>
  <c r="H225" i="23"/>
  <c r="H226" i="23"/>
  <c r="H227" i="23"/>
  <c r="H228" i="23"/>
  <c r="H229" i="23"/>
  <c r="H230" i="23"/>
  <c r="H231" i="23"/>
  <c r="H232" i="23"/>
  <c r="H233" i="23"/>
  <c r="H234" i="23"/>
  <c r="H235" i="23"/>
  <c r="H236" i="23"/>
  <c r="H237" i="23"/>
  <c r="H238" i="23"/>
  <c r="H239" i="23"/>
  <c r="H240" i="23"/>
  <c r="H241" i="23"/>
  <c r="H242" i="23"/>
  <c r="H243" i="23"/>
  <c r="H244" i="23"/>
  <c r="H245" i="23"/>
  <c r="H246" i="23"/>
  <c r="H247" i="23"/>
  <c r="H248" i="23"/>
  <c r="H249" i="23"/>
  <c r="H250" i="23"/>
  <c r="H251" i="23"/>
  <c r="H2" i="23"/>
  <c r="I2" i="23" s="1"/>
  <c r="J2" i="23" l="1"/>
  <c r="K2" i="23" s="1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I222" i="23"/>
  <c r="I223" i="23"/>
  <c r="I224" i="23"/>
  <c r="I225" i="23"/>
  <c r="I226" i="23"/>
  <c r="I227" i="23"/>
  <c r="I228" i="23"/>
  <c r="I229" i="23"/>
  <c r="I230" i="23"/>
  <c r="I231" i="23"/>
  <c r="I232" i="23"/>
  <c r="I233" i="23"/>
  <c r="I234" i="23"/>
  <c r="I235" i="23"/>
  <c r="I236" i="23"/>
  <c r="I237" i="23"/>
  <c r="I238" i="23"/>
  <c r="I239" i="23"/>
  <c r="I240" i="23"/>
  <c r="I241" i="23"/>
  <c r="I242" i="23"/>
  <c r="I243" i="23"/>
  <c r="I244" i="23"/>
  <c r="I245" i="23"/>
  <c r="I246" i="23"/>
  <c r="I247" i="23"/>
  <c r="I248" i="23"/>
  <c r="I249" i="23"/>
  <c r="I250" i="23"/>
  <c r="I251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J182" i="23" l="1"/>
  <c r="K182" i="23" s="1"/>
  <c r="J158" i="23"/>
  <c r="K158" i="23" s="1"/>
  <c r="J110" i="23"/>
  <c r="K110" i="23" s="1"/>
  <c r="J70" i="23"/>
  <c r="K70" i="23" s="1"/>
  <c r="J22" i="23"/>
  <c r="K22" i="23" s="1"/>
  <c r="J215" i="23"/>
  <c r="K215" i="23" s="1"/>
  <c r="J165" i="23"/>
  <c r="K165" i="23" s="1"/>
  <c r="J133" i="23"/>
  <c r="K133" i="23" s="1"/>
  <c r="J101" i="23"/>
  <c r="K101" i="23" s="1"/>
  <c r="J61" i="23"/>
  <c r="K61" i="23" s="1"/>
  <c r="J37" i="23"/>
  <c r="K37" i="23" s="1"/>
  <c r="J5" i="23"/>
  <c r="K5" i="23" s="1"/>
  <c r="J230" i="23"/>
  <c r="K230" i="23" s="1"/>
  <c r="J222" i="23"/>
  <c r="K222" i="23" s="1"/>
  <c r="J206" i="23"/>
  <c r="K206" i="23" s="1"/>
  <c r="J196" i="23"/>
  <c r="K196" i="23" s="1"/>
  <c r="J180" i="23"/>
  <c r="K180" i="23" s="1"/>
  <c r="J164" i="23"/>
  <c r="K164" i="23" s="1"/>
  <c r="J156" i="23"/>
  <c r="K156" i="23" s="1"/>
  <c r="J148" i="23"/>
  <c r="K148" i="23" s="1"/>
  <c r="J140" i="23"/>
  <c r="K140" i="23" s="1"/>
  <c r="J132" i="23"/>
  <c r="K132" i="23" s="1"/>
  <c r="J124" i="23"/>
  <c r="K124" i="23" s="1"/>
  <c r="J116" i="23"/>
  <c r="K116" i="23" s="1"/>
  <c r="J108" i="23"/>
  <c r="K108" i="23" s="1"/>
  <c r="J100" i="23"/>
  <c r="K100" i="23" s="1"/>
  <c r="J92" i="23"/>
  <c r="K92" i="23" s="1"/>
  <c r="J84" i="23"/>
  <c r="K84" i="23" s="1"/>
  <c r="J76" i="23"/>
  <c r="K76" i="23" s="1"/>
  <c r="J68" i="23"/>
  <c r="K68" i="23" s="1"/>
  <c r="J60" i="23"/>
  <c r="K60" i="23" s="1"/>
  <c r="J52" i="23"/>
  <c r="K52" i="23" s="1"/>
  <c r="J44" i="23"/>
  <c r="K44" i="23" s="1"/>
  <c r="J36" i="23"/>
  <c r="K36" i="23" s="1"/>
  <c r="J28" i="23"/>
  <c r="K28" i="23" s="1"/>
  <c r="J20" i="23"/>
  <c r="K20" i="23" s="1"/>
  <c r="J12" i="23"/>
  <c r="K12" i="23" s="1"/>
  <c r="J4" i="23"/>
  <c r="K4" i="23" s="1"/>
  <c r="J245" i="23"/>
  <c r="K245" i="23" s="1"/>
  <c r="J237" i="23"/>
  <c r="K237" i="23" s="1"/>
  <c r="J229" i="23"/>
  <c r="K229" i="23" s="1"/>
  <c r="J221" i="23"/>
  <c r="K221" i="23" s="1"/>
  <c r="J213" i="23"/>
  <c r="K213" i="23" s="1"/>
  <c r="J205" i="23"/>
  <c r="K205" i="23" s="1"/>
  <c r="J198" i="23"/>
  <c r="K198" i="23" s="1"/>
  <c r="J142" i="23"/>
  <c r="K142" i="23" s="1"/>
  <c r="J94" i="23"/>
  <c r="K94" i="23" s="1"/>
  <c r="J54" i="23"/>
  <c r="K54" i="23" s="1"/>
  <c r="J14" i="23"/>
  <c r="K14" i="23" s="1"/>
  <c r="J231" i="23"/>
  <c r="K231" i="23" s="1"/>
  <c r="J189" i="23"/>
  <c r="K189" i="23" s="1"/>
  <c r="J141" i="23"/>
  <c r="K141" i="23" s="1"/>
  <c r="J77" i="23"/>
  <c r="K77" i="23" s="1"/>
  <c r="J29" i="23"/>
  <c r="K29" i="23" s="1"/>
  <c r="J172" i="23"/>
  <c r="K172" i="23" s="1"/>
  <c r="J187" i="23"/>
  <c r="K187" i="23" s="1"/>
  <c r="J179" i="23"/>
  <c r="K179" i="23" s="1"/>
  <c r="J171" i="23"/>
  <c r="K171" i="23" s="1"/>
  <c r="J163" i="23"/>
  <c r="K163" i="23" s="1"/>
  <c r="J155" i="23"/>
  <c r="K155" i="23" s="1"/>
  <c r="J147" i="23"/>
  <c r="K147" i="23" s="1"/>
  <c r="J139" i="23"/>
  <c r="K139" i="23" s="1"/>
  <c r="J131" i="23"/>
  <c r="K131" i="23" s="1"/>
  <c r="J123" i="23"/>
  <c r="K123" i="23" s="1"/>
  <c r="J115" i="23"/>
  <c r="K115" i="23" s="1"/>
  <c r="J107" i="23"/>
  <c r="K107" i="23" s="1"/>
  <c r="J99" i="23"/>
  <c r="K99" i="23" s="1"/>
  <c r="J91" i="23"/>
  <c r="K91" i="23" s="1"/>
  <c r="J83" i="23"/>
  <c r="K83" i="23" s="1"/>
  <c r="J75" i="23"/>
  <c r="K75" i="23" s="1"/>
  <c r="J67" i="23"/>
  <c r="K67" i="23" s="1"/>
  <c r="J59" i="23"/>
  <c r="K59" i="23" s="1"/>
  <c r="J51" i="23"/>
  <c r="K51" i="23" s="1"/>
  <c r="J43" i="23"/>
  <c r="K43" i="23" s="1"/>
  <c r="J35" i="23"/>
  <c r="K35" i="23" s="1"/>
  <c r="J27" i="23"/>
  <c r="K27" i="23" s="1"/>
  <c r="J19" i="23"/>
  <c r="K19" i="23" s="1"/>
  <c r="J11" i="23"/>
  <c r="K11" i="23" s="1"/>
  <c r="J3" i="23"/>
  <c r="K3" i="23" s="1"/>
  <c r="J244" i="23"/>
  <c r="K244" i="23" s="1"/>
  <c r="J236" i="23"/>
  <c r="K236" i="23" s="1"/>
  <c r="J228" i="23"/>
  <c r="K228" i="23" s="1"/>
  <c r="J220" i="23"/>
  <c r="K220" i="23" s="1"/>
  <c r="J212" i="23"/>
  <c r="K212" i="23" s="1"/>
  <c r="J204" i="23"/>
  <c r="K204" i="23" s="1"/>
  <c r="J190" i="23"/>
  <c r="K190" i="23" s="1"/>
  <c r="J150" i="23"/>
  <c r="K150" i="23" s="1"/>
  <c r="J102" i="23"/>
  <c r="K102" i="23" s="1"/>
  <c r="J62" i="23"/>
  <c r="K62" i="23" s="1"/>
  <c r="J30" i="23"/>
  <c r="K30" i="23" s="1"/>
  <c r="J239" i="23"/>
  <c r="K239" i="23" s="1"/>
  <c r="J181" i="23"/>
  <c r="K181" i="23" s="1"/>
  <c r="J149" i="23"/>
  <c r="K149" i="23" s="1"/>
  <c r="J93" i="23"/>
  <c r="K93" i="23" s="1"/>
  <c r="J45" i="23"/>
  <c r="K45" i="23" s="1"/>
  <c r="J13" i="23"/>
  <c r="K13" i="23" s="1"/>
  <c r="J214" i="23"/>
  <c r="K214" i="23" s="1"/>
  <c r="J188" i="23"/>
  <c r="K188" i="23" s="1"/>
  <c r="J195" i="23"/>
  <c r="K195" i="23" s="1"/>
  <c r="J194" i="23"/>
  <c r="K194" i="23" s="1"/>
  <c r="J186" i="23"/>
  <c r="K186" i="23" s="1"/>
  <c r="J178" i="23"/>
  <c r="K178" i="23" s="1"/>
  <c r="J170" i="23"/>
  <c r="K170" i="23" s="1"/>
  <c r="J162" i="23"/>
  <c r="K162" i="23" s="1"/>
  <c r="J154" i="23"/>
  <c r="K154" i="23" s="1"/>
  <c r="J146" i="23"/>
  <c r="K146" i="23" s="1"/>
  <c r="J138" i="23"/>
  <c r="K138" i="23" s="1"/>
  <c r="J130" i="23"/>
  <c r="K130" i="23" s="1"/>
  <c r="J122" i="23"/>
  <c r="K122" i="23" s="1"/>
  <c r="J114" i="23"/>
  <c r="K114" i="23" s="1"/>
  <c r="J106" i="23"/>
  <c r="K106" i="23" s="1"/>
  <c r="J98" i="23"/>
  <c r="K98" i="23" s="1"/>
  <c r="J90" i="23"/>
  <c r="K90" i="23" s="1"/>
  <c r="J82" i="23"/>
  <c r="K82" i="23" s="1"/>
  <c r="J74" i="23"/>
  <c r="K74" i="23" s="1"/>
  <c r="J66" i="23"/>
  <c r="K66" i="23" s="1"/>
  <c r="J58" i="23"/>
  <c r="K58" i="23" s="1"/>
  <c r="J50" i="23"/>
  <c r="K50" i="23" s="1"/>
  <c r="J42" i="23"/>
  <c r="K42" i="23" s="1"/>
  <c r="J34" i="23"/>
  <c r="K34" i="23" s="1"/>
  <c r="J26" i="23"/>
  <c r="K26" i="23" s="1"/>
  <c r="J18" i="23"/>
  <c r="K18" i="23" s="1"/>
  <c r="J10" i="23"/>
  <c r="K10" i="23" s="1"/>
  <c r="J251" i="23"/>
  <c r="K251" i="23" s="1"/>
  <c r="J243" i="23"/>
  <c r="K243" i="23" s="1"/>
  <c r="J235" i="23"/>
  <c r="K235" i="23" s="1"/>
  <c r="J227" i="23"/>
  <c r="K227" i="23" s="1"/>
  <c r="J219" i="23"/>
  <c r="K219" i="23" s="1"/>
  <c r="J211" i="23"/>
  <c r="K211" i="23" s="1"/>
  <c r="J203" i="23"/>
  <c r="K203" i="23" s="1"/>
  <c r="J126" i="23"/>
  <c r="K126" i="23" s="1"/>
  <c r="J78" i="23"/>
  <c r="K78" i="23" s="1"/>
  <c r="J247" i="23"/>
  <c r="K247" i="23" s="1"/>
  <c r="J197" i="23"/>
  <c r="K197" i="23" s="1"/>
  <c r="J117" i="23"/>
  <c r="K117" i="23" s="1"/>
  <c r="J69" i="23"/>
  <c r="K69" i="23" s="1"/>
  <c r="J246" i="23"/>
  <c r="K246" i="23" s="1"/>
  <c r="J193" i="23"/>
  <c r="K193" i="23" s="1"/>
  <c r="J185" i="23"/>
  <c r="K185" i="23" s="1"/>
  <c r="J177" i="23"/>
  <c r="K177" i="23" s="1"/>
  <c r="J169" i="23"/>
  <c r="K169" i="23" s="1"/>
  <c r="J161" i="23"/>
  <c r="K161" i="23" s="1"/>
  <c r="J153" i="23"/>
  <c r="K153" i="23" s="1"/>
  <c r="J145" i="23"/>
  <c r="K145" i="23" s="1"/>
  <c r="J137" i="23"/>
  <c r="K137" i="23" s="1"/>
  <c r="J129" i="23"/>
  <c r="K129" i="23" s="1"/>
  <c r="J121" i="23"/>
  <c r="K121" i="23" s="1"/>
  <c r="J113" i="23"/>
  <c r="K113" i="23" s="1"/>
  <c r="J105" i="23"/>
  <c r="K105" i="23" s="1"/>
  <c r="J97" i="23"/>
  <c r="K97" i="23" s="1"/>
  <c r="J89" i="23"/>
  <c r="K89" i="23" s="1"/>
  <c r="J81" i="23"/>
  <c r="K81" i="23" s="1"/>
  <c r="J73" i="23"/>
  <c r="K73" i="23" s="1"/>
  <c r="J65" i="23"/>
  <c r="K65" i="23" s="1"/>
  <c r="J57" i="23"/>
  <c r="K57" i="23" s="1"/>
  <c r="J49" i="23"/>
  <c r="K49" i="23" s="1"/>
  <c r="J41" i="23"/>
  <c r="K41" i="23" s="1"/>
  <c r="J33" i="23"/>
  <c r="K33" i="23" s="1"/>
  <c r="J25" i="23"/>
  <c r="K25" i="23" s="1"/>
  <c r="J17" i="23"/>
  <c r="K17" i="23" s="1"/>
  <c r="J9" i="23"/>
  <c r="K9" i="23" s="1"/>
  <c r="J250" i="23"/>
  <c r="K250" i="23" s="1"/>
  <c r="J242" i="23"/>
  <c r="K242" i="23" s="1"/>
  <c r="J234" i="23"/>
  <c r="K234" i="23" s="1"/>
  <c r="J226" i="23"/>
  <c r="K226" i="23" s="1"/>
  <c r="J218" i="23"/>
  <c r="K218" i="23" s="1"/>
  <c r="J210" i="23"/>
  <c r="K210" i="23" s="1"/>
  <c r="J202" i="23"/>
  <c r="K202" i="23" s="1"/>
  <c r="J174" i="23"/>
  <c r="K174" i="23" s="1"/>
  <c r="J134" i="23"/>
  <c r="K134" i="23" s="1"/>
  <c r="J86" i="23"/>
  <c r="K86" i="23" s="1"/>
  <c r="J46" i="23"/>
  <c r="K46" i="23" s="1"/>
  <c r="J6" i="23"/>
  <c r="K6" i="23" s="1"/>
  <c r="J223" i="23"/>
  <c r="K223" i="23" s="1"/>
  <c r="J173" i="23"/>
  <c r="K173" i="23" s="1"/>
  <c r="J125" i="23"/>
  <c r="K125" i="23" s="1"/>
  <c r="J85" i="23"/>
  <c r="K85" i="23" s="1"/>
  <c r="J53" i="23"/>
  <c r="K53" i="23" s="1"/>
  <c r="J21" i="23"/>
  <c r="K21" i="23" s="1"/>
  <c r="J238" i="23"/>
  <c r="K238" i="23" s="1"/>
  <c r="J201" i="23"/>
  <c r="K201" i="23" s="1"/>
  <c r="J200" i="23"/>
  <c r="K200" i="23" s="1"/>
  <c r="J192" i="23"/>
  <c r="K192" i="23" s="1"/>
  <c r="J184" i="23"/>
  <c r="K184" i="23" s="1"/>
  <c r="J168" i="23"/>
  <c r="K168" i="23" s="1"/>
  <c r="J160" i="23"/>
  <c r="K160" i="23" s="1"/>
  <c r="J152" i="23"/>
  <c r="K152" i="23" s="1"/>
  <c r="J144" i="23"/>
  <c r="K144" i="23" s="1"/>
  <c r="J136" i="23"/>
  <c r="K136" i="23" s="1"/>
  <c r="J128" i="23"/>
  <c r="K128" i="23" s="1"/>
  <c r="J120" i="23"/>
  <c r="K120" i="23" s="1"/>
  <c r="J112" i="23"/>
  <c r="K112" i="23" s="1"/>
  <c r="J104" i="23"/>
  <c r="K104" i="23" s="1"/>
  <c r="J96" i="23"/>
  <c r="K96" i="23" s="1"/>
  <c r="J88" i="23"/>
  <c r="K88" i="23" s="1"/>
  <c r="J80" i="23"/>
  <c r="K80" i="23" s="1"/>
  <c r="J72" i="23"/>
  <c r="K72" i="23" s="1"/>
  <c r="J64" i="23"/>
  <c r="K64" i="23" s="1"/>
  <c r="J56" i="23"/>
  <c r="K56" i="23" s="1"/>
  <c r="J48" i="23"/>
  <c r="K48" i="23" s="1"/>
  <c r="J40" i="23"/>
  <c r="K40" i="23" s="1"/>
  <c r="J32" i="23"/>
  <c r="K32" i="23" s="1"/>
  <c r="J24" i="23"/>
  <c r="K24" i="23" s="1"/>
  <c r="J16" i="23"/>
  <c r="K16" i="23" s="1"/>
  <c r="J8" i="23"/>
  <c r="K8" i="23" s="1"/>
  <c r="J249" i="23"/>
  <c r="K249" i="23" s="1"/>
  <c r="J241" i="23"/>
  <c r="K241" i="23" s="1"/>
  <c r="J233" i="23"/>
  <c r="K233" i="23" s="1"/>
  <c r="J225" i="23"/>
  <c r="K225" i="23" s="1"/>
  <c r="J217" i="23"/>
  <c r="K217" i="23" s="1"/>
  <c r="J209" i="23"/>
  <c r="K209" i="23" s="1"/>
  <c r="J166" i="23"/>
  <c r="K166" i="23" s="1"/>
  <c r="J118" i="23"/>
  <c r="K118" i="23" s="1"/>
  <c r="J38" i="23"/>
  <c r="K38" i="23" s="1"/>
  <c r="J207" i="23"/>
  <c r="K207" i="23" s="1"/>
  <c r="J157" i="23"/>
  <c r="K157" i="23" s="1"/>
  <c r="J109" i="23"/>
  <c r="K109" i="23" s="1"/>
  <c r="J199" i="23"/>
  <c r="K199" i="23" s="1"/>
  <c r="J191" i="23"/>
  <c r="K191" i="23" s="1"/>
  <c r="J183" i="23"/>
  <c r="K183" i="23" s="1"/>
  <c r="J175" i="23"/>
  <c r="K175" i="23" s="1"/>
  <c r="J167" i="23"/>
  <c r="K167" i="23" s="1"/>
  <c r="J159" i="23"/>
  <c r="K159" i="23" s="1"/>
  <c r="J151" i="23"/>
  <c r="K151" i="23" s="1"/>
  <c r="J143" i="23"/>
  <c r="K143" i="23" s="1"/>
  <c r="J135" i="23"/>
  <c r="K135" i="23" s="1"/>
  <c r="J127" i="23"/>
  <c r="K127" i="23" s="1"/>
  <c r="J119" i="23"/>
  <c r="K119" i="23" s="1"/>
  <c r="J111" i="23"/>
  <c r="K111" i="23" s="1"/>
  <c r="J103" i="23"/>
  <c r="K103" i="23" s="1"/>
  <c r="J95" i="23"/>
  <c r="K95" i="23" s="1"/>
  <c r="J87" i="23"/>
  <c r="K87" i="23" s="1"/>
  <c r="J79" i="23"/>
  <c r="K79" i="23" s="1"/>
  <c r="J71" i="23"/>
  <c r="K71" i="23" s="1"/>
  <c r="J63" i="23"/>
  <c r="K63" i="23" s="1"/>
  <c r="J55" i="23"/>
  <c r="K55" i="23" s="1"/>
  <c r="J47" i="23"/>
  <c r="K47" i="23" s="1"/>
  <c r="J39" i="23"/>
  <c r="K39" i="23" s="1"/>
  <c r="J31" i="23"/>
  <c r="K31" i="23" s="1"/>
  <c r="J23" i="23"/>
  <c r="K23" i="23" s="1"/>
  <c r="J15" i="23"/>
  <c r="K15" i="23" s="1"/>
  <c r="J7" i="23"/>
  <c r="K7" i="23" s="1"/>
  <c r="J248" i="23"/>
  <c r="K248" i="23" s="1"/>
  <c r="J240" i="23"/>
  <c r="K240" i="23" s="1"/>
  <c r="J232" i="23"/>
  <c r="K232" i="23" s="1"/>
  <c r="J224" i="23"/>
  <c r="K224" i="23" s="1"/>
  <c r="J216" i="23"/>
  <c r="K216" i="23" s="1"/>
  <c r="J208" i="23"/>
  <c r="K208" i="23" s="1"/>
  <c r="J176" i="23"/>
  <c r="K176" i="23" s="1"/>
</calcChain>
</file>

<file path=xl/sharedStrings.xml><?xml version="1.0" encoding="utf-8"?>
<sst xmlns="http://schemas.openxmlformats.org/spreadsheetml/2006/main" count="27617" uniqueCount="4907">
  <si>
    <t>BAL</t>
  </si>
  <si>
    <t>CIN</t>
  </si>
  <si>
    <t>DAL</t>
  </si>
  <si>
    <t>NYG</t>
  </si>
  <si>
    <t>CLE</t>
  </si>
  <si>
    <t>IND</t>
  </si>
  <si>
    <t>SEA</t>
  </si>
  <si>
    <t>MIN</t>
  </si>
  <si>
    <t>LV</t>
  </si>
  <si>
    <t>KC</t>
  </si>
  <si>
    <t>MIA</t>
  </si>
  <si>
    <t>SF</t>
  </si>
  <si>
    <t>NYJ</t>
  </si>
  <si>
    <t>ARI</t>
  </si>
  <si>
    <t>WAS</t>
  </si>
  <si>
    <t>PIT</t>
  </si>
  <si>
    <t>PHI</t>
  </si>
  <si>
    <t>CHI</t>
  </si>
  <si>
    <t>TB</t>
  </si>
  <si>
    <t>HOU</t>
  </si>
  <si>
    <t>JAX</t>
  </si>
  <si>
    <t>CAR</t>
  </si>
  <si>
    <t>ATL</t>
  </si>
  <si>
    <t>NE</t>
  </si>
  <si>
    <t>GB</t>
  </si>
  <si>
    <t>LAC</t>
  </si>
  <si>
    <t>BUF</t>
  </si>
  <si>
    <t>DEN</t>
  </si>
  <si>
    <t>DET</t>
  </si>
  <si>
    <t>NO</t>
  </si>
  <si>
    <t>TEN</t>
  </si>
  <si>
    <t>Row Labels</t>
  </si>
  <si>
    <t>Grand Total</t>
  </si>
  <si>
    <t>Carry Lookup Table</t>
  </si>
  <si>
    <t>Expected Fantasy Points Rushing</t>
  </si>
  <si>
    <t>Expected Fantasy Points by Spot on the Field Receiving</t>
  </si>
  <si>
    <t>Target Lookup Table</t>
  </si>
  <si>
    <t>A.BROWN, TEN</t>
  </si>
  <si>
    <t>A.COOPER, DAL</t>
  </si>
  <si>
    <t>A.EKELER, LAC</t>
  </si>
  <si>
    <t>A.FIRKSER, TEN</t>
  </si>
  <si>
    <t>A.GIBSON, WAS</t>
  </si>
  <si>
    <t>A.HOOPER, CLE</t>
  </si>
  <si>
    <t>A.JONES, GB</t>
  </si>
  <si>
    <t>A.KAMARA, NO</t>
  </si>
  <si>
    <t>A.LAZARD, GB</t>
  </si>
  <si>
    <t>A.MATTISON, MIN</t>
  </si>
  <si>
    <t>A.ROBINSON, CHI</t>
  </si>
  <si>
    <t>A.THIELEN, MIN</t>
  </si>
  <si>
    <t>A.TRAUTMAN, NO</t>
  </si>
  <si>
    <t>B.BERRIOS, NYJ</t>
  </si>
  <si>
    <t>B.COOKS, HOU</t>
  </si>
  <si>
    <t>B.JARWIN, DAL</t>
  </si>
  <si>
    <t>C.BEASLEY, BUF</t>
  </si>
  <si>
    <t>C.CARSON, SEA</t>
  </si>
  <si>
    <t>C.CLAYPOOL, PIT</t>
  </si>
  <si>
    <t>C.EDMONDS, ARI</t>
  </si>
  <si>
    <t>C.EDWARDS-HELAIRE, KC</t>
  </si>
  <si>
    <t>C.GODWIN, TB</t>
  </si>
  <si>
    <t>C.KIRK, ARI</t>
  </si>
  <si>
    <t>C.KMET, CHI</t>
  </si>
  <si>
    <t>C.KUPP, LA</t>
  </si>
  <si>
    <t>C.LAMB, DAL</t>
  </si>
  <si>
    <t>C.MCCAFFREY, CAR</t>
  </si>
  <si>
    <t>C.RIDLEY, ATL</t>
  </si>
  <si>
    <t>C.UZOMAH, CIN</t>
  </si>
  <si>
    <t>C.WILSON, DAL</t>
  </si>
  <si>
    <t>D.ADAMS, GB</t>
  </si>
  <si>
    <t>D.CHARK, JAX</t>
  </si>
  <si>
    <t>D.COOK, MIN</t>
  </si>
  <si>
    <t>D.DALLAS, SEA</t>
  </si>
  <si>
    <t>D.GOEDERT, PHI</t>
  </si>
  <si>
    <t>D.HARRIS, NE</t>
  </si>
  <si>
    <t>D.HENDERSON, LA</t>
  </si>
  <si>
    <t>D.HENRY, TEN</t>
  </si>
  <si>
    <t>D.HOPKINS, ARI</t>
  </si>
  <si>
    <t>D.JOHNSON, HOU</t>
  </si>
  <si>
    <t>D.JOHNSON, PIT</t>
  </si>
  <si>
    <t>D.KNOX, BUF</t>
  </si>
  <si>
    <t>D.METCALF, SEA</t>
  </si>
  <si>
    <t>D.MONTGOMERY, CHI</t>
  </si>
  <si>
    <t>D.MOONEY, CHI</t>
  </si>
  <si>
    <t>D.MOORE, CAR</t>
  </si>
  <si>
    <t>D.NJOKU, CLE</t>
  </si>
  <si>
    <t>D.PARHAM, LAC</t>
  </si>
  <si>
    <t>D.PARKER, MIA</t>
  </si>
  <si>
    <t>D.ROBINSON, KC</t>
  </si>
  <si>
    <t>D.SAMUEL, SF</t>
  </si>
  <si>
    <t>D.SCHULTZ, DAL</t>
  </si>
  <si>
    <t>D.SINGLETARY, BUF</t>
  </si>
  <si>
    <t>D.SLAYTON, NYG</t>
  </si>
  <si>
    <t>D.SMYTHE, MIA</t>
  </si>
  <si>
    <t>D.SWIFT, DET</t>
  </si>
  <si>
    <t>D.WALLER, LV</t>
  </si>
  <si>
    <t>E.EBRON, PIT</t>
  </si>
  <si>
    <t>E.ELLIOTT, DAL</t>
  </si>
  <si>
    <t>G.DAVIS, BUF</t>
  </si>
  <si>
    <t>G.KITTLE, SF</t>
  </si>
  <si>
    <t>H.BRYANT, CLE</t>
  </si>
  <si>
    <t>H.HURST, ATL</t>
  </si>
  <si>
    <t>H.RENFROW, LV</t>
  </si>
  <si>
    <t>H.RUGGS, LV</t>
  </si>
  <si>
    <t>I.MCKENZIE, BUF</t>
  </si>
  <si>
    <t>I.THOMAS, CAR</t>
  </si>
  <si>
    <t>J.AKINS, HOU</t>
  </si>
  <si>
    <t>J.ALLEN, BUF</t>
  </si>
  <si>
    <t>J.DOYLE, IND</t>
  </si>
  <si>
    <t>J.GRAHAM, CHI</t>
  </si>
  <si>
    <t>J.GUYTON, LAC</t>
  </si>
  <si>
    <t>J.HERBERT, LAC</t>
  </si>
  <si>
    <t>J.JACKSON, LAC</t>
  </si>
  <si>
    <t>J.JACOBS, LV</t>
  </si>
  <si>
    <t>J.JEFFERSON, MIN</t>
  </si>
  <si>
    <t>J.JEUDY, DEN</t>
  </si>
  <si>
    <t>J.LANDRY, CLE</t>
  </si>
  <si>
    <t>J.MCKISSIC, WAS</t>
  </si>
  <si>
    <t>J.MCNICHOLS, TEN</t>
  </si>
  <si>
    <t>J.MIXON, CIN</t>
  </si>
  <si>
    <t>J.O'SHAUGHNESSY, JAX</t>
  </si>
  <si>
    <t>J.REAGOR, PHI</t>
  </si>
  <si>
    <t>J.ROBINSON, JAX</t>
  </si>
  <si>
    <t>J.SMITH, NYJ</t>
  </si>
  <si>
    <t>J.SMITH-SCHUSTER, PIT</t>
  </si>
  <si>
    <t>J.TAYLOR, IND</t>
  </si>
  <si>
    <t>J.WASHINGTON, PIT</t>
  </si>
  <si>
    <t>J.WHITE, NE</t>
  </si>
  <si>
    <t>K.ALLEN, LAC</t>
  </si>
  <si>
    <t>K.HAMLER, DEN</t>
  </si>
  <si>
    <t>K.HILL, LAC</t>
  </si>
  <si>
    <t>K.HUNT, CLE</t>
  </si>
  <si>
    <t>K.JUSZCZYK, SF</t>
  </si>
  <si>
    <t>L.FOURNETTE, TB</t>
  </si>
  <si>
    <t>L.SHENAULT, JAX</t>
  </si>
  <si>
    <t>L.THOMAS, WAS</t>
  </si>
  <si>
    <t>M.ALIE-COX, IND</t>
  </si>
  <si>
    <t>M.ANDREWS, BAL</t>
  </si>
  <si>
    <t>M.BROWN, BAL</t>
  </si>
  <si>
    <t>M.CALLAWAY, NO</t>
  </si>
  <si>
    <t>M.EVANS, TB</t>
  </si>
  <si>
    <t>M.GALLUP, DAL</t>
  </si>
  <si>
    <t>M.GASKIN, MIA</t>
  </si>
  <si>
    <t>M.GESICKI, MIA</t>
  </si>
  <si>
    <t>M.GORDON, DEN</t>
  </si>
  <si>
    <t>M.HARDMAN, KC</t>
  </si>
  <si>
    <t>M.LEWIS, GB</t>
  </si>
  <si>
    <t>M.PITTMAN, IND</t>
  </si>
  <si>
    <t>M.SANDERS, PHI</t>
  </si>
  <si>
    <t>M.THOMAS, CIN</t>
  </si>
  <si>
    <t>M.VALDES-SCANTLING, GB</t>
  </si>
  <si>
    <t>M.WILLIAMS, ARI</t>
  </si>
  <si>
    <t>M.WILLIAMS, LAC</t>
  </si>
  <si>
    <t>N.CHUBB, CLE</t>
  </si>
  <si>
    <t>N.FANT, DEN</t>
  </si>
  <si>
    <t>N.HINES, IND</t>
  </si>
  <si>
    <t>P.BROWN, HOU</t>
  </si>
  <si>
    <t>P.CAMPBELL, IND</t>
  </si>
  <si>
    <t>Q.CEPHUS, DET</t>
  </si>
  <si>
    <t>R.ANDERSON, CAR</t>
  </si>
  <si>
    <t>R.GAGE, ATL</t>
  </si>
  <si>
    <t>R.GRIFFIN, NYJ</t>
  </si>
  <si>
    <t>R.GRONKOWSKI, TB</t>
  </si>
  <si>
    <t>R.JONES, TB</t>
  </si>
  <si>
    <t>R.MOSTERT, SF</t>
  </si>
  <si>
    <t>R.TONYAN, GB</t>
  </si>
  <si>
    <t>R.WOODS, LA</t>
  </si>
  <si>
    <t>S.BARKLEY, NYG</t>
  </si>
  <si>
    <t>S.DIGGS, BUF</t>
  </si>
  <si>
    <t>S.SHEPARD, NYG</t>
  </si>
  <si>
    <t>T.BOYD, CIN</t>
  </si>
  <si>
    <t>T.HIGBEE, LA</t>
  </si>
  <si>
    <t>T.HIGGINS, CIN</t>
  </si>
  <si>
    <t>T.HILL, KC</t>
  </si>
  <si>
    <t>T.HILL, NO</t>
  </si>
  <si>
    <t>T.HOCKENSON, DET</t>
  </si>
  <si>
    <t>T.JOHNSON, TB</t>
  </si>
  <si>
    <t>T.KELCE, KC</t>
  </si>
  <si>
    <t>T.LOCKETT, SEA</t>
  </si>
  <si>
    <t>T.MCLAURIN, WAS</t>
  </si>
  <si>
    <t>T.MONTGOMERY, NO</t>
  </si>
  <si>
    <t>T.PATRICK, DEN</t>
  </si>
  <si>
    <t>T.POLLARD, DAL</t>
  </si>
  <si>
    <t>V.JEFFERSON, LA</t>
  </si>
  <si>
    <t>W.DISSLY, SEA</t>
  </si>
  <si>
    <t>Z.ERTZ, PHI</t>
  </si>
  <si>
    <t>Z.JONES, LV</t>
  </si>
  <si>
    <t>Z.PASCAL, IND</t>
  </si>
  <si>
    <t>Player</t>
  </si>
  <si>
    <t>Position</t>
  </si>
  <si>
    <t>Total Expected Fantasy Points</t>
  </si>
  <si>
    <t>Sum of Total Expected Fantasy Points</t>
  </si>
  <si>
    <t>RB</t>
  </si>
  <si>
    <t>WR</t>
  </si>
  <si>
    <t>TE</t>
  </si>
  <si>
    <t>Column Labels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</si>
  <si>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</si>
  <si>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</si>
  <si>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</si>
  <si>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</si>
  <si>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</si>
  <si>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</si>
  <si>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</si>
  <si>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</si>
  <si>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</si>
  <si>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</si>
  <si>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</si>
  <si>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</si>
  <si>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</si>
  <si>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</si>
  <si>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</si>
  <si>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</si>
  <si>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</si>
  <si>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Total Sum of Total Expected Fantasy Points</t>
  </si>
  <si>
    <t>Actual</t>
  </si>
  <si>
    <t>Expected</t>
  </si>
  <si>
    <t>Name</t>
  </si>
  <si>
    <t>DeAndre Hopkins</t>
  </si>
  <si>
    <t>Keenan Allen</t>
  </si>
  <si>
    <t>Calvin Ridley</t>
  </si>
  <si>
    <t>Robby Anderson</t>
  </si>
  <si>
    <t>Terry McLaurin</t>
  </si>
  <si>
    <t>Adam Thielen</t>
  </si>
  <si>
    <t>Tyler Boyd</t>
  </si>
  <si>
    <t>Darius Slayton</t>
  </si>
  <si>
    <t>CeeDee Lamb</t>
  </si>
  <si>
    <t>DK Metcalf</t>
  </si>
  <si>
    <t>Tyler Lockett</t>
  </si>
  <si>
    <t>Emmanuel Sanders</t>
  </si>
  <si>
    <t>Cooper Kupp</t>
  </si>
  <si>
    <t>Marquise Brown</t>
  </si>
  <si>
    <t>Mike Evans</t>
  </si>
  <si>
    <t>Stefon Diggs</t>
  </si>
  <si>
    <t>Tyreek Hill</t>
  </si>
  <si>
    <t>A.J. Green</t>
  </si>
  <si>
    <t>Brandin Cooks</t>
  </si>
  <si>
    <t>DeVante Parker</t>
  </si>
  <si>
    <t>Robert Woods</t>
  </si>
  <si>
    <t>Tee Higgins</t>
  </si>
  <si>
    <t>Sammy Watkins</t>
  </si>
  <si>
    <t>Chris Hogan</t>
  </si>
  <si>
    <t>Kendrick Bourne</t>
  </si>
  <si>
    <t>Darnell Mooney</t>
  </si>
  <si>
    <t>Justin Jefferson</t>
  </si>
  <si>
    <t>Randall Cobb</t>
  </si>
  <si>
    <t>Cole Beasley</t>
  </si>
  <si>
    <t>JuJu Smith-Schuster</t>
  </si>
  <si>
    <t>Hunter Renfrow</t>
  </si>
  <si>
    <t>Chris Conley</t>
  </si>
  <si>
    <t>Mike Williams</t>
  </si>
  <si>
    <t>Zach Pascal</t>
  </si>
  <si>
    <t>Tim Patrick</t>
  </si>
  <si>
    <t>Christian Kirk</t>
  </si>
  <si>
    <t>Julio Jones</t>
  </si>
  <si>
    <t>Davante Adams</t>
  </si>
  <si>
    <t>Adam Humphries</t>
  </si>
  <si>
    <t>Chase Claypool</t>
  </si>
  <si>
    <t>Corey Davis</t>
  </si>
  <si>
    <t>Cedrick Wilson</t>
  </si>
  <si>
    <t>Braxton Berrios</t>
  </si>
  <si>
    <t>Mecole Hardman</t>
  </si>
  <si>
    <t>Demarcus Robinson</t>
  </si>
  <si>
    <t>Kenny Golladay</t>
  </si>
  <si>
    <t>Chris Godwin</t>
  </si>
  <si>
    <t>Quintez Cephus</t>
  </si>
  <si>
    <t>Nelson Agholor</t>
  </si>
  <si>
    <t>Alvin Kamara</t>
  </si>
  <si>
    <t>Mike Davis</t>
  </si>
  <si>
    <t>Ezekiel Elliott</t>
  </si>
  <si>
    <t>Clyde Edwards-Helaire</t>
  </si>
  <si>
    <t>J.D. McKissic</t>
  </si>
  <si>
    <t>Myles Gaskin</t>
  </si>
  <si>
    <t>Aaron Jones</t>
  </si>
  <si>
    <t>Chris Carson</t>
  </si>
  <si>
    <t>Joe Mixon</t>
  </si>
  <si>
    <t>Chase Edmonds</t>
  </si>
  <si>
    <t>Miles Sanders</t>
  </si>
  <si>
    <t>David Montgomery</t>
  </si>
  <si>
    <t>James Robinson</t>
  </si>
  <si>
    <t>Nyheim Hines</t>
  </si>
  <si>
    <t>Devin Singletary</t>
  </si>
  <si>
    <t>David Johnson</t>
  </si>
  <si>
    <t>Giovani Bernard</t>
  </si>
  <si>
    <t>Austin Ekeler</t>
  </si>
  <si>
    <t>Antonio Gibson</t>
  </si>
  <si>
    <t>Dalvin Cook</t>
  </si>
  <si>
    <t>D'Andre Swift</t>
  </si>
  <si>
    <t>Kareem Hunt</t>
  </si>
  <si>
    <t>Malcolm Brown</t>
  </si>
  <si>
    <t>James Conner</t>
  </si>
  <si>
    <t>Jamaal Williams</t>
  </si>
  <si>
    <t>Jonathan Taylor</t>
  </si>
  <si>
    <t>James White</t>
  </si>
  <si>
    <t>Darrel Williams</t>
  </si>
  <si>
    <t>Tony Pollard</t>
  </si>
  <si>
    <t>Christian McCaffrey</t>
  </si>
  <si>
    <t>Alexander Mattison</t>
  </si>
  <si>
    <t>Latavius Murray</t>
  </si>
  <si>
    <t>Derrick Henry</t>
  </si>
  <si>
    <t>Leonard Fournette</t>
  </si>
  <si>
    <t>Justin Jackson</t>
  </si>
  <si>
    <t>Kenyan Drake</t>
  </si>
  <si>
    <t>Devontae Booker</t>
  </si>
  <si>
    <t>Tevin Coleman</t>
  </si>
  <si>
    <t>Carlos Hyde</t>
  </si>
  <si>
    <t>Ty Montgomery</t>
  </si>
  <si>
    <t>Nick Chubb</t>
  </si>
  <si>
    <t>Sony Michel</t>
  </si>
  <si>
    <t>Jeremy McNichols</t>
  </si>
  <si>
    <t>Phillip Lindsay</t>
  </si>
  <si>
    <t>Darren Waller</t>
  </si>
  <si>
    <t>Travis Kelce</t>
  </si>
  <si>
    <t>Hunter Henry</t>
  </si>
  <si>
    <t>Logan Thomas</t>
  </si>
  <si>
    <t>Dalton Schultz</t>
  </si>
  <si>
    <t>Mark Andrews</t>
  </si>
  <si>
    <t>George Kittle</t>
  </si>
  <si>
    <t>Hayden Hurst</t>
  </si>
  <si>
    <t>Austin Hooper</t>
  </si>
  <si>
    <t>Noah Fant</t>
  </si>
  <si>
    <t>Rob Gronkowski</t>
  </si>
  <si>
    <t>Jonnu Smith</t>
  </si>
  <si>
    <t>T.J. Hockenson</t>
  </si>
  <si>
    <t>Jared Cook</t>
  </si>
  <si>
    <t>Dallas Goedert</t>
  </si>
  <si>
    <t>Tyler Higbee</t>
  </si>
  <si>
    <t>Robert Tonyan</t>
  </si>
  <si>
    <t>Dan Arnold</t>
  </si>
  <si>
    <t>C.J. Uzomah</t>
  </si>
  <si>
    <t>Harrison Bryant</t>
  </si>
  <si>
    <t>Kyle Rudolph</t>
  </si>
  <si>
    <t>Ian Thomas</t>
  </si>
  <si>
    <t>Gerald Everett</t>
  </si>
  <si>
    <t>Dawson Knox</t>
  </si>
  <si>
    <t>Tyler Kroft</t>
  </si>
  <si>
    <t>Tyler Conklin</t>
  </si>
  <si>
    <t>Jack Doyle</t>
  </si>
  <si>
    <t>Blake Bell</t>
  </si>
  <si>
    <t>Ryan Griffin</t>
  </si>
  <si>
    <t>David Njoku</t>
  </si>
  <si>
    <t>Cole Kmet</t>
  </si>
  <si>
    <t>Blake Jarwin</t>
  </si>
  <si>
    <t>Deonte Harris</t>
  </si>
  <si>
    <t>Deebo Samuel</t>
  </si>
  <si>
    <t>Sterling Shepard</t>
  </si>
  <si>
    <t>Jalen Guyton</t>
  </si>
  <si>
    <t>Van Jefferson</t>
  </si>
  <si>
    <t>Devin Duvernay</t>
  </si>
  <si>
    <t>Cordarrelle Patterson</t>
  </si>
  <si>
    <t>C.J. Board</t>
  </si>
  <si>
    <t>A.J. Brown</t>
  </si>
  <si>
    <t>Freddie Swain</t>
  </si>
  <si>
    <t>Jalen Reagor</t>
  </si>
  <si>
    <t>Marquez Callaway</t>
  </si>
  <si>
    <t>Courtland Sutton</t>
  </si>
  <si>
    <t>Bryan Edwards</t>
  </si>
  <si>
    <t>Kalif Raymond</t>
  </si>
  <si>
    <t>Nick Westbrook-Ikhine</t>
  </si>
  <si>
    <t>Byron Pringle</t>
  </si>
  <si>
    <t>Trent Sherfield</t>
  </si>
  <si>
    <t>Jakobi Meyers</t>
  </si>
  <si>
    <t>Damien Harris</t>
  </si>
  <si>
    <t>Expected Fantasy Points by aDOT</t>
  </si>
  <si>
    <t>Allen Robinson II</t>
  </si>
  <si>
    <t>LAR</t>
  </si>
  <si>
    <t>Targets</t>
  </si>
  <si>
    <t>Air Yards</t>
  </si>
  <si>
    <t>Ty Johnson</t>
  </si>
  <si>
    <t>C.SIMS, WAS</t>
  </si>
  <si>
    <t>A.OKWUEGBUNAM, DEN</t>
  </si>
  <si>
    <t>D.DUVERNAY, BAL</t>
  </si>
  <si>
    <t>T.JOHNSON, NYJ</t>
  </si>
  <si>
    <t>J.HASTY, SF</t>
  </si>
  <si>
    <t>J.HURTS, PHI</t>
  </si>
  <si>
    <t>A.DILLON, GB</t>
  </si>
  <si>
    <t>G.SWAIM, TEN</t>
  </si>
  <si>
    <t>A.ABDULLAH, MIN</t>
  </si>
  <si>
    <t>C.BOARD, NYG</t>
  </si>
  <si>
    <t>D.PEOPLES-JONES, CLE</t>
  </si>
  <si>
    <t>S.PERINE, CIN</t>
  </si>
  <si>
    <t>M.TAYLOR, GB</t>
  </si>
  <si>
    <t>Donovan Peoples-Jones</t>
  </si>
  <si>
    <t>Albert Okwuegbunam</t>
  </si>
  <si>
    <t>K.MURRAY, ARI</t>
  </si>
  <si>
    <t>B.PRINGLE, KC</t>
  </si>
  <si>
    <t>Marvin Jones Jr.</t>
  </si>
  <si>
    <t>Henry Ruggs III</t>
  </si>
  <si>
    <t>targets</t>
  </si>
  <si>
    <t>air_yards</t>
  </si>
  <si>
    <t>D.HARRIS, NO</t>
  </si>
  <si>
    <t>J.MEYERS, NE</t>
  </si>
  <si>
    <t>D.JONES, NYG</t>
  </si>
  <si>
    <t>D.MIMS, NYJ</t>
  </si>
  <si>
    <t>J.BURROW, CIN</t>
  </si>
  <si>
    <t>R.WILSON, SEA</t>
  </si>
  <si>
    <t>A.INGOLD, LV</t>
  </si>
  <si>
    <t>G.NABERS, LAC</t>
  </si>
  <si>
    <t>F.SWAIN, SEA</t>
  </si>
  <si>
    <t>Formula</t>
  </si>
  <si>
    <t>Juwan Johnson</t>
  </si>
  <si>
    <t>M.RYAN, ATL</t>
  </si>
  <si>
    <t>L.JACKSON, BAL</t>
  </si>
  <si>
    <t>D.CARR, LV</t>
  </si>
  <si>
    <t>E.PENNY, NYG</t>
  </si>
  <si>
    <t>J.JOHNSON, NO</t>
  </si>
  <si>
    <t>J.GAROPPOLO, SF</t>
  </si>
  <si>
    <t>T.TAGOVAILOA, MIA</t>
  </si>
  <si>
    <t>C.HAM, MIN</t>
  </si>
  <si>
    <t>K.SMITH, ATL</t>
  </si>
  <si>
    <t>A.JANOVICH, CLE</t>
  </si>
  <si>
    <t>P.RICARD, BAL</t>
  </si>
  <si>
    <t>Antonio Brown</t>
  </si>
  <si>
    <t>Salvon Ahmed</t>
  </si>
  <si>
    <t>Stephen Anderson</t>
  </si>
  <si>
    <t>A.BROWN, TB</t>
  </si>
  <si>
    <t>S.AHMED, MIA</t>
  </si>
  <si>
    <t>J.CABINDA, DET</t>
  </si>
  <si>
    <t>T.CONKLIN, MIN</t>
  </si>
  <si>
    <t>B.EDWARDS, LV</t>
  </si>
  <si>
    <t>Mark Ingram II</t>
  </si>
  <si>
    <t>Eric Saubert</t>
  </si>
  <si>
    <t>J.WILLIAMS, DET</t>
  </si>
  <si>
    <t>Quez Watkins</t>
  </si>
  <si>
    <t>S.ANDERSON, LAC</t>
  </si>
  <si>
    <t>Q.WATKINS, PHI</t>
  </si>
  <si>
    <t>M.MARIOTA, LV</t>
  </si>
  <si>
    <t>R.PENNY, SEA</t>
  </si>
  <si>
    <t>Melvin Gordon III</t>
  </si>
  <si>
    <t>T.JONES, NO</t>
  </si>
  <si>
    <t>N.WESTBROOK-IKHINE, TEN</t>
  </si>
  <si>
    <t>DJ Moore</t>
  </si>
  <si>
    <t>DJ Chark Jr.</t>
  </si>
  <si>
    <t>Michael Pittman Jr.</t>
  </si>
  <si>
    <t>week</t>
  </si>
  <si>
    <t>posteam</t>
  </si>
  <si>
    <t>defteam</t>
  </si>
  <si>
    <t>yardline_100</t>
  </si>
  <si>
    <t>desc</t>
  </si>
  <si>
    <t>play_type</t>
  </si>
  <si>
    <t>fantasy</t>
  </si>
  <si>
    <t>rush</t>
  </si>
  <si>
    <t>pass</t>
  </si>
  <si>
    <t>two_point_attempt</t>
  </si>
  <si>
    <t>two_point_conversion_prob</t>
  </si>
  <si>
    <t>yard_line_fixed</t>
  </si>
  <si>
    <t>A. ST. BROWN, DET</t>
  </si>
  <si>
    <t>A.GREEN, ARI</t>
  </si>
  <si>
    <t>A.HOOKER, TEN</t>
  </si>
  <si>
    <t>A.HUMPHRIES, WAS</t>
  </si>
  <si>
    <t>A.SCHWARTZ, CLE</t>
  </si>
  <si>
    <t>A.WILSON, MIA</t>
  </si>
  <si>
    <t>AM.RODGERS, GB</t>
  </si>
  <si>
    <t>B.BELL, KC</t>
  </si>
  <si>
    <t>B.BOLDEN, NE</t>
  </si>
  <si>
    <t>C.CONLEY, HOU</t>
  </si>
  <si>
    <t>C.DAVIS, NYJ</t>
  </si>
  <si>
    <t>C.HERNDON, MIN</t>
  </si>
  <si>
    <t>C.HOGAN, NO</t>
  </si>
  <si>
    <t>C.HUBBARD, CAR</t>
  </si>
  <si>
    <t>C.HYDE, JAX</t>
  </si>
  <si>
    <t>C.MANHERTZ, JAX</t>
  </si>
  <si>
    <t>C.PATTERSON, ATL</t>
  </si>
  <si>
    <t>C.ROGERS, TEN</t>
  </si>
  <si>
    <t>C.SUTTON, DEN</t>
  </si>
  <si>
    <t>C.WENTZ, IND</t>
  </si>
  <si>
    <t>D.AMENDOLA, HOU</t>
  </si>
  <si>
    <t>D.ARNOLD, CAR</t>
  </si>
  <si>
    <t>D.BOOKER, NYG</t>
  </si>
  <si>
    <t>D.BROWN, WAS</t>
  </si>
  <si>
    <t>D.BYRD, CHI</t>
  </si>
  <si>
    <t>D.ESKRIDGE, SEA</t>
  </si>
  <si>
    <t>D.FELLS, DET</t>
  </si>
  <si>
    <t>D.HARRIS, ARI</t>
  </si>
  <si>
    <t>D.JACKSON, LA</t>
  </si>
  <si>
    <t>D.PRESCOTT, DAL</t>
  </si>
  <si>
    <t>D.SMITH, JAX</t>
  </si>
  <si>
    <t>D.SMITH, PHI</t>
  </si>
  <si>
    <t>D.WESTBROOK, MIN</t>
  </si>
  <si>
    <t>D.WILLIAMS, CHI</t>
  </si>
  <si>
    <t>DA.WILLIAMS, KC</t>
  </si>
  <si>
    <t>E.MITCHELL, SF</t>
  </si>
  <si>
    <t>E.MOORE, NYJ</t>
  </si>
  <si>
    <t>E.SANDERS, BUF</t>
  </si>
  <si>
    <t>E.SAUBERT, DEN</t>
  </si>
  <si>
    <t>G.BERNARD, TB</t>
  </si>
  <si>
    <t>G.BRIGHTWELL, NYG</t>
  </si>
  <si>
    <t>G.EVERETT, SEA</t>
  </si>
  <si>
    <t>H.HENRY, NE</t>
  </si>
  <si>
    <t>J.BRISSETT, MIA</t>
  </si>
  <si>
    <t>J.CHASE, CIN</t>
  </si>
  <si>
    <t>J.CONNER, ARI</t>
  </si>
  <si>
    <t>J.COOK, LAC</t>
  </si>
  <si>
    <t>J.FIELDS, CHI</t>
  </si>
  <si>
    <t>J.GILLAN, CLE</t>
  </si>
  <si>
    <t>J.JONES, TEN</t>
  </si>
  <si>
    <t>J.OLIVER, BAL</t>
  </si>
  <si>
    <t>J.PALMER, LAC</t>
  </si>
  <si>
    <t>J.PATTERSON, WAS</t>
  </si>
  <si>
    <t>J.SMITH, NE</t>
  </si>
  <si>
    <t>J.WADDLE, MIA</t>
  </si>
  <si>
    <t>J.WILLIAMS, DEN</t>
  </si>
  <si>
    <t>J.WINSTON, NO</t>
  </si>
  <si>
    <t>K.BOURNE, NE</t>
  </si>
  <si>
    <t>K.DRAKE, LV</t>
  </si>
  <si>
    <t>K.GAINWELL, PHI</t>
  </si>
  <si>
    <t>K.GOLLADAY, NYG</t>
  </si>
  <si>
    <t>K.HILL, GB</t>
  </si>
  <si>
    <t>K.OSBORN, MIN</t>
  </si>
  <si>
    <t>K.PITTS, ATL</t>
  </si>
  <si>
    <t>K.RAYMOND, DET</t>
  </si>
  <si>
    <t>K.RUDOLPH, NYG</t>
  </si>
  <si>
    <t>K.TONEY, NYG</t>
  </si>
  <si>
    <t>L.MURRAY, BAL</t>
  </si>
  <si>
    <t>L.ROUNTREE, LAC</t>
  </si>
  <si>
    <t>M.BREIDA, BUF</t>
  </si>
  <si>
    <t>M.BROWN, MIA</t>
  </si>
  <si>
    <t>M.BURTON, KC</t>
  </si>
  <si>
    <t>M.DAVIS, ATL</t>
  </si>
  <si>
    <t>M.GOODWIN, CHI</t>
  </si>
  <si>
    <t>M.INGRAM, HOU</t>
  </si>
  <si>
    <t>M.JONES, JAX</t>
  </si>
  <si>
    <t>M.REMMERS, KC</t>
  </si>
  <si>
    <t>M.SANU, SF</t>
  </si>
  <si>
    <t>M.SARGENT, TEN</t>
  </si>
  <si>
    <t>M.STAFFORD, LA</t>
  </si>
  <si>
    <t>M.STRACHAN, IND</t>
  </si>
  <si>
    <t>N.AGHOLOR, NE</t>
  </si>
  <si>
    <t>N.COLLINS, HOU</t>
  </si>
  <si>
    <t>N.HARRIS, PIT</t>
  </si>
  <si>
    <t>P.FREIERMUTH, PIT</t>
  </si>
  <si>
    <t>P.LINDSAY, HOU</t>
  </si>
  <si>
    <t>R.BURKHEAD, HOU</t>
  </si>
  <si>
    <t>R.COBB, GB</t>
  </si>
  <si>
    <t>R.MOORE, ARI</t>
  </si>
  <si>
    <t>R.STEVENSON, NE</t>
  </si>
  <si>
    <t>S.DARNOLD, CAR</t>
  </si>
  <si>
    <t>S.MICHEL, LA</t>
  </si>
  <si>
    <t>S.WATKINS, BAL</t>
  </si>
  <si>
    <t>T.BENSON, DET</t>
  </si>
  <si>
    <t>T.CANNON, BAL</t>
  </si>
  <si>
    <t>T.COLEMAN, NYJ</t>
  </si>
  <si>
    <t>T.JOHNSON, JAX</t>
  </si>
  <si>
    <t>T.KROFT, NYJ</t>
  </si>
  <si>
    <t>T.LANCE, SF</t>
  </si>
  <si>
    <t>T.MARSHALL, CAR</t>
  </si>
  <si>
    <t>T.SHERFIELD, SF</t>
  </si>
  <si>
    <t>T.WILLIAMS, BAL</t>
  </si>
  <si>
    <t>T.WILLIAMS, DET</t>
  </si>
  <si>
    <t>W.SNEAD, LV</t>
  </si>
  <si>
    <t>Z.GENTRY, PIT</t>
  </si>
  <si>
    <t>Z.WILSON, NYJ</t>
  </si>
  <si>
    <t>air_yards_add</t>
  </si>
  <si>
    <t>Total Sum of air_yards_add</t>
  </si>
  <si>
    <t>Sum of air_yards_add</t>
  </si>
  <si>
    <t>rushes</t>
  </si>
  <si>
    <t>Total Sum of rushes</t>
  </si>
  <si>
    <t>Sum of rushes</t>
  </si>
  <si>
    <t>Total Sum of targets</t>
  </si>
  <si>
    <t>Sum of targets</t>
  </si>
  <si>
    <t>Ja'Marr Chase</t>
  </si>
  <si>
    <t>DeVonta Smith</t>
  </si>
  <si>
    <t>Ty'Son Williams</t>
  </si>
  <si>
    <t>Jaylen Waddle</t>
  </si>
  <si>
    <t>K.J. Osborn</t>
  </si>
  <si>
    <t>Kenneth Gainwell</t>
  </si>
  <si>
    <t>Rondale Moore</t>
  </si>
  <si>
    <t>Chester Rogers</t>
  </si>
  <si>
    <t>Marquise Goodwin</t>
  </si>
  <si>
    <t>Damien Williams</t>
  </si>
  <si>
    <t>KJ Hamler</t>
  </si>
  <si>
    <t>Kyle Pitts</t>
  </si>
  <si>
    <t>Tony Jones Jr.</t>
  </si>
  <si>
    <t>Najee Harris</t>
  </si>
  <si>
    <t>Terrace Marshall Jr.</t>
  </si>
  <si>
    <t>Trinity Benson</t>
  </si>
  <si>
    <t>Amon-Ra St. Brown</t>
  </si>
  <si>
    <t>Pat Freiermuth</t>
  </si>
  <si>
    <t>Michael Carter</t>
  </si>
  <si>
    <t>Larry Rountree III</t>
  </si>
  <si>
    <t>Joshua Palmer</t>
  </si>
  <si>
    <t>Chuba Hubbard</t>
  </si>
  <si>
    <t>Kylin Hill</t>
  </si>
  <si>
    <t>Dyami Brown</t>
  </si>
  <si>
    <t>Elijah Moore</t>
  </si>
  <si>
    <t>Carries</t>
  </si>
  <si>
    <t>M.CARTER, NYJ</t>
  </si>
  <si>
    <t>Difference</t>
  </si>
  <si>
    <t>M. CARTER, NYJ</t>
  </si>
  <si>
    <t>(15:00) 22-D.Henry left tackle to TEN 22 for -3 yards (55-C.Jones).</t>
  </si>
  <si>
    <t>run</t>
  </si>
  <si>
    <t>D.Henry</t>
  </si>
  <si>
    <t>NA</t>
  </si>
  <si>
    <t>(14:23) (Shotgun) 17-R.Tannehill pass short middle to 22-D.Henry to TEN 25 for 3 yards (58-J.Hicks).</t>
  </si>
  <si>
    <t>(13:42) (Shotgun) 17-R.Tannehill pass incomplete short right to 80-C.Rogers (7-B.Murphy).</t>
  </si>
  <si>
    <t>C.Rogers</t>
  </si>
  <si>
    <t>(13:27) (Shotgun) 1-K.Murray pass deep left to 10-D.Hopkins pushed ob at TEN 23 for 38 yards (20-J.Jenkins).</t>
  </si>
  <si>
    <t>D.Hopkins</t>
  </si>
  <si>
    <t>(12:55) (No Huddle, Shotgun) 1-K.Murray right end pushed ob at TEN 13 for 10 yards (37-A.Hooker). PENALTY on ARI-4-R.Moore, Offensive Holding, 10 yards, enforced at TEN 21.</t>
  </si>
  <si>
    <t>K.Murray</t>
  </si>
  <si>
    <t>(12:26) (Shotgun) 1-K.Murray pass short left to 2-C.Edmonds to TEN 30 for 1 yard (58-H.Landry). Penalty on ARI-79-J.Jones, Ineligible Downfield Pass, declined.</t>
  </si>
  <si>
    <t>C.Edmonds</t>
  </si>
  <si>
    <t>(11:54) (Shotgun) 1-K.Murray pass deep right to 18-A.Green pushed ob at TEN 9 for 21 yards (37-A.Hooker).</t>
  </si>
  <si>
    <t>A.Green</t>
  </si>
  <si>
    <t>(11:40) (No Huddle, Shotgun) 2-C.Edmonds up the middle to TEN 9 for no gain (98-J.Simmons).</t>
  </si>
  <si>
    <t>(10:08) (Shotgun) 1-K.Murray pass short middle to 13-C.Kirk to TEN 16 for 8 yards (54-R.Evans).</t>
  </si>
  <si>
    <t>C.Kirk</t>
  </si>
  <si>
    <t>(9:29) (No Huddle, Shotgun) 1-K.Murray pass incomplete deep right to 4-R.Moore.</t>
  </si>
  <si>
    <t>R.Moore</t>
  </si>
  <si>
    <t>(9:17) 22-D.Henry up the middle to TEN 19 for -1 yards (99-J.Watt).</t>
  </si>
  <si>
    <t>(8:30) (Shotgun) 1-K.Murray pass incomplete short right to 18-A.Green (26-K.Fulton).</t>
  </si>
  <si>
    <t>(8:26) (Shotgun) 1-K.Murray pass incomplete short right to 86-D.Harris.</t>
  </si>
  <si>
    <t>D.Harris</t>
  </si>
  <si>
    <t>(8:18) (Shotgun) 1-K.Murray pass short right to 10-D.Hopkins for 5 yards, TOUCHDOWN [58-H.Landry].</t>
  </si>
  <si>
    <t>(8:11) 22-D.Henry left end to TEN 27 for 2 yards (91-M.Dogbe).</t>
  </si>
  <si>
    <t>(7:24) 22-D.Henry left tackle to TEN 34 for 7 yards (9-I.Simmons). PENALTY on TEN-2-J.Jones, Unnecessary Roughness, 15 yards, enforced at TEN 34.</t>
  </si>
  <si>
    <t>(6:59) (Shotgun) 17-R.Tannehill pass incomplete short right to 28-J.McNichols.</t>
  </si>
  <si>
    <t>J.McNichols</t>
  </si>
  <si>
    <t>(6:44) (Shotgun) Direct snap to 2-C.Edmonds.  2-C.Edmonds left end to ARI 39 for 4 yards (58-H.Landry).</t>
  </si>
  <si>
    <t>(6:04) (Shotgun) 1-K.Murray pass short left to 10-D.Hopkins to ARI 42 for 3 yards (20-J.Jenkins).</t>
  </si>
  <si>
    <t>(5:29) (No Huddle, Shotgun) 1-K.Murray pass incomplete short right to 18-A.Green.</t>
  </si>
  <si>
    <t>(4:34) (Shotgun) 17-R.Tannehill pass short left to 80-C.Rogers to TEN 18 for 4 yards (7-B.Murphy).</t>
  </si>
  <si>
    <t>(3:49) (Shotgun) 17-R.Tannehill pass short left to 28-J.McNichols pushed ob at TEN 26 for 8 yards (9-I.Simmons).</t>
  </si>
  <si>
    <t>(3:10) (Punt formation) 21-M.Farley pass short middle to 37-A.Hooker to TEN 32 for 6 yards (86-D.Harris).</t>
  </si>
  <si>
    <t>A.Hooker</t>
  </si>
  <si>
    <t>(2:24) 22-D.Henry left tackle to TEN 31 for -1 yards (98-C.Peters).</t>
  </si>
  <si>
    <t>(1:49) (No Huddle) 22-D.Henry right tackle to TEN 33 for 2 yards (25-Z.Collins, 90-R.Lawrence).</t>
  </si>
  <si>
    <t>(15:00) (Shotgun) 1-K.Murray pass short left to 10-D.Hopkins to ARI 38 for 10 yards (20-J.Jenkins).</t>
  </si>
  <si>
    <t>(14:16) (Shotgun) 6-J.Conner up the middle to TEN 42 for 3 yards (48-B.Dupree).</t>
  </si>
  <si>
    <t>J.Conner</t>
  </si>
  <si>
    <t>(13:58) (No Huddle, Shotgun) 2-C.Edmonds left end to TEN 32 for 10 yards (20-J.Jenkins).</t>
  </si>
  <si>
    <t>(13:18) (No Huddle, Shotgun) 1-K.Murray pass short right to 13-C.Kirk to TEN 29 for 3 yards (37-A.Hooker).</t>
  </si>
  <si>
    <t>(12:39) (Shotgun) 6-J.Conner left guard to TEN 22 for 7 yards (24-E.Molden). Penalty on TEN-98-J.Simmons, Defensive Offside, declined.</t>
  </si>
  <si>
    <t>(12:20) 1-K.Murray right end pushed ob at TEN 11 for 11 yards (37-A.Hooker). PENALTY on ARI-18-A.Green, Offensive Holding, 10 yards, enforced at TEN 15.</t>
  </si>
  <si>
    <t>(11:50) 2-C.Edmonds up the middle to TEN 17 for 8 yards (31-K.Byard, 37-A.Hooker).</t>
  </si>
  <si>
    <t>(11:03) (Shotgun) 1-K.Murray pass short left to 10-D.Hopkins for 17 yards, TOUCHDOWN.</t>
  </si>
  <si>
    <t>(10:59) 17-R.Tannehill pass incomplete short left to 11-A.Brown (44-M.Golden).</t>
  </si>
  <si>
    <t>A.Brown</t>
  </si>
  <si>
    <t>(10:56) 17-R.Tannehill pass short left to 11-A.Brown to TEN 37 for 12 yards (7-B.Murphy).</t>
  </si>
  <si>
    <t>(10:28) (No Huddle) 22-D.Henry left tackle to TEN 39 for 2 yards (9-I.Simmons).</t>
  </si>
  <si>
    <t>(9:52) (Shotgun) 17-R.Tannehill pass short right to 86-A.Firkser pushed ob at 50 for 11 yards (23-R.Alford).</t>
  </si>
  <si>
    <t>A.Firkser</t>
  </si>
  <si>
    <t>(9:17) (No Huddle) 17-R.Tannehill pass deep right to 80-C.Rogers to ARI 11 for 39 yards (7-B.Murphy). Penalty on ARI-7-B.Murphy, Defensive Holding, declined.</t>
  </si>
  <si>
    <t>(8:50) (Shotgun) 17-R.Tannehill pass incomplete short middle to 2-J.Jones (7-B.Murphy).</t>
  </si>
  <si>
    <t>J.Jones</t>
  </si>
  <si>
    <t>(8:47) (Shotgun) 17-R.Tannehill pass incomplete short middle to 87-G.Swaim (3-B.Baker).</t>
  </si>
  <si>
    <t>G.Swaim</t>
  </si>
  <si>
    <t>(8:43) (Shotgun) 17-R.Tannehill pass short left to 15-N.Westbrook-Ikhine to ARI 1 for 10 yards (9-I.Simmons).</t>
  </si>
  <si>
    <t>N.Westbrook-Ikhine</t>
  </si>
  <si>
    <t>(8:01) 22-D.Henry left guard to ARI 1 for no gain (9-I.Simmons).</t>
  </si>
  <si>
    <t>(7:29) 22-D.Henry left guard to ARI 1 for no gain (99-J.Watt, 51-T.Vallejo).</t>
  </si>
  <si>
    <t>(6:50) (Shotgun) 1-K.Murray pass incomplete deep right to 87-M.Williams.</t>
  </si>
  <si>
    <t>M.Williams</t>
  </si>
  <si>
    <t>(6:44) (Shotgun) 1-K.Murray pass incomplete short right to 18-A.Green.</t>
  </si>
  <si>
    <t>(6:39) (Shotgun) 1-K.Murray pass deep left to 4-R.Moore to ARI 43 for 18 yards (55-J.Brown).</t>
  </si>
  <si>
    <t>(5:47) (Shotgun) 2-C.Edmonds up the middle to ARI 47 for 4 yards (55-J.Brown).</t>
  </si>
  <si>
    <t>(4:27) (Shotgun) 6-J.Conner left tackle to TEN 45 for no gain (50-D.Roberson, 91-L.Murchison).</t>
  </si>
  <si>
    <t>(3:44) (Shotgun) 1-K.Murray pass short right to 18-A.Green to TEN 41 for 4 yards (26-K.Fulton).</t>
  </si>
  <si>
    <t>(3:04) (Shotgun) 1-K.Murray pass deep right to 13-C.Kirk to TEN 19 for 22 yards (31-K.Byard).</t>
  </si>
  <si>
    <t>(2:19) 6-J.Conner left guard to TEN 19 for no gain (20-J.Jenkins).</t>
  </si>
  <si>
    <t>(2:00) (Shotgun) 1-K.Murray pass short left to 2-C.Edmonds to TEN 16 for 3 yards (20-J.Jenkins). PENALTY on TEN-20-J.Jenkins, Face Mask (15 Yards), 8 yards, enforced at TEN 16.</t>
  </si>
  <si>
    <t>(1:55) 6-J.Conner right end pushed ob at TEN 2 for 6 yards (37-A.Hooker).</t>
  </si>
  <si>
    <t>(1:49) 1-K.Murray right end for 2 yards, TOUCHDOWN.</t>
  </si>
  <si>
    <t>(1:44) (Shotgun) 17-R.Tannehill pass short middle to 2-J.Jones to TEN 34 for 9 yards (3-B.Baker).</t>
  </si>
  <si>
    <t>(1:01) (No Huddle, Shotgun) 17-R.Tannehill pass short middle to 28-J.McNichols to ARI 41 for 9 yards (7-B.Murphy).</t>
  </si>
  <si>
    <t>(:42) (No Huddle, Shotgun) 17-R.Tannehill pass short right to 86-A.Firkser ran ob at ARI 37 for 4 yards.</t>
  </si>
  <si>
    <t>(:37) (Shotgun) 17-R.Tannehill pass short left to 86-A.Firkser to ARI 33 for 4 yards (3-B.Baker).</t>
  </si>
  <si>
    <t>(:28) (Shotgun) 17-R.Tannehill pass incomplete short left to 2-J.Jones.</t>
  </si>
  <si>
    <t>(:24) (Shotgun) 17-R.Tannehill pass incomplete deep right to 11-A.Brown.</t>
  </si>
  <si>
    <t>(:14) (Shotgun) 1-K.Murray pass short left to 4-R.Moore to ARI 48 for 12 yards (98-J.Simmons).</t>
  </si>
  <si>
    <t>(:08) (Shotgun) 1-K.Murray pass incomplete short left to 10-D.Hopkins.</t>
  </si>
  <si>
    <t>(:02) (Shotgun) 1-K.Murray pass short middle to 2-C.Edmonds to TEN 16 for 36 yards (11-A.Brown).</t>
  </si>
  <si>
    <t>(14:53) 2-C.Edmonds up the middle to ARI 20 for 4 yards (54-R.Evans).</t>
  </si>
  <si>
    <t>(14:18) (No Huddle, Shotgun) 1-K.Murray pass short right to 2-C.Edmonds pushed ob at ARI 23 for 3 yards (54-R.Evans). ARI-68-K.Beachum was injured during the play. His return is Questionable.</t>
  </si>
  <si>
    <t>(13:54) (Shotgun) 1-K.Murray pass deep left intended for 86-D.Harris INTERCEPTED by 31-K.Byard at ARI 44. 31-K.Byard to ARI 32 for 12 yards (2-C.Edmonds; 87-M.Williams).</t>
  </si>
  <si>
    <t>(13:42) (Shotgun) 17-R.Tannehill pass short left to 11-A.Brown to ARI 13 for 19 yards (3-B.Baker).</t>
  </si>
  <si>
    <t>(12:59) (Shotgun) 17-R.Tannehill pass short middle to 11-A.Brown for 13 yards, TOUCHDOWN.</t>
  </si>
  <si>
    <t>(12:55) (Shotgun) 61-R.Hudson to ARI 25 for no gain. FUMBLES, recovered by ARI-1-K.Murray at ARI 20. 1-K.Murray pass short left to 4-R.Moore to TEN 46 for 29 yards (54-R.Evans).</t>
  </si>
  <si>
    <t>(12:15) (Shotgun) 2-C.Edmonds left guard to TEN 43 for 3 yards (93-T.Tart).</t>
  </si>
  <si>
    <t>(11:52) (No Huddle, Shotgun) 1-K.Murray pass short left to 10-D.Hopkins to TEN 33 for 10 yards (20-J.Jenkins). TEN-93-T.Tart was injured during the play. His return is Questionable. TEN-58-H.Landry was injured during the play. His return is Questionable.</t>
  </si>
  <si>
    <t>(11:26) (Shotgun) 6-J.Conner up the middle to TEN 26 for 7 yards (31-K.Byard).</t>
  </si>
  <si>
    <t>(10:50) 1-K.Murray pass incomplete short right to 86-D.Harris.</t>
  </si>
  <si>
    <t>(10:45) (Shotgun) 1-K.Murray pass deep right to 13-C.Kirk for 26 yards, TOUCHDOWN. TEN-92-O.Adeniyi was injured during the play. His return is Questionable.</t>
  </si>
  <si>
    <t>(10:40) (Shotgun) 17-R.Tannehill pass short middle to 80-C.Rogers to TEN 29 for 9 yards (3-B.Baker).</t>
  </si>
  <si>
    <t>(10:08) 22-D.Henry right tackle to TEN 30 for 1 yard (44-M.Golden; 3-B.Baker).</t>
  </si>
  <si>
    <t>(9:29) (Shotgun) 17-R.Tannehill pass deep middle intended for 2-J.Jones INTERCEPTED by 9-I.Simmons [99-J.Watt] at 50. 9-I.Simmons to ARI 47 for -3 yards (28-J.McNichols).</t>
  </si>
  <si>
    <t>(9:21) (Shotgun) 1-K.Murray pass incomplete deep left to 10-D.Hopkins.</t>
  </si>
  <si>
    <t>(9:14) 1-K.Murray pass incomplete short right to 18-A.Green (26-K.Fulton) [96-D.Autry].</t>
  </si>
  <si>
    <t>(8:25) 22-D.Henry right tackle to TEN 29 for 19 yards (34-J.Thompson).</t>
  </si>
  <si>
    <t>(7:55) 22-D.Henry up the middle to TEN 33 for 4 yards (58-J.Hicks).</t>
  </si>
  <si>
    <t>(7:20) (No Huddle) 22-D.Henry left guard to TEN 41 for 8 yards (58-J.Hicks).</t>
  </si>
  <si>
    <t>(6:36) (Shotgun) 22-D.Henry right tackle to TEN 44 for 8 yards (9-I.Simmons).</t>
  </si>
  <si>
    <t>(6:12) (No Huddle) 22-D.Henry left end to TEN 43 for -1 yards (98-C.Peters).</t>
  </si>
  <si>
    <t>(5:18) (Shotgun) 2-C.Edmonds left end pushed ob at TEN 17 for 16 yards (20-J.Jenkins).</t>
  </si>
  <si>
    <t>(4:40) 6-J.Conner left guard to TEN 13 for 4 yards (93-T.Tart).</t>
  </si>
  <si>
    <t>(3:57) 6-J.Conner left guard to TEN 11 for 2 yards (98-J.Simmons).</t>
  </si>
  <si>
    <t>(3:11) (Shotgun) 1-K.Murray pass short right to 13-C.Kirk for 11 yards, TOUCHDOWN.</t>
  </si>
  <si>
    <t>(3:06) (Shotgun) 17-R.Tannehill pass incomplete short middle to 80-C.Rogers (7-B.Murphy) [42-D.Kennard].</t>
  </si>
  <si>
    <t>(3:02) (Shotgun) 22-D.Henry up the middle to TEN 29 for 4 yards (9-I.Simmons, 58-J.Hicks).</t>
  </si>
  <si>
    <t>(2:21) (Shotgun) 17-R.Tannehill pass short left to 2-J.Jones to TEN 39 for 10 yards (20-M.Wilson).</t>
  </si>
  <si>
    <t>(1:50) (Shotgun) 22-D.Henry left guard to TEN 46 for 7 yards (3-B.Baker; 9-I.Simmons).</t>
  </si>
  <si>
    <t>(1:29) (No Huddle, Shotgun) 17-R.Tannehill pass incomplete short right to 11-A.Brown.</t>
  </si>
  <si>
    <t>(1:26) (Shotgun) 17-R.Tannehill pass short right to 11-A.Brown to ARI 49 for 5 yards (23-R.Alford).</t>
  </si>
  <si>
    <t>(:59) (No Huddle, Shotgun) 17-R.Tannehill pass incomplete short middle to 15-N.Westbrook-Ikhine.</t>
  </si>
  <si>
    <t>(:57) (Shotgun) 17-R.Tannehill pass incomplete short left to 22-D.Henry (95-L.Fotu).</t>
  </si>
  <si>
    <t>(:53) (Shotgun) 17-R.Tannehill pass incomplete short middle to 86-A.Firkser (9-I.Simmons).</t>
  </si>
  <si>
    <t>(:44) 2-C.Edmonds up the middle to TEN 37 for 6 yards (96-D.Autry).</t>
  </si>
  <si>
    <t>(15:00) (Shotgun) 2-C.Edmonds right guard to TEN 36 for 1 yard (54-R.Evans).</t>
  </si>
  <si>
    <t>(14:14) (Shotgun) 2-C.Edmonds left tackle to TEN 31 for 5 yards (54-R.Evans).</t>
  </si>
  <si>
    <t>(13:29) (Shotgun) 6-J.Conner right end to TEN 28 for 3 yards (55-J.Brown).</t>
  </si>
  <si>
    <t>(12:43) (Shotgun) 6-J.Conner right tackle to TEN 26 for 2 yards (98-J.Simmons).</t>
  </si>
  <si>
    <t>(11:54) (Shotgun) 6-J.Conner left end to TEN 25 for 1 yard (24-E.Molden).</t>
  </si>
  <si>
    <t>(11:04) (Shotgun) 17-R.Tannehill pass short middle to 2-J.Jones to TEN 43 for 10 yards (3-B.Baker).</t>
  </si>
  <si>
    <t>(10:40) (No Huddle, Shotgun) 17-R.Tannehill pass short left to 22-D.Henry to ARI 49 for 8 yards (20-M.Wilson).</t>
  </si>
  <si>
    <t>(10:16) (No Huddle, Shotgun) 17-R.Tannehill pass short right to 80-C.Rogers to ARI 39 for 10 yards (34-J.Thompson).</t>
  </si>
  <si>
    <t>(9:49) (No Huddle, Shotgun) 17-R.Tannehill pass short middle to 22-D.Henry to ARI 31 for 8 yards (9-I.Simmons; 3-B.Baker).</t>
  </si>
  <si>
    <t>(8:42) (Shotgun) 17-R.Tannehill pass short right to 28-J.McNichols to ARI 34 for 7 yards (49-K.Fitts) [55-C.Jones].</t>
  </si>
  <si>
    <t>(8:18) (No Huddle, Shotgun) 17-R.Tannehill pass incomplete short right to 11-A.Brown.</t>
  </si>
  <si>
    <t>(8:14) (Shotgun) 2-C.Edmonds left end pushed ob at ARI 36 for 2 yards (55-J.Brown).</t>
  </si>
  <si>
    <t>(7:33) (Shotgun) 1-K.Murray pass short middle to 4-R.Moore to ARI 45 for 9 yards (26-K.Fulton).</t>
  </si>
  <si>
    <t>(6:48) (Shotgun) 6-J.Conner up the middle to TEN 49 for 6 yards (55-J.Brown; 50-D.Roberson).</t>
  </si>
  <si>
    <t>(5:59) (Shotgun) 6-J.Conner up the middle to TEN 46 for 8 yards (56-M.Rice; 49-N.Dzubnar).</t>
  </si>
  <si>
    <t>(5:09) (Shotgun) 6-J.Conner up the middle to TEN 44 for 2 yards (56-M.Rice).</t>
  </si>
  <si>
    <t>(4:26) 6-J.Conner right guard to TEN 43 for 1 yard (50-D.Roberson).</t>
  </si>
  <si>
    <t>(3:44) (Shotgun) 6-J.Conner left end to TEN 42 for 1 yard (26-K.Fulton).</t>
  </si>
  <si>
    <t>(2:55) (Shotgun) 1-K.Murray left tackle to TEN 41 for 1 yard (30-B.McDougald).</t>
  </si>
  <si>
    <t>(1:55) 28-J.McNichols right guard to TEN 11 for 8 yards (23-R.Alford).</t>
  </si>
  <si>
    <t>(1:12) (Shotgun) 28-J.McNichols up the middle to TEN 12 for 1 yard (25-Z.Collins).</t>
  </si>
  <si>
    <t>(:26) (Shotgun) 38-M.Sargent up the middle to TEN 14 for 2 yards (91-M.Dogbe).</t>
  </si>
  <si>
    <t>M.Sargent</t>
  </si>
  <si>
    <t>(15:00) (Shotgun) 4-D.Carr pass incomplete short right to 83-D.Waller (36-C.Clark).</t>
  </si>
  <si>
    <t>D.Waller</t>
  </si>
  <si>
    <t>(14:56) (No Huddle, Shotgun) 4-D.Carr pass short left to 45-A.Ingold pushed ob at LV 34 for 9 yards (32-D.Elliott; 23-A.Averett).</t>
  </si>
  <si>
    <t>A.Ingold</t>
  </si>
  <si>
    <t>(14:13) (Shotgun) 8-M.Mariota up the middle to BAL 35 for 31 yards (44-M.Humphrey).</t>
  </si>
  <si>
    <t>M.Mariota</t>
  </si>
  <si>
    <t>(13:11) 23-K.Drake right guard to BAL 36 for -1 yards (98-B.Williams).</t>
  </si>
  <si>
    <t>K.Drake</t>
  </si>
  <si>
    <t>(11:56) (Shotgun) 4-D.Carr pass short middle to 83-D.Waller to BAL 21 for 13 yards (36-C.Clark).</t>
  </si>
  <si>
    <t>(11:21) 28-J.Jacobs right tackle to BAL 13 for 8 yards (32-D.Elliott). LV-71-D.Good was injured during the play. His return is Questionable.  PENALTY on LV-68-A.James, Offensive Holding, 10 yards, enforced at BAL 18.</t>
  </si>
  <si>
    <t>J.Jacobs</t>
  </si>
  <si>
    <t>(11:00) (Shotgun) 4-D.Carr pass incomplete deep left to 13-H.Renfrow.</t>
  </si>
  <si>
    <t>H.Renfrow</t>
  </si>
  <si>
    <t>(10:55) (Shotgun) 4-D.Carr pass incomplete short left to 28-J.Jacobs.</t>
  </si>
  <si>
    <t>(10:51) (Shotgun) 4-D.Carr FUMBLES (Aborted) at BAL 33, and recovers at BAL 43. Penalty on LV, Illegal Shift, declined.</t>
  </si>
  <si>
    <t>D.Carr</t>
  </si>
  <si>
    <t>(10:29) 34-T.Williams left end to BAL 11 for 3 yards (91-Y.Ngakoue; 77-Q.Jefferson).</t>
  </si>
  <si>
    <t>T.Williams</t>
  </si>
  <si>
    <t>(9:09) (Shotgun) 8-L.Jackson pass short left to 34-T.Williams pushed ob at BAL 31 for 2 yards (24-J.Abram).</t>
  </si>
  <si>
    <t>(7:50) (Shotgun) 8-L.Jackson pass short left to 14-S.Watkins to BAL 41 for 8 yards (24-J.Abram) [91-Y.Ngakoue].</t>
  </si>
  <si>
    <t>S.Watkins</t>
  </si>
  <si>
    <t>(6:50) (Shotgun) 8-L.Jackson pass incomplete short middle to 89-M.Andrews [98-M.Crosby].</t>
  </si>
  <si>
    <t>M.Andrews</t>
  </si>
  <si>
    <t>(6:45) (Shotgun) 39-T.Cannon left end to BAL 38 for 2 yards (96-D.Philon; 52-D.Perryman).</t>
  </si>
  <si>
    <t>T.Cannon</t>
  </si>
  <si>
    <t>(5:14) 4-D.Carr pass incomplete deep right to 83-D.Waller (36-C.Clark).</t>
  </si>
  <si>
    <t>(5:09) (Shotgun) 4-D.Carr pass incomplete deep right to 83-D.Waller.</t>
  </si>
  <si>
    <t>(5:03) (Shotgun) 4-D.Carr pass incomplete deep middle to 83-D.Waller (36-C.Clark).</t>
  </si>
  <si>
    <t>(4:46) (Shotgun) 8-L.Jackson pass short right to 5-M.Brown to BAL 35 for no gain (29-C.Hayward).</t>
  </si>
  <si>
    <t>M.Brown</t>
  </si>
  <si>
    <t>(4:03) (Shotgun) 8-L.Jackson pass short left to 34-T.Williams to LV 44 for 21 yards (29-C.Hayward).</t>
  </si>
  <si>
    <t>(3:22) (Shotgun) 34-T.Williams right guard to LV 41 for 3 yards (42-C.Littleton; 52-D.Perryman).</t>
  </si>
  <si>
    <t>(2:39) (Shotgun) 8-L.Jackson pass incomplete short middle to 14-S.Watkins.</t>
  </si>
  <si>
    <t>(2:35) (Shotgun) 8-L.Jackson pass short right to 89-M.Andrews to LV 35 for 6 yards (27-T.Mullen).</t>
  </si>
  <si>
    <t>(1:54) (Shotgun) 34-T.Williams up the middle for 35 yards, TOUCHDOWN.</t>
  </si>
  <si>
    <t>(1:42) 28-J.Jacobs right tackle to LV 28 for 13 yards (40-M.Harrison).</t>
  </si>
  <si>
    <t>(1:06) 28-J.Jacobs right guard to LV 28 for no gain (50-J.Houston; 6-P.Queen).</t>
  </si>
  <si>
    <t>(:31) (Shotgun) 4-D.Carr pass incomplete short right to 83-D.Waller.</t>
  </si>
  <si>
    <t>(:25) (Shotgun) 4-D.Carr pass incomplete short middle to 83-D.Waller (44-M.Humphrey) [50-J.Houston].</t>
  </si>
  <si>
    <t>(:08) (Shotgun) 8-L.Jackson pass short right to 13-D.Duvernay to BAL 26 for 6 yards (24-J.Abram).</t>
  </si>
  <si>
    <t>D.Duvernay</t>
  </si>
  <si>
    <t>(15:00) (Shotgun) 28-L.Murray right tackle to BAL 23 for -3 yards (96-D.Philon).</t>
  </si>
  <si>
    <t>L.Murray</t>
  </si>
  <si>
    <t>(14:20) (Shotgun) 8-L.Jackson pass incomplete short middle to 14-S.Watkins.</t>
  </si>
  <si>
    <t>(14:09) 28-J.Jacobs left guard to LV 35 for no gain (71-J.Ellis).</t>
  </si>
  <si>
    <t>(13:25) (Shotgun) 4-D.Carr pass short middle to 28-J.Jacobs to LV 41 for 6 yards (40-M.Harrison).</t>
  </si>
  <si>
    <t>(11:30) (Shotgun) 8-L.Jackson pass deep left to 5-M.Brown pushed ob at LV 39 for 29 yards (25-T.Moehrig).</t>
  </si>
  <si>
    <t>(10:57) (Shotgun) 8-L.Jackson FUMBLES (Aborted) at LV 43, and recovers at LV 43.</t>
  </si>
  <si>
    <t>L.Jackson</t>
  </si>
  <si>
    <t>(10:15) (Shotgun) 8-L.Jackson pass short middle to 14-S.Watkins pushed ob at LV 14 for 29 yards (44-N.Kwiatkoski).</t>
  </si>
  <si>
    <t>(9:40) (Shotgun) 8-L.Jackson pass incomplete short middle to 84-J.Oliver.</t>
  </si>
  <si>
    <t>J.Oliver</t>
  </si>
  <si>
    <t>(9:35) (Shotgun) 34-T.Williams right tackle to LV 10 for 4 yards (42-C.Littleton).</t>
  </si>
  <si>
    <t>(9:01) (Shotgun) 8-L.Jackson pass short right to 5-M.Brown for 10 yards, TOUCHDOWN.</t>
  </si>
  <si>
    <t>(8:52) (Shotgun) 4-D.Carr pass short left to 45-A.Ingold pushed ob at LV 30 for 5 yards (32-D.Elliott).</t>
  </si>
  <si>
    <t>(8:15) (Shotgun) 4-D.Carr pass short left to 23-K.Drake pushed ob at LV 36 for 6 yards (40-M.Harrison).</t>
  </si>
  <si>
    <t>(7:44) (Shotgun) 4-D.Carr pass short middle to 13-H.Renfrow to LV 48 for 12 yards (25-T.Young).</t>
  </si>
  <si>
    <t>(7:08) (No Huddle, Shotgun) 4-D.Carr pass short left to 83-D.Waller to BAL 43 for 9 yards (23-A.Averett).</t>
  </si>
  <si>
    <t>(6:31) 23-K.Drake right tackle to BAL 43 for no gain (99-O.Oweh).</t>
  </si>
  <si>
    <t>(5:46) (Shotgun) 4-D.Carr pass deep middle to 83-D.Waller to BAL 19 for 24 yards (32-D.Elliott; 36-C.Clark).</t>
  </si>
  <si>
    <t>(5:00) (Shotgun) 4-D.Carr pass incomplete short left to 11-H.Ruggs.</t>
  </si>
  <si>
    <t>H.Ruggs</t>
  </si>
  <si>
    <t>(4:55) (Shotgun) 4-D.Carr pass short right to 83-D.Waller to BAL 11 for 8 yards (49-C.Board).</t>
  </si>
  <si>
    <t>(4:17) (Shotgun) 28-J.Jacobs up the middle for 2 yards, TOUCHDOWN.</t>
  </si>
  <si>
    <t>(4:14) (Shotgun) 34-T.Williams left guard to BAL 26 for 1 yard (42-C.Littleton).</t>
  </si>
  <si>
    <t>(3:32) (Shotgun) 8-L.Jackson pass short right to 5-M.Brown ran ob at BAL 39 for 13 yards (52-D.Perryman).</t>
  </si>
  <si>
    <t>(2:59) (Shotgun) 34-T.Williams left guard to LV 45 for 16 yards (24-J.Abram; 25-T.Moehrig).</t>
  </si>
  <si>
    <t>(2:12) (Shotgun) 28-L.Murray right tackle to LV 42 for 3 yards (91-Y.Ngakoue, 90-J.Hankins).</t>
  </si>
  <si>
    <t>(2:00) (Shotgun) 8-L.Jackson pass short middle to 89-M.Andrews to LV 38 for 4 yards (52-D.Perryman) [98-M.Crosby].</t>
  </si>
  <si>
    <t>(1:22) (Shotgun) 34-T.Williams left guard to LV 36 for 2 yards (91-Y.Ngakoue, 24-J.Abram). BAL-74-T.Phillips was injured during the play. His return is Questionable.</t>
  </si>
  <si>
    <t>(1:13) (Shotgun) 28-L.Murray left guard to LV 36 for no gain (34-K.Wright).</t>
  </si>
  <si>
    <t>(1:12) (Shotgun) 4-D.Carr pass incomplete deep right to 83-D.Waller.</t>
  </si>
  <si>
    <t>(1:07) (Shotgun) 4-D.Carr pass short middle to 7-Z.Jones to BAL 49 for 15 yards (23-A.Averett).</t>
  </si>
  <si>
    <t>Z.Jones</t>
  </si>
  <si>
    <t>(:44) (No Huddle, Shotgun) 4-D.Carr pass incomplete short right to 13-H.Renfrow.</t>
  </si>
  <si>
    <t>(:39) (Shotgun) 4-D.Carr pass incomplete deep left to 11-H.Ruggs.</t>
  </si>
  <si>
    <t>(:33) (Shotgun) 4-D.Carr pass short left to 13-H.Renfrow to BAL 36 for 13 yards (25-T.Young; 44-M.Humphrey).</t>
  </si>
  <si>
    <t>(:27) (Shotgun) 4-D.Carr pass short left to 13-H.Renfrow ran ob at BAL 29 for 7 yards (25-T.Young).</t>
  </si>
  <si>
    <t>(:22) (Shotgun) 4-D.Carr pass incomplete deep right to 89-B.Edwards.</t>
  </si>
  <si>
    <t>B.Edwards</t>
  </si>
  <si>
    <t>(15:00) (Shotgun) 8-L.Jackson pass short middle to 89-M.Andrews to BAL 35 for 10 yards (52-D.Perryman).</t>
  </si>
  <si>
    <t>(14:20) (Shotgun) 8-L.Jackson pass incomplete deep left to 13-D.Duvernay.</t>
  </si>
  <si>
    <t>(14:09) (Shotgun) 28-L.Murray up the middle to BAL 44 for 4 yards (52-D.Perryman; 98-M.Crosby).</t>
  </si>
  <si>
    <t>(13:27) (Shotgun) 8-L.Jackson pass incomplete short middle to 14-S.Watkins.</t>
  </si>
  <si>
    <t>(13:23) (Shotgun) 8-L.Jackson pass incomplete short middle to 14-S.Watkins (91-Y.Ngakoue).</t>
  </si>
  <si>
    <t>(13:10) 28-J.Jacobs left end to LV 9 for 2 yards (98-B.Williams; 6-P.Queen).</t>
  </si>
  <si>
    <t>(12:37) (No Huddle, Shotgun) 4-D.Carr pass incomplete short left to 83-D.Waller.</t>
  </si>
  <si>
    <t>(11:41) 23-K.Drake left tackle to LV 4 for 2 yards (50-J.Houston; 93-C.Campbell).</t>
  </si>
  <si>
    <t>(10:48) (Shotgun) 8-L.Jackson pass incomplete short right to 42-P.Ricard.</t>
  </si>
  <si>
    <t>P.Ricard</t>
  </si>
  <si>
    <t>(10:00) (Shotgun) 28-L.Murray up the middle to LV 21 for 6 yards (91-Y.Ngakoue; 77-Q.Jefferson).</t>
  </si>
  <si>
    <t>(9:17) (Shotgun) 65-P.Mekari reported in as eligible.  34-T.Williams right tackle to LV 22 for -1 yards (44-N.Kwiatkoski).</t>
  </si>
  <si>
    <t>(8:33) (Shotgun) 8-L.Jackson pass incomplete short right to 34-T.Williams.</t>
  </si>
  <si>
    <t>(8:20) 4-D.Carr left end ran ob at LV 24 for 4 yards (45-J.Ferguson).</t>
  </si>
  <si>
    <t>(7:55) (Shotgun) 4-D.Carr pass short right to 23-K.Drake to LV 28 for 4 yards (6-P.Queen).</t>
  </si>
  <si>
    <t>(6:33) (Shotgun) 4-D.Carr pass short left to 23-K.Drake pushed ob at BAL 38 for 12 yards (6-P.Queen). BAL-44-M.Humphrey was injured during the play. His return is Questionable.</t>
  </si>
  <si>
    <t>(6:02) (Shotgun) 4-D.Carr pass short middle to 83-D.Waller to BAL 22 for 16 yards (23-A.Averett).</t>
  </si>
  <si>
    <t>(5:18) (Shotgun) 4-D.Carr pass short left to 83-D.Waller to BAL 20 for 2 yards (32-D.Elliott).</t>
  </si>
  <si>
    <t>(4:33) (Shotgun) 4-D.Carr pass short right to 45-A.Ingold pushed ob at BAL 17 for 3 yards (54-T.Bowser).</t>
  </si>
  <si>
    <t>(4:02) (Shotgun) 4-D.Carr pass short right to 13-H.Renfrow to BAL 13 for 4 yards (44-M.Humphrey).</t>
  </si>
  <si>
    <t>(3:25) (Shotgun) 28-J.Jacobs up the middle to BAL 13 for no gain (49-C.Board).</t>
  </si>
  <si>
    <t>(3:22) (Shotgun) 8-L.Jackson right end to BAL 28 for 15 yards (24-J.Abram).</t>
  </si>
  <si>
    <t>(2:38) (Shotgun) 8-L.Jackson pass short left to 34-T.Williams to BAL 34 for 6 yards (42-C.Littleton; 24-J.Abram).</t>
  </si>
  <si>
    <t>(1:50) (Shotgun) 39-T.Cannon right end to BAL 45 for 11 yards (25-T.Moehrig; 42-C.Littleton). PENALTY on BAL-85-E.Tomlinson, Offensive Holding, 10 yards, enforced at BAL 37.</t>
  </si>
  <si>
    <t>(1:25) (Shotgun) 8-L.Jackson pass short middle to 5-M.Brown to BAL 31 for 4 yards (44-N.Kwiatkoski).</t>
  </si>
  <si>
    <t>(14:49) (Shotgun) 4-D.Carr pass incomplete deep left to 11-H.Ruggs.</t>
  </si>
  <si>
    <t>(14:07) (Shotgun) 4-D.Carr pass short middle to 23-K.Drake to LV 44 for 21 yards (36-C.Clark; 32-D.Elliott).</t>
  </si>
  <si>
    <t>(13:23) (Shotgun) 8-L.Jackson pass short right to 5-M.Brown to BAL 32 for 13 yards (52-D.Perryman).</t>
  </si>
  <si>
    <t>(12:43) (Shotgun) 8-L.Jackson left tackle to BAL 36 for 4 yards (94-C.Nassib).</t>
  </si>
  <si>
    <t>(11:54) (Shotgun) 4-D.Carr pass short right to 83-D.Waller to BAL 37 for 4 yards (6-P.Queen).</t>
  </si>
  <si>
    <t>(11:17) 4-D.Carr pass short right to 45-A.Ingold to BAL 32 for 5 yards (44-M.Humphrey).</t>
  </si>
  <si>
    <t>(10:37) (Shotgun) 28-J.Jacobs left guard to BAL 31 for 1 yard (6-P.Queen).</t>
  </si>
  <si>
    <t>(10:05) (Shotgun) 4-D.Carr pass short middle to 23-K.Drake to BAL 15 for 16 yards (44-M.Humphrey; 49-C.Board).</t>
  </si>
  <si>
    <t>(9:24) 28-J.Jacobs right guard for 15 yards, TOUCHDOWN.</t>
  </si>
  <si>
    <t>(9:18) (Shotgun) 34-T.Williams left guard to BAL 27 for 2 yards (52-D.Perryman).</t>
  </si>
  <si>
    <t>(8:35) (Shotgun) 8-L.Jackson pass short middle to 42-P.Ricard to BAL 33 for 6 yards (24-J.Abram; 52-D.Perryman).</t>
  </si>
  <si>
    <t>(7:53) (Shotgun) 5-M.Brown left end to BAL 38 for 5 yards (42-C.Littleton).</t>
  </si>
  <si>
    <t>(7:15) (Shotgun) 28-L.Murray up the middle to BAL 43 for 5 yards (77-Q.Jefferson, 25-T.Moehrig).</t>
  </si>
  <si>
    <t>(6:31) (Shotgun) 8-L.Jackson pass deep right to 14-S.Watkins to LV 8 for 49 yards (25-T.Moehrig). LV-93-G.McCoy was injured during the play. His return is Questionable.</t>
  </si>
  <si>
    <t>(6:09) (Shotgun) 28-L.Murray up the middle for 8 yards, TOUCHDOWN.</t>
  </si>
  <si>
    <t>(6:04) (Shotgun) 4-D.Carr pass short left to 83-D.Waller pushed ob at LV 34 for 9 yards (23-A.Averett).</t>
  </si>
  <si>
    <t>(5:40) 23-K.Drake right guard to LV 37 for 3 yards (6-P.Queen).</t>
  </si>
  <si>
    <t>(5:05) (Shotgun) 4-D.Carr pass short left to 13-H.Renfrow pushed ob at LV 44 for 7 yards (44-M.Humphrey).</t>
  </si>
  <si>
    <t>(4:59) (Shotgun) 4-D.Carr pass short left to 11-H.Ruggs to BAL 47 for 9 yards (44-M.Humphrey).</t>
  </si>
  <si>
    <t>(4:15) (Shotgun) 4-D.Carr pass incomplete short middle to 83-D.Waller [93-C.Campbell].</t>
  </si>
  <si>
    <t>(4:06) (Shotgun) 4-D.Carr pass deep right to 11-H.Ruggs pushed ob at BAL 10 for 37 yards (21-B.Stephens).</t>
  </si>
  <si>
    <t>(3:53) (Shotgun) 4-D.Carr pass short right to 83-D.Waller pushed ob at BAL 10 for 10 yards (30-C.Westry).</t>
  </si>
  <si>
    <t>(3:50) (Shotgun) 4-D.Carr pass short right to 83-D.Waller for 10 yards, TOUCHDOWN.</t>
  </si>
  <si>
    <t>(3:44) (Shotgun) 8-L.Jackson up the middle to BAL 26 for 1 yard (98-M.Crosby).</t>
  </si>
  <si>
    <t>(3:06) (Shotgun) 8-L.Jackson pass short middle to 42-P.Ricard to BAL 35 for 9 yards (34-K.Wright; 52-D.Perryman).</t>
  </si>
  <si>
    <t>(2:25) (Shotgun) 28-L.Murray right tackle to BAL 35 for no gain (90-J.Hankins; 98-M.Crosby).</t>
  </si>
  <si>
    <t>(1:39) (Shotgun) 28-L.Murray right tackle to LV 35 for 2 yards (27-T.Mullen).</t>
  </si>
  <si>
    <t>(1:34) (Shotgun) 8-L.Jackson up the middle to LV 31 for 4 yards (42-C.Littleton; 77-Q.Jefferson).</t>
  </si>
  <si>
    <t>(1:29) (Shotgun) 8-L.Jackson right end to LV 29 for 2 yards (94-C.Nassib).</t>
  </si>
  <si>
    <t>(:37) (Shotgun) 4-D.Carr pass deep middle to 89-B.Edwards to LV 45 for 20 yards (23-A.Averett).</t>
  </si>
  <si>
    <t>(:22) (Shotgun) 4-D.Carr pass deep middle to 89-B.Edwards to BAL 37 for 18 yards (44-M.Humphrey).</t>
  </si>
  <si>
    <t>(10:00) 4-D.Carr pass short right to 89-B.Edwards to LV 36 for 11 yards (23-A.Averett).</t>
  </si>
  <si>
    <t>(9:22) (Shotgun) 28-J.Jacobs right end to LV 34 for -2 yards (30-C.Westry).</t>
  </si>
  <si>
    <t>(8:44) (Shotgun) 4-D.Carr pass short left to 13-H.Renfrow to BAL 39 for 27 yards (32-D.Elliott).</t>
  </si>
  <si>
    <t>(8:02) 23-K.Drake right tackle to BAL 33 for 6 yards (93-C.Campbell, 44-M.Humphrey).</t>
  </si>
  <si>
    <t>(7:16) (Shotgun) 4-D.Carr pass deep right to 89-B.Edwards for 33 yards, TOUCHDOWN. The Replay Official reviewed the runner broke the plane ruling, and the play was REVERSED. (Shotgun) 4-D.Carr pass deep right to 89-B.Edwards to BAL 1 for 32 yards (21-B.Stephens).</t>
  </si>
  <si>
    <t>(7:03) 4-D.Carr up the middle to BAL 1 for no gain (45-J.Ferguson; 6-P.Queen).</t>
  </si>
  <si>
    <t>(6:23) (Shotgun) 4-D.Carr pass incomplete short right to 13-H.Renfrow [49-C.Board].</t>
  </si>
  <si>
    <t>(6:19) (Shotgun) 4-D.Carr pass short left intended for 17-W.Snead INTERCEPTED by 23-A.Averett [99-O.Oweh] at BAL -3. Touchback.</t>
  </si>
  <si>
    <t>W.Snead</t>
  </si>
  <si>
    <t>(6:07) (Shotgun) 8-L.Jackson pass short middle to 14-S.Watkins to BAL 30 for 10 yards (42-C.Littleton) [98-M.Crosby].</t>
  </si>
  <si>
    <t>(5:28) (Shotgun) 28-L.Murray right guard to BAL 33 for 3 yards (39-N.Hobbs).</t>
  </si>
  <si>
    <t>(4:45) (Shotgun) 8-L.Jackson pass incomplete short middle to 89-M.Andrews (24-J.Abram).</t>
  </si>
  <si>
    <t>(4:31) 23-K.Drake left tackle to BAL 26 for 1 yard (90-P.McPhee).</t>
  </si>
  <si>
    <t>(3:44) (Shotgun) 4-D.Carr pass deep right to 7-Z.Jones for 31 yards, TOUCHDOWN.</t>
  </si>
  <si>
    <t>LA</t>
  </si>
  <si>
    <t>(14:50) (Shotgun) 14-A.Dalton pass short right to 11-D.Mooney to CHI 47 for 4 yards (41-K.Young).</t>
  </si>
  <si>
    <t>D.Mooney</t>
  </si>
  <si>
    <t>(14:25) 32-D.Montgomery up the middle pushed ob at LA 12 for 41 yards (41-K.Young).</t>
  </si>
  <si>
    <t>D.Montgomery</t>
  </si>
  <si>
    <t>(13:46) (Shotgun) 8-D.Williams up the middle to LA 12 for no gain (58-J.Hollins, 99-A.Donald).</t>
  </si>
  <si>
    <t>D.Williams</t>
  </si>
  <si>
    <t>(13:07) (Shotgun) 1-J.Fields pass short right to 84-M.Goodwin to LA 3 for 9 yards (5-J.Ramsey).</t>
  </si>
  <si>
    <t>M.Goodwin</t>
  </si>
  <si>
    <t>(12:00) (Shotgun) 14-A.Dalton pass deep left intended for 11-D.Mooney INTERCEPTED by 22-D.Long (41-K.Young) at LA -8. Touchback.</t>
  </si>
  <si>
    <t>(11:54) 27-D.Henderson up the middle to LA 26 for 6 yards (58-R.Smith).</t>
  </si>
  <si>
    <t>D.Henderson</t>
  </si>
  <si>
    <t>(11:27) (Shotgun) 9-M.Stafford pass short right to 89-T.Higbee to LA 33 for 7 yards (38-Ta.Gipson) [96-A.Hicks].</t>
  </si>
  <si>
    <t>T.Higbee</t>
  </si>
  <si>
    <t>(10:48) 9-M.Stafford pass deep right to 12-V.Jefferson for 67 yards, TOUCHDOWN.</t>
  </si>
  <si>
    <t>V.Jefferson</t>
  </si>
  <si>
    <t>(10:30) 32-D.Montgomery left guard to CHI 38 for 14 yards (41-K.Young; 54-L.Floyd).</t>
  </si>
  <si>
    <t>(9:51) (Shotgun) 14-A.Dalton pass short right to 12-A.Robinson to CHI 43 for 5 yards (11-D.Williams).</t>
  </si>
  <si>
    <t>A.Robinson</t>
  </si>
  <si>
    <t>(9:24) (Shotgun) 14-A.Dalton pass short middle to 85-C.Kmet to LA 47 for 10 yards (24-T.Rapp, 4-J.Fuller).</t>
  </si>
  <si>
    <t>C.Kmet</t>
  </si>
  <si>
    <t>(8:49) (Shotgun) 14-A.Dalton pass incomplete short left to 12-A.Robinson.</t>
  </si>
  <si>
    <t>(8:45) (Shotgun) 32-D.Montgomery up the middle to LA 45 for 2 yards (58-J.Hollins, 99-A.Donald).</t>
  </si>
  <si>
    <t>(8:05) (Shotgun) 14-A.Dalton pass short right to 8-D.Williams to LA 41 for 4 yards (24-T.Rapp).</t>
  </si>
  <si>
    <t>(7:21) (Shotgun) 14-A.Dalton pass incomplete short right to 12-A.Robinson (5-J.Ramsey).</t>
  </si>
  <si>
    <t>(7:17) 9-M.Stafford pass short right to 10-C.Kupp to LA 42 for 1 yard (44-A.Ogletree).</t>
  </si>
  <si>
    <t>C.Kupp</t>
  </si>
  <si>
    <t>(6:52) (No Huddle, Shotgun) 9-M.Stafford pass deep right to 1-D.Jackson to CHI 40 for 18 yards (44-A.Ogletree).</t>
  </si>
  <si>
    <t>D.Jackson</t>
  </si>
  <si>
    <t>(6:09) 9-M.Stafford left end to CHI 39 for 1 yard (58-R.Smith).</t>
  </si>
  <si>
    <t>M.Stafford</t>
  </si>
  <si>
    <t>(5:30) (Shotgun) 9-M.Stafford pass short left to 10-C.Kupp to CHI 35 for 4 yards (23-M.Christian, 33-Ja.Johnson) [94-R.Quinn].</t>
  </si>
  <si>
    <t>(4:49) (Shotgun) 9-M.Stafford pass incomplete deep left to 12-V.Jefferson.</t>
  </si>
  <si>
    <t>(4:39) 8-D.Williams left end to CHI 22 for -3 yards (51-T.Reeder, 5-J.Ramsey).</t>
  </si>
  <si>
    <t>(3:58) (Shotgun) 14-A.Dalton pass short right to 84-M.Goodwin pushed ob at CHI 41 for 19 yards (22-D.Long). PENALTY on LA-22-D.Long, Face Mask (15 Yards), 15 yards, enforced at CHI 41.</t>
  </si>
  <si>
    <t>(3:34) (Shotgun) 84-M.Goodwin left end pushed ob at LA 46 for -2 yards (5-J.Ramsey).</t>
  </si>
  <si>
    <t>(2:50) (Shotgun) 14-A.Dalton pass short right to 11-D.Mooney to LA 48 for -2 yards (5-J.Ramsey).</t>
  </si>
  <si>
    <t>(2:08) (Shotgun) 14-A.Dalton pass short left to 10-D.Byrd to LA 38 for 10 yards (22-D.Long).</t>
  </si>
  <si>
    <t>D.Byrd</t>
  </si>
  <si>
    <t>(1:14) 9-M.Stafford pass short left to 89-T.Higbee to CHI 41 for 17 yards (58-R.Smith).</t>
  </si>
  <si>
    <t>(:29) 27-D.Henderson left tackle to CHI 39 for 2 yards (4-E.Jackson).</t>
  </si>
  <si>
    <t>(15:00) (Shotgun) 2-R.Woods left tackle pushed ob at CHI 32 for 7 yards (33-Ja.Johnson).</t>
  </si>
  <si>
    <t>R.Woods</t>
  </si>
  <si>
    <t>(14:40) (No Huddle) 27-D.Henderson left guard to CHI 32 for no gain (90-A.Blackson; 44-A.Ogletree).</t>
  </si>
  <si>
    <t>(13:56) 9-M.Stafford pass short right to 12-V.Jefferson pushed ob at CHI 19 for 13 yards (33-Ja.Johnson).</t>
  </si>
  <si>
    <t>(13:16) 9-M.Stafford pass short middle to 27-D.Henderson to CHI 2 for 17 yards (58-R.Smith; 22-K.Vildor).</t>
  </si>
  <si>
    <t>(12:34) 27-D.Henderson left tackle to CHI 4 for -2 yards (33-Ja.Johnson; 44-A.Ogletree).</t>
  </si>
  <si>
    <t>(11:51) (Shotgun) 9-M.Stafford pass incomplete short right to 10-C.Kupp.</t>
  </si>
  <si>
    <t>(11:46) (Shotgun) 9-M.Stafford pass incomplete short left to 2-R.Woods.</t>
  </si>
  <si>
    <t>(11:39) 32-D.Montgomery left tackle to CHI 26 for 1 yard (5-J.Ramsey; 58-J.Hollins).</t>
  </si>
  <si>
    <t>(10:59) (Shotgun) 14-A.Dalton pass short left to 11-D.Mooney to CHI 35 for 9 yards (5-J.Ramsey).</t>
  </si>
  <si>
    <t>(10:16) (Shotgun) 14-A.Dalton pass short right to 84-M.Goodwin pushed ob at CHI 42 for 7 yards (22-D.Long).</t>
  </si>
  <si>
    <t>(9:35) 32-D.Montgomery up the middle to CHI 45 for 3 yards (41-K.Young; 4-J.Fuller).</t>
  </si>
  <si>
    <t>(8:54) (Shotgun) 8-D.Williams right tackle to 50 for 5 yards (24-T.Rapp; 58-J.Hollins).</t>
  </si>
  <si>
    <t>(8:14) (Shotgun) 14-A.Dalton pass short left to 10-D.Byrd to LA 47 for 3 yards (41-K.Young; 52-T.Lewis).</t>
  </si>
  <si>
    <t>(7:29) (Shotgun) 14-A.Dalton pass incomplete short right to 12-A.Robinson (22-D.Long).</t>
  </si>
  <si>
    <t>(7:18) (Shotgun) 9-M.Stafford pass short right to 89-T.Higbee to LA 12 for 1 yard (38-Ta.Gipson).</t>
  </si>
  <si>
    <t>(5:33) (Shotgun) 9-M.Stafford pass short left to 2-R.Woods to LA 8 for 6 yards (58-R.Smith).</t>
  </si>
  <si>
    <t>(4:42) 14-A.Dalton pass short right to 85-C.Kmet pushed ob at LA 45 for 10 yards (4-J.Fuller).</t>
  </si>
  <si>
    <t>(4:12) 32-D.Montgomery up the middle to LA 35 for 10 yards (22-D.Long, 4-J.Fuller).</t>
  </si>
  <si>
    <t>(3:30) 32-D.Montgomery left guard to LA 32 for 3 yards (69-S.Joseph).</t>
  </si>
  <si>
    <t>(2:52) (Shotgun) 14-A.Dalton pass short right to 12-A.Robinson to LA 23 for 9 yards (11-D.Williams).</t>
  </si>
  <si>
    <t>(2:15) (Shotgun) 32-D.Montgomery up the middle to LA 20 for 3 yards (41-K.Young).</t>
  </si>
  <si>
    <t>(2:00) (Shotgun) 14-A.Dalton pass short middle to 12-A.Robinson to LA 12 for 8 yards (41-K.Young).</t>
  </si>
  <si>
    <t>(1:15) (Shotgun) 32-D.Montgomery right tackle to LA 12 for no gain (58-J.Hollins).</t>
  </si>
  <si>
    <t>(:38) (Shotgun) 32-D.Montgomery up the middle for 3 yards, TOUCHDOWN.</t>
  </si>
  <si>
    <t>(15:00) 9-M.Stafford pass incomplete short left to 10-C.Kupp (33-Ja.Johnson).</t>
  </si>
  <si>
    <t>(14:57) (Shotgun) 27-D.Henderson left guard to LA 25 for no gain (58-R.Smith; 98-B.Nichols).</t>
  </si>
  <si>
    <t>(14:30) (No Huddle, Shotgun) 9-M.Stafford pass deep middle to 2-R.Woods to LA 44 for 19 yards (22-K.Vildor).</t>
  </si>
  <si>
    <t>(14:01) (No Huddle, Shotgun) 9-M.Stafford pass deep middle to 10-C.Kupp for 56 yards, TOUCHDOWN. PENALTY on CHI-96-A.Hicks, Roughing the Passer, 15 yards, enforced between downs.</t>
  </si>
  <si>
    <t>(13:49) (Shotgun) 14-A.Dalton pass short right to 11-D.Mooney to CHI 25 for 6 yards (22-D.Long).</t>
  </si>
  <si>
    <t>(13:13) 32-D.Montgomery up the middle to CHI 26 for 1 yard (69-S.Joseph; 41-K.Young).</t>
  </si>
  <si>
    <t>(12:31) (Shotgun) 14-A.Dalton pass short left to 12-A.Robinson to CHI 33 for 7 yards (11-D.Williams).</t>
  </si>
  <si>
    <t>(11:56) (Shotgun) 32-D.Montgomery up the middle to CHI 39 for 6 yards (41-K.Young).</t>
  </si>
  <si>
    <t>(11:20) 14-A.Dalton pass short right to 32-D.Montgomery to CHI 49 for 10 yards (51-T.Reeder).</t>
  </si>
  <si>
    <t>(10:42) 14-A.Dalton pass incomplete short right to 85-C.Kmet.</t>
  </si>
  <si>
    <t>(10:36) (Shotgun) 14-A.Dalton pass short right to 8-D.Williams pushed ob at LA 43 for 8 yards (4-J.Fuller).</t>
  </si>
  <si>
    <t>(9:56) (Shotgun) 14-A.Dalton pass short middle to 85-C.Kmet to LA 40 for 3 yards (51-T.Reeder). LA-22-D.Long was injured during the play. His return is Probable.</t>
  </si>
  <si>
    <t>(9:17) 32-D.Montgomery right tackle to LA 36 for 4 yards (92-J.Williams, 41-K.Young).</t>
  </si>
  <si>
    <t>(8:41) (Shotgun) 14-A.Dalton pass short right to 84-M.Goodwin to LA 26 for 10 yards (51-T.Reeder; 11-D.Williams).</t>
  </si>
  <si>
    <t>(7:54) 32-D.Montgomery up the middle to LA 22 for 4 yards (4-J.Fuller, 24-T.Rapp).</t>
  </si>
  <si>
    <t>(7:14) (Shotgun) 8-D.Williams up the middle to LA 16 for 6 yards (24-T.Rapp).</t>
  </si>
  <si>
    <t>(6:34) (Shotgun) 1-J.Fields pass short middle to 12-A.Robinson to LA 15 for 1 yard (58-J.Hollins). CHI-75-L.Borom was injured during the play. His return is Questionable.</t>
  </si>
  <si>
    <t>(5:53) (Shotgun) 8-D.Williams left end to LA 14 for 1 yard (54-L.Floyd; 91-G.Gaines).</t>
  </si>
  <si>
    <t>(5:08) (Shotgun) 14-A.Dalton pass short left to 80-J.Graham to LA 3 for 11 yards (5-J.Ramsey, 24-T.Rapp).</t>
  </si>
  <si>
    <t>J.Graham</t>
  </si>
  <si>
    <t>(4:20) (Shotgun) 1-J.Fields right end for 3 yards, TOUCHDOWN.</t>
  </si>
  <si>
    <t>J.Fields</t>
  </si>
  <si>
    <t>(4:14) (Shotgun) 27-D.Henderson left tackle to LA 30 for 5 yards (96-A.Hicks).</t>
  </si>
  <si>
    <t>(3:54) (No Huddle, Shotgun) 9-M.Stafford pass incomplete short left to 10-C.Kupp.</t>
  </si>
  <si>
    <t>(3:51) (Shotgun) 9-M.Stafford pass short middle to 89-T.Higbee to LA 36 for 6 yards (58-R.Smith).</t>
  </si>
  <si>
    <t>(3:23) 9-M.Stafford pass deep right to 89-T.Higbee pushed ob at CHI 27 for 37 yards (58-R.Smith; 22-K.Vildor).</t>
  </si>
  <si>
    <t>(2:44) (Shotgun) 9-M.Stafford pass short left to 1-D.Jackson to CHI 24 for 3 yards (4-E.Jackson).</t>
  </si>
  <si>
    <t>(2:20) (No Huddle, Shotgun) 9-M.Stafford pass short left to 10-C.Kupp pushed ob at CHI 18 for 6 yards (23-M.Christian).</t>
  </si>
  <si>
    <t>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</t>
  </si>
  <si>
    <t>(1:24) 27-D.Henderson up the middle for 1 yard, TOUCHDOWN.</t>
  </si>
  <si>
    <t>(1:13) (Shotgun) 14-A.Dalton pass short middle to 8-D.Williams to CHI 26 for 5 yards (31-R.Rochell).</t>
  </si>
  <si>
    <t>(:43) (No Huddle, Shotgun) 14-A.Dalton pass short middle to 8-D.Williams to CHI 37 for 11 yards (54-L.Floyd; 4-J.Fuller). Penalty on LA-99-A.Donald, Illegal Use of Hands, declined.</t>
  </si>
  <si>
    <t>(:13) (Shotgun) 14-A.Dalton pass incomplete short left to 12-A.Robinson (51-T.Reeder).</t>
  </si>
  <si>
    <t>(:09) 32-D.Montgomery up the middle to CHI 45 for 8 yards (52-T.Lewis).</t>
  </si>
  <si>
    <t>(15:00) (Shotgun) 32-D.Montgomery right tackle to 50 for 5 yards (4-J.Fuller, 94-A.Robinson).</t>
  </si>
  <si>
    <t>(14:20) (Shotgun) 14-A.Dalton pass short right to 11-D.Mooney to LA 41 for 9 yards (4-J.Fuller).</t>
  </si>
  <si>
    <t>(12:57) (Shotgun) 14-A.Dalton pass short right to 85-C.Kmet to LA 28 for 9 yards (5-J.Ramsey, 4-J.Fuller).</t>
  </si>
  <si>
    <t>(12:23) (No Huddle, Shotgun) 8-D.Williams right end pushed ob at LA 25 for 3 yards (4-J.Fuller).</t>
  </si>
  <si>
    <t>(10:59) (Shotgun) 14-A.Dalton pass incomplete short middle to 85-C.Kmet [91-G.Gaines].</t>
  </si>
  <si>
    <t>(10:54) (Shotgun) 14-A.Dalton pass short left to 85-C.Kmet to LA 30 for 10 yards (11-D.Williams; 24-T.Rapp).</t>
  </si>
  <si>
    <t>(10:07) (Shotgun) 14-A.Dalton pass incomplete short right to 11-D.Mooney (31-R.Rochell).</t>
  </si>
  <si>
    <t>(10:01) (Shotgun) 27-D.Henderson left tackle to LA 35 for 5 yards (90-A.Blackson; 44-A.Ogletree).</t>
  </si>
  <si>
    <t>(9:23) (Shotgun) 27-D.Henderson left tackle to LA 43 for 8 yards (33-Ja.Johnson).</t>
  </si>
  <si>
    <t>(8:37) (Shotgun) 27-D.Henderson left guard to CHI 48 for 9 yards (90-A.Blackson). PENALTY on CHI-44-A.Ogletree, Taunting, 15 yards, enforced at CHI 48.</t>
  </si>
  <si>
    <t>(7:56) (Shotgun) 27-D.Henderson left guard to CHI 28 for 5 yards (96-A.Hicks; 58-R.Smith).</t>
  </si>
  <si>
    <t>(7:09) (Shotgun) 27-D.Henderson right tackle to CHI 26 for 2 yards (58-R.Smith).</t>
  </si>
  <si>
    <t>(6:41) (Shotgun) 9-M.Stafford pass short left to 10-C.Kupp to CHI 21 for 15 yards (22-K.Vildor; 52-K.Mack).</t>
  </si>
  <si>
    <t>(5:22) (Shotgun) 9-M.Stafford pass short middle to 10-C.Kupp to CHI 22 for 9 yards (4-E.Jackson).</t>
  </si>
  <si>
    <t>(4:44) 25-S.Michel up the middle to CHI 20 for 2 yards (90-A.Blackson; 50-J.Attaochu).</t>
  </si>
  <si>
    <t>S.Michel</t>
  </si>
  <si>
    <t>(3:59) (Shotgun) 27-D.Henderson left tackle to CHI 5 for 15 yards (38-Ta.Gipson).</t>
  </si>
  <si>
    <t>(3:33) (No Huddle, Shotgun) 9-M.Stafford pass incomplete short middle to 89-T.Higbee.</t>
  </si>
  <si>
    <t>(3:29) (Shotgun) 27-D.Henderson right guard to CHI 2 for 3 yards (4-E.Jackson).</t>
  </si>
  <si>
    <t>(3:22) 9-M.Stafford pass short middle to 2-R.Woods for 2 yards, TOUCHDOWN. Penalty on CHI-44-A.Ogletree, Defensive Holding, declined.</t>
  </si>
  <si>
    <t>(3:17) (Shotgun) 14-A.Dalton pass short right to 12-A.Robinson to CHI 30 for 5 yards (11-D.Williams).</t>
  </si>
  <si>
    <t>(2:59) (No Huddle, Shotgun) 14-A.Dalton pass short left to 10-D.Byrd to CHI 36 for 6 yards (24-T.Rapp).</t>
  </si>
  <si>
    <t>(2:39) (No Huddle, Shotgun) 14-A.Dalton pass incomplete short right to 12-A.Robinson (11-D.Williams).</t>
  </si>
  <si>
    <t>(2:32) (Shotgun) 14-A.Dalton pass incomplete short left to 8-D.Williams.</t>
  </si>
  <si>
    <t>(2:29) (Shotgun) 14-A.Dalton pass incomplete short left to 80-J.Graham.</t>
  </si>
  <si>
    <t>(2:18) 27-D.Henderson up the middle to CHI 24 for 3 yards (58-R.Smith; 57-C.Jones).</t>
  </si>
  <si>
    <t>(2:00) 27-D.Henderson right end pushed ob at CHI 16 for 8 yards (22-K.Vildor).</t>
  </si>
  <si>
    <t>TWO-POINT CONVERSION ATTEMPT. 27-K.Hunt rushes up the middle. ATTEMPT SUCCEEDS.</t>
  </si>
  <si>
    <t>K.Hunt</t>
  </si>
  <si>
    <t>(:26) 27-K.Hunt right tackle to KC 12 for 2 yards (97-A.Okafor; 23-A.Watts).</t>
  </si>
  <si>
    <t>(14:20) (Shotgun) 27-K.Hunt right end to KC 5 for 4 yards (56-B.Niemann).</t>
  </si>
  <si>
    <t>(13:12) 6-B.Mayfield pass short right to 81-A.Hooper pushed ob at KC 45 for 14 yards (49-D.Sorensen).</t>
  </si>
  <si>
    <t>A.Hooper</t>
  </si>
  <si>
    <t>(12:25) 6-B.Mayfield pass incomplete short middle to 31-A.Janovich.</t>
  </si>
  <si>
    <t>A.Janovich</t>
  </si>
  <si>
    <t>(11:35) (Shotgun) 6-B.Mayfield pass deep right to 10-A.Schwartz to KC 22 for 16 yards (21-M.Hughes).</t>
  </si>
  <si>
    <t>A.Schwartz</t>
  </si>
  <si>
    <t>(1:31) 27-K.Hunt right guard to CLE 6 for 5 yards (51-M.Danna).</t>
  </si>
  <si>
    <t>(10:08) (Shotgun) 6-B.Mayfield pass incomplete deep right to 85-D.Njoku.</t>
  </si>
  <si>
    <t>D.Njoku</t>
  </si>
  <si>
    <t>(9:59) (Shotgun) 6-B.Mayfield pass short right to 81-A.Hooper to KC 15 for 8 yards (38-L.Sneed).</t>
  </si>
  <si>
    <t>(9:18) (Shotgun) 6-B.Mayfield pass short left to 81-A.Hooper to KC 10 for 5 yards (21-M.Hughes).</t>
  </si>
  <si>
    <t>(1:25) 27-K.Hunt right end to CLE 21 for 15 yards (49-D.Sorensen; 53-A.Hitchens).</t>
  </si>
  <si>
    <t>(10:28) 27-K.Hunt left end for 2 yards, TOUCHDOWN.</t>
  </si>
  <si>
    <t>(9:28) (Shotgun) 6-B.Mayfield pass short left to 27-K.Hunt to CLE 23 for 4 yards (54-N.Bolton) [51-M.Danna].</t>
  </si>
  <si>
    <t>(7:46) (Shotgun) 25-C.Edwards-Helaire up the middle to KC 17 for -2 yards (58-M.McDowell).</t>
  </si>
  <si>
    <t>C.Edwards-Helaire</t>
  </si>
  <si>
    <t>(7:10) (Shotgun) 15-P.Mahomes pass short right to 87-T.Kelce to KC 34 for 17 yards (33-R.Harrison).</t>
  </si>
  <si>
    <t>T.Kelce</t>
  </si>
  <si>
    <t>(6:33) 25-C.Edwards-Helaire left guard to KC 38 for 4 yards (90-J.Clowney).</t>
  </si>
  <si>
    <t>(5:53) (Shotgun) 15-P.Mahomes pass short middle to 87-T.Kelce to KC 47 for 9 yards (4-A.Walker).</t>
  </si>
  <si>
    <t>(5:08) 15-P.Mahomes pass short left to 25-C.Edwards-Helaire to CLE 42 for 11 yards (51-Ma.Wilson; 33-R.Harrison). Penalty on CLE-33-R.Harrison, Disqualification, offsetting. Penalty on KC, Unsportsmanlike Conduct, offsetting.</t>
  </si>
  <si>
    <t>(4:43) 15-P.Mahomes pass deep left to 10-T.Hill pushed ob at CLE 18 for 24 yards (36-M.Stewart).</t>
  </si>
  <si>
    <t>T.Hill</t>
  </si>
  <si>
    <t>(4:08) (Shotgun) 10-T.Hill right end to CLE 14 for 4 yards (23-T.Hill).</t>
  </si>
  <si>
    <t>(3:24) (Shotgun) 15-P.Mahomes pass incomplete short right to 10-T.Hill (43-J.Johnson).</t>
  </si>
  <si>
    <t>(2:50) (Shotgun) 15-P.Mahomes pass short middle to 11-D.Robinson to CLE 10 for 9 yards (43-J.Johnson).</t>
  </si>
  <si>
    <t>D.Robinson</t>
  </si>
  <si>
    <t>(1:51) 6-B.Mayfield pass deep right to 10-A.Schwartz ran ob at KC 31 for 44 yards.</t>
  </si>
  <si>
    <t>(1:02) 6-B.Mayfield pass short left to 88-H.Bryant pushed ob at KC 14 for 17 yards (38-L.Sneed).</t>
  </si>
  <si>
    <t>H.Bryant</t>
  </si>
  <si>
    <t>(2:49) 27-K.Hunt right end to CLE 22 for 5 yards (49-D.Sorensen).</t>
  </si>
  <si>
    <t>(15:00) (Shotgun) 6-B.Mayfield pass short middle to 85-D.Njoku to KC 9 for 3 yards (53-A.Hitchens).</t>
  </si>
  <si>
    <t>(2:19) (No Huddle, Shotgun) 6-B.Mayfield pass short right to 27-K.Hunt to CLE 25 for 3 yards (56-B.Niemann).</t>
  </si>
  <si>
    <t>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</t>
  </si>
  <si>
    <t>J.Landry</t>
  </si>
  <si>
    <t>(13:28) (Shotgun) 15-P.Mahomes pass short right to 10-T.Hill to KC 33 for 8 yards (21-D.Ward).</t>
  </si>
  <si>
    <t>(12:53) (Shotgun) 25-C.Edwards-Helaire up the middle to KC 34 for 1 yard (28-J.Owusu-Koramoah; 58-M.McDowell).</t>
  </si>
  <si>
    <t>(12:11) 45-M.Burton up the middle to KC 36 for 2 yards (95-M.Garrett; 90-J.Clowney).</t>
  </si>
  <si>
    <t>M.Burton</t>
  </si>
  <si>
    <t>(11:33) (Shotgun) 15-P.Mahomes pass short middle to 10-T.Hill to KC 30 for -6 yards (90-J.Clowney).</t>
  </si>
  <si>
    <t>(10:42) (Shotgun) 15-P.Mahomes pass short left to 17-M.Hardman to KC 39 for 4 yards (4-A.Walker).</t>
  </si>
  <si>
    <t>M.Hardman</t>
  </si>
  <si>
    <t>(10:02) (Shotgun) 15-P.Mahomes pass short middle to 10-T.Hill to 50 for 11 yards (21-D.Ward; 36-M.Stewart) [97-M.Jackson].</t>
  </si>
  <si>
    <t>(9:20) (Shotgun) 15-P.Mahomes pass incomplete deep right to 10-T.Hill (21-D.Ward).</t>
  </si>
  <si>
    <t>(9:11) (Shotgun) 15-P.Mahomes pass short middle to 13-B.Pringle to CLE 44 for 6 yards (4-A.Walker).</t>
  </si>
  <si>
    <t>B.Pringle</t>
  </si>
  <si>
    <t>(8:29) (Shotgun) 15-P.Mahomes pass deep left to 10-T.Hill to CLE 22 for 22 yards (43-J.Johnson) [55-T.McKinley]. Penalty on CLE-95-M.Garrett, Defensive Offside, declined.</t>
  </si>
  <si>
    <t>(8:02) 15-P.Mahomes pass short left to 87-T.Kelce to CLE 3 for 19 yards (4-A.Walker; 44-S.Takitaki).</t>
  </si>
  <si>
    <t>(7:18) 75-M.Remmers reported in as eligible.  15-P.Mahomes pass short middle to 75-M.Remmers to CLE 5 for -2 yards (55-T.McKinley).</t>
  </si>
  <si>
    <t>M.Remmers</t>
  </si>
  <si>
    <t>(5:56) (Shotgun) 6-B.Mayfield pass short right to 10-A.Schwartz to CLE 23 for 9 yards (38-L.Sneed).</t>
  </si>
  <si>
    <t>(5:17) (Shotgun) 10-A.Schwartz right end pushed ob at CLE 40 for 17 yards (38-L.Sneed).</t>
  </si>
  <si>
    <t>(1:40) (No Huddle, Shotgun) 6-B.Mayfield pass short right to 27-K.Hunt to CLE 48 for 19 yards (95-C.Jones).</t>
  </si>
  <si>
    <t>(4:04) 6-B.Mayfield pass short right to 80-J.Landry pushed ob at KC 41 for 9 yards (35-C.Ward).</t>
  </si>
  <si>
    <t>(15:00) 24-N.Chubb left end to CLE 27 for 2 yards (51-M.Danna; 98-T.Wharton).</t>
  </si>
  <si>
    <t>N.Chubb</t>
  </si>
  <si>
    <t>(2:50) (Shotgun) 15-P.Mahomes pass short left to 10-T.Hill to KC 27 for 9 yards (4-A.Walker).</t>
  </si>
  <si>
    <t>(2:17) (Shotgun) 15-P.Mahomes pass deep right to 10-T.Hill to CLE 45 for 28 yards (4-A.Walker).</t>
  </si>
  <si>
    <t>(1:54) (Shotgun) 15-P.Mahomes pass incomplete short middle to 13-B.Pringle (97-M.Jackson).</t>
  </si>
  <si>
    <t>(1:50) (Shotgun) 15-P.Mahomes pass incomplete deep left to 10-T.Hill. Penalty on KC-10-T.Hill, Offensive Pass Interference, declined.</t>
  </si>
  <si>
    <t>(14:18) (Shotgun) 6-B.Mayfield pass short left to 24-N.Chubb to CLE 35 for 8 yards (38-L.Sneed).</t>
  </si>
  <si>
    <t>(13:47) 24-N.Chubb left tackle pushed ob at CLE 41 for 6 yards (38-L.Sneed).</t>
  </si>
  <si>
    <t>(:59) (Shotgun) 6-B.Mayfield pass deep right to 85-D.Njoku to KC 36 for 43 yards (35-C.Ward) [90-J.Reed].</t>
  </si>
  <si>
    <t>(:43) (Shotgun) 6-B.Mayfield pass incomplete deep left to 10-A.Schwartz.</t>
  </si>
  <si>
    <t>(:03) (Shotgun) 6-B.Mayfield pass short right to 80-J.Landry to KC 25 for 32 yards. Lateral to 6-B.Mayfield to KC 14 for 11 yards. Lateral to 27-K.Hunt to KC 12 for 2 yards (22-J.Thornhill; 49-D.Sorensen).</t>
  </si>
  <si>
    <t>(15:00) (Shotgun) 25-C.Edwards-Helaire right end to KC 28 for 3 yards (58-M.McDowell).</t>
  </si>
  <si>
    <t>(14:24) (Shotgun) 25-C.Edwards-Helaire right tackle to KC 32 for 4 yards (4-A.Walker).</t>
  </si>
  <si>
    <t>(13:48) (Shotgun) 15-P.Mahomes pass short right to 10-T.Hill to KC 38 for 6 yards (21-D.Ward).</t>
  </si>
  <si>
    <t>(13:12) (Shotgun) 25-C.Edwards-Helaire right tackle to KC 42 for 4 yards (55-T.McKinley).</t>
  </si>
  <si>
    <t>(12:36) (Shotgun) 15-P.Mahomes pass short left to 17-M.Hardman to KC 49 for 7 yards (43-J.Johnson).</t>
  </si>
  <si>
    <t>(11:49) (Shotgun) 15-P.Mahomes pass short middle to 87-T.Kelce to CLE 39 for 12 yards (23-T.Hill; 21-D.Ward).</t>
  </si>
  <si>
    <t>(11:09) (Shotgun) 15-P.Mahomes pass incomplete short middle to 87-T.Kelce.</t>
  </si>
  <si>
    <t>(11:05) (Shotgun) 25-C.Edwards-Helaire left guard to CLE 36 for 3 yards (97-M.Jackson).</t>
  </si>
  <si>
    <t>(9:55) 25-C.Edwards-Helaire up the middle to CLE 19 for 9 yards (36-M.Stewart).</t>
  </si>
  <si>
    <t>(9:19) 15-P.Mahomes pass short right to 10-T.Hill to CLE 13 for 6 yards (43-J.Johnson).</t>
  </si>
  <si>
    <t>(7:33) (Shotgun) 15-P.Mahomes pass short left to 87-T.Kelce for 11 yards, TOUCHDOWN.</t>
  </si>
  <si>
    <t>(10:54) 24-N.Chubb left end to KC 23 for -1 yards (54-N.Bolton).</t>
  </si>
  <si>
    <t>(8:40) (Shotgun) 24-N.Chubb right end to KC 4 for 6 yards (90-J.Reed).</t>
  </si>
  <si>
    <t>(7:58) 24-N.Chubb right guard for 4 yards, TOUCHDOWN.</t>
  </si>
  <si>
    <t>(5:56) 25-C.Edwards-Helaire right tackle to KC 48 for 1 yard (97-M.Jackson; 90-J.Clowney).</t>
  </si>
  <si>
    <t>(5:22) (Shotgun) 15-P.Mahomes pass short right to 17-M.Hardman ran ob at CLE 44 for 8 yards (21-D.Ward).</t>
  </si>
  <si>
    <t>(4:43) (Shotgun) Direct snap to 81-B.Bell.  81-B.Bell up the middle to CLE 42 for 2 yards (95-M.Garrett).</t>
  </si>
  <si>
    <t>B.Bell</t>
  </si>
  <si>
    <t>(4:05) (Shotgun) 25-C.Edwards-Helaire up the middle to CLE 37 for 5 yards (28-J.Owusu-Koramoah).</t>
  </si>
  <si>
    <t>(3:24) (Shotgun) 15-P.Mahomes pass short right to 81-B.Bell to CLE 34 for 3 yards (21-D.Ward).</t>
  </si>
  <si>
    <t>(2:44) (Shotgun) 15-P.Mahomes pass short left to 25-C.Edwards-Helaire pushed ob at CLE 20 for 14 yards (4-A.Walker).</t>
  </si>
  <si>
    <t>(2:11) (Shotgun) 31-Da.Williams left guard to CLE 16 for 4 yards (36-M.Stewart).</t>
  </si>
  <si>
    <t>Da.Williams</t>
  </si>
  <si>
    <t>(:43) (Shotgun) 15-P.Mahomes pass incomplete deep right to 11-D.Robinson.</t>
  </si>
  <si>
    <t>(:32) 6-B.Mayfield pass short right to 80-J.Landry to CLE 36 for 11 yards (35-C.Ward).</t>
  </si>
  <si>
    <t>(4:44) 6-B.Mayfield pass short left to 24-N.Chubb pushed ob at 50 for 10 yards (54-N.Bolton).</t>
  </si>
  <si>
    <t>(14:22) (Shotgun) 6-B.Mayfield pass short left to 80-J.Landry pushed ob at CLE 47 for 9 yards (22-J.Thornhill).</t>
  </si>
  <si>
    <t>(3:01) 24-N.Chubb left end for 18 yards, TOUCHDOWN.</t>
  </si>
  <si>
    <t>(13:11) 6-B.Mayfield pass deep left to 85-D.Njoku pushed ob at KC 17 for 30 yards (38-L.Sneed).</t>
  </si>
  <si>
    <t>(7:27) 24-N.Chubb left guard to CLE 31 for 6 yards (22-J.Thornhill).</t>
  </si>
  <si>
    <t>(6:46) (Shotgun) 24-N.Chubb left end to CLE 48 for 17 yards (22-J.Thornhill).</t>
  </si>
  <si>
    <t>(6:03) 24-N.Chubb right end to KC 48 for 4 yards (22-J.Thornhill). FUMBLES (22-J.Thornhill), RECOVERED by KC-56-B.Niemann at KC 47.</t>
  </si>
  <si>
    <t>(15:00) 24-N.Chubb right tackle to CLE 38 for 2 yards (98-T.Wharton).</t>
  </si>
  <si>
    <t>(10:24) (Shotgun) 15-P.Mahomes pass deep right to 10-T.Hill for 75 yards, TOUCHDOWN [96-J.Elliott].</t>
  </si>
  <si>
    <t>(13:53) 24-N.Chubb left tackle to KC 47 for 6 yards (56-B.Niemann; 53-A.Hitchens).</t>
  </si>
  <si>
    <t>(8:50) (Shotgun) 6-B.Mayfield pass incomplete deep left to 85-D.Njoku.</t>
  </si>
  <si>
    <t>(8:42) (Punt formation) 7-J.Gillan FUMBLES (Aborted) at CLE 10, and recovers at CLE 11. 7-J.Gillan to CLE 15 for 4 yards (85-M.Kemp).</t>
  </si>
  <si>
    <t>J.Gillan</t>
  </si>
  <si>
    <t>(8:36) 25-C.Edwards-Helaire right end to CLE 8 for 7 yards (51-Ma.Wilson).</t>
  </si>
  <si>
    <t>(7:51) (Shotgun) 25-C.Edwards-Helaire right guard to CLE 8 for no gain (97-M.Jackson).</t>
  </si>
  <si>
    <t>(7:08) (Shotgun) 15-P.Mahomes pass short left to 87-T.Kelce for 8 yards, TOUCHDOWN.</t>
  </si>
  <si>
    <t>TWO-POINT CONVERSION ATTEMPT. 15-P.Mahomes pass to 25-C.Edwards-Helaire is incomplete. ATTEMPT FAILS. Penalty on KC-52-C.Humphrey, Ineligible Downfield Pass, declined.</t>
  </si>
  <si>
    <t>(6:55) (Shotgun) 6-B.Mayfield pass short middle to 80-J.Landry to CLE 30 for 10 yards (53-A.Hitchens).</t>
  </si>
  <si>
    <t>(12:27) 24-N.Chubb left end to KC 10 for 7 yards (22-J.Thornhill).</t>
  </si>
  <si>
    <t>(5:34) (Shotgun) 6-B.Mayfield pass incomplete deep left to 10-A.Schwartz (22-J.Thornhill).</t>
  </si>
  <si>
    <t>(5:20) (Shotgun) 25-C.Edwards-Helaire up the middle to KC 31 for 4 yards (95-M.Garrett).</t>
  </si>
  <si>
    <t>(4:41) (Shotgun) 15-P.Mahomes pass short left to 25-C.Edwards-Helaire to KC 35 for 4 yards (20-G.Newsome).</t>
  </si>
  <si>
    <t>(3:57) (Shotgun) 15-P.Mahomes pass short right to 10-T.Hill to KC 49 for 14 yards (4-A.Walker). CLE-4-A.Walker was injured during the play. His return is Questionable.</t>
  </si>
  <si>
    <t>(3:49) 25-C.Edwards-Helaire up the middle to KC 49 for no gain (51-Ma.Wilson).</t>
  </si>
  <si>
    <t>(3:44) (Shotgun) 15-P.Mahomes pass incomplete short right to 10-T.Hill.</t>
  </si>
  <si>
    <t>(11:38) (Shotgun) 24-N.Chubb up the middle to KC 4 for 6 yards (54-N.Bolton; 22-J.Thornhill).</t>
  </si>
  <si>
    <t>(11:12) 24-N.Chubb right end to KC 2 for 2 yards (99-K.Saunders; 54-N.Bolton).</t>
  </si>
  <si>
    <t>(2:00) (Shotgun) 6-B.Mayfield pass short right to 11-D.Peoples-Jones to CLE 29 for 4 yards (35-C.Ward).</t>
  </si>
  <si>
    <t>D.Peoples-Jones</t>
  </si>
  <si>
    <t>(6:15) 24-N.Chubb up the middle to CLE 28 for -2 yards (98-T.Wharton; 54-N.Bolton).</t>
  </si>
  <si>
    <t>(1:16) (No Huddle, Shotgun) 6-B.Mayfield pass short left intended for 88-H.Bryant INTERCEPTED by 21-M.Hughes [49-D.Sorensen] at KC 42. 21-M.Hughes to KC 42 for no gain (88-H.Bryant).</t>
  </si>
  <si>
    <t>(15:00) (Shotgun) 7-L.Fournette left tackle to TB 30 for 5 yards (97-O.Odighizuwa; 11-M.Parsons).</t>
  </si>
  <si>
    <t>L.Fournette</t>
  </si>
  <si>
    <t>(14:17) 7-L.Fournette right guard to TB 33 for 3 yards (55-L.Vander Esch).</t>
  </si>
  <si>
    <t>(13:33) (Shotgun) 12-T.Brady pass incomplete deep right to 14-C.Godwin.</t>
  </si>
  <si>
    <t>C.Godwin</t>
  </si>
  <si>
    <t>(13:18) (Shotgun) 4-D.Prescott pass deep left to 19-A.Cooper pushed ob at DAL 30 for 28 yards (31-A.Winfield).</t>
  </si>
  <si>
    <t>A.Cooper</t>
  </si>
  <si>
    <t>(12:51) 21-E.Elliott up the middle to DAL 34 for 4 yards (45-D.White).</t>
  </si>
  <si>
    <t>E.Elliott</t>
  </si>
  <si>
    <t>(12:23) (Shotgun) 4-D.Prescott pass short middle to 86-D.Schultz to DAL 39 for 5 yards (45-D.White).</t>
  </si>
  <si>
    <t>D.Schultz</t>
  </si>
  <si>
    <t>(11:48) 21-E.Elliott left guard to DAL 41 for 2 yards (54-L.David; 45-D.White).</t>
  </si>
  <si>
    <t>(11:04) 21-E.Elliott right end to DAL 45 for 4 yards (32-M.Edwards; 45-D.White).</t>
  </si>
  <si>
    <t>(10:31) 4-D.Prescott pass short right to 86-D.Schultz pushed ob at TB 39 for 16 yards (45-D.White).</t>
  </si>
  <si>
    <t>(9:56) 4-D.Prescott pass incomplete deep left to 88-C.Lamb.</t>
  </si>
  <si>
    <t>C.Lamb</t>
  </si>
  <si>
    <t>(9:49) (Shotgun) 4-D.Prescott pass incomplete short left to 88-C.Lamb.</t>
  </si>
  <si>
    <t>(9:46) (Shotgun) 4-D.Prescott pass incomplete short left to 88-C.Lamb [54-L.David].</t>
  </si>
  <si>
    <t>(9:32) 27-R.Jones left guard to TB 11 for 5 yards (90-D.Lawrence).</t>
  </si>
  <si>
    <t>R.Jones</t>
  </si>
  <si>
    <t>(8:53) (Shotgun) 12-T.Brady pass short middle to 13-M.Evans to TB 21 for 10 yards (7-T.Diggs).</t>
  </si>
  <si>
    <t>M.Evans</t>
  </si>
  <si>
    <t>(8:24) (No Huddle, Shotgun) 12-T.Brady pass incomplete short left to 13-M.Evans.</t>
  </si>
  <si>
    <t>(8:20) (Shotgun) 12-T.Brady pass deep middle to 87-R.Gronkowski to TB 40 for 19 yards (18-D.Kazee).</t>
  </si>
  <si>
    <t>R.Gronkowski</t>
  </si>
  <si>
    <t>(7:53) (No Huddle, Shotgun) 12-T.Brady pass deep right to 81-A.Brown ran ob at DAL 32 for 28 yards (30-A.Brown).</t>
  </si>
  <si>
    <t>(7:30) (No Huddle, Shotgun) 12-T.Brady pass short right to 81-A.Brown pushed ob at DAL 16 for 16 yards (30-A.Brown; 42-K.Neal).</t>
  </si>
  <si>
    <t>(6:55) 7-L.Fournette left tackle to DAL 13 for 3 yards (42-K.Neal; 92-D.Armstrong).</t>
  </si>
  <si>
    <t>(6:13) (Shotgun) 12-T.Brady pass short right to 14-C.Godwin to DAL 5 for 8 yards (30-A.Brown).</t>
  </si>
  <si>
    <t>(5:26) (Shotgun) 12-T.Brady pass short middle to 14-C.Godwin for 5 yards, TOUCHDOWN.</t>
  </si>
  <si>
    <t>(5:23) (Shotgun) 4-D.Prescott pass short left to 20-T.Pollard to DAL 36 for 11 yards (31-A.Winfield; 35-J.Dean).</t>
  </si>
  <si>
    <t>T.Pollard</t>
  </si>
  <si>
    <t>(4:53) (Shotgun) 4-D.Prescott pass short left to 13-M.Gallup to DAL 44 for 8 yards (90-J.Pierre-Paul; 23-S.Murphy-Bunting).</t>
  </si>
  <si>
    <t>M.Gallup</t>
  </si>
  <si>
    <t>(4:15) (Shotgun) 4-D.Prescott pass short right to 13-M.Gallup to TB 44 for 12 yards (31-A.Winfield).</t>
  </si>
  <si>
    <t>(3:30) (Shotgun) 4-D.Prescott pass short middle to 20-T.Pollard to TB 37 for 7 yards (23-S.Murphy-Bunting).</t>
  </si>
  <si>
    <t>(2:45) (Shotgun) 4-D.Prescott pass short right to 13-M.Gallup ran ob at TB 29 for 8 yards.</t>
  </si>
  <si>
    <t>(2:22) (No Huddle) 4-D.Prescott pass short right to 89-B.Jarwin to TB 22 for 7 yards (24-C.Davis).</t>
  </si>
  <si>
    <t>B.Jarwin</t>
  </si>
  <si>
    <t>(1:43) (Shotgun) 4-D.Prescott pass short left to 88-C.Lamb for 22 yards, TOUCHDOWN [56-R.Nunez-Roches]. TB-23-S.Murphy-Bunting was injured during the play. His return is Questionable.</t>
  </si>
  <si>
    <t>(1:35) 27-R.Jones right tackle to TB 28 for 3 yards (30-A.Brown).</t>
  </si>
  <si>
    <t>(:59) 12-T.Brady pass deep middle to 81-A.Brown to DAL 45 for 27 yards (27-J.Kearse). Penalty on DAL-7-T.Diggs, Illegal Use of Hands, declined.</t>
  </si>
  <si>
    <t>(:45) 27-R.Jones up the middle to DAL 40 for 5 yards (93-T.Basham; 95-B.Urban).</t>
  </si>
  <si>
    <t>(:11) 12-T.Brady pass incomplete short middle to 7-L.Fournette (11-M.Parsons).</t>
  </si>
  <si>
    <t>(:05) (Shotgun) 12-T.Brady pass incomplete short middle to 81-A.Brown (18-D.Kazee).</t>
  </si>
  <si>
    <t>(14:42) (Shotgun) 4-D.Prescott pass short left to 1-C.Wilson to DAL 7 for 2 yards (54-L.David).</t>
  </si>
  <si>
    <t>C.Wilson</t>
  </si>
  <si>
    <t>(14:21) (No Huddle, Shotgun) 4-D.Prescott pass short middle to 20-T.Pollard to DAL 12 for 5 yards (45-D.White).</t>
  </si>
  <si>
    <t>(13:49) (No Huddle, Shotgun) 20-T.Pollard left tackle to DAL 12 for no gain (93-N.Suh; 90-J.Pierre-Paul).</t>
  </si>
  <si>
    <t>(12:41) 7-L.Fournette right guard to DAL 48 for 2 yards (90-D.Lawrence; 94-R.Gregory).</t>
  </si>
  <si>
    <t>(12:07) (Shotgun) 12-T.Brady pass short middle to 87-R.Gronkowski to DAL 43 for 5 yards (90-D.Lawrence).</t>
  </si>
  <si>
    <t>(11:29) (Shotgun) 12-T.Brady pass short right to 14-C.Godwin pushed ob at DAL 24 for 19 yards (27-J.Kearse). Penalty on TB-66-R.Jensen, Taunting, offsetting. Penalty on DAL-91-C.Watkins, Unnecessary Roughness, offsetting.</t>
  </si>
  <si>
    <t>(11:13) 12-T.Brady pass short right to 14-C.Godwin to DAL 7 for 17 yards (30-A.Brown).</t>
  </si>
  <si>
    <t>(10:36) 7-L.Fournette right guard to DAL 2 for 5 yards (93-T.Basham; 95-B.Urban).</t>
  </si>
  <si>
    <t>(9:53) 12-T.Brady pass short right to 87-R.Gronkowski for 2 yards, TOUCHDOWN.</t>
  </si>
  <si>
    <t>(9:48) 4-D.Prescott pass short right to 88-C.Lamb to DAL 47 for 22 yards (45-D.White).</t>
  </si>
  <si>
    <t>(9:04) 4-D.Prescott pass short right to 89-B.Jarwin pushed ob at TB 33 for 6 yards (90-J.Pierre-Paul). Tampa Bay challenged the pass completion ruling, and the play was Upheld. The ruling on the field stands. (Timeout #1.)</t>
  </si>
  <si>
    <t>(8:57) (Shotgun) 4-D.Prescott pass short left to 13-M.Gallup to TB 25 for 8 yards (58-S.Barrett).</t>
  </si>
  <si>
    <t>(8:09) (Shotgun) 4-D.Prescott pass short left to 21-E.Elliott to TB 17 for 3 yards (90-J.Pierre-Paul).</t>
  </si>
  <si>
    <t>(7:27) (Shotgun) 4-D.Prescott pass short right to 19-A.Cooper to TB 13 for 4 yards (43-R.Cockrell).</t>
  </si>
  <si>
    <t>(6:46) (Shotgun) 4-D.Prescott pass incomplete short left to 88-C.Lamb.</t>
  </si>
  <si>
    <t>(6:36) 27-R.Jones right tackle to TB 22 for 1 yard (90-D.Lawrence). FUMBLES (90-D.Lawrence), RECOVERED by DAL-94-R.Gregory at TB 27. 94-R.Gregory to TB 27 for no gain (14-C.Godwin).</t>
  </si>
  <si>
    <t>(6:28) 21-E.Elliott up the middle to TB 25 for 2 yards (56-R.Nunez-Roches; 54-L.David).</t>
  </si>
  <si>
    <t>(5:43) (Shotgun) 4-D.Prescott pass incomplete deep left to 88-C.Lamb.</t>
  </si>
  <si>
    <t>(5:37) (Shotgun) 4-D.Prescott pass short middle to 1-C.Wilson to TB 12 for 13 yards (31-A.Winfield).</t>
  </si>
  <si>
    <t>(4:25) (Shotgun) 4-D.Prescott to TB 10 for -5 yards. FUMBLES, and recovers at TB 10. 4-D.Prescott pass short left to 19-A.Cooper for 5 yards, TOUCHDOWN.</t>
  </si>
  <si>
    <t>(4:14) 12-T.Brady pass short left intended for 7-L.Fournette INTERCEPTED by 7-T.Diggs at TB 21. 7-T.Diggs to TB 21 for no gain (7-L.Fournette; 74-A.Marpet).</t>
  </si>
  <si>
    <t>(4:08) 4-D.Prescott pass short left to 88-C.Lamb to TB 17 for 4 yards (35-J.Dean).</t>
  </si>
  <si>
    <t>(3:30) (Shotgun) 4-D.Prescott pass incomplete deep left to 13-M.Gallup.</t>
  </si>
  <si>
    <t>(3:26) (Shotgun) 4-D.Prescott pass incomplete short middle to 88-C.Lamb (54-L.David).</t>
  </si>
  <si>
    <t>(3:08) (Shotgun) 12-T.Brady pass short middle to 14-C.Godwin to DAL 47 for 10 yards (9-J.Smith; 26-J.Lewis).</t>
  </si>
  <si>
    <t>(2:45) (No Huddle, Shotgun) 12-T.Brady pass deep right to 81-A.Brown for 47 yards, TOUCHDOWN.</t>
  </si>
  <si>
    <t>(2:38) (Shotgun) 4-D.Prescott pass short left to 19-A.Cooper to DAL 36 for 11 yards (32-M.Edwards; 35-J.Dean).</t>
  </si>
  <si>
    <t>(1:54) (Shotgun) 4-D.Prescott pass short left to 19-A.Cooper pushed ob at TB 31 for 7 yards (35-J.Dean).</t>
  </si>
  <si>
    <t>(1:50) (Shotgun) 4-D.Prescott pass incomplete short left to 13-M.Gallup (35-J.Dean).</t>
  </si>
  <si>
    <t>(1:43) (Shotgun) 4-D.Prescott pass short right to 88-C.Lamb to TB 21 for 10 yards (45-D.White).</t>
  </si>
  <si>
    <t>(:15) (Shotgun) 12-T.Brady pass incomplete deep right to 25-G.Bernard.</t>
  </si>
  <si>
    <t>G.Bernard</t>
  </si>
  <si>
    <t>(:09) (Shotgun) 12-T.Brady pass incomplete short right to 18-T.Johnson [11-M.Parsons].</t>
  </si>
  <si>
    <t>T.Johnson</t>
  </si>
  <si>
    <t>(15:00) (Shotgun) 4-D.Prescott pass incomplete short left to 19-A.Cooper (24-C.Davis).</t>
  </si>
  <si>
    <t>(14:57) (Shotgun) 4-D.Prescott pass short left to 86-D.Schultz to DAL 30 for 5 yards (32-M.Edwards). TB-32-M.Edwards was injured during the play. His return is Questionable.</t>
  </si>
  <si>
    <t>(14:27) (Shotgun) 4-D.Prescott pass short right to 19-A.Cooper pushed ob at DAL 46 for 16 yards (35-J.Dean) [93-N.Suh].</t>
  </si>
  <si>
    <t>(14:03) (Shotgun) 4-D.Prescott pass short right to 19-A.Cooper to TB 48 for 6 yards (24-C.Davis).</t>
  </si>
  <si>
    <t>(13:24) 21-E.Elliott up the middle to TB 48 for no gain (26-A.Adams).</t>
  </si>
  <si>
    <t>(12:44) (Shotgun) 4-D.Prescott pass short middle to 19-A.Cooper to TB 34 for 14 yards (26-A.Adams).</t>
  </si>
  <si>
    <t>(12:14) (No Huddle, Shotgun) 4-D.Prescott pass incomplete short right to 13-M.Gallup (24-C.Davis).</t>
  </si>
  <si>
    <t>(12:05) (Shotgun) 4-D.Prescott pass short right to 20-T.Pollard to TB 12 for 6 yards (54-L.David; 43-R.Cockrell).</t>
  </si>
  <si>
    <t>(11:26) (Shotgun) 4-D.Prescott pass short left to 19-A.Cooper to TB 8 for 4 yards (43-R.Cockrell) [26-A.Adams].</t>
  </si>
  <si>
    <t>(11:09) (No Huddle, Shotgun) 4-D.Prescott up the middle to TB 5 for 3 yards (54-L.David).</t>
  </si>
  <si>
    <t>D.Prescott</t>
  </si>
  <si>
    <t>(10:32) 4-D.Prescott pass short right to 21-E.Elliott ran ob at TB 2 for 3 yards [58-S.Barrett].</t>
  </si>
  <si>
    <t>(10:00) (Shotgun) 21-E.Elliott left end to TB 3 for -1 yards (26-A.Adams).</t>
  </si>
  <si>
    <t>(9:08) (Shotgun) 12-T.Brady pass incomplete short left to 14-C.Godwin.</t>
  </si>
  <si>
    <t>(9:04) (Shotgun) 12-T.Brady pass incomplete short middle to 14-C.Godwin.</t>
  </si>
  <si>
    <t>(9:00) (Shotgun) 12-T.Brady pass incomplete short right to 14-C.Godwin. Penalty on TB-78-T.Wirfs, Offensive Holding, declined.</t>
  </si>
  <si>
    <t>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</t>
  </si>
  <si>
    <t>(8:31) (Shotgun) 12-T.Brady pass deep right to 87-R.Gronkowski to DAL 15 for 20 yards (42-K.Neal).</t>
  </si>
  <si>
    <t>(7:52) 12-T.Brady pass short left to 14-C.Godwin to DAL 13 for 2 yards (30-A.Brown; 27-J.Kearse).</t>
  </si>
  <si>
    <t>(7:12) (Shotgun) 12-T.Brady pass short left to 7-L.Fournette to DAL 11 for 2 yards (11-M.Parsons).</t>
  </si>
  <si>
    <t>(6:28) (Shotgun) 12-T.Brady pass short middle to 87-R.Gronkowski for 11 yards, TOUCHDOWN [6-D.Wilson].</t>
  </si>
  <si>
    <t>(6:23) 21-E.Elliott left end pushed ob at DAL 38 for 13 yards (31-A.Winfield).</t>
  </si>
  <si>
    <t>(5:59) (Shotgun) 4-D.Prescott pass short middle to 89-B.Jarwin to DAL 45 for 7 yards (54-L.David; 9-J.Tryon).</t>
  </si>
  <si>
    <t>(5:23) 20-T.Pollard left guard to DAL 48 for 3 yards (54-L.David).</t>
  </si>
  <si>
    <t>(4:49) (Shotgun) 4-D.Prescott pass short right to 86-D.Schultz to TB 42 for 10 yards (90-J.Pierre-Paul).</t>
  </si>
  <si>
    <t>(4:12) 21-E.Elliott left guard to TB 42 for no gain (45-D.White).</t>
  </si>
  <si>
    <t>(3:26) (Shotgun) 4-D.Prescott pass short right to 88-C.Lamb to TB 33 for 9 yards (43-R.Cockrell).</t>
  </si>
  <si>
    <t>(2:43) 4-D.Prescott pass short right to 86-D.Schultz to TB 27 for 6 yards (54-L.David).</t>
  </si>
  <si>
    <t>(1:23) 21-E.Elliott left end to TB 21 for 4 yards (35-J.Dean; 31-A.Winfield).</t>
  </si>
  <si>
    <t>(:39) (Shotgun) 4-D.Prescott pass deep right to 19-A.Cooper for 21 yards, TOUCHDOWN.</t>
  </si>
  <si>
    <t>(:33) (Shotgun) 12-T.Brady pass short left to 7-L.Fournette pushed ob at TB 35 for 10 yards (55-L.Vander Esch).</t>
  </si>
  <si>
    <t>(15:00) 7-L.Fournette up the middle to TB 47 for 7 yards (27-J.Kearse; 9-J.Smith).</t>
  </si>
  <si>
    <t>(14:20) (Shotgun) 12-T.Brady pass short left to 7-L.Fournette to TB 48 for 1 yard (9-J.Smith).</t>
  </si>
  <si>
    <t>(13:38) (Shotgun) 12-T.Brady pass short left to 13-M.Evans to DAL 47 for 5 yards (9-J.Smith).</t>
  </si>
  <si>
    <t>(12:56) 7-L.Fournette left guard to DAL 47 for no gain (11-M.Parsons; 27-J.Kearse).</t>
  </si>
  <si>
    <t>(12:11) (Shotgun) 12-T.Brady pass incomplete short right to 13-M.Evans (26-J.Lewis).</t>
  </si>
  <si>
    <t>(12:06) (Shotgun) 12-T.Brady pass incomplete deep right to 14-C.Godwin.</t>
  </si>
  <si>
    <t>(11:53) 4-D.Prescott pass short left to 19-A.Cooper to DAL 8 for 2 yards (35-J.Dean).</t>
  </si>
  <si>
    <t>(11:15) (Shotgun) 4-D.Prescott pass incomplete short left to 19-A.Cooper.</t>
  </si>
  <si>
    <t>(11:10) (Shotgun) 4-D.Prescott pass incomplete short right to 19-A.Cooper.</t>
  </si>
  <si>
    <t>(10:54) 12-T.Brady pass short right to 87-R.Gronkowski to TB 44 for 7 yards (30-A.Brown; 26-J.Lewis).</t>
  </si>
  <si>
    <t>(10:13) (Shotgun) 12-T.Brady pass short left to 14-C.Godwin to DAL 47 for 9 yards (91-C.Watkins).</t>
  </si>
  <si>
    <t>(9:37) 81-A.Brown right end to DAL 41 for 6 yards (42-K.Neal).</t>
  </si>
  <si>
    <t>(8:56) (Shotgun) 12-T.Brady pass short right to 7-L.Fournette to DAL 34 for 7 yards (11-M.Parsons).</t>
  </si>
  <si>
    <t>(8:10) (Shotgun) 12-T.Brady pass short middle to 13-M.Evans to DAL 30 for 9 yards (92-D.Armstrong; 11-M.Parsons).</t>
  </si>
  <si>
    <t>(7:23) 12-T.Brady pass short left to 7-L.Fournette pushed ob at DAL 23 for 7 yards (27-J.Kearse; 30-A.Brown).</t>
  </si>
  <si>
    <t>(6:55) 12-T.Brady pass short left to 81-A.Brown pushed ob at DAL 20 for 3 yards (30-A.Brown).</t>
  </si>
  <si>
    <t>(6:25) 7-L.Fournette left guard to DAL 14 for 6 yards (90-D.Lawrence; 27-J.Kearse).</t>
  </si>
  <si>
    <t>(5:47) 7-L.Fournette up the middle to DAL 13 for 1 yard (11-M.Parsons; 42-K.Neal).</t>
  </si>
  <si>
    <t>(5:04) (Shotgun) 12-T.Brady pass short right to 14-C.Godwin to DAL 2 for 11 yards (18-D.Kazee). FUMBLES (18-D.Kazee), RECOVERED by DAL-26-J.Lewis at DAL 0. 26-J.Lewis to DAL 10 for 10 yards (13-M.Evans).</t>
  </si>
  <si>
    <t>(4:52) (Shotgun) 21-E.Elliott left end to DAL 11 for 1 yard (90-J.Pierre-Paul; 54-L.David).</t>
  </si>
  <si>
    <t>(4:14) (Shotgun) 4-D.Prescott pass short left to 86-D.Schultz to DAL 14 for 3 yards (54-L.David).</t>
  </si>
  <si>
    <t>(3:36) (Shotgun) 4-D.Prescott pass short right to 88-C.Lamb to DAL 25 for 6 yards (54-L.David; 35-J.Dean).</t>
  </si>
  <si>
    <t>(3:02) (Shotgun) 4-D.Prescott pass short left to 19-A.Cooper to DAL 36 for 11 yards (35-J.Dean; 31-A.Winfield).</t>
  </si>
  <si>
    <t>(2:27) (Shotgun) 4-D.Prescott pass incomplete short right to 89-B.Jarwin.</t>
  </si>
  <si>
    <t>(2:17) (Shotgun) 4-D.Prescott pass short right to 1-C.Wilson to DAL 35 for 9 yards (43-R.Cockrell).</t>
  </si>
  <si>
    <t>(2:00) (Shotgun) 4-D.Prescott pass short left to 88-C.Lamb pushed ob at TB 34 for 31 yards (31-A.Winfield).</t>
  </si>
  <si>
    <t>(1:51) (Shotgun) 4-D.Prescott pass incomplete short right to 88-C.Lamb.</t>
  </si>
  <si>
    <t>(1:48) 21-E.Elliott right tackle to TB 30 for 4 yards (96-S.McLendon).</t>
  </si>
  <si>
    <t>(1:37) (Shotgun) 4-D.Prescott pass short left to 19-A.Cooper to TB 30 for 10 yards (32-M.Edwards).</t>
  </si>
  <si>
    <t>(1:24) (Shotgun) 12-T.Brady pass short left to 25-G.Bernard pushed ob at TB 33 for 8 yards (11-M.Parsons).</t>
  </si>
  <si>
    <t>(1:18) (No Huddle, Shotgun) 12-T.Brady pass incomplete short left to 13-M.Evans (7-T.Diggs).</t>
  </si>
  <si>
    <t>(1:13) (Shotgun) 12-T.Brady pass short left to 25-G.Bernard to TB 37 for 4 yards (27-J.Kearse).</t>
  </si>
  <si>
    <t>(:55) (Shotgun) 12-T.Brady pass short right to 87-R.Gronkowski pushed ob at TB 38 for 6 yards (30-A.Brown).</t>
  </si>
  <si>
    <t>(:49) (Shotgun) 12-T.Brady pass short middle to 87-R.Gronkowski to DAL 42 for 20 yards (27-J.Kearse; 30-A.Brown).</t>
  </si>
  <si>
    <t>(:30) (No Huddle, Shotgun) 12-T.Brady pass incomplete deep right to 81-A.Brown.</t>
  </si>
  <si>
    <t>(:24) (Shotgun) 12-T.Brady pass deep left to 14-C.Godwin ran ob at DAL 18 for 24 yards.</t>
  </si>
  <si>
    <t>(:02) (Shotgun) Direct snap to 20-T.Pollard.  20-T.Pollard right end to DAL 36 for 11 yards (58-S.Barrett).</t>
  </si>
  <si>
    <t>(14:54) (Shotgun) 26-S.Barkley left guard to NYG 28 for 5 yards (22-K.Jackson; 96-S.Harris).</t>
  </si>
  <si>
    <t>S.Barkley</t>
  </si>
  <si>
    <t>(14:17) (Shotgun) 8-D.Jones pass incomplete short left to 86-D.Slayton.</t>
  </si>
  <si>
    <t>D.Slayton</t>
  </si>
  <si>
    <t>(14:14) (Shotgun) 8-D.Jones pass deep right to 86-D.Slayton to DEN 30 for 42 yards (23-K.Fuller). Penalty on DEN-96-S.Harris, Defensive Offside, declined.</t>
  </si>
  <si>
    <t>(13:51) (Shotgun) 8-D.Jones pass short middle to 89-K.Toney to DEN 36 for -6 yards (58-V.Miller).</t>
  </si>
  <si>
    <t>K.Toney</t>
  </si>
  <si>
    <t>(13:12) (No Huddle, Shotgun) 28-D.Booker up the middle to DEN 38 for -2 yards (96-S.Harris).</t>
  </si>
  <si>
    <t>D.Booker</t>
  </si>
  <si>
    <t>(12:35) (Shotgun) 8-D.Jones pass incomplete short left to 3-S.Shepard.</t>
  </si>
  <si>
    <t>S.Shepard</t>
  </si>
  <si>
    <t>(12:21) 25-M.Gordon left guard to DEN 19 for -1 yards (54-B.Martinez).</t>
  </si>
  <si>
    <t>M.Gordon</t>
  </si>
  <si>
    <t>(11:35) (Shotgun) 5-T.Bridgewater pass short middle to 87-N.Fant to DEN 34 for 15 yards (29-X.McKinney, 48-T.Crowder) [99-L.Williams].</t>
  </si>
  <si>
    <t>N.Fant</t>
  </si>
  <si>
    <t>(10:51) (Shotgun) 25-M.Gordon right end to DEN 36 for 2 yards (59-L.Carter; 54-B.Martinez).</t>
  </si>
  <si>
    <t>(10:11) (Shotgun) 33-J.Williams right end to DEN 41 for 5 yards (54-B.Martinez).</t>
  </si>
  <si>
    <t>J.Williams</t>
  </si>
  <si>
    <t>(9:29) (Shotgun) 5-T.Bridgewater pass incomplete deep left to 14-C.Sutton.</t>
  </si>
  <si>
    <t>C.Sutton</t>
  </si>
  <si>
    <t>(9:12) (Shotgun) 26-S.Barkley right end to NYG 26 for 4 yards (31-J.Simmons).</t>
  </si>
  <si>
    <t>(8:28) (Shotgun) 8-D.Jones pass short left to 89-K.Toney to NYG 30 for 4 yards (47-J.Jewell).</t>
  </si>
  <si>
    <t>(7:00) 5-T.Bridgewater pass deep middle to 10-J.Jeudy to DEN 46 for 13 yards (23-L.Ryan).</t>
  </si>
  <si>
    <t>J.Jeudy</t>
  </si>
  <si>
    <t>(6:18) 5-T.Bridgewater pass short right to 82-E.Saubert to NYG 47 for 7 yards (22-A.Jackson).</t>
  </si>
  <si>
    <t>E.Saubert</t>
  </si>
  <si>
    <t>(5:36) (Shotgun) 25-M.Gordon right guard to NYG 45 for 2 yards (59-L.Carter; 23-L.Ryan). PENALTY on DEN-14-C.Sutton, Illegal Block Above the Waist, 10 yards, enforced at NYG 45.</t>
  </si>
  <si>
    <t>(5:10) (Shotgun) 33-J.Williams right guard to NYG 46 for 9 yards (59-L.Carter).</t>
  </si>
  <si>
    <t>(4:25) (Shotgun) 5-T.Bridgewater pass short left to 81-T.Patrick to NYG 40 for 6 yards (55-R.Ragland).</t>
  </si>
  <si>
    <t>T.Patrick</t>
  </si>
  <si>
    <t>(3:47) 33-J.Williams right end to NYG 38 for 2 yards (30-D.Holmes; 98-A.Johnson).</t>
  </si>
  <si>
    <t>(3:04) (Shotgun) 5-T.Bridgewater pass short right to 25-M.Gordon to NYG 37 for 1 yard (48-T.Crowder).</t>
  </si>
  <si>
    <t>(2:16) (Shotgun) 5-T.Bridgewater pass incomplete deep left to 10-J.Jeudy (29-X.McKinney).</t>
  </si>
  <si>
    <t>(2:10) (Shotgun) 5-T.Bridgewater pass short middle to 81-T.Patrick to NYG 22 for 15 yards (23-L.Ryan).</t>
  </si>
  <si>
    <t>(1:30) 25-M.Gordon right tackle to NYG 20 for 2 yards (98-A.Johnson; 55-R.Ragland).</t>
  </si>
  <si>
    <t>(:47) (Shotgun) 5-T.Bridgewater pass short middle to 1-K.Hamler to NYG 11 for 9 yards (22-A.Jackson, 54-B.Martinez).</t>
  </si>
  <si>
    <t>K.Hamler</t>
  </si>
  <si>
    <t>(15:00) 5-T.Bridgewater pass incomplete short right to 87-N.Fant (30-D.Holmes).</t>
  </si>
  <si>
    <t>(14:55) 33-J.Williams right guard to NYG 13 for -2 yards (99-L.Williams, 51-A.Ojulari).</t>
  </si>
  <si>
    <t>(13:18) 8-D.Jones pass deep middle to 19-K.Golladay to NYG 42 for 17 yards (21-R.Darby).</t>
  </si>
  <si>
    <t>K.Golladay</t>
  </si>
  <si>
    <t>(12:41) 26-S.Barkley left tackle to NYG 44 for 2 yards (96-S.Harris; 99-S.Stephen).</t>
  </si>
  <si>
    <t>(12:05) (Shotgun) 8-D.Jones pass short right to 26-S.Barkley to NYG 45 for 1 yard (99-S.Stephen).</t>
  </si>
  <si>
    <t>(11:15) 8-D.Jones pass short left to 28-D.Booker to DEN 44 for 6 yards (59-M.Reed; 90-D.Williams).</t>
  </si>
  <si>
    <t>(10:34) 26-S.Barkley right tackle to DEN 45 for -1 yards (93-D.Jones).</t>
  </si>
  <si>
    <t>(9:49) (Shotgun) 8-D.Jones pass short middle to 3-S.Shepard to DEN 37 for 8 yards (47-J.Jewell).</t>
  </si>
  <si>
    <t>(9:07) (Shotgun) 8-D.Jones pass deep left to 3-S.Shepard for 37 yards, TOUCHDOWN.</t>
  </si>
  <si>
    <t>(8:56) 5-T.Bridgewater pass short left to 87-N.Fant to DEN 30 for 5 yards (55-R.Ragland).</t>
  </si>
  <si>
    <t>(8:14) (Shotgun) 25-M.Gordon left end to DEN 37 for 7 yards (23-L.Ryan).</t>
  </si>
  <si>
    <t>(7:35) 5-T.Bridgewater pass short left to 87-N.Fant to NYG 38 for 25 yards (24-J.Bradberry, 23-L.Ryan).</t>
  </si>
  <si>
    <t>(6:55) 5-T.Bridgewater pass short left to 33-J.Williams to NYG 42 for -4 yards (23-L.Ryan, 59-L.Carter) [30-D.Holmes].</t>
  </si>
  <si>
    <t>(6:07) (Shotgun) 5-T.Bridgewater pass short right to 10-J.Jeudy to NYG 37 for 5 yards (30-D.Holmes; 24-J.Bradberry).</t>
  </si>
  <si>
    <t>(5:22) (Shotgun) 5-T.Bridgewater pass short left to 10-J.Jeudy pushed ob at NYG 26 for 11 yards (30-D.Holmes). PENALTY on NYG-30-D.Holmes, Unnecessary Roughness, 13 yards, enforced at NYG 26.</t>
  </si>
  <si>
    <t>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</t>
  </si>
  <si>
    <t>A.Okwuegbunam</t>
  </si>
  <si>
    <t>(4:05) 28-D.Booker up the middle to NYG 5 for 1 yard (93-D.Jones).</t>
  </si>
  <si>
    <t>(3:22) 8-D.Jones pass incomplete short left to 39-E.Penny.</t>
  </si>
  <si>
    <t>E.Penny</t>
  </si>
  <si>
    <t>(3:18) (Shotgun) 8-D.Jones pass short left to 80-K.Rudolph to NYG 7 for 2 yards (21-R.Darby).</t>
  </si>
  <si>
    <t>K.Rudolph</t>
  </si>
  <si>
    <t>(2:25) (Shotgun) 5-T.Bridgewater pass short middle to 87-N.Fant to DEN 45 for 2 yards (54-B.Martinez).</t>
  </si>
  <si>
    <t>(2:00) (Shotgun) 33-J.Williams right tackle to DEN 45 for no gain (48-T.Crowder; 99-L.Williams).</t>
  </si>
  <si>
    <t>(1:15) (Shotgun) 5-T.Bridgewater pass short middle to 10-J.Jeudy to NYG 49 for 6 yards (54-B.Martinez).</t>
  </si>
  <si>
    <t>(:48) (Shotgun) 5-T.Bridgewater pass short middle to 14-C.Sutton to NYG 35 for 14 yards (23-L.Ryan).</t>
  </si>
  <si>
    <t>(:27) (No Huddle, Shotgun) 5-T.Bridgewater pass short right to 10-J.Jeudy ran ob at NYG 18 for 17 yards.</t>
  </si>
  <si>
    <t>(:19) (Shotgun) 5-T.Bridgewater pass short right to 81-T.Patrick pushed ob at NYG 2 for 16 yards (24-J.Bradberry).</t>
  </si>
  <si>
    <t>(:13) (Shotgun) 5-T.Bridgewater pass short left to 81-T.Patrick for 2 yards, TOUCHDOWN.</t>
  </si>
  <si>
    <t>(15:00) 25-M.Gordon left end pushed ob at DEN 30 for 5 yards (24-J.Bradberry).</t>
  </si>
  <si>
    <t>(14:25) (Shotgun) 5-T.Bridgewater pass incomplete short left to 14-C.Sutton (24-J.Bradberry).</t>
  </si>
  <si>
    <t>(14:20) (Shotgun) 5-T.Bridgewater pass short middle to 1-K.Hamler to DEN 40 for 10 yards (29-X.McKinney).</t>
  </si>
  <si>
    <t>(13:30) 33-J.Williams right tackle to DEN 44 for 4 yards (75-D.Shelton).</t>
  </si>
  <si>
    <t>(12:47) 5-T.Bridgewater pass incomplete deep right to 87-N.Fant (29-X.McKinney).</t>
  </si>
  <si>
    <t>(12:40) (Shotgun) 5-T.Bridgewater pass short left to 85-A.Okwuegbunam to 50 for 6 yards (21-J.Peppers).</t>
  </si>
  <si>
    <t>(11:59) 5-T.Bridgewater pass incomplete deep middle to 1-K.Hamler.</t>
  </si>
  <si>
    <t>(11:50) (Shotgun) 25-M.Gordon right end to NYG 44 for 6 yards (98-A.Johnson).</t>
  </si>
  <si>
    <t>(11:09) (Shotgun) 5-T.Bridgewater pass short middle to 87-N.Fant to NYG 36 for 8 yards (23-L.Ryan).</t>
  </si>
  <si>
    <t>(10:23) 25-M.Gordon left tackle to NYG 30 for 6 yards (48-T.Crowder).</t>
  </si>
  <si>
    <t>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</t>
  </si>
  <si>
    <t>(8:32) 33-J.Williams up the middle to NYG 11 for 2 yards (98-A.Johnson; 55-R.Ragland).</t>
  </si>
  <si>
    <t>(7:44) (Shotgun) 5-T.Bridgewater pass short right to 87-N.Fant to NYG 4 for 7 yards (21-J.Peppers).</t>
  </si>
  <si>
    <t>(6:58) (Shotgun) 5-T.Bridgewater pass short right to 85-A.Okwuegbunam for 4 yards, TOUCHDOWN.</t>
  </si>
  <si>
    <t>(6:48) (Shotgun) 26-S.Barkley left guard to NYG 30 for 5 yards (96-S.Harris).</t>
  </si>
  <si>
    <t>(6:08) (Shotgun) 8-D.Jones pass incomplete short middle to 80-K.Rudolph (45-A.Johnson).</t>
  </si>
  <si>
    <t>(6:03) (Shotgun) 8-D.Jones pass short right to 3-S.Shepard to NYG 45 for 15 yards (31-J.Simmons).</t>
  </si>
  <si>
    <t>(5:19) 26-S.Barkley up the middle to NYG 47 for 2 yards (45-A.Johnson).</t>
  </si>
  <si>
    <t>(4:42) (Shotgun) 8-D.Jones pass incomplete short right to 3-S.Shepard (47-J.Jewell).</t>
  </si>
  <si>
    <t>(4:36) (Shotgun) 8-D.Jones pass short middle to 3-S.Shepard to DEN 33 for 20 yards (23-K.Fuller).</t>
  </si>
  <si>
    <t>(4:13) (No Huddle, Shotgun) 8-D.Jones pass short middle to 86-D.Slayton to DEN 25 for 8 yards (23-K.Fuller).</t>
  </si>
  <si>
    <t>(3:49) (No Huddle, Shotgun) 8-D.Jones pass incomplete short right to 86-D.Slayton.</t>
  </si>
  <si>
    <t>(3:45) (Shotgun) 26-S.Barkley right tackle to DEN 22 for 3 yards (48-A.Mintze; 99-S.Stephen).</t>
  </si>
  <si>
    <t>(2:47) (Shotgun) 25-M.Gordon left end to DEN 15 for 2 yards (75-D.Shelton; 99-L.Williams).</t>
  </si>
  <si>
    <t>(2:07) 5-T.Bridgewater pass incomplete short right to 82-E.Saubert.</t>
  </si>
  <si>
    <t>(2:03) (Shotgun) 5-T.Bridgewater pass deep right to 1-K.Hamler ran ob at DEN 37 for 22 yards [23-L.Ryan].</t>
  </si>
  <si>
    <t>(1:26) 33-J.Williams left end pushed ob at DEN 49 for 12 yards (29-X.McKinney).</t>
  </si>
  <si>
    <t>(:49) 33-J.Williams right tackle to NYG 48 for 3 yards (54-B.Martinez; 22-A.Jackson).</t>
  </si>
  <si>
    <t>(15:00) 25-M.Gordon right guard to NYG 25 for no gain (54-B.Martinez).</t>
  </si>
  <si>
    <t>(13:38) (Shotgun) 5-T.Bridgewater pass short right to 25-M.Gordon to NYG 18 for 13 yards (23-L.Ryan). NYG-23-L.Ryan was injured during the play.</t>
  </si>
  <si>
    <t>(12:44) (Shotgun) 26-S.Barkley left guard to NYG 28 for 3 yards (22-K.Jackson; 96-S.Harris).</t>
  </si>
  <si>
    <t>(11:25) 28-D.Booker left tackle to 50 for 2 yards (45-A.Johnson).</t>
  </si>
  <si>
    <t>(10:10) (Shotgun) 8-D.Jones pass incomplete short left to 86-D.Slayton.</t>
  </si>
  <si>
    <t>(9:27) (Shotgun) 26-S.Barkley left tackle to DEN 36 for 2 yards (90-D.Williams).</t>
  </si>
  <si>
    <t>(8:45) 8-D.Jones pass deep middle to 19-K.Golladay to DEN 19 for 17 yards (21-R.Darby).</t>
  </si>
  <si>
    <t>(8:05) (Shotgun) 8-D.Jones pass incomplete short middle to 26-S.Barkley.</t>
  </si>
  <si>
    <t>(8:01) (Shotgun) 28-D.Booker left guard to DEN 13 for 6 yards (90-D.Williams).</t>
  </si>
  <si>
    <t>(7:12) (Shotgun) 8-D.Jones pass incomplete short right to 26-S.Barkley (23-K.Fuller).</t>
  </si>
  <si>
    <t>(7:08) (No Huddle) 26-S.Barkley right end ran ob at DEN 6 for 1 yard (47-J.Jewell).</t>
  </si>
  <si>
    <t>(6:35) (Shotgun) 8-D.Jones pass incomplete short right to 80-K.Rudolph.</t>
  </si>
  <si>
    <t>(6:30) (Shotgun) 8-D.Jones pass incomplete short right to 19-K.Golladay (23-K.Fuller).</t>
  </si>
  <si>
    <t>(6:25) 33-J.Williams right guard to DEN 8 for 2 yards (20-J.Love).</t>
  </si>
  <si>
    <t>(5:39) 33-J.Williams up the middle to DEN 12 for 4 yards (55-R.Ragland, 24-J.Bradberry).</t>
  </si>
  <si>
    <t>(4:54) 5-T.Bridgewater pass short left to 25-M.Gordon pushed ob at DEN 15 for 3 yards (24-J.Bradberry). PENALTY on NYG-51-A.Ojulari, Roughing the Passer, 15 yards, enforced at DEN 15.</t>
  </si>
  <si>
    <t>(4:48) 25-M.Gordon up the middle for 70 yards, TOUCHDOWN.</t>
  </si>
  <si>
    <t>(4:29) (Shotgun) 8-D.Jones pass short left to 19-K.Golladay to DEN 38 for 14 yards (21-R.Darby).</t>
  </si>
  <si>
    <t>(4:05) (No Huddle, Shotgun) 8-D.Jones pass short middle to 80-K.Rudolph to DEN 32 for 6 yards (23-K.Fuller).</t>
  </si>
  <si>
    <t>(3:40) (No Huddle, Shotgun) 8-D.Jones pass deep middle to 19-K.Golladay to DEN 16 for 16 yards (21-R.Darby).</t>
  </si>
  <si>
    <t>(3:18) (No Huddle, Shotgun) 8-D.Jones pass incomplete deep middle to 80-K.Rudolph.</t>
  </si>
  <si>
    <t>(3:14) (Shotgun) 8-D.Jones pass incomplete short left to 86-D.Slayton (21-R.Darby).</t>
  </si>
  <si>
    <t>(3:01) (Shotgun) 8-D.Jones pass incomplete deep left to 19-K.Golladay. Penalty on NYG-71-W.Hernandez, Illegal Use of Hands, declined.</t>
  </si>
  <si>
    <t>(2:55) 33-J.Williams left tackle to DEN 24 for 3 yards (55-R.Ragland; 22-A.Jackson).</t>
  </si>
  <si>
    <t>(2:49) 33-J.Williams right end to DEN 23 for -1 yards (21-J.Peppers).</t>
  </si>
  <si>
    <t>(2:04) 33-J.Williams up the middle to DEN 25 for 2 yards (53-O.Ximines; 55-R.Ragland).</t>
  </si>
  <si>
    <t>(1:49) (Shotgun) 8-D.Jones pass short middle to 3-S.Shepard to DEN 48 for 16 yards (31-J.Simmons).</t>
  </si>
  <si>
    <t>(1:28) (No Huddle, Shotgun) 8-D.Jones pass short right to 37-G.Brightwell to DEN 42 for 6 yards (31-J.Simmons).</t>
  </si>
  <si>
    <t>G.Brightwell</t>
  </si>
  <si>
    <t>(1:08) (No Huddle, Shotgun) 8-D.Jones pass short left to 3-S.Shepard to DEN 33 for 9 yards (29-B.Callahan).</t>
  </si>
  <si>
    <t>(:48) (No Huddle, Shotgun) 8-D.Jones pass short right to 86-D.Slayton to DEN 18 for 15 yards (23-K.Fuller).</t>
  </si>
  <si>
    <t>(:26) (Shotgun) 8-D.Jones pass short left to 3-S.Shepard to DEN 10 for 8 yards (29-B.Callahan).</t>
  </si>
  <si>
    <t>(:04) (No Huddle, Shotgun) 8-D.Jones pass short left to 18-C.Board pushed ob at DEN 4 for 6 yards (21-R.Darby).</t>
  </si>
  <si>
    <t>C.Board</t>
  </si>
  <si>
    <t>(:01) (Shotgun) 8-D.Jones up the middle for 4 yards, TOUCHDOWN.</t>
  </si>
  <si>
    <t>D.Jones</t>
  </si>
  <si>
    <t>(15:00) 41-A.Kamara right end to NO 26 for 1 yard (59-D.Campbell).</t>
  </si>
  <si>
    <t>A.Kamara</t>
  </si>
  <si>
    <t>(14:28) (Shotgun) 2-J.Winston pass short right to 1-M.Callaway to NO 40 for 14 yards (23-J.Alexander).</t>
  </si>
  <si>
    <t>M.Callaway</t>
  </si>
  <si>
    <t>(13:10) 41-A.Kamara left tackle to GB 44 for 5 yards (91-P.Smith).</t>
  </si>
  <si>
    <t>(11:52) 41-A.Kamara left end to GB 26 for 3 yards (51-K.Barnes).</t>
  </si>
  <si>
    <t>(11:16) (Shotgun) 2-J.Winston pass incomplete short middle to 82-A.Trautman [91-P.Smith].</t>
  </si>
  <si>
    <t>A.Trautman</t>
  </si>
  <si>
    <t>(11:11) (Shotgun) 2-J.Winston pass incomplete deep right to 1-M.Callaway.</t>
  </si>
  <si>
    <t>(11:00) 33-A.Jones up the middle to GB 24 for -1 yards (92-M.Davenport).</t>
  </si>
  <si>
    <t>A.Jones</t>
  </si>
  <si>
    <t>(10:17) (Shotgun) 12-Aa.Rodgers pass short left to 17-D.Adams to GB 28 for 4 yards (5-K.Alexander).</t>
  </si>
  <si>
    <t>D.Adams</t>
  </si>
  <si>
    <t>(9:33) (Shotgun) 12-Aa.Rodgers pass short right to 33-A.Jones pushed ob at GB 34 for 6 yards (5-K.Alexander, 23-M.Lattimore).</t>
  </si>
  <si>
    <t>(8:53) (Shotgun) 12-Aa.Rodgers pass short left to 83-M.Valdes-Scantling to GB 37 for 3 yards (22-C.Gardner-Johnson).</t>
  </si>
  <si>
    <t>M.Valdes-Scantling</t>
  </si>
  <si>
    <t>(8:17) 33-A.Jones left tackle to GB 38 for 1 yard (95-A.Huggins).</t>
  </si>
  <si>
    <t>(7:33) 12-Aa.Rodgers pass incomplete short right to 85-R.Tonyan.</t>
  </si>
  <si>
    <t>R.Tonyan</t>
  </si>
  <si>
    <t>(7:09) 41-A.Kamara right end to NO 27 for 3 yards (91-P.Smith; 96-K.Keke).</t>
  </si>
  <si>
    <t>(6:33) (Shotgun) 34-T.Jones up the middle to NO 33 for 6 yards (31-A.Amos).</t>
  </si>
  <si>
    <t>T.Jones</t>
  </si>
  <si>
    <t>(5:57) 7-T.Hill up the middle to NO 35 for 2 yards (51-K.Barnes).</t>
  </si>
  <si>
    <t>(5:17) (Shotgun) 2-J.Winston pass short right to 41-A.Kamara pushed ob at NO 38 for 3 yards (31-A.Amos).</t>
  </si>
  <si>
    <t>(4:48) 41-A.Kamara right guard to NO 46 for 8 yards (23-J.Alexander; 31-A.Amos).</t>
  </si>
  <si>
    <t>(4:10) 2-J.Winston pass deep left to 11-D.Harris ran ob at GB 37 for 17 yards.</t>
  </si>
  <si>
    <t>(3:27) 34-T.Jones left end to GB 35 for 2 yards (95-T.Lancaster; 97-K.Clark).</t>
  </si>
  <si>
    <t>(1:58) (Shotgun) 34-T.Jones up the middle to GB 20 for 5 yards (94-D.Lowry).</t>
  </si>
  <si>
    <t>(1:18) 41-A.Kamara up the middle to GB 17 for 3 yards (95-T.Lancaster).</t>
  </si>
  <si>
    <t>(:38) (Shotgun) 2-J.Winston pass short left to 41-A.Kamara pushed ob at GB 15 for 2 yards (59-D.Campbell).</t>
  </si>
  <si>
    <t>(:03) 34-T.Jones right end to GB 6 for 9 yards (51-K.Barnes).</t>
  </si>
  <si>
    <t>(15:00) 7-T.Hill pass short right to 34-T.Jones pushed ob at GB 3 for 3 yards (23-J.Alexander).</t>
  </si>
  <si>
    <t>(14:24) (Shotgun) 2-J.Winston pass short middle to 41-A.Kamara for 3 yards, TOUCHDOWN.</t>
  </si>
  <si>
    <t>(14:18) 28-A.Dillon up the middle to GB 31 for 6 yards (53-Z.Baun).</t>
  </si>
  <si>
    <t>A.Dillon</t>
  </si>
  <si>
    <t>(13:36) (Shotgun) 28-A.Dillon right guard to GB 37 for 6 yards (92-M.Davenport; 56-D.Davis).</t>
  </si>
  <si>
    <t>(12:07) (Shotgun) 12-Aa.Rodgers pass short right to 17-D.Adams to GB 33 for 7 yards (56-D.Davis).</t>
  </si>
  <si>
    <t>(11:22) (Shotgun) 12-Aa.Rodgers pass incomplete deep right to 83-M.Valdes-Scantling.</t>
  </si>
  <si>
    <t>(11:07) 2-J.Winston pass short right to 82-A.Trautman to NO 28 for 8 yards (97-K.Clark).</t>
  </si>
  <si>
    <t>(10:28) 34-T.Jones left guard to NO 33 for 5 yards (59-D.Campbell).</t>
  </si>
  <si>
    <t>(9:56) 34-T.Jones right guard to NO 42 for 9 yards (31-A.Amos).</t>
  </si>
  <si>
    <t>(9:16) 34-T.Jones up the middle to NO 45 for 3 yards (94-D.Lowry).</t>
  </si>
  <si>
    <t>(8:32) 41-A.Kamara left end ran ob at GB 44 for 11 yards (51-K.Barnes).</t>
  </si>
  <si>
    <t>(7:54) 41-A.Kamara right guard to GB 43 for 1 yard (55-Z.Smith).</t>
  </si>
  <si>
    <t>(6:41) (Shotgun) 41-A.Kamara up the middle to GB 47 for 1 yard (97-K.Clark; 51-K.Barnes).</t>
  </si>
  <si>
    <t>(5:56) (Shotgun) 41-A.Kamara right tackle to GB 41 for 6 yards (59-D.Campbell).</t>
  </si>
  <si>
    <t>(5:08) (Shotgun) 2-J.Winston pass short right to 83-J.Johnson to GB 29 for 12 yards (23-J.Alexander; 26-D.Savage).</t>
  </si>
  <si>
    <t>J.Johnson</t>
  </si>
  <si>
    <t>(4:22) 41-A.Kamara right tackle to GB 23 for 6 yards (31-A.Amos).</t>
  </si>
  <si>
    <t>(3:49) 41-A.Kamara left tackle pushed ob at GB 9 for 14 yards (20-K.King).</t>
  </si>
  <si>
    <t>(3:07) 2-J.Winston pass short right to 88-T.Montgomery pushed ob at GB 4 for 5 yards (39-C.Sullivan).</t>
  </si>
  <si>
    <t>T.Montgomery</t>
  </si>
  <si>
    <t>(2:29) 41-A.Kamara up the middle to GB 2 for 2 yards (59-D.Campbell; 94-D.Lowry).</t>
  </si>
  <si>
    <t>(2:00) (Shotgun) 7-T.Hill right guard to GB 3 for -1 yards (31-A.Amos; 96-K.Keke).</t>
  </si>
  <si>
    <t>(1:14) 2-J.Winston pass short middle to 83-J.Johnson for 1 yard, TOUCHDOWN [52-R.Gary].</t>
  </si>
  <si>
    <t>(1:07) (Shotgun) 12-Aa.Rodgers pass short middle to 13-A.Lazard to GB 39 for 14 yards (29-P.Adebo).</t>
  </si>
  <si>
    <t>A.Lazard</t>
  </si>
  <si>
    <t>(:48) (No Huddle, Shotgun) 12-Aa.Rodgers pass incomplete short right to 13-A.Lazard.</t>
  </si>
  <si>
    <t>(:45) (Shotgun) 12-Aa.Rodgers pass short left to 83-M.Valdes-Scantling to GB 43 for 4 yards (23-M.Lattimore).</t>
  </si>
  <si>
    <t>(:16) (Shotgun) 12-Aa.Rodgers pass deep right to 17-D.Adams to NO 21 for 31 yards (23-M.Lattimore).</t>
  </si>
  <si>
    <t>(:07) (Shotgun) 12-Aa.Rodgers pass incomplete short left to 85-R.Tonyan.</t>
  </si>
  <si>
    <t>(14:57) 33-A.Jones right end to GB 33 for 3 yards (31-D.Trufant). GB-81-J.Deguara was injured during the play. He is Out.</t>
  </si>
  <si>
    <t>(14:24) (Shotgun) 12-Aa.Rodgers pass short middle to 83-M.Valdes-Scantling to GB 43 for 10 yards (43-M.Williams).</t>
  </si>
  <si>
    <t>(13:41) 12-Aa.Rodgers pass short left to 89-M.Lewis to NO 38 for 19 yards (29-P.Adebo).</t>
  </si>
  <si>
    <t>M.Lewis</t>
  </si>
  <si>
    <t>(12:51) (Shotgun) 12-Aa.Rodgers pass incomplete deep left to 83-M.Valdes-Scantling.</t>
  </si>
  <si>
    <t>(12:43) (Shotgun) 12-Aa.Rodgers pass short left to 33-A.Jones pushed ob at NO 31 for 7 yards (27-M.Jenkins) [95-A.Huggins].</t>
  </si>
  <si>
    <t>(12:03) (Shotgun) 12-Aa.Rodgers pass incomplete deep right to 83-M.Valdes-Scantling.</t>
  </si>
  <si>
    <t>(11:50) 12-Aa.Rodgers pass short right to 17-D.Adams to NO 17 for 8 yards (53-Z.Baun).</t>
  </si>
  <si>
    <t>(11:10) 12-Aa.Rodgers pass short middle to 85-R.Tonyan to NO 12 for 5 yards (70-C.Ringo).</t>
  </si>
  <si>
    <t>(10:22) (Shotgun) 33-A.Jones up the middle to NO 9 for 3 yards (53-Z.Baun).</t>
  </si>
  <si>
    <t>(9:41) (Shotgun) 12-Aa.Rodgers pass short left intended for 17-D.Adams INTERCEPTED by 29-P.Adebo [70-C.Ringo] at NO 7. 29-P.Adebo to NO 40 for 33 yards (74-E.Jenkins).</t>
  </si>
  <si>
    <t>(9:30) 2-J.Winston pass short middle to 82-A.Trautman to NO 46 for 6 yards (51-K.Barnes) [52-R.Gary].</t>
  </si>
  <si>
    <t>(8:57) 41-A.Kamara right tackle to NO 49 for 3 yards (97-K.Clark).</t>
  </si>
  <si>
    <t>(8:16) 2-J.Winston up the middle to GB 49 for 2 yards (94-D.Lowry).</t>
  </si>
  <si>
    <t>J.Winston</t>
  </si>
  <si>
    <t>(7:12) (Shotgun) 2-J.Winston pass short middle to 82-A.Trautman to 50 for 4 yards (51-K.Barnes).</t>
  </si>
  <si>
    <t>(6:32) (Shotgun) 2-J.Winston pass incomplete short right to 41-A.Kamara.</t>
  </si>
  <si>
    <t>(6:27) (Shotgun) 2-J.Winston pass incomplete short left to 82-A.Trautman (21-E.Stokes).</t>
  </si>
  <si>
    <t>(6:11) (Shotgun) 12-Aa.Rodgers pass incomplete short middle to 83-M.Valdes-Scantling [90-T.Kpassagnon].</t>
  </si>
  <si>
    <t>(5:36) 28-A.Dillon up the middle to GB 8 for 5 yards (56-D.Davis; 99-S.Tuttle).</t>
  </si>
  <si>
    <t>(4:51) (Shotgun) 12-Aa.Rodgers pass deep middle intended for 83-M.Valdes-Scantling INTERCEPTED by 43-M.Williams at NO 35. 43-M.Williams pushed ob at GB 12 for 53 yards (74-E.Jenkins).</t>
  </si>
  <si>
    <t>(4:33) 41-A.Kamara left guard to GB 11 for 1 yard (91-P.Smith).</t>
  </si>
  <si>
    <t>(3:53) 41-A.Kamara left tackle to GB 10 for 1 yard (91-P.Smith).</t>
  </si>
  <si>
    <t>(3:14) (Shotgun) 2-J.Winston pass short middle to 80-C.Hogan for 10 yards, TOUCHDOWN.</t>
  </si>
  <si>
    <t>C.Hogan</t>
  </si>
  <si>
    <t>(3:00) 33-A.Jones left end to GB 16 for 3 yards (56-D.Davis).</t>
  </si>
  <si>
    <t>(2:28) (Shotgun) 12-Aa.Rodgers pass short middle to 17-D.Adams to GB 22 for 6 yards (26-P.Williams).</t>
  </si>
  <si>
    <t>(1:42) 12-Aa.Rodgers pass incomplete short right to 17-D.Adams (23-M.Lattimore).</t>
  </si>
  <si>
    <t>(1:35) 2-J.Winston pass incomplete short right to 82-A.Trautman.</t>
  </si>
  <si>
    <t>(1:29) 41-A.Kamara right guard to GB 20 for 1 yard (97-K.Clark).</t>
  </si>
  <si>
    <t>(:34) 41-A.Kamara right guard to GB 8 for 2 yards (93-T.Slaton).</t>
  </si>
  <si>
    <t>(15:00) (Shotgun) 2-J.Winston pass short left to 83-J.Johnson for 8 yards, TOUCHDOWN.</t>
  </si>
  <si>
    <t>(14:48) (Shotgun) 12-Aa.Rodgers pass short left to 13-A.Lazard to GB 27 for 2 yards (27-M.Jenkins).</t>
  </si>
  <si>
    <t>(14:19) (Shotgun) 12-Aa.Rodgers pass short left to 28-A.Dillon to GB 34 for 7 yards (95-A.Huggins).</t>
  </si>
  <si>
    <t>(13:23) (Shotgun) 12-Aa.Rodgers pass incomplete short right to 28-A.Dillon. Penalty on GB-62-L.Patrick, Offensive Holding, declined.</t>
  </si>
  <si>
    <t>(13:00) 41-A.Kamara up the middle to NO 41 for 7 yards (93-T.Slaton).</t>
  </si>
  <si>
    <t>(12:18) 41-A.Kamara right guard to NO 45 for 4 yards (91-P.Smith).</t>
  </si>
  <si>
    <t>(11:42) 34-T.Jones left end to NO 45 for no gain (59-D.Campbell).</t>
  </si>
  <si>
    <t>(10:55) 2-J.Winston pass deep left to 11-D.Harris for 55 yards, TOUCHDOWN.</t>
  </si>
  <si>
    <t>(10:46) 28-A.Dillon left end to GB 27 for 2 yards (90-T.Kpassagnon).</t>
  </si>
  <si>
    <t>(10:00) 32-K.Hill left end to GB 28 for 1 yard (97-M.Roach).</t>
  </si>
  <si>
    <t>K.Hill</t>
  </si>
  <si>
    <t>(9:16) (Shotgun) 10-J.Love pass short left to 8-Am.Rodgers to GB 47 for 19 yards (53-Z.Baun).</t>
  </si>
  <si>
    <t>Am.Rodgers</t>
  </si>
  <si>
    <t>(8:33) (Shotgun) 32-K.Hill up the middle to GB 49 for 2 yards (53-Z.Baun).</t>
  </si>
  <si>
    <t>(7:58) 10-J.Love pass short left to 85-R.Tonyan pushed ob at NO 48 for 3 yards (27-M.Jenkins).</t>
  </si>
  <si>
    <t>(7:18) (Shotgun) 10-J.Love pass incomplete deep left to 86-M.Taylor.</t>
  </si>
  <si>
    <t>M.Taylor</t>
  </si>
  <si>
    <t>(7:01) 34-T.Jones up the middle to NO 18 for 2 yards (24-I.Yiadom).</t>
  </si>
  <si>
    <t>(6:17) 34-T.Jones left guard to NO 24 for 6 yards (31-A.Amos).</t>
  </si>
  <si>
    <t>(5:03) (Shotgun) 34-T.Jones right tackle to NO 17 for 3 yards (42-O.Burks).</t>
  </si>
  <si>
    <t>(3:57) 32-K.Hill left end to GB 38 for 1 yard (95-A.Huggins; 99-S.Tuttle).</t>
  </si>
  <si>
    <t>(3:14) 10-J.Love pass deep left to 18-R.Cobb ran ob at NO 30 for 32 yards (22-C.Gardner-Johnson).</t>
  </si>
  <si>
    <t>R.Cobb</t>
  </si>
  <si>
    <t>(3:05) 18-R.Cobb right end pushed ob at NO 29 for 1 yard (38-J.Heath).</t>
  </si>
  <si>
    <t>(2:59) (Shotgun) 10-J.Love pass incomplete deep left to 13-A.Lazard (26-P.Williams).</t>
  </si>
  <si>
    <t>(2:53) (Shotgun) 32-K.Hill right tackle to NO 21 for 8 yards (38-J.Heath).</t>
  </si>
  <si>
    <t>(2:10) (Shotgun) 32-K.Hill up the middle to NO 19 for 2 yards (70-C.Ringo; 50-A.Dowell).</t>
  </si>
  <si>
    <t>(2:00) (Shotgun) 10-J.Love pass short left to 86-M.Taylor pushed ob at NO 12 for 7 yards (48-J.Gray).</t>
  </si>
  <si>
    <t>(1:55) (No Huddle, Shotgun) 10-J.Love pass short left to 86-M.Taylor to NO 5 for 7 yards (29-P.Adebo; 48-J.Gray).</t>
  </si>
  <si>
    <t>(15:00) (Shotgun) 2-M.Ingram left guard to HOU 31 for 6 yards (54-D.Wilson; 41-J.Allen).</t>
  </si>
  <si>
    <t>M.Ingram</t>
  </si>
  <si>
    <t>(14:30) (Shotgun) 5-Ty.Taylor pass incomplete short right to 13-B.Cooks (26-S.Griffin).</t>
  </si>
  <si>
    <t>B.Cooks</t>
  </si>
  <si>
    <t>(14:25) (Shotgun) 5-Ty.Taylor pass incomplete short right to 12-N.Collins.</t>
  </si>
  <si>
    <t>N.Collins</t>
  </si>
  <si>
    <t>(14:01) 16-T.Lawrence pass incomplete short right to 17-D.Chark.</t>
  </si>
  <si>
    <t>D.Chark</t>
  </si>
  <si>
    <t>(13:57) (Shotgun) 16-T.Lawrence pass short middle to 10-L.Shenault pushed ob at JAX 29 for 13 yards (58-C.Kirksey).</t>
  </si>
  <si>
    <t>L.Shenault</t>
  </si>
  <si>
    <t>(13:41) 2-M.Ingram right tackle to HOU 22 for 6 yards (41-J.Allen).</t>
  </si>
  <si>
    <t>(13:11) (Shotgun) 2-M.Ingram up the middle to HOU 27 for 5 yards (44-M.Jack).</t>
  </si>
  <si>
    <t>(12:38) 5-Ty.Taylor pass incomplete deep right to 85-P.Brown [95-R.Robertson-Harris].</t>
  </si>
  <si>
    <t>P.Brown</t>
  </si>
  <si>
    <t>(12:05) 5-Ty.Taylor pass short right to 85-P.Brown pushed ob at HOU 44 for 10 yards (5-R.Ford).</t>
  </si>
  <si>
    <t>(10:51) (Shotgun) 5-Ty.Taylor pass short middle to 89-D.Amendola to 50 for 8 yards (32-T.Campbell).</t>
  </si>
  <si>
    <t>D.Amendola</t>
  </si>
  <si>
    <t>(10:17) (Shotgun) 5-Ty.Taylor pass short right to 89-D.Amendola to JAX 43 for 7 yards (32-T.Campbell).</t>
  </si>
  <si>
    <t>(9:38) (Shotgun) 2-M.Ingram left tackle to JAX 44 for -1 yards (2-R.Jenkins, 6-J.Ward).</t>
  </si>
  <si>
    <t>(8:56) (Shotgun) 31-D.Johnson right guard to JAX 42 for 2 yards (90-M.Brown, 5-R.Ford).</t>
  </si>
  <si>
    <t>D.Johnson</t>
  </si>
  <si>
    <t>(8:18) (Shotgun) 5-Ty.Taylor pass deep left to 13-B.Cooks to JAX 2 for 40 yards (2-R.Jenkins).</t>
  </si>
  <si>
    <t>(7:18) (Shotgun) 5-Ty.Taylor pass incomplete short middle to 30-P.Lindsay.</t>
  </si>
  <si>
    <t>P.Lindsay</t>
  </si>
  <si>
    <t>(7:16) (Shotgun) 2-M.Ingram right guard to JAX 1 for 1 yard (42-A.Wingard, 45-K.Chaisson).</t>
  </si>
  <si>
    <t>(6:43) 64-J.McCray reported in as eligible.  2-M.Ingram left tackle for 1 yard, TOUCHDOWN.</t>
  </si>
  <si>
    <t>(6:39) (Shotgun) 16-T.Lawrence pass deep right to 11-M.Jones to HOU 42 for 33 yards (20-Ju.Reid).</t>
  </si>
  <si>
    <t>M.Jones</t>
  </si>
  <si>
    <t>(5:27) 16-T.Lawrence pass short middle to 11-M.Jones to HOU 37 for 15 yards (51-K.Grugier-Hill).</t>
  </si>
  <si>
    <t>(4:51) (Shotgun) 16-T.Lawrence pass incomplete short middle to 80-J.O'Shaughnessy.</t>
  </si>
  <si>
    <t>J.O'Shaughnessy</t>
  </si>
  <si>
    <t>(4:48) (Shotgun) 16-T.Lawrence pass incomplete short right to 17-D.Chark.</t>
  </si>
  <si>
    <t>(4:39) (Shotgun) 5-Ty.Taylor pass short middle to 18-C.Conley to JAX 38 for 17 yards (42-A.Wingard; 54-D.Wilson).</t>
  </si>
  <si>
    <t>C.Conley</t>
  </si>
  <si>
    <t>(4:04) (Shotgun) 5-Ty.Taylor pass short left to 85-P.Brown to JAX 13 for 25 yards (93-T.Bryan) [41-J.Allen].</t>
  </si>
  <si>
    <t>(3:15) (Shotgun) 2-M.Ingram left tackle to JAX 7 for 6 yards (42-A.Wingard).</t>
  </si>
  <si>
    <t>(2:34) (Shotgun) 5-Ty.Taylor pass incomplete short left to 31-D.Johnson.</t>
  </si>
  <si>
    <t>(2:30) (Shotgun) 5-Ty.Taylor pass short left to 31-D.Johnson for 7 yards, TOUCHDOWN.</t>
  </si>
  <si>
    <t>(2:25) (Shotgun) 16-T.Lawrence pass short left to 10-L.Shenault to JAX 33 for 8 yards (26-V.Hargreaves, 23-E.Murray).</t>
  </si>
  <si>
    <t>(1:54) (Shotgun) 16-T.Lawrence pass short right to 10-L.Shenault to JAX 36 for 3 yards (25-D.King; 58-C.Kirksey).</t>
  </si>
  <si>
    <t>(1:20) 24-C.Hyde left guard to JAX 45 for 9 yards (23-E.Murray). PENALTY on JAX-17-D.Chark, Offensive Holding, 10 yards, enforced at JAX 40.</t>
  </si>
  <si>
    <t>C.Hyde</t>
  </si>
  <si>
    <t>(:49) (Shotgun) 16-T.Lawrence pass short left to 10-L.Shenault to JAX 29 for -1 yards (58-C.Kirksey, 26-V.Hargreaves).</t>
  </si>
  <si>
    <t>(:02) (Shotgun) 16-T.Lawrence pass incomplete short left to 11-M.Jones.</t>
  </si>
  <si>
    <t>(15:00) (Shotgun) 16-T.Lawrence pass deep middle to 17-D.Chark to HOU 44 for 27 yards (26-V.Hargreaves, 20-Ju.Reid).</t>
  </si>
  <si>
    <t>(14:21) 24-C.Hyde right guard to HOU 31 for 13 yards (96-V.Taylor).</t>
  </si>
  <si>
    <t>(13:59) (No Huddle) 24-C.Hyde up the middle to HOU 30 for 1 yard (59-W.Mercilus; 41-Z.Cunningham).</t>
  </si>
  <si>
    <t>(13:17) 16-T.Lawrence pass incomplete short middle to 17-D.Chark.</t>
  </si>
  <si>
    <t>(13:06) 25-J.Robinson up the middle to HOU 22 for 3 yards (58-C.Kirksey, 96-V.Taylor).</t>
  </si>
  <si>
    <t>J.Robinson</t>
  </si>
  <si>
    <t>(12:25) 16-T.Lawrence pass deep left to 84-C.Manhertz for 22 yards, TOUCHDOWN.</t>
  </si>
  <si>
    <t>C.Manhertz</t>
  </si>
  <si>
    <t>(12:15) (Shotgun) 30-P.Lindsay left guard to HOU 27 for 3 yards (95-R.Robertson-Harris; 54-D.Wilson).</t>
  </si>
  <si>
    <t>(11:37) (Shotgun) 5-Ty.Taylor pass deep left to 13-B.Cooks pushed ob at JAX 49 for 24 yards (23-C.Henderson).</t>
  </si>
  <si>
    <t>(11:11) 30-P.Lindsay right guard to JAX 41 for 8 yards (54-D.Wilson).</t>
  </si>
  <si>
    <t>(10:31) (Shotgun) 5-Ty.Taylor pass short right to 13-B.Cooks pushed ob at JAX 29 for 12 yards (26-S.Griffin).</t>
  </si>
  <si>
    <t>(9:57) (Shotgun) 30-P.Lindsay right guard to JAX 27 for 2 yards (54-D.Wilson; 95-R.Robertson-Harris).</t>
  </si>
  <si>
    <t>(8:57) (Shotgun) 5-Ty.Taylor pass short middle to 18-C.Conley to JAX 22 for 10 yards (44-M.Jack; 54-D.Wilson).</t>
  </si>
  <si>
    <t>(8:15) (Shotgun) 5-Ty.Taylor pass incomplete short left to 28-R.Burkhead (2-R.Jenkins).</t>
  </si>
  <si>
    <t>R.Burkhead</t>
  </si>
  <si>
    <t>(8:07) 10-L.Shenault left end pushed ob at JAX 34 for 9 yards (20-Ju.Reid). Reverse</t>
  </si>
  <si>
    <t>(7:38) (No Huddle) 25-J.Robinson left end to JAX 40 for 6 yards (59-W.Mercilus).</t>
  </si>
  <si>
    <t>(6:59) 25-J.Robinson right tackle to JAX 47 for 7 yards (39-T.Mitchell).</t>
  </si>
  <si>
    <t>(6:18) (Shotgun) 25-J.Robinson right end pushed ob at HOU 47 for 6 yards (23-E.Murray).</t>
  </si>
  <si>
    <t>(5:35) (Shotgun) 16-T.Lawrence pass short middle to 11-M.Jones to 50 for 7 yards (25-D.King).</t>
  </si>
  <si>
    <t>(4:54) (Shotgun) 16-T.Lawrence pass deep left intended for 19-D.Smith INTERCEPTED by 20-Ju.Reid at HOU 31. 20-Ju.Reid to JAX 48 for 21 yards (25-J.Robinson).</t>
  </si>
  <si>
    <t>D.Smith</t>
  </si>
  <si>
    <t>(4:42) (Shotgun) 2-M.Ingram right guard to JAX 44 for 4 yards (95-R.Robertson-Harris).</t>
  </si>
  <si>
    <t>(4:05) (Shotgun) 2-M.Ingram left tackle to JAX 40 for 4 yards (90-M.Brown; 52-D.Hamilton).</t>
  </si>
  <si>
    <t>(3:37) (Shotgun) 5-Ty.Taylor pass incomplete deep left to 2-M.Ingram [93-T.Bryan].</t>
  </si>
  <si>
    <t>(3:21) (Shotgun) 16-T.Lawrence pass short left to 12-T.Johnson pushed ob at JAX 13 for 6 yards (20-Ju.Reid; 51-K.Grugier-Hill).</t>
  </si>
  <si>
    <t>(2:32) (Shotgun) 16-T.Lawrence pass deep left intended for 17-D.Chark INTERCEPTED by 26-V.Hargreaves at JAX 25. 26-V.Hargreaves pushed ob at JAX 7 for 18 yards (25-J.Robinson).</t>
  </si>
  <si>
    <t>(2:17) 2-M.Ingram right tackle to JAX 6 for 1 yard (90-M.Brown).</t>
  </si>
  <si>
    <t>(1:55) (Shotgun) 2-M.Ingram right tackle to JAX 2 for 1 yard (26-S.Griffin; 44-M.Jack).</t>
  </si>
  <si>
    <t>(1:13) (Shotgun) 5-Ty.Taylor pass incomplete short left to 88-J.Akins.</t>
  </si>
  <si>
    <t>J.Akins</t>
  </si>
  <si>
    <t>(:59) (Shotgun) 16-T.Lawrence pass incomplete short middle to 17-D.Chark (41-Z.Cunningham).</t>
  </si>
  <si>
    <t>(:55) (Shotgun) 16-T.Lawrence pass incomplete short left to 80-J.O'Shaughnessy.</t>
  </si>
  <si>
    <t>(:51) (Shotgun) 16-T.Lawrence pass incomplete short left to 25-J.Robinson.</t>
  </si>
  <si>
    <t>(:37) (Shotgun) 5-Ty.Taylor pass short right to 89-D.Amendola to HOU 38 for 7 yards. The Replay Official reviewed the pass completion ruling, and the play was Upheld. The ruling on the field stands.</t>
  </si>
  <si>
    <t>(:30) (Shotgun) 5-Ty.Taylor pass short right to 31-D.Johnson pushed ob at HOU 40 for 2 yards (5-R.Ford) [6-J.Ward].</t>
  </si>
  <si>
    <t>(:25) (Shotgun) 5-Ty.Taylor pass deep middle to 13-B.Cooks to JAX 8 for 52 yards (26-S.Griffin).</t>
  </si>
  <si>
    <t>(:12) (Shotgun) 5-Ty.Taylor pass short middle to 89-D.Amendola for 8 yards, TOUCHDOWN.</t>
  </si>
  <si>
    <t>(15:00) 24-C.Hyde left guard to JAX 30 for 5 yards (97-M.Collins). HOU-20-Ju.Reid was injured during the play. His return is Probable.</t>
  </si>
  <si>
    <t>(14:34) (Shotgun) 24-C.Hyde right tackle to JAX 30 for no gain (41-Z.Cunningham).</t>
  </si>
  <si>
    <t>(13:51) (Shotgun) 16-T.Lawrence pass incomplete short right to 10-L.Shenault.</t>
  </si>
  <si>
    <t>(13:39) (Shotgun) 30-P.Lindsay up the middle to HOU 31 for 3 yards (90-M.Brown).</t>
  </si>
  <si>
    <t>(12:57) 2-M.Ingram right tackle to HOU 34 for 3 yards (45-K.Chaisson, 52-D.Hamilton).</t>
  </si>
  <si>
    <t>(12:15) (Shotgun) 5-Ty.Taylor pass short right to 12-N.Collins to HOU 41 for 7 yards (26-S.Griffin).</t>
  </si>
  <si>
    <t>(11:46) (Shotgun) 5-Ty.Taylor pass short right to 31-D.Johnson pushed ob at 50 for 9 yards (2-R.Jenkins).</t>
  </si>
  <si>
    <t>(11:13) 2-M.Ingram left tackle to 50 for no gain (90-M.Brown; 41-J.Allen).</t>
  </si>
  <si>
    <t>(10:38) (Shotgun) 2-M.Ingram up the middle to 50 for no gain (44-M.Jack).</t>
  </si>
  <si>
    <t>(9:47) (Shotgun) 16-T.Lawrence pass incomplete short right to 17-D.Chark.</t>
  </si>
  <si>
    <t>(9:41) (Shotgun) 25-J.Robinson up the middle to JAX 14 for 3 yards (54-J.Martin).</t>
  </si>
  <si>
    <t>(9:00) (Shotgun) 16-T.Lawrence pass short right to 25-J.Robinson to JAX 19 for 5 yards (41-Z.Cunningham; 50-J.Jenkins) [90-R.Blacklock].</t>
  </si>
  <si>
    <t>(8:08) 31-D.Johnson left guard to HOU 37 for 5 yards (44-M.Jack, 90-M.Brown).</t>
  </si>
  <si>
    <t>(7:35) (Shotgun) 30-P.Lindsay left end pushed ob at HOU 40 for 3 yards (23-C.Henderson).</t>
  </si>
  <si>
    <t>(6:56) (Shotgun) 31-D.Johnson up the middle to HOU 43 for 3 yards (44-M.Jack; 6-J.Ward).</t>
  </si>
  <si>
    <t>(6:19) 5-Ty.Taylor pass short right to 85-P.Brown to HOU 46 for 3 yards (2-R.Jenkins).</t>
  </si>
  <si>
    <t>(5:47) (Shotgun) 2-M.Ingram left tackle to JAX 43 for 11 yards (2-R.Jenkins).</t>
  </si>
  <si>
    <t>(5:13) (Shotgun) 2-M.Ingram right guard to JAX 39 for 4 yards (42-A.Wingard).</t>
  </si>
  <si>
    <t>(4:39) (Shotgun) 2-M.Ingram up the middle to JAX 34 for 5 yards (90-M.Brown).</t>
  </si>
  <si>
    <t>(4:02) 5-Ty.Taylor pass deep middle to 85-P.Brown to JAX 5 for 29 yards (42-A.Wingard) [2-R.Jenkins].</t>
  </si>
  <si>
    <t>(3:28) (Shotgun) Direct snap to 2-M.Ingram.  30-P.Lindsay left end for 5 yards, TOUCHDOWN.</t>
  </si>
  <si>
    <t>(3:24) 16-T.Lawrence pass short right to 80-J.O'Shaughnessy to JAX 22 for -3 yards (58-C.Kirksey) [94-C.Omenihu].</t>
  </si>
  <si>
    <t>(2:49) (Shotgun) 16-T.Lawrence pass short middle to 80-J.O'Shaughnessy to JAX 29 for 7 yards (41-Z.Cunningham).</t>
  </si>
  <si>
    <t>(2:26) (No Huddle, Shotgun) 16-T.Lawrence pass short right to 25-J.Robinson to JAX 44 for 15 yards (23-E.Murray). PENALTY on HOU-97-M.Collins, Roughing the Passer, 15 yards, enforced at JAX 44.</t>
  </si>
  <si>
    <t>(1:56) 16-T.Lawrence pass deep left to 17-D.Chark for 41 yards, TOUCHDOWN.</t>
  </si>
  <si>
    <t>(1:43) 2-M.Ingram left tackle to HOU 24 for 2 yards (95-R.Robertson-Harris).</t>
  </si>
  <si>
    <t>(1:09) (Shotgun) 2-M.Ingram right tackle to HOU 28 for 4 yards (44-M.Jack).</t>
  </si>
  <si>
    <t>(:34) (Shotgun) 5-Ty.Taylor pass incomplete deep middle to 13-B.Cooks.</t>
  </si>
  <si>
    <t>(:15) (Shotgun) 16-T.Lawrence pass incomplete deep left to 17-D.Chark.</t>
  </si>
  <si>
    <t>(:09) (Shotgun) 16-T.Lawrence pass short middle to 80-J.O'Shaughnessy to JAX 28 for 7 yards (41-Z.Cunningham).</t>
  </si>
  <si>
    <t>(15:00) (Shotgun) 16-T.Lawrence pass incomplete deep right to 17-D.Chark.</t>
  </si>
  <si>
    <t>(14:44) 2-M.Ingram right tackle to JAX 47 for 9 yards (38-A.Cisco).</t>
  </si>
  <si>
    <t>(14:05) 30-P.Lindsay left end to HOU 49 for -4 yards (44-M.Jack).</t>
  </si>
  <si>
    <t>(12:51) 2-M.Ingram right guard to JAX 7 for 4 yards (44-M.Jack).</t>
  </si>
  <si>
    <t>(12:08) (Shotgun) 5-Ty.Taylor pass incomplete short right to 12-N.Collins.</t>
  </si>
  <si>
    <t>(12:02) (Shotgun) 5-Ty.Taylor pass incomplete short right to 88-J.Akins.</t>
  </si>
  <si>
    <t>(11:56) (Shotgun) 16-T.Lawrence pass short left to 80-J.O'Shaughnessy to JAX 34 for 9 yards (24-T.Smith; 25-D.King).</t>
  </si>
  <si>
    <t>(11:27) (Shotgun) 16-T.Lawrence pass short right to 80-J.O'Shaughnessy to JAX 40 for 6 yards (25-D.King). HOU-96-V.Taylor was injured during the play. His return is Doubtful.</t>
  </si>
  <si>
    <t>(10:54) (Shotgun) 16-T.Lawrence pass incomplete short right to 11-M.Jones.</t>
  </si>
  <si>
    <t>(10:50) (Shotgun) 16-T.Lawrence pass incomplete short right to 25-J.Robinson.</t>
  </si>
  <si>
    <t>(10:45) (Shotgun) 16-T.Lawrence pass incomplete short left to 25-J.Robinson.</t>
  </si>
  <si>
    <t>(10:40) (Shotgun) 16-T.Lawrence pass short left to 10-L.Shenault to HOU 46 for 14 yards (25-D.King) [55-D.Walker].</t>
  </si>
  <si>
    <t>(10:15) (Shotgun) 16-T.Lawrence pass short right to 25-J.Robinson to HOU 37 for 9 yards (39-T.Mitchell). FUMBLES (39-T.Mitchell), ball out of bounds at HOU 37.</t>
  </si>
  <si>
    <t>(9:47) (Shotgun) 16-T.Lawrence pass short middle intended for 10-L.Shenault INTERCEPTED by 58-C.Kirksey at HOU 23. 58-C.Kirksey to HOU 24 for 1 yard.</t>
  </si>
  <si>
    <t>(9:39) (Shotgun) 30-P.Lindsay left tackle to HOU 29 for 5 yards (27-C.Claybrooks; 54-D.Wilson).</t>
  </si>
  <si>
    <t>(9:04) 5-Ty.Taylor pass short left to 13-B.Cooks to HOU 33 for 4 yards (6-J.Ward). Penalty on HOU-68-J.Britt, Unnecessary Roughness, declined. Penalty on JAX-95-R.Robertson-Harris, Unnecessary Roughness, declined. Penalty on JAX-44-M.Jack, Unnecessary Roughness, declined.</t>
  </si>
  <si>
    <t>(8:37) (Shotgun) 2-M.Ingram left guard to HOU 33 for no gain (6-J.Ward).</t>
  </si>
  <si>
    <t>(7:41) (Shotgun) 24-C.Hyde up the middle to JAX 33 for 9 yards (23-E.Murray; 94-C.Omenihu).</t>
  </si>
  <si>
    <t>(7:16) (No Huddle, Shotgun) 24-C.Hyde left guard to JAX 39 for 6 yards (25-D.King).</t>
  </si>
  <si>
    <t>(6:08) (Shotgun) 16-T.Lawrence pass short right to 24-C.Hyde to JAX 31 for 5 yards (39-T.Mitchell).</t>
  </si>
  <si>
    <t>(5:23) (Shotgun) 2-M.Ingram left tackle to HOU 23 for 3 yards (55-L.McCray; 23-C.Henderson).</t>
  </si>
  <si>
    <t>(4:47) (Shotgun) 2-M.Ingram right tackle to HOU 26 for 3 yards (50-S.Quarterman; 52-D.Hamilton).</t>
  </si>
  <si>
    <t>(4:38) (Shotgun) 5-Ty.Taylor pass short right to 28-R.Burkhead to HOU 32 for 6 yards (93-T.Bryan).</t>
  </si>
  <si>
    <t>(3:55) (Shotgun) 2-M.Ingram right end to HOU 32 for no gain (95-R.Robertson-Harris; 52-D.Hamilton).</t>
  </si>
  <si>
    <t>(3:11) (Shotgun) 2-M.Ingram right guard to HOU 35 for 3 yards (53-D.Allen; 50-S.Quarterman).</t>
  </si>
  <si>
    <t>(3:04) (Shotgun) 5-Ty.Taylor pass short left to 89-D.Amendola to HOU 39 for 4 yards (41-J.Allen).</t>
  </si>
  <si>
    <t>(2:50) (Shotgun) 24-C.Hyde up the middle to JAX 15 for no gain (90-R.Blacklock).</t>
  </si>
  <si>
    <t>(2:23) (No Huddle, Shotgun) 16-T.Lawrence pass deep right to 17-D.Chark pushed ob at JAX 33 for 18 yards (23-E.Murray).</t>
  </si>
  <si>
    <t>(2:22) (Shotgun) 16-T.Lawrence pass short left to 10-L.Shenault to JAX 33 for no gain (25-D.King, 26-V.Hargreaves).</t>
  </si>
  <si>
    <t>(2:00) (Shotgun) 16-T.Lawrence pass short left to 10-L.Shenault to JAX 46 for 13 yards (25-D.King; 26-V.Hargreaves).</t>
  </si>
  <si>
    <t>(1:34) (No Huddle, Shotgun) 16-T.Lawrence pass incomplete short left to 17-D.Chark (26-V.Hargreaves).</t>
  </si>
  <si>
    <t>(1:30) (Shotgun) 16-T.Lawrence pass short right to 24-C.Hyde to HOU 45 for 9 yards (39-T.Mitchell).</t>
  </si>
  <si>
    <t>(1:07) (No Huddle) 24-C.Hyde right guard to HOU 39 for 6 yards (94-C.Omenihu, 41-Z.Cunningham).</t>
  </si>
  <si>
    <t>(:47) (No Huddle, Shotgun) 16-T.Lawrence pass deep right to 80-J.O'Shaughnessy to HOU 17 for 22 yards (58-C.Kirksey).</t>
  </si>
  <si>
    <t>(:24) (No Huddle, Shotgun) 16-T.Lawrence pass incomplete deep right to 11-M.Jones.</t>
  </si>
  <si>
    <t>(:19) (Shotgun) 16-T.Lawrence pass deep right to 11-M.Jones pushed ob at HOU 4 for 18 yards (39-T.Mitchell).</t>
  </si>
  <si>
    <t>(:13) (No Huddle) 16-T.Lawrence pass incomplete short left to 11-M.Jones (58-C.Kirksey).</t>
  </si>
  <si>
    <t>(:09) (Shotgun) 16-T.Lawrence pass short middle to 11-M.Jones for 4 yards, TOUCHDOWN.</t>
  </si>
  <si>
    <t>(15:00) (Shotgun) 10-J.Herbert pass short left to 15-J.Guyton pushed ob at LAC 35 for 10 yards (55-C.Holcomb).</t>
  </si>
  <si>
    <t>J.Guyton</t>
  </si>
  <si>
    <t>(14:32) (Shotgun) 10-J.Herbert pass short right to 87-J.Cook to LAC 41 for 6 yards (31-K.Curl).</t>
  </si>
  <si>
    <t>J.Cook</t>
  </si>
  <si>
    <t>(14:02) 30-A.Ekeler left tackle to WAS 48 for 11 yards (26-L.Collins; 29-K.Fuller).</t>
  </si>
  <si>
    <t>A.Ekeler</t>
  </si>
  <si>
    <t>(13:29) (Shotgun) 10-J.Herbert pass short left to 81-M.Williams to WAS 39 for 9 yards (23-W.Jackson).</t>
  </si>
  <si>
    <t>(12:52) 35-L.Rountree left end to WAS 26 for 13 yards (20-B.McCain).</t>
  </si>
  <si>
    <t>L.Rountree</t>
  </si>
  <si>
    <t>(12:12) (Shotgun) 10-J.Herbert pass short right to 81-M.Williams to WAS 15 for 11 yards (20-B.McCain) [93-J.Allen].</t>
  </si>
  <si>
    <t>(11:27) (Shotgun) 35-L.Rountree right end pushed ob at WAS 12 for 3 yards (94-D.Payne).</t>
  </si>
  <si>
    <t>(10:58) 10-J.Herbert pass short left to 87-J.Cook to WAS 15 for -3 yards (95-C.Toohill).</t>
  </si>
  <si>
    <t>(9:57) (Shotgun) 10-J.Herbert pass short middle to 13-K.Allen to WAS 3 for 7 yards (29-K.Fuller).</t>
  </si>
  <si>
    <t>K.Allen</t>
  </si>
  <si>
    <t>(9:18) (Shotgun) 30-A.Ekeler left tackle for 3 yards, TOUCHDOWN.</t>
  </si>
  <si>
    <t>(9:09) (Shotgun) 24-A.Gibson left guard to WAS 30 for 4 yards (97-J.Bosa).</t>
  </si>
  <si>
    <t>A.Gibson</t>
  </si>
  <si>
    <t>(8:33) (Shotgun) 14-R.Fitzpatrick pass short middle to 24-A.Gibson to WAS 32 for 2 yards (44-K.White) [98-L.Joseph].</t>
  </si>
  <si>
    <t>(7:51) (Shotgun) 14-R.Fitzpatrick pass incomplete short right to 2-D.Brown (33-D.James).</t>
  </si>
  <si>
    <t>D.Brown</t>
  </si>
  <si>
    <t>(7:35) 10-J.Herbert pass incomplete short left to 13-K.Allen.</t>
  </si>
  <si>
    <t>(7:30) 30-A.Ekeler left tackle to LAC 13 for 1 yard (99-C.Young; 53-J.Bostic).</t>
  </si>
  <si>
    <t>(6:55) (Shotgun) 10-J.Herbert pass short left to 22-J.Jackson pushed ob at LAC 15 for 2 yards (55-C.Holcomb).</t>
  </si>
  <si>
    <t>J.Jackson</t>
  </si>
  <si>
    <t>(6:04) 24-A.Gibson right guard to LAC 44 for 4 yards (97-J.Bosa).</t>
  </si>
  <si>
    <t>(5:34) (Shotgun) 24-A.Gibson left guard ran ob at LAC 17 for 27 yards (26-A.Samuel).</t>
  </si>
  <si>
    <t>(4:59) (Shotgun) 24-A.Gibson left tackle to LAC 20 for -3 yards (93-J.Jones).</t>
  </si>
  <si>
    <t>(4:16) (Shotgun) 14-R.Fitzpatrick pass short right to 13-A.Humphries pushed ob at LAC 14 for 6 yards (26-A.Samuel).</t>
  </si>
  <si>
    <t>A.Humphries</t>
  </si>
  <si>
    <t>(2:52) 79-T.Pipkins reported in as eligible.  10-J.Herbert pass short left to 13-K.Allen pushed ob at LAC 28 for 11 yards (20-B.McCain).</t>
  </si>
  <si>
    <t>(2:22) (Shotgun) 10-J.Herbert pass incomplete short middle to 87-J.Cook (31-K.Curl).</t>
  </si>
  <si>
    <t>(2:17) 10-J.Herbert pass short right to 84-K.Hill to LAC 32 for 4 yards (20-B.McCain).</t>
  </si>
  <si>
    <t>(1:40) (Shotgun) 10-J.Herbert pass incomplete short middle to 15-J.Guyton.</t>
  </si>
  <si>
    <t>(1:25) (Shotgun) 14-R.Fitzpatrick pass short right to 24-A.Gibson to WAS 34 for 5 yards (42-U.Nwosu).</t>
  </si>
  <si>
    <t>(:48) (Shotgun) 24-A.Gibson right guard to WAS 37 for 3 yards (24-N.Adderley).</t>
  </si>
  <si>
    <t>(:25) (No Huddle, Shotgun) 24-A.Gibson left guard to WAS 43 for 6 yards (44-K.White, 33-D.James).</t>
  </si>
  <si>
    <t>(14:53) 24-A.Gibson right tackle to LAC 23 for -1 yards (98-L.Joseph, 97-J.Bosa).</t>
  </si>
  <si>
    <t>(14:15) (Shotgun) 14-R.Fitzpatrick pass incomplete short right to 24-A.Gibson.</t>
  </si>
  <si>
    <t>(13:29) (Shotgun) 10-J.Herbert pass deep right to 81-M.Williams pushed ob at LAC 27 for 18 yards (31-K.Curl).</t>
  </si>
  <si>
    <t>(13:03) 35-L.Rountree right end to LAC 34 for 7 yards (55-C.Holcomb).</t>
  </si>
  <si>
    <t>(12:29) 10-J.Herbert pass short left to 13-K.Allen to 50 for 16 yards (31-K.Curl).</t>
  </si>
  <si>
    <t>(11:50) (Shotgun) 35-L.Rountree up the middle to LAC 47 for -3 yards (98-M.Ioannidis).</t>
  </si>
  <si>
    <t>(11:15) 10-J.Herbert pass short right to 13-K.Allen to WAS 43 for 10 yards (53-J.Bostic) [55-C.Holcomb].</t>
  </si>
  <si>
    <t>(10:38) (Shotgun) 10-J.Herbert pass deep left to 15-J.Guyton to WAS 21 for 22 yards (29-K.Fuller).</t>
  </si>
  <si>
    <t>(9:57) (Shotgun) 10-J.Herbert pass incomplete short right to 81-M.Williams [93-J.Allen].</t>
  </si>
  <si>
    <t>(9:52) 30-A.Ekeler right end to WAS 15 for 1 yard (94-D.Payne).</t>
  </si>
  <si>
    <t>(9:14) (Shotgun) 10-J.Herbert pass incomplete short left to 13-K.Allen.</t>
  </si>
  <si>
    <t>(9:00) (Shotgun) 14-R.Fitzpatrick pass incomplete short right to 41-J.McKissic [42-U.Nwosu]. WAS-14-R.Fitzpatrick was injured during the play.</t>
  </si>
  <si>
    <t>J.McKissic</t>
  </si>
  <si>
    <t>(8:57) 4-T.Heinicke pass incomplete deep right to 2-D.Brown.</t>
  </si>
  <si>
    <t>(8:53) (Shotgun) 4-T.Heinicke pass incomplete short right to 2-D.Brown.</t>
  </si>
  <si>
    <t>(8:37) 30-A.Ekeler right guard to LAC 30 for 4 yards (53-J.Bostic; 55-C.Holcomb).</t>
  </si>
  <si>
    <t>(8:03) 10-J.Herbert pass short left to 82-S.Anderson to LAC 31 for 1 yard (53-J.Bostic).</t>
  </si>
  <si>
    <t>S.Anderson</t>
  </si>
  <si>
    <t>(7:23) 35-L.Rountree left tackle to LAC 36 for 3 yards (55-C.Holcomb).</t>
  </si>
  <si>
    <t>(6:43) (Shotgun) 10-J.Herbert pass short middle to 81-M.Williams to LAC 42 for 6 yards (29-K.Fuller).</t>
  </si>
  <si>
    <t>(6:08) 40-G.Nabers right guard to LAC 44 for 2 yards (93-J.Allen; 98-M.Ioannidis).</t>
  </si>
  <si>
    <t>G.Nabers</t>
  </si>
  <si>
    <t>(5:35) 10-J.Herbert pass incomplete deep left to 87-J.Cook.</t>
  </si>
  <si>
    <t>(5:00) (Shotgun) 10-J.Herbert pass short right to 15-J.Guyton pushed ob at WAS 49 for 17 yards (55-C.Holcomb).</t>
  </si>
  <si>
    <t>(4:23) (Shotgun) 10-J.Herbert pass short right to 81-M.Williams to WAS 45 for 4 yards (23-W.Jackson).</t>
  </si>
  <si>
    <t>(3:42) (Shotgun) 35-L.Rountree right end to WAS 45 for no gain (52-J.Davis, 96-J.Smith-Williams).</t>
  </si>
  <si>
    <t>(3:07) 10-J.Herbert pass deep left to 5-J.Palmer pushed ob at WAS 28 for 17 yards (29-K.Fuller).</t>
  </si>
  <si>
    <t>J.Palmer</t>
  </si>
  <si>
    <t>(2:34) 79-T.Pipkins reported in as eligible.  10-J.Herbert pass short left to 81-M.Williams pushed ob at WAS 17 for 11 yards (23-W.Jackson).</t>
  </si>
  <si>
    <t>(2:00) 30-A.Ekeler left end to WAS 10 for 7 yards (53-J.Bostic, 55-C.Holcomb).</t>
  </si>
  <si>
    <t>(1:51) 30-A.Ekeler left end to WAS 8 for 2 yards (90-M.Sweat; 53-J.Bostic).</t>
  </si>
  <si>
    <t>(1:46) 10-J.Herbert left guard to WAS 6 for 2 yards (52-J.Davis). QB sneak</t>
  </si>
  <si>
    <t>J.Herbert</t>
  </si>
  <si>
    <t>(1:43) 10-J.Herbert pass incomplete short right to 15-J.Guyton.</t>
  </si>
  <si>
    <t>(:52) (Shotgun) 10-J.Herbert pass incomplete short middle to 87-J.Cook.</t>
  </si>
  <si>
    <t>(:45) (Shotgun) 41-J.McKissic left guard to WAS 33 for 8 yards (33-D.James).</t>
  </si>
  <si>
    <t>(:20) (Shotgun) 4-T.Heinicke pass short left to 82-L.Thomas ran ob at LAC 40 for 12 yards (43-M.Davis).</t>
  </si>
  <si>
    <t>L.Thomas</t>
  </si>
  <si>
    <t>(:14) (Shotgun) 4-T.Heinicke pass short left to 82-L.Thomas ran ob at LAC 33 for 7 yards (32-A.Gilman).</t>
  </si>
  <si>
    <t>(14:25) (Shotgun) 4-T.Heinicke pass short middle to 24-A.Gibson to WAS 35 for 11 yards (33-D.James) [99-J.Tillery].</t>
  </si>
  <si>
    <t>(13:47) (Shotgun) 24-A.Gibson left end to WAS 41 for 6 yards (9-K.Murray).</t>
  </si>
  <si>
    <t>(13:24) (Shotgun) 4-T.Heinicke pass short right to 17-T.McLaurin to 50 for 9 yards (9-K.Murray).</t>
  </si>
  <si>
    <t>T.McLaurin</t>
  </si>
  <si>
    <t>(12:46) (Shotgun) 4-T.Heinicke pass short left to 17-T.McLaurin to LAC 48 for 2 yards (33-D.James).</t>
  </si>
  <si>
    <t>(12:10) (Shotgun) 24-A.Gibson left end to LAC 46 for 2 yards (43-M.Davis). FUMBLES (43-M.Davis), ball out of bounds at LAC 45.</t>
  </si>
  <si>
    <t>(11:41) (Shotgun) 4-T.Heinicke pass deep left to 17-T.McLaurin ran ob at LAC 11 for 34 yards. Penalty on LAC-43-M.Davis, Illegal Contact, declined.</t>
  </si>
  <si>
    <t>(11:26) (Shotgun) 4-T.Heinicke pass short left to 82-L.Thomas for 11 yards, TOUCHDOWN.</t>
  </si>
  <si>
    <t>(11:20) 79-T.Pipkins reported in as eligible.  30-A.Ekeler left end to LAC 25 for no gain (90-M.Sweat).</t>
  </si>
  <si>
    <t>(10:42) (Shotgun) 10-J.Herbert pass short right to 13-K.Allen to LAC 32 for 7 yards (25-B.St-Juste).</t>
  </si>
  <si>
    <t>(10:19) (No Huddle) 10-J.Herbert pass short right to 87-J.Cook pushed ob at LAC 43 for 11 yards (55-C.Holcomb).</t>
  </si>
  <si>
    <t>(9:44) (Shotgun) 10-J.Herbert pass incomplete deep right to 13-K.Allen.</t>
  </si>
  <si>
    <t>(9:38) 10-J.Herbert pass incomplete short right to 81-M.Williams (23-W.Jackson).</t>
  </si>
  <si>
    <t>(9:33) (Shotgun) 10-J.Herbert pass short right to 87-J.Cook to WAS 34 for 23 yards (25-B.St-Juste).</t>
  </si>
  <si>
    <t>(8:47) 79-T.Pipkins reported in as eligible.  30-A.Ekeler right end to WAS 20 for 14 yards (23-W.Jackson, 20-B.McCain).</t>
  </si>
  <si>
    <t>(8:02) (Shotgun) 10-J.Herbert pass incomplete deep left to 81-M.Williams.</t>
  </si>
  <si>
    <t>(7:56) (Shotgun) 22-J.Jackson left guard to WAS 15 for 5 yards (55-C.Holcomb, 97-T.Settle).</t>
  </si>
  <si>
    <t>(7:19) (Shotgun) 10-J.Herbert pass short left to 13-K.Allen to WAS 9 for 6 yards (25-B.St-Juste).</t>
  </si>
  <si>
    <t>(6:37) (Shotgun) 30-A.Ekeler left guard to WAS 7 for 2 yards (93-J.Allen; 26-L.Collins).</t>
  </si>
  <si>
    <t>(5:55) 24-A.Gibson left tackle pushed ob at WAS 26 for 6 yards (9-K.Murray).</t>
  </si>
  <si>
    <t>(5:24) (Shotgun) 4-T.Heinicke pass deep middle to 11-C.Sims to WAS 43 for 17 yards (26-A.Samuel) [97-J.Bosa].</t>
  </si>
  <si>
    <t>C.Sims</t>
  </si>
  <si>
    <t>(4:46) 24-A.Gibson right end to WAS 49 for 6 yards (9-K.Murray).</t>
  </si>
  <si>
    <t>(4:08) (Shotgun) 24-A.Gibson left end to LAC 45 for 6 yards (9-K.Murray).</t>
  </si>
  <si>
    <t>(3:30) 71-W.Schweitzer reported in as eligible.  4-T.Heinicke pass incomplete short left to 32-J.Patterson [42-U.Nwosu].</t>
  </si>
  <si>
    <t>J.Patterson</t>
  </si>
  <si>
    <t>(3:26) (Shotgun) 24-A.Gibson up the middle to LAC 39 for 6 yards (95-C.Covington; 9-K.Murray).</t>
  </si>
  <si>
    <t>(3:01) (No Huddle, Shotgun) 24-A.Gibson right tackle to LAC 36 for 3 yards (95-C.Covington).</t>
  </si>
  <si>
    <t>(2:39) (No Huddle, Shotgun) 24-A.Gibson left guard to LAC 31 for 5 yards (9-K.Murray; 95-C.Covington).</t>
  </si>
  <si>
    <t>(1:36) 4-T.Heinicke pass short left to 17-T.McLaurin to LAC 24 for 17 yards (43-M.Davis). LAC-43-M.Davis was injured during the play.</t>
  </si>
  <si>
    <t>(:33) 24-A.Gibson up the middle to LAC 26 for -2 yards (95-C.Covington, 44-K.White).</t>
  </si>
  <si>
    <t>(15:00) (Shotgun) 4-T.Heinicke pass short right to 2-D.Brown to LAC 33 for -2 yards (26-A.Samuel).</t>
  </si>
  <si>
    <t>(14:15) 10-J.Herbert pass short middle to 87-J.Cook to WAS 40 for 19 yards (20-B.McCain; 55-C.Holcomb).</t>
  </si>
  <si>
    <t>(13:38) 35-L.Rountree right guard to WAS 37 for 3 yards (98-M.Ioannidis).</t>
  </si>
  <si>
    <t>(13:02) (Shotgun) 10-J.Herbert pass incomplete short middle to 81-M.Williams.</t>
  </si>
  <si>
    <t>(12:58) (Shotgun) 10-J.Herbert pass deep right to 13-K.Allen to WAS 20 for 17 yards. FUMBLES, ball out of bounds at WAS 20.</t>
  </si>
  <si>
    <t>(12:23) 10-J.Herbert pass deep right intended for 82-S.Anderson INTERCEPTED by 23-W.Jackson at WAS 4. 23-W.Jackson pushed ob at WAS 4 for no gain (82-S.Anderson).</t>
  </si>
  <si>
    <t>(12:16) 71-W.Schweitzer reported in as eligible.  24-A.Gibson right end to WAS 4 for no gain (44-K.White; 26-A.Samuel). FUMBLES (44-K.White), RECOVERED by LAC-9-K.Murray at WAS 3.</t>
  </si>
  <si>
    <t>(12:06) 30-A.Ekeler right guard to WAS 3 for no gain (99-C.Young; 94-D.Payne).</t>
  </si>
  <si>
    <t>(11:32) 10-J.Herbert pass incomplete short right to 89-D.Parham.</t>
  </si>
  <si>
    <t>D.Parham</t>
  </si>
  <si>
    <t>(11:25) (Shotgun) 10-J.Herbert pass short left to 81-M.Williams for 3 yards, TOUCHDOWN.</t>
  </si>
  <si>
    <t>(11:21) 4-T.Heinicke pass incomplete short middle to 24-A.Gibson [25-C.Harris].</t>
  </si>
  <si>
    <t>(11:16) (Shotgun) 24-A.Gibson left tackle to WAS 31 for 6 yards (33-D.James).</t>
  </si>
  <si>
    <t>(10:36) (Shotgun) 32-J.Patterson left end to 50 for 4 yards (95-C.Covington).</t>
  </si>
  <si>
    <t>(10:16) (No Huddle, Shotgun) 32-J.Patterson left tackle to LAC 45 for 5 yards (9-K.Murray; 98-L.Joseph).</t>
  </si>
  <si>
    <t>(9:45) (Shotgun) 71-W.Schweitzer reported in as eligible.  24-A.Gibson left guard to LAC 43 for 2 yards (43-M.Davis, 90-E.Banks).</t>
  </si>
  <si>
    <t>(9:07) (Shotgun) 24-A.Gibson left tackle to LAC 38 for 5 yards (98-L.Joseph; 9-K.Murray).</t>
  </si>
  <si>
    <t>(8:23) (Shotgun) 4-T.Heinicke pass short left to 13-A.Humphries pushed ob at LAC 49 for 4 yards (44-K.White).</t>
  </si>
  <si>
    <t>(6:43) 30-A.Ekeler left tackle to LAC 22 for 4 yards (53-J.Bostic).</t>
  </si>
  <si>
    <t>(5:29) (Shotgun) 10-J.Herbert pass short middle to 13-K.Allen to LAC 29 for 17 yards (20-B.McCain).</t>
  </si>
  <si>
    <t>(4:52) 10-J.Herbert pass incomplete short left to 13-K.Allen (99-C.Young).</t>
  </si>
  <si>
    <t>(4:49) (Shotgun) 10-J.Herbert pass short left to 84-K.Hill to LAC 36 for 7 yards (53-J.Bostic).</t>
  </si>
  <si>
    <t>(4:19) (Shotgun) 10-J.Herbert pass short middle to 84-K.Hill to WAS 45 for 19 yards (35-T.McTyer).</t>
  </si>
  <si>
    <t>(3:35) 35-L.Rountree right end to WAS 44 for 1 yard (20-B.McCain).</t>
  </si>
  <si>
    <t>(2:53) 30-A.Ekeler right tackle to WAS 42 for 2 yards (90-M.Sweat; 94-D.Payne).</t>
  </si>
  <si>
    <t>(2:17) (Shotgun) 10-J.Herbert pass deep left to 81-M.Williams to WAS 22 for 20 yards (25-B.St-Juste).</t>
  </si>
  <si>
    <t>(2:00) 79-T.Pipkins reported in as eligible.  30-A.Ekeler up the middle to WAS 13 for 9 yards (55-C.Holcomb, 20-B.McCain).</t>
  </si>
  <si>
    <t>(1:54) 79-T.Pipkins reported in as eligible.  30-A.Ekeler up the middle to WAS 16 for -3 yards (99-C.Young).</t>
  </si>
  <si>
    <t>(1:50) (Shotgun) 10-J.Herbert pass short middle to 13-K.Allen to WAS 7 for 9 yards (20-B.McCain).</t>
  </si>
  <si>
    <t>(15:00) 37-D.Harris right guard pushed ob at MIA 40 for 35 yards (30-J.McCourty).</t>
  </si>
  <si>
    <t>(14:28) 37-D.Harris left tackle to MIA 37 for 3 yards (21-E.Rowe).</t>
  </si>
  <si>
    <t>(13:54) 81-J.Smith right tackle to MIA 31 for 6 yards (55-J.Baker).</t>
  </si>
  <si>
    <t>J.Smith</t>
  </si>
  <si>
    <t>(13:12) (Shotgun) 28-J.White left guard to MIA 30 for 1 yard (49-S.Eguavoen, 70-A.Butler).</t>
  </si>
  <si>
    <t>J.White</t>
  </si>
  <si>
    <t>(11:52) 28-J.White up the middle to MIA 41 for 2 yards (91-E.Ogbah, 49-S.Eguavoen). MIA-98-R.Davis was injured during the play. His return is Questionable.</t>
  </si>
  <si>
    <t>(11:27) (Shotgun) 10-M.Jones pass short middle to 28-J.White to MIA 37 for 4 yards (30-J.McCourty, 21-E.Rowe) [49-S.Eguavoen].</t>
  </si>
  <si>
    <t>(10:34) (Shotgun) 1-T.Tagovailoa pass short middle to 17-J.Waddle to MIA 37 for 17 yards (27-J.Jackson, 32-D.McCourty).</t>
  </si>
  <si>
    <t>J.Waddle</t>
  </si>
  <si>
    <t>(9:52) 37-M.Gaskin left guard to MIA 39 for 2 yards (93-L.Guy).</t>
  </si>
  <si>
    <t>M.Gaskin</t>
  </si>
  <si>
    <t>(9:11) (Shotgun) 1-T.Tagovailoa pass short right to 17-J.Waddle to MIA 44 for 5 yards (23-K.Dugger).</t>
  </si>
  <si>
    <t>(8:45) (No Huddle, Shotgun) 37-M.Gaskin left guard to NE 41 for 15 yards (32-D.McCourty).</t>
  </si>
  <si>
    <t>(8:19) (No Huddle, Shotgun) 37-M.Gaskin right guard to NE 37 for 4 yards (23-K.Dugger, 90-C.Barmore).</t>
  </si>
  <si>
    <t>(7:39) 1-T.Tagovailoa pass short right to 81-D.Smythe to NE 28 for 9 yards (27-J.Jackson).</t>
  </si>
  <si>
    <t>D.Smythe</t>
  </si>
  <si>
    <t>(7:13) (No Huddle, Shotgun) 37-M.Gaskin right tackle to NE 29 for -1 yards (9-M.Judon).</t>
  </si>
  <si>
    <t>(6:32) (Shotgun) 1-T.Tagovailoa pass short left to 26-S.Ahmed pushed ob at NE 11 for 18 yards (32-D.McCourty).</t>
  </si>
  <si>
    <t>S.Ahmed</t>
  </si>
  <si>
    <t>(5:58) 37-M.Gaskin right guard to NE 3 for 8 yards (32-D.McCourty).</t>
  </si>
  <si>
    <t>(5:35) (No Huddle, Shotgun) 1-T.Tagovailoa right tackle for 3 yards, TOUCHDOWN. PENALTY on NE-91-D.Wise, Unnecessary Roughness, 15 yards, enforced between downs.</t>
  </si>
  <si>
    <t>T.Tagovailoa</t>
  </si>
  <si>
    <t>(5:22) 10-M.Jones pass short left to 15-N.Agholor to NE 33 for 7 yards (24-By.Jones, 57-B.Scarlett).</t>
  </si>
  <si>
    <t>N.Agholor</t>
  </si>
  <si>
    <t>(4:42) 38-R.Stevenson left tackle to NE 35 for 2 yards (90-J.Jenkins). measurement</t>
  </si>
  <si>
    <t>R.Stevenson</t>
  </si>
  <si>
    <t>(4:09) 10-M.Jones pass short right to 16-J.Meyers pushed ob at NE 39 for 4 yards (25-X.Howard).</t>
  </si>
  <si>
    <t>J.Meyers</t>
  </si>
  <si>
    <t>(3:40) 10-M.Jones pass short right to 38-R.Stevenson to NE 48 for 9 yards (21-E.Rowe). FUMBLES (21-E.Rowe), RECOVERED by MIA-92-Z.Sieler at NE 48. The Replay Official reviewed the fumble ruling, and the play was Upheld. The ruling on the field was confirmed.</t>
  </si>
  <si>
    <t>(3:28) (Shotgun) 1-T.Tagovailoa pass incomplete short middle to 88-M.Gesicki.</t>
  </si>
  <si>
    <t>M.Gesicki</t>
  </si>
  <si>
    <t>(3:24) (Shotgun) 37-M.Gaskin right tackle to NE 49 for -1 yards (23-K.Dugger, 9-M.Judon).</t>
  </si>
  <si>
    <t>(2:13) 37-D.Harris left guard to NE 37 for 11 yards (55-J.Baker, 21-E.Rowe).</t>
  </si>
  <si>
    <t>(1:42) 37-D.Harris left guard to NE 41 for 4 yards (21-E.Rowe).</t>
  </si>
  <si>
    <t>(1:07) 37-D.Harris up the middle to NE 46 for 5 yards (92-Z.Sieler, 55-J.Baker).</t>
  </si>
  <si>
    <t>(:39) 37-D.Harris left tackle to NE 48 for 2 yards (52-E.Roberts).</t>
  </si>
  <si>
    <t>(:08) (Shotgun) 10-M.Jones pass short left to 81-J.Smith to MIA 44 for 8 yards (24-By.Jones).</t>
  </si>
  <si>
    <t>(15:00) 37-D.Harris up the middle to MIA 44 for no gain (90-J.Jenkins).</t>
  </si>
  <si>
    <t>(14:22) (Shotgun) 10-M.Jones pass short left to 16-J.Meyers to MIA 39 for 5 yards (55-J.Baker).</t>
  </si>
  <si>
    <t>(13:41) (Shotgun) 10-M.Jones pass incomplete short middle to 16-J.Meyers.</t>
  </si>
  <si>
    <t>(13:36) 37-D.Harris right tackle to MIA 36 for 3 yards (57-B.Scarlett).</t>
  </si>
  <si>
    <t>(13:00) (Shotgun) 10-M.Jones pass short left to 16-J.Meyers to MIA 14 for 22 yards (8-J.Holland).</t>
  </si>
  <si>
    <t>(11:43) (Shotgun) 10-M.Jones pass short right to 81-J.Smith to MIA 18 for 6 yards (40-N.Needham).</t>
  </si>
  <si>
    <t>(11:04) (Shotgun) 10-M.Jones pass short left to 81-J.Smith to MIA 11 for 7 yards (8-J.Holland). FUMBLES (8-J.Holland), recovered by NE-60-D.Andrews at MIA 9.</t>
  </si>
  <si>
    <t>(10:17) (Shotgun) 1-T.Tagovailoa pass incomplete short right to 88-M.Gesicki.</t>
  </si>
  <si>
    <t>(10:14) (Shotgun) 1-T.Tagovailoa pass short left to 11-D.Parker to MIA 48 for 23 yards (23-K.Dugger, 32-D.McCourty).</t>
  </si>
  <si>
    <t>D.Parker</t>
  </si>
  <si>
    <t>(9:36) 1-T.Tagovailoa pass incomplete deep middle to 11-D.Parker (27-J.Jackson).</t>
  </si>
  <si>
    <t>(9:29) (Shotgun) 1-T.Tagovailoa pass incomplete short middle to 11-D.Parker (53-K.Van Noy). flag picked up, pass was tipped</t>
  </si>
  <si>
    <t>(9:25) (Shotgun) 1-T.Tagovailoa pass incomplete short left to 17-J.Waddle.</t>
  </si>
  <si>
    <t>(9:11) 10-M.Jones pass short middle to 15-N.Agholor to NE 32 for 12 yards (24-By.Jones).</t>
  </si>
  <si>
    <t>(8:41) 37-D.Harris up the middle to NE 36 for 4 yards (43-A.Van Ginkel).</t>
  </si>
  <si>
    <t>(8:01) (Shotgun) 10-M.Jones pass incomplete deep left to 16-J.Meyers (30-J.McCourty) [57-B.Scarlett].</t>
  </si>
  <si>
    <t>(7:56) (Shotgun) 10-M.Jones pass incomplete short right to 15-N.Agholor (91-E.Ogbah).</t>
  </si>
  <si>
    <t>(7:41) (Shotgun) 1-T.Tagovailoa pass short right to 26-S.Ahmed pushed ob at MIA 26 for 6 yards (8-J.Bentley).</t>
  </si>
  <si>
    <t>(7:03) (Shotgun) 26-S.Ahmed right tackle to MIA 25 for -1 yards (8-J.Bentley).</t>
  </si>
  <si>
    <t>(6:24) (Shotgun) 1-T.Tagovailoa pass incomplete deep right to 17-J.Waddle.</t>
  </si>
  <si>
    <t>(6:06) (Shotgun) 10-M.Jones pass short right to 37-D.Harris to NE 45 for 8 yards (49-S.Eguavoen).</t>
  </si>
  <si>
    <t>(5:30) 37-D.Harris up the middle to NE 49 for 4 yards (55-J.Baker, 49-S.Eguavoen).</t>
  </si>
  <si>
    <t>(4:44) (Shotgun) 10-M.Jones pass deep middle to 15-N.Agholor to MIA 26 for 25 yards (30-J.McCourty).</t>
  </si>
  <si>
    <t>(4:05) (Shotgun) 10-M.Jones pass incomplete short left to 28-J.White.</t>
  </si>
  <si>
    <t>(4:01) 10-M.Jones pass short left to 37-D.Harris to MIA 17 for 9 yards (24-By.Jones, 55-J.Baker). NE-37-D.Harris was injured during the play.</t>
  </si>
  <si>
    <t>(3:18) 37-D.Harris right guard to MIA 7 for 1 yard (90-J.Jenkins, 30-J.McCourty).</t>
  </si>
  <si>
    <t>(2:35) 10-M.Jones pass short left to 15-N.Agholor for 7 yards, TOUCHDOWN [52-E.Roberts].</t>
  </si>
  <si>
    <t>(2:30) (Shotgun) 1-T.Tagovailoa pass deep left to 17-J.Waddle to NE 39 for 36 yards (2-J.Mills).</t>
  </si>
  <si>
    <t>(2:00) (Shotgun) 1-T.Tagovailoa pass incomplete short left to 11-D.Parker.</t>
  </si>
  <si>
    <t>(1:56) (Shotgun) 1-T.Tagovailoa pass short left to 37-M.Gaskin to NE 30 for 4 yards (53-K.Van Noy).</t>
  </si>
  <si>
    <t>(1:45) MIA 14-Brissett now at QB. 14-J.Brissett up the middle to NE 28 for 2 yards (93-L.Guy).</t>
  </si>
  <si>
    <t>J.Brissett</t>
  </si>
  <si>
    <t>(:39) MIA 1-Tagovailoa now at QB. MIA chooses 10 second runoff (Shotgun) 1-T.Tagovailoa pass short right to 37-M.Gaskin ran ob at NE 23 for 10 yards (54-D.Hightower).</t>
  </si>
  <si>
    <t>(:34) (Shotgun) 1-T.Tagovailoa pass incomplete deep left to 2-A.Wilson (2-J.Mills).</t>
  </si>
  <si>
    <t>A.Wilson</t>
  </si>
  <si>
    <t>(15:00) 37-M.Gaskin right tackle to MIA 27 for 2 yards (92-D.Godchaux).</t>
  </si>
  <si>
    <t>(14:22) (Shotgun) 1-T.Tagovailoa pass incomplete short right to 81-D.Smythe [93-L.Guy].</t>
  </si>
  <si>
    <t>(14:17) (Shotgun) 1-T.Tagovailoa pass deep right to 11-D.Parker pushed ob at NE 43 for 30 yards (27-J.Jackson).</t>
  </si>
  <si>
    <t>(13:57) (No Huddle, Shotgun) 34-M.Brown up the middle to NE 42 for 1 yard (54-D.Hightower, 21-A.Phillips).</t>
  </si>
  <si>
    <t>(13:15) (Shotgun) 1-T.Tagovailoa pass short right to 37-M.Gaskin to NE 30 for 12 yards (23-K.Dugger).</t>
  </si>
  <si>
    <t>(12:49) (No Huddle, Shotgun) 37-M.Gaskin right end pushed ob at NE 15 for 15 yards (33-J.Williams).</t>
  </si>
  <si>
    <t>(12:12) Direct snap to 26-S.Ahmed.  26-S.Ahmed up the middle to NE 7 for 8 yards (9-M.Judon, 23-K.Dugger).</t>
  </si>
  <si>
    <t>(11:37) Direct snap to 34-M.Brown.  34-M.Brown right guard to NE 3 for 4 yards (8-J.Bentley, 32-D.McCourty).</t>
  </si>
  <si>
    <t>(10:55) 1-T.Tagovailoa pass short left to 17-J.Waddle for 3 yards, TOUCHDOWN.</t>
  </si>
  <si>
    <t>(10:47) 37-D.Harris right tackle to NE 13 for 4 yards (91-E.Ogbah, 55-J.Baker).</t>
  </si>
  <si>
    <t>(10:12) 37-D.Harris right guard to NE 18 for 5 yards (43-A.Van Ginkel; 94-C.Wilkins).</t>
  </si>
  <si>
    <t>(9:29) 70-Y.Durant reported in as eligible.  37-D.Harris up the middle to NE 19 for 1 yard (94-C.Wilkins, 43-A.Van Ginkel).</t>
  </si>
  <si>
    <t>(8:08) 10-M.Jones pass incomplete short middle to 37-D.Harris (52-E.Roberts).</t>
  </si>
  <si>
    <t>(8:01) (Shotgun) 10-M.Jones pass deep left to 15-N.Agholor pushed ob at NE 35 for 21 yards (21-E.Rowe) [49-S.Eguavoen]. MIA-21-E.Rowe was injured during the play.</t>
  </si>
  <si>
    <t>(6:39) 28-J.White right tackle to NE 29 for -1 yards (91-E.Ogbah).</t>
  </si>
  <si>
    <t>(6:01) 10-M.Jones pass incomplete short middle to 15-N.Agholor (24-By.Jones).</t>
  </si>
  <si>
    <t>(5:55) (Shotgun) 10-M.Jones pass deep right to 28-J.White pushed ob at MIA 45 for 26 yards (55-J.Baker).</t>
  </si>
  <si>
    <t>(5:28) (Shotgun) 10-M.Jones pass short right to 85-H.Henry to MIA 36 for 9 yards (57-B.Scarlett, 25-X.Howard).</t>
  </si>
  <si>
    <t>H.Henry</t>
  </si>
  <si>
    <t>(4:51) 28-J.White up the middle to MIA 26 for 10 yards (40-N.Needham).</t>
  </si>
  <si>
    <t>(4:17) 37-D.Harris left tackle to MIA 30 for -4 yards (92-Z.Sieler).</t>
  </si>
  <si>
    <t>(3:38) (Shotgun) 10-M.Jones pass short left to 28-J.White to MIA 24 for 6 yards (55-J.Baker) [15-J.Phillips].</t>
  </si>
  <si>
    <t>(2:59) (Shotgun) 10-M.Jones pass incomplete short left to 84-K.Bourne [49-S.Eguavoen].</t>
  </si>
  <si>
    <t>K.Bourne</t>
  </si>
  <si>
    <t>(2:50) 26-S.Ahmed up the middle to MIA 22 for -3 yards (21-A.Phillips, 53-K.Van Noy).</t>
  </si>
  <si>
    <t>(2:10) (Shotgun) 1-T.Tagovailoa pass incomplete deep right to 26-S.Ahmed.</t>
  </si>
  <si>
    <t>(2:05) (Shotgun) 1-T.Tagovailoa pass short middle to 37-M.Gaskin to MIA 20 for -2 yards (21-A.Phillips, 54-D.Hightower).</t>
  </si>
  <si>
    <t>(1:13) 10-M.Jones pass short right to 84-K.Bourne to NE 45 for 17 yards (40-N.Needham). PENALTY on NE-69-S.Mason, Illegal Blindside Block, 15 yards, enforced at NE 45.</t>
  </si>
  <si>
    <t>(:48) 37-D.Harris left end pushed ob at NE 31 for 1 yard (40-N.Needham).</t>
  </si>
  <si>
    <t>(:11) (Shotgun) 10-M.Jones pass short left to 85-H.Henry to NE 47 for 16 yards (29-Br.Jones) [43-A.Van Ginkel].</t>
  </si>
  <si>
    <t>(15:00) (Shotgun) 10-M.Jones pass short left to 28-J.White pushed ob at MIA 49 for 4 yards (30-J.McCourty).</t>
  </si>
  <si>
    <t>(14:28) (Shotgun) 10-M.Jones pass short right to 28-J.White to MIA 48 for 1 yard (70-A.Butler).</t>
  </si>
  <si>
    <t>(13:51) (Shotgun) 10-M.Jones pass short right to 85-H.Henry to MIA 42 for 6 yards (21-E.Rowe).</t>
  </si>
  <si>
    <t>(13:18) (Shotgun) 10-M.Jones pass short right to 81-J.Smith ran ob at MIA 32 for 10 yards (43-A.Van Ginkel).</t>
  </si>
  <si>
    <t>(12:54) 10-M.Jones pass short right to 16-J.Meyers to MIA 29 for 3 yards (25-X.Howard).</t>
  </si>
  <si>
    <t>(12:24) (Shotgun) 10-M.Jones pass incomplete short left to 84-K.Bourne (57-B.Scarlett).</t>
  </si>
  <si>
    <t>(12:22) (Shotgun) 10-M.Jones pass short middle to 28-J.White to MIA 21 for 8 yards (40-N.Needham, 21-E.Rowe).</t>
  </si>
  <si>
    <t>(11:48) 37-D.Harris up the middle to MIA 18 for 3 yards (90-J.Jenkins, 49-S.Eguavoen).</t>
  </si>
  <si>
    <t>(11:18) 37-D.Harris left end to MIA 15 for 3 yards (24-By.Jones).</t>
  </si>
  <si>
    <t>(10:42) 10-M.Jones pass incomplete short right to 16-J.Meyers.</t>
  </si>
  <si>
    <t>(10:35) 1-T.Tagovailoa pass short left to 11-D.Parker to MIA 40 for 15 yards (32-D.McCourty).</t>
  </si>
  <si>
    <t>(9:54) (Shotgun) 37-M.Gaskin right end ran ob at MIA 45 for 5 yards (54-D.Hightower).</t>
  </si>
  <si>
    <t>(9:20) (Shotgun) 1-T.Tagovailoa pass short right to 37-M.Gaskin pushed ob at MIA 48 for 3 yards (9-M.Judon).</t>
  </si>
  <si>
    <t>(8:17) (Shotgun) 1-T.Tagovailoa pass short right intended for 2-A.Wilson INTERCEPTED by 31-J.Jones [9-M.Judon] at 50. 31-J.Jones to 50 for no gain (88-M.Gesicki).</t>
  </si>
  <si>
    <t>(8:07) 37-D.Harris left guard to MIA 49 for 1 yard (94-C.Wilkins, 43-A.Van Ginkel).</t>
  </si>
  <si>
    <t>(7:30) (Shotgun) 10-M.Jones pass short left to 16-J.Meyers to MIA 46 for 3 yards (40-N.Needham, 49-S.Eguavoen).</t>
  </si>
  <si>
    <t>(6:51) (Shotgun) 10-M.Jones pass short left to 16-J.Meyers to MIA 39 for 7 yards (25-X.Howard) [91-E.Ogbah].</t>
  </si>
  <si>
    <t>(6:11) 37-D.Harris right guard to MIA 31 for 8 yards (52-E.Roberts).</t>
  </si>
  <si>
    <t>(5:41) 37-D.Harris up the middle to MIA 30 for 1 yard (92-Z.Sieler).</t>
  </si>
  <si>
    <t>(5:01) 37-D.Harris left end ran ob at MIA 27 for 3 yards (21-E.Rowe).</t>
  </si>
  <si>
    <t>(4:56) (Shotgun) 25-B.Bolden left guard to MIA 22 for 5 yards (55-J.Baker).</t>
  </si>
  <si>
    <t>B.Bolden</t>
  </si>
  <si>
    <t>(4:15) (Shotgun) 10-M.Jones pass short middle to 81-J.Smith to MIA 11 for 11 yards (55-J.Baker).</t>
  </si>
  <si>
    <t>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</t>
  </si>
  <si>
    <t>(3:24) (Shotgun) 1-T.Tagovailoa pass short right to 11-D.Parker to MIA 18 for 13 yards (2-J.Mills).</t>
  </si>
  <si>
    <t>(2:42) Direct snap to 34-M.Brown.  34-M.Brown up the middle to MIA 20 for 2 yards (92-D.Godchaux).</t>
  </si>
  <si>
    <t>(2:36) 34-M.Brown right tackle to MIA 25 for 5 yards (50-C.Winovich, 93-L.Guy).</t>
  </si>
  <si>
    <t>(2:31) 34-M.Brown left guard to MIA 29 for 4 yards (98-C.Davis, 93-L.Guy).</t>
  </si>
  <si>
    <t>(2:24) MIA 14-Brissett now at QB. 14-J.Brissett up the middle to MIA 31 for 2 yards (8-J.Bentley, 92-D.Godchaux).</t>
  </si>
  <si>
    <t>(15:00) 8-K.Cousins pass short right to 33-D.Cook to MIN 29 for 9 yards (55-L.Wilson; 98-D.Reader).</t>
  </si>
  <si>
    <t>D.Cook</t>
  </si>
  <si>
    <t>(14:10) 8-K.Cousins pass short middle to 83-T.Conklin to MIN 30 for 6 yards (57-G.Pratt).</t>
  </si>
  <si>
    <t>T.Conklin</t>
  </si>
  <si>
    <t>(13:33) (Shotgun) 8-K.Cousins pass short left to 19-A.Thielen pushed ob at MIN 42 for 12 yards (21-M.Hilton).</t>
  </si>
  <si>
    <t>A.Thielen</t>
  </si>
  <si>
    <t>(13:06) 33-D.Cook right tackle to MIN 43 for 1 yard (65-L.Ogunjobi).</t>
  </si>
  <si>
    <t>(11:49) (Shotgun) 8-K.Cousins pass incomplete short left to 18-J.Jefferson.</t>
  </si>
  <si>
    <t>J.Jefferson</t>
  </si>
  <si>
    <t>(11:44) (Shotgun) 8-K.Cousins pass short middle to 12-D.Westbrook to MIN 39 for 11 yards (37-R.Allen; 30-J.Bates).</t>
  </si>
  <si>
    <t>D.Westbrook</t>
  </si>
  <si>
    <t>(10:53) 9-J.Burrow pass short left to 28-J.Mixon to CIN 35 for 5 yards (58-M.Pierce; 54-E.Kendricks).</t>
  </si>
  <si>
    <t>J.Mixon</t>
  </si>
  <si>
    <t>(10:16) 28-J.Mixon left end pushed ob at CIN 40 for 5 yards (54-E.Kendricks).</t>
  </si>
  <si>
    <t>(9:46) 1-J.Chase right end to CIN 38 for -2 yards (59-N.Vigil).</t>
  </si>
  <si>
    <t>J.Chase</t>
  </si>
  <si>
    <t>(9:06) 9-J.Burrow pass incomplete short left to 83-T.Boyd.</t>
  </si>
  <si>
    <t>T.Boyd</t>
  </si>
  <si>
    <t>(9:03) (Shotgun) 9-J.Burrow pass short left to 87-C.Uzomah to CIN 41 for 3 yards (54-E.Kendricks).</t>
  </si>
  <si>
    <t>C.Uzomah</t>
  </si>
  <si>
    <t>(8:21) 33-D.Cook right tackle to MIN 23 for 3 yards (94-S.Hubbard; 24-V.Bell).</t>
  </si>
  <si>
    <t>(7:47) 33-D.Cook right guard to MIN 24 for 1 yard (57-G.Pratt).</t>
  </si>
  <si>
    <t>(7:14) (Shotgun) 8-K.Cousins pass incomplete short left to 19-A.Thielen.</t>
  </si>
  <si>
    <t>(7:00) 28-J.Mixon right guard to CIN 48 for 3 yards (54-E.Kendricks; 58-M.Pierce).</t>
  </si>
  <si>
    <t>(5:44) (Shotgun) 9-J.Burrow pass short left to 34-S.Perine to CIN 43 for 7 yards (7-P.Peterson) [97-E.Griffen].</t>
  </si>
  <si>
    <t>S.Perine</t>
  </si>
  <si>
    <t>(5:01) 8-K.Cousins pass short left to 33-D.Cook pushed ob at MIN 19 for 9 yards (30-J.Bates).</t>
  </si>
  <si>
    <t>(4:31) 33-D.Cook right tackle to MIN 21 for 2 yards (92-B.Hill).</t>
  </si>
  <si>
    <t>(3:05) (Shotgun) 8-K.Cousins pass short right to 18-J.Jefferson to MIN 11 for -1 yards (21-M.Hilton).</t>
  </si>
  <si>
    <t>(1:31) (Shotgun) 28-J.Mixon left guard to MIN 47 for 4 yards (59-N.Vigil; 91-S.Weatherly).</t>
  </si>
  <si>
    <t>(:49) 28-J.Mixon right end to MIN 46 for 1 yard (54-E.Kendricks).</t>
  </si>
  <si>
    <t>(:05) (Shotgun) 9-J.Burrow pass incomplete short middle to 85-T.Higgins (23-X.Woods).</t>
  </si>
  <si>
    <t>T.Higgins</t>
  </si>
  <si>
    <t>(15:00) 8-K.Cousins pass incomplete deep left to 18-J.Jefferson (22-C.Awuzie).</t>
  </si>
  <si>
    <t>(14:56) 33-D.Cook left end pushed ob at MIN 26 for 17 yards (30-J.Bates).</t>
  </si>
  <si>
    <t>(14:33) 8-K.Cousins pass short middle to 83-T.Conklin to MIN 28 for 2 yards (57-G.Pratt) [96-C.Sample].</t>
  </si>
  <si>
    <t>(13:55) 25-A.Mattison right guard to MIN 30 for 2 yards (21-M.Hilton).</t>
  </si>
  <si>
    <t>A.Mattison</t>
  </si>
  <si>
    <t>(13:13) (Shotgun) 8-K.Cousins pass short left to 33-D.Cook to MIN 39 for 9 yards (30-J.Bates; 55-L.Wilson).</t>
  </si>
  <si>
    <t>(12:34) 8-K.Cousins pass short right to 25-A.Mattison to MIN 43 for 4 yards (55-L.Wilson; 21-M.Hilton).</t>
  </si>
  <si>
    <t>(11:50) 33-D.Cook right tackle to 50 for 7 yards (20-E.Apple).</t>
  </si>
  <si>
    <t>(11:14) 8-K.Cousins pass short middle to 18-J.Jefferson to CIN 33 for 17 yards (22-C.Awuzie) [91-T.Hendrickson].</t>
  </si>
  <si>
    <t>(10:36) 18-J.Jefferson pass short right to 17-K.Osborn ran ob at CIN 22 for 11 yards [57-G.Pratt].</t>
  </si>
  <si>
    <t>K.Osborn</t>
  </si>
  <si>
    <t>(10:09) 33-D.Cook right guard to CIN 25 for -3 yards (65-L.Ogunjobi).</t>
  </si>
  <si>
    <t>(8:59) (Shotgun) 31-A.Abdullah right end pushed ob at CIN 36 for 4 yards (30-J.Bates).</t>
  </si>
  <si>
    <t>A.Abdullah</t>
  </si>
  <si>
    <t>(8:22) (Shotgun) 8-K.Cousins pass short right to 17-K.Osborn pushed ob at CIN 11 for 25 yards (30-J.Bates).</t>
  </si>
  <si>
    <t>(7:45) 64-B.Brandel reported in as eligible.  33-D.Cook right guard to CIN 10 for 1 yard (94-S.Hubbard).</t>
  </si>
  <si>
    <t>(6:42) 8-K.Cousins pass short right to 19-A.Thielen for 5 yards, TOUCHDOWN.</t>
  </si>
  <si>
    <t>(6:39) (Shotgun) 9-J.Burrow pass short left to 28-J.Mixon pushed ob at CIN 37 for 12 yards (54-E.Kendricks).</t>
  </si>
  <si>
    <t>(6:05) (Shotgun) 34-S.Perine up the middle to CIN 39 for 2 yards (59-N.Vigil).</t>
  </si>
  <si>
    <t>(5:24) 34-S.Perine right end to CIN 38 for -1 yards (21-B.Breeland).</t>
  </si>
  <si>
    <t>(4:43) (Shotgun) 9-J.Burrow pass deep left to 1-J.Chase to MIN 45 for 17 yards (23-X.Woods).</t>
  </si>
  <si>
    <t>(3:16) (Shotgun) 34-S.Perine up the middle to MIN 42 for 13 yards (54-E.Kendricks; 23-X.Woods).</t>
  </si>
  <si>
    <t>(2:40) (Shotgun) 9-J.Burrow pass short right to 1-J.Chase to MIN 29 for 13 yards (21-B.Breeland).</t>
  </si>
  <si>
    <t>(1:56) 28-J.Mixon right end pushed ob at MIN 2 for 1 yard (22-H.Smith).</t>
  </si>
  <si>
    <t>(1:52) (Shotgun) 9-J.Burrow pass short middle to 85-T.Higgins for 2 yards, TOUCHDOWN [94-D.Tomlinson].</t>
  </si>
  <si>
    <t>(1:47) (Shotgun) 8-K.Cousins pass incomplete short left to 33-D.Cook.</t>
  </si>
  <si>
    <t>(1:39) 8-K.Cousins pass short left to 31-A.Abdullah pushed ob at MIN 20 for 5 yards (24-V.Bell).</t>
  </si>
  <si>
    <t>(1:33) (Shotgun) 8-K.Cousins pass short middle to 83-T.Conklin to MIN 26 for 6 yards (24-V.Bell).</t>
  </si>
  <si>
    <t>(1:11) (Shotgun) 9-J.Burrow pass short middle to 85-T.Higgins to CIN 39 for 14 yards (21-B.Breeland; 22-H.Smith).</t>
  </si>
  <si>
    <t>(:53) (Shotgun) 9-J.Burrow pass short middle to 28-J.Mixon pushed ob at CIN 41 for 2 yards (59-N.Vigil).</t>
  </si>
  <si>
    <t>(:47) (Shotgun) 9-J.Burrow pass short left to 83-T.Boyd pushed ob at 50 for 9 yards (24-M.Alexander).</t>
  </si>
  <si>
    <t>(:42) (Shotgun) 9-J.Burrow pass deep right to 1-J.Chase for 50 yards, TOUCHDOWN. MIN-21-B.Breeland was injured during the play.</t>
  </si>
  <si>
    <t>(:35) (Shotgun) 8-K.Cousins pass deep middle to 19-A.Thielen to MIN 40 for 20 yards (55-L.Wilson).</t>
  </si>
  <si>
    <t>(:24) (Shotgun) 8-K.Cousins pass short left to 19-A.Thielen to MIN 30 for no gain (37-R.Allen, 65-L.Ogunjobi).</t>
  </si>
  <si>
    <t>(:20) (Shotgun) 8-K.Cousins pass incomplete short right to 17-K.Osborn. Penalty on MIN, Illegal Formation, declined.</t>
  </si>
  <si>
    <t>(:17) (Shotgun) 8-K.Cousins pass short left to 18-J.Jefferson pushed ob at MIN 39 for 9 yards (22-C.Awuzie). Penalty on MIN-56-G.Bradbury, Offensive Holding, declined.</t>
  </si>
  <si>
    <t>(15:00) 28-J.Mixon right tackle to CIN 28 for 3 yards (54-E.Kendricks).</t>
  </si>
  <si>
    <t>(14:21) 28-J.Mixon right tackle to CIN 34 for 6 yards (98-D.Wonnum).</t>
  </si>
  <si>
    <t>(13:40) (Shotgun) 9-J.Burrow pass short right to 28-J.Mixon to CIN 38 for 4 yards (21-B.Breeland).</t>
  </si>
  <si>
    <t>(13:03) (Shotgun) 9-J.Burrow pass short right to 85-T.Higgins pushed ob at MIN 34 for 28 yards (59-N.Vigil).</t>
  </si>
  <si>
    <t>(12:27) 28-J.Mixon left tackle to MIN 30 for 4 yards (54-E.Kendricks; 58-M.Pierce).</t>
  </si>
  <si>
    <t>(11:48) 9-J.Burrow pass incomplete deep right to 80-M.Thomas.</t>
  </si>
  <si>
    <t>M.Thomas</t>
  </si>
  <si>
    <t>(11:43) (Shotgun) 9-J.Burrow pass short right to 83-T.Boyd to MIN 25 for 5 yards (54-E.Kendricks).</t>
  </si>
  <si>
    <t>(10:59) 9-J.Burrow right guard to MIN 23 for 2 yards (94-D.Tomlinson).</t>
  </si>
  <si>
    <t>J.Burrow</t>
  </si>
  <si>
    <t>(10:22) 28-J.Mixon right tackle to MIN 16 for 7 yards (54-E.Kendricks; 99-D.Hunter).</t>
  </si>
  <si>
    <t>(9:44) (Shotgun) 9-J.Burrow pass short right to 85-T.Higgins to MIN 2 for 14 yards (29-K.Boyd).</t>
  </si>
  <si>
    <t>(9:20) (Shotgun) 28-J.Mixon up the middle for 2 yards, TOUCHDOWN.</t>
  </si>
  <si>
    <t>(9:11) 33-D.Cook right guard to MIN 29 for 13 yards (55-L.Wilson).</t>
  </si>
  <si>
    <t>(8:40) 33-D.Cook left guard to MIN 29 for no gain (65-L.Ogunjobi).</t>
  </si>
  <si>
    <t>(8:04) 33-D.Cook left guard to MIN 37 for 8 yards (20-E.Apple).</t>
  </si>
  <si>
    <t>(7:24) (Shotgun) 8-K.Cousins pass short left to 31-A.Abdullah pushed ob at MIN 47 for 10 yards (55-L.Wilson).</t>
  </si>
  <si>
    <t>(6:49) 33-D.Cook left tackle to MIN 46 for -1 yards (24-V.Bell). PENALTY on MIN-74-O.Udoh, Unnecessary Roughness, 15 yards, enforced between downs.</t>
  </si>
  <si>
    <t>(6:26) 8-K.Cousins pass incomplete short middle to 89-C.Herndon.</t>
  </si>
  <si>
    <t>C.Herndon</t>
  </si>
  <si>
    <t>(6:21) (Shotgun) 8-K.Cousins pass short middle to 17-K.Osborn to MIN 41 for 10 yards (30-J.Bates).</t>
  </si>
  <si>
    <t>(4:48) (Shotgun) 28-J.Mixon right guard to CIN 15 for 2 yards (99-D.Hunter; 94-D.Tomlinson).</t>
  </si>
  <si>
    <t>(4:05) (Shotgun) 9-J.Burrow pass short right to 1-J.Chase to CIN 30 for 15 yards (54-E.Kendricks; 21-B.Breeland).</t>
  </si>
  <si>
    <t>(3:20) 28-J.Mixon right tackle to CIN 30 for no gain (59-N.Vigil).</t>
  </si>
  <si>
    <t>(3:15) 8-K.Cousins pass incomplete short left to 89-C.Herndon.</t>
  </si>
  <si>
    <t>(3:10) (Shotgun) 33-D.Cook left end to CIN 24 for 6 yards (55-L.Wilson).</t>
  </si>
  <si>
    <t>(2:34) (Shotgun) 8-K.Cousins pass incomplete short middle to 18-J.Jefferson.</t>
  </si>
  <si>
    <t>(2:30) (Shotgun) 8-K.Cousins pass short middle to 19-A.Thielen for 24 yards, TOUCHDOWN.</t>
  </si>
  <si>
    <t>(2:24) 28-J.Mixon right tackle to CIN 30 for 5 yards (59-N.Vigil, 98-D.Wonnum).</t>
  </si>
  <si>
    <t>(1:45) 28-J.Mixon left tackle to CIN 40 for 10 yards (22-H.Smith).</t>
  </si>
  <si>
    <t>(1:04) 28-J.Mixon right end pushed ob at MIN 41 for 19 yards (23-X.Woods).</t>
  </si>
  <si>
    <t>(:29) (Shotgun) 34-S.Perine up the middle to MIN 40 for 1 yard (59-N.Vigil; 99-D.Hunter).</t>
  </si>
  <si>
    <t>(15:00) (Shotgun) 28-J.Mixon up the middle to MIN 35 for 5 yards (90-S.Richardson; 54-E.Kendricks).</t>
  </si>
  <si>
    <t>(14:21) (Shotgun) 9-J.Burrow pass incomplete short left to 80-M.Thomas (24-M.Alexander).</t>
  </si>
  <si>
    <t>(14:13) 8-K.Cousins pass short right to 19-A.Thielen to MIN 30 for 5 yards (20-E.Apple).</t>
  </si>
  <si>
    <t>(13:32) 33-D.Cook right end pushed ob at MIN 40 for 5 yards (24-V.Bell).</t>
  </si>
  <si>
    <t>(13:00) 8-K.Cousins pass short middle to 30-C.Ham to MIN 46 for 6 yards (57-G.Pratt).</t>
  </si>
  <si>
    <t>C.Ham</t>
  </si>
  <si>
    <t>(12:14) 33-D.Cook right tackle to MIN 48 for 2 yards (94-S.Hubbard; 98-D.Reader).</t>
  </si>
  <si>
    <t>(11:36) 8-K.Cousins pass incomplete deep left to 18-J.Jefferson (22-C.Awuzie).</t>
  </si>
  <si>
    <t>(11:31) (Shotgun) 8-K.Cousins pass short middle to 33-D.Cook to CIN 43 for 9 yards (24-V.Bell; 22-C.Awuzie).</t>
  </si>
  <si>
    <t>(10:49) 8-K.Cousins pass short middle to 17-K.Osborn to CIN 35 for 8 yards (50-J.Evans).</t>
  </si>
  <si>
    <t>(10:15) (Shotgun) 8-K.Cousins pass short middle to 18-J.Jefferson to CIN 1 for 34 yards (20-E.Apple, 57-G.Pratt). Minnesota challenged the short of the goal line ruling, and the play was Upheld. The ruling on the field stands. (Timeout #2.)</t>
  </si>
  <si>
    <t>(9:26) 64-B.Brandel reported in as eligible.  33-D.Cook left tackle for 1 yard, TOUCHDOWN.</t>
  </si>
  <si>
    <t>(9:16) (Shotgun) 9-J.Burrow pass short middle to 83-T.Boyd to CIN 28 for 18 yards (22-H.Smith).</t>
  </si>
  <si>
    <t>(8:45) 28-J.Mixon left end pushed ob at CIN 33 for 5 yards (54-E.Kendricks).</t>
  </si>
  <si>
    <t>(8:17) 9-J.Burrow pass incomplete deep right to 1-J.Chase.</t>
  </si>
  <si>
    <t>(7:10) 33-D.Cook right tackle to MIN 22 for no gain (57-G.Pratt, 65-L.Ogunjobi).</t>
  </si>
  <si>
    <t>(6:28) (Shotgun) 8-K.Cousins pass short right to 17-K.Osborn to MIN 32 for 10 yards (20-E.Apple).</t>
  </si>
  <si>
    <t>(4:52) 28-J.Mixon left end to CIN 34 for 9 yards (23-X.Woods).</t>
  </si>
  <si>
    <t>(4:08) 28-J.Mixon right guard to CIN 46 for 12 yards (22-H.Smith).</t>
  </si>
  <si>
    <t>(3:23) 28-J.Mixon right end to CIN 45 for -1 yards (94-D.Tomlinson; 58-M.Pierce).</t>
  </si>
  <si>
    <t>(2:39) (Shotgun) 34-S.Perine right guard to MIN 48 for 7 yards (21-B.Breeland).</t>
  </si>
  <si>
    <t>(2:00) (Shotgun) 28-J.Mixon left tackle to MIN 47 for 1 yard (91-S.Weatherly).</t>
  </si>
  <si>
    <t>(1:48) (Shotgun) 8-K.Cousins pass short middle to 33-D.Cook to MIN 12 for 7 yards (24-V.Bell; 37-R.Allen).</t>
  </si>
  <si>
    <t>(1:30) (Shotgun) 8-K.Cousins pass deep middle to 83-T.Conklin to MIN 39 for 27 yards (30-J.Bates).</t>
  </si>
  <si>
    <t>(1:11) (Shotgun) 8-K.Cousins pass incomplete deep left to 17-K.Osborn.</t>
  </si>
  <si>
    <t>(1:07) (Shotgun) 8-K.Cousins pass short right to 33-D.Cook pushed ob at MIN 39 for no gain (37-R.Allen).</t>
  </si>
  <si>
    <t>(1:01) (Shotgun) 8-K.Cousins pass short right to 17-K.Osborn to MIN 45 for 6 yards (22-C.Awuzie; 37-R.Allen).</t>
  </si>
  <si>
    <t>(:37) (Shotgun) 8-K.Cousins pass short middle to 17-K.Osborn to CIN 49 for 6 yards (21-M.Hilton).</t>
  </si>
  <si>
    <t>(:19) (Shotgun) 8-K.Cousins pass short right to 19-A.Thielen to CIN 35 for 14 yards (20-E.Apple).</t>
  </si>
  <si>
    <t>(10:00) 28-J.Mixon left tackle to CIN 27 for 2 yards (94-D.Tomlinson).</t>
  </si>
  <si>
    <t>(9:22) 28-J.Mixon right end to CIN 35 for 8 yards (21-B.Breeland). MIN-21-B.Breeland was injured during the play.</t>
  </si>
  <si>
    <t>(8:46) 9-J.Burrow pass short right to 80-M.Thomas to CIN 40 for 5 yards (29-K.Boyd).</t>
  </si>
  <si>
    <t>(8:04) 28-J.Mixon right tackle to CIN 42 for 2 yards (58-M.Pierce).</t>
  </si>
  <si>
    <t>(6:32) 33-D.Cook left guard pushed ob at MIN 20 for -1 yards (57-G.Pratt).</t>
  </si>
  <si>
    <t>(5:51) (Shotgun) 8-K.Cousins pass short middle to 19-A.Thielen to MIN 27 for 7 yards (23-D.Phillips). Penalty on MIN, Illegal Formation, declined.</t>
  </si>
  <si>
    <t>(5:24) 28-J.Mixon right guard to CIN 14 for 4 yards (99-D.Hunter).</t>
  </si>
  <si>
    <t>(4:41) 28-J.Mixon right tackle to CIN 14 for no gain (96-A.Watts).</t>
  </si>
  <si>
    <t>(3:57) (Shotgun) 9-J.Burrow pass incomplete short middle to 1-J.Chase.</t>
  </si>
  <si>
    <t>(3:40) 33-D.Cook right tackle to MIN 37 for no gain (21-M.Hilton; 98-D.Reader).</t>
  </si>
  <si>
    <t>(3:00) 8-K.Cousins pass short right to 30-C.Ham ran ob at MIN 45 for 3 yards.</t>
  </si>
  <si>
    <t>(2:53) (Shotgun) 8-K.Cousins pass short left to 19-A.Thielen to 50 for 5 yards (22-C.Awuzie).</t>
  </si>
  <si>
    <t>(2:18) (Shotgun) 8-K.Cousins pass short middle to 18-J.Jefferson to CIN 38 for 12 yards (22-C.Awuzie).</t>
  </si>
  <si>
    <t>(2:00) 33-D.Cook right tackle to CIN 38 for no gain (57-G.Pratt; 30-J.Bates). FUMBLES (57-G.Pratt), RECOVERED by CIN-57-G.Pratt at CIN 39. The Replay Official reviewed the fumble ruling, and the play was Upheld. The ruling on the field stands.</t>
  </si>
  <si>
    <t>(1:48) 9-J.Burrow pass short left to 1-J.Chase to CIN 45 for 6 yards (99-D.Hunter).</t>
  </si>
  <si>
    <t>(1:20) 28-J.Mixon right end to CIN 48 for 3 yards (91-S.Weatherly).</t>
  </si>
  <si>
    <t>(1:11) (Shotgun) 28-J.Mixon up the middle to CIN 48 for no gain (59-N.Vigil).</t>
  </si>
  <si>
    <t>(:39) 9-J.Burrow pass short left to 87-C.Uzomah pushed ob at MIN 20 for 32 yards (23-X.Woods).</t>
  </si>
  <si>
    <t>(:31) 28-J.Mixon up the middle to MIN 15 for 5 yards (48-B.Lynch; 54-E.Kendricks).</t>
  </si>
  <si>
    <t>(15:00) 23-T.Coleman left end to NYJ 27 for 2 yards (90-D.Jones; 95-D.Brown).</t>
  </si>
  <si>
    <t>T.Coleman</t>
  </si>
  <si>
    <t>(14:23) (Shotgun) 2-Z.Wilson pass short left to 86-R.Griffin pushed ob at NYJ 34 for 7 yards (43-H.Reddick).</t>
  </si>
  <si>
    <t>R.Griffin</t>
  </si>
  <si>
    <t>(14:03) 23-T.Coleman up the middle to NYJ 35 for 1 yard (31-J.Burris; 4-J.Carter).</t>
  </si>
  <si>
    <t>(13:19) 25-T.Johnson right end to NYJ 36 for 1 yard (4-J.Carter; 8-J.Horn). Penalty on NYJ-8-E.Moore, Illegal Formation, declined.</t>
  </si>
  <si>
    <t>(11:37) (Shotgun) 2-Z.Wilson pass incomplete short left to 32-Mi.Carter.</t>
  </si>
  <si>
    <t>Mi.Carter</t>
  </si>
  <si>
    <t>(11:24) (Shotgun) 14-S.Darnold pass short right to 22-C.McCaffrey to CAR 37 for 11 yards (29-L.Joyner).</t>
  </si>
  <si>
    <t>C.McCaffrey</t>
  </si>
  <si>
    <t>(10:52) (No Huddle) 22-C.McCaffrey left tackle to CAR 44 for 7 yards (44-J.Sherwood; 20-M.Maye).</t>
  </si>
  <si>
    <t>(9:58) (Shotgun) 22-C.McCaffrey up the middle to CAR 42 for 8 yards (91-J.Franklin-Myers; 43-D.Phillips).</t>
  </si>
  <si>
    <t>(9:15) (Shotgun) 14-S.Darnold pass incomplete deep right to 88-T.Marshall (30-M.Carter II).</t>
  </si>
  <si>
    <t>T.Marshall</t>
  </si>
  <si>
    <t>(8:58) 32-Mi.Carter up the middle to NYJ 24 for 2 yards (21-J.Chinn).</t>
  </si>
  <si>
    <t>(8:17) 2-Z.Wilson pass incomplete deep right to 84-C.Davis.</t>
  </si>
  <si>
    <t>C.Davis</t>
  </si>
  <si>
    <t>(8:08) (Shotgun) 2-Z.Wilson pass incomplete deep right to 25-T.Johnson (7-S.Thompson).</t>
  </si>
  <si>
    <t>(7:38) 14-S.Darnold pass short left to 2-Dj.Moore to NYJ 37 for 13 yards (26-B.Echols).</t>
  </si>
  <si>
    <t>Dj.Moore</t>
  </si>
  <si>
    <t>(7:00) (Shotgun) 14-S.Darnold pass short middle to 2-Dj.Moore to NYJ 42 for -5 yards (91-J.Franklin-Myers).</t>
  </si>
  <si>
    <t>(6:20) (Shotgun) 14-S.Darnold pass short left to 88-T.Marshall to NYJ 34 for 8 yards (26-B.Echols).</t>
  </si>
  <si>
    <t>(5:34) (Shotgun) 14-S.Darnold pass short left to 85-D.Arnold to NYJ 33 for 1 yard (20-M.Maye).</t>
  </si>
  <si>
    <t>D.Arnold</t>
  </si>
  <si>
    <t>(4:37) 23-T.Coleman right end to NYJ 21 for 6 yards (97-Y.Gross-Matos).</t>
  </si>
  <si>
    <t>(3:53) (Shotgun) 23-T.Coleman up the middle to NYJ 23 for 2 yards (93-B.Roy; 7-S.Thompson).</t>
  </si>
  <si>
    <t>(3:10) (Shotgun) 32-Mi.Carter up the middle to NYJ 25 for 2 yards (95-D.Brown).</t>
  </si>
  <si>
    <t>(2:27) (Shotgun) 25-T.Johnson right end to NYJ 25 for no gain (43-H.Reddick, 31-J.Burris).</t>
  </si>
  <si>
    <t>(1:39) (Shotgun) 2-Z.Wilson pass incomplete short middle to 8-E.Moore [4-J.Carter].</t>
  </si>
  <si>
    <t>E.Moore</t>
  </si>
  <si>
    <t>(1:34) (Shotgun) 2-Z.Wilson pass incomplete deep right to 8-E.Moore (21-J.Chinn).</t>
  </si>
  <si>
    <t>(1:10) (Shotgun) 22-C.McCaffrey right guard to CAR 19 for 4 yards (31-S.Redwine).</t>
  </si>
  <si>
    <t>(:39) (No Huddle) 14-S.Darnold pass incomplete short middle to 2-Dj.Moore.</t>
  </si>
  <si>
    <t>(:35) (Shotgun) 14-S.Darnold pass short right to 22-C.McCaffrey to CAR 28 for 9 yards (37-B.Hall).</t>
  </si>
  <si>
    <t>(15:00) 22-C.McCaffrey right tackle to CAR 29 for 1 yard (94-F.Fatukasi; 57-C.Mosley).</t>
  </si>
  <si>
    <t>(14:21) (Shotgun) 14-S.Darnold pass deep right to 2-Dj.Moore pushed ob at NYJ 45 for 26 yards (31-S.Redwine) [97-N.Shepherd].</t>
  </si>
  <si>
    <t>(13:42) 14-S.Darnold pass short left to 22-C.McCaffrey to NYJ 40 for 5 yards (40-J.Guidry; 45-H.Nasirildeen).</t>
  </si>
  <si>
    <t>(12:58) 14-S.Darnold pass deep left to 2-Dj.Moore ran ob at NYJ 13 for 27 yards.</t>
  </si>
  <si>
    <t>(12:31) 14-S.Darnold pass incomplete short left to 80-I.Thomas.</t>
  </si>
  <si>
    <t>I.Thomas</t>
  </si>
  <si>
    <t>(12:26) (Shotgun) 22-C.McCaffrey up the middle to NYJ 6 for 7 yards (30-M.Carter II; 43-D.Phillips).</t>
  </si>
  <si>
    <t>(12:06) (No Huddle, Shotgun) 22-C.McCaffrey left guard to NYJ 4 for 2 yards (43-D.Phillips).</t>
  </si>
  <si>
    <t>(11:33) 14-S.Darnold FUMBLES (Aborted) at NYJ 8, RECOVERED by NYJ-98-S.Rankins at NYJ 9.</t>
  </si>
  <si>
    <t>S.Darnold</t>
  </si>
  <si>
    <t>(11:30) 23-T.Coleman right tackle to NYJ 11 for 2 yards (90-D.Jones; 4-J.Carter).</t>
  </si>
  <si>
    <t>(10:49) (Shotgun) 2-Z.Wilson pass short right to 84-C.Davis to NYJ 46 for 35 yards (21-J.Chinn).</t>
  </si>
  <si>
    <t>(9:43) 2-Z.Wilson pass incomplete short middle to 86-R.Griffin [21-J.Chinn].</t>
  </si>
  <si>
    <t>(9:37) (Shotgun) 2-Z.Wilson pass short middle intended for 86-R.Griffin INTERCEPTED by 7-S.Thompson at CAR 39. 7-S.Thompson pushed ob at NYJ 32 for 29 yards (75-A.Vera-Tucker).</t>
  </si>
  <si>
    <t>(9:26) 14-S.Darnold pass short right to 22-C.McCaffrey to NYJ 17 for 15 yards (57-C.Mosley).</t>
  </si>
  <si>
    <t>(8:44) (Shotgun) 14-S.Darnold pass short right to 22-C.McCaffrey to NYJ 6 for 11 yards (31-S.Redwine; 95-Q.Williams).</t>
  </si>
  <si>
    <t>(8:20) (No Huddle) 22-C.McCaffrey left tackle to NYJ 3 for 3 yards (50-S.Lawson).</t>
  </si>
  <si>
    <t>(7:33) (Shotgun) 14-S.Darnold pass incomplete short right to 88-T.Marshall.</t>
  </si>
  <si>
    <t>(7:26) (Shotgun) 2-Z.Wilson pass incomplete short right to 16-J.Smith (7-S.Thompson).</t>
  </si>
  <si>
    <t>(7:19) (Shotgun) 2-Z.Wilson pass short right to 81-T.Kroft to NYJ 35 for 10 yards (38-M.Hartsfield).</t>
  </si>
  <si>
    <t>T.Kroft</t>
  </si>
  <si>
    <t>(6:34) (Shotgun) 2-Z.Wilson pass short left to 32-Mi.Carter to NYJ 49 for 14 yards (7-S.Thompson; 26-D.Jackson).</t>
  </si>
  <si>
    <t>(5:05) (Shotgun) 2-Z.Wilson pass short left to 81-T.Kroft to CAR 42 for 10 yards (7-S.Thompson).</t>
  </si>
  <si>
    <t>(4:23) 2-Z.Wilson pass incomplete short right to 81-T.Kroft (38-M.Hartsfield).</t>
  </si>
  <si>
    <t>(4:18) 23-T.Coleman up the middle to CAR 43 for -1 yards (97-Y.Gross-Matos).</t>
  </si>
  <si>
    <t>(4:14) 14-S.Darnold pass deep right to 11-R.Anderson for 57 yards, TOUCHDOWN.</t>
  </si>
  <si>
    <t>R.Anderson</t>
  </si>
  <si>
    <t>(4:06) (Shotgun) 2-Z.Wilson pass incomplete short right to 81-T.Kroft.</t>
  </si>
  <si>
    <t>(4:03) (Shotgun) 2-Z.Wilson pass short left to 10-B.Berrios to NYJ 33 for 8 yards (26-D.Jackson; 7-S.Thompson).</t>
  </si>
  <si>
    <t>B.Berrios</t>
  </si>
  <si>
    <t>(2:35) (Shotgun) 22-C.McCaffrey up the middle to CAR 39 for 1 yard (94-F.Fatukasi).</t>
  </si>
  <si>
    <t>(2:00) (Shotgun) 14-S.Darnold pass short right to 22-C.McCaffrey to NYJ 47 for 14 yards (26-B.Echols) [94-F.Fatukasi].</t>
  </si>
  <si>
    <t>(1:24) (No Huddle, Shotgun) 14-S.Darnold pass short left to 22-C.McCaffrey ran ob at NYJ 43 for 4 yards (26-B.Echols).</t>
  </si>
  <si>
    <t>(1:17) (Shotgun) 14-S.Darnold pass short left to 85-D.Arnold pushed ob at NYJ 38 for 5 yards (26-B.Echols).</t>
  </si>
  <si>
    <t>(1:11) (Shotgun) 14-S.Darnold pass short right to 88-T.Marshall to NYJ 27 for 11 yards (33-A.Colbert; 43-D.Phillips).</t>
  </si>
  <si>
    <t>(:47) (No Huddle, Shotgun) 14-S.Darnold pass short middle to 22-C.McCaffrey to NYJ 5 for 22 yards (20-M.Maye) [95-Q.Williams].</t>
  </si>
  <si>
    <t>(:38) (Shotgun) 14-S.Darnold up the middle for 5 yards, TOUCHDOWN.</t>
  </si>
  <si>
    <t>(:35) (Shotgun) 25-T.Johnson up the middle to NYJ 27 for 2 yards (7-S.Thompson; 95-D.Brown).</t>
  </si>
  <si>
    <t>(14:55) 14-S.Darnold pass incomplete short left to 11-R.Anderson.</t>
  </si>
  <si>
    <t>(14:52) (Shotgun) 22-C.McCaffrey up the middle to CAR 29 for 8 yards (50-S.Lawson).</t>
  </si>
  <si>
    <t>(13:20) (Shotgun) 23-T.Coleman up the middle to NYJ 42 for 1 yard (7-S.Thompson; 38-M.Hartsfield).</t>
  </si>
  <si>
    <t>(12:44) (Shotgun) 2-Z.Wilson pass incomplete short left to 10-B.Berrios.</t>
  </si>
  <si>
    <t>(12:37) (Shotgun) 2-Z.Wilson pass short middle to 8-E.Moore pushed ob at NYJ 47 for -3 yards (31-J.Burris).</t>
  </si>
  <si>
    <t>(11:53) (Shotgun) 2-Z.Wilson pass incomplete short left to 86-R.Griffin (95-D.Brown).</t>
  </si>
  <si>
    <t>(11:49) (Shotgun) 2-Z.Wilson pass incomplete short left to 10-B.Berrios (53-B.Burns).</t>
  </si>
  <si>
    <t>(11:38) 22-C.McCaffrey left tackle to CAR 20 for 4 yards (51-T.Ward; 57-C.Mosley).</t>
  </si>
  <si>
    <t>(11:03) 14-S.Darnold pass short right to 80-I.Thomas pushed ob at CAR 37 for 17 yards (20-M.Maye).</t>
  </si>
  <si>
    <t>(10:27) 14-S.Darnold pass short left to 30-C.Hubbard to CAR 38 for 1 yard (43-D.Phillips) [91-J.Franklin-Myers].</t>
  </si>
  <si>
    <t>C.Hubbard</t>
  </si>
  <si>
    <t>(9:41) (Shotgun) 14-S.Darnold pass incomplete deep right to 11-R.Anderson.</t>
  </si>
  <si>
    <t>(9:35) (Shotgun) 14-S.Darnold pass incomplete short right to 85-D.Arnold [95-Q.Williams].</t>
  </si>
  <si>
    <t>(8:35) (Shotgun) 2-Z.Wilson pass short left to 10-B.Berrios to NYJ 18 for 1 yard (26-D.Jackson).</t>
  </si>
  <si>
    <t>(7:50) (Shotgun) 2-Z.Wilson pass short left to 25-T.Johnson pushed ob at NYJ 29 for 11 yards (7-S.Thompson).</t>
  </si>
  <si>
    <t>(7:03) 22-C.McCaffrey left tackle to CAR 29 for 3 yards (43-D.Phillips; 47-B.Huff).</t>
  </si>
  <si>
    <t>(6:23) (Shotgun) 14-S.Darnold pass incomplete deep left to 2-Dj.Moore [47-B.Huff].</t>
  </si>
  <si>
    <t>(6:18) (Shotgun) 14-S.Darnold pass incomplete short right to 88-T.Marshall [47-B.Huff]. Penalty on CAR-88-T.Marshall, Offensive Pass Interference, declined.</t>
  </si>
  <si>
    <t>(6:05) 32-Mi.Carter right guard to NYJ 31 for 1 yard (49-F.Luvu).</t>
  </si>
  <si>
    <t>(5:29) 2-Z.Wilson pass deep left to 84-C.Davis to CAR 49 for 20 yards (26-D.Jackson).</t>
  </si>
  <si>
    <t>(4:46) (Shotgun) 2-Z.Wilson pass short left to 86-R.Griffin to CAR 42 for 7 yards (4-J.Carter).</t>
  </si>
  <si>
    <t>(4:14) (Shotgun) 32-Mi.Carter up the middle to CAR 41 for 1 yard (91-M.Fox).</t>
  </si>
  <si>
    <t>(3:36) 2-Z.Wilson pass short right to 86-R.Griffin to CAR 33 for 8 yards (21-J.Chinn).</t>
  </si>
  <si>
    <t>(2:54) 23-T.Coleman up the middle to CAR 24 for 9 yards (4-J.Carter; 53-B.Burns).</t>
  </si>
  <si>
    <t>(2:13) 23-T.Coleman left tackle to CAR 22 for 2 yards (7-S.Thompson).</t>
  </si>
  <si>
    <t>(1:35) (Shotgun) 2-Z.Wilson pass deep right to 84-C.Davis for 22 yards, TOUCHDOWN. NYJ-77-M.Becton was injured during the play. His return is Doubtful.</t>
  </si>
  <si>
    <t>TWO-POINT CONVERSION ATTEMPT. 2-Z.Wilson rushes right end. ATTEMPT SUCCEEDS.</t>
  </si>
  <si>
    <t>Z.Wilson</t>
  </si>
  <si>
    <t>(1:19) 22-C.McCaffrey up the middle to CAR 39 for 2 yards (20-M.Maye; 95-Q.Williams).</t>
  </si>
  <si>
    <t>(:46) (Shotgun) 22-C.McCaffrey left tackle to CAR 41 for 2 yards (50-S.Lawson).</t>
  </si>
  <si>
    <t>(15:00) (Shotgun) 14-S.Darnold pass short middle to 2-Dj.Moore to CAR 48 for 7 yards (30-M.Carter II; 43-D.Phillips).</t>
  </si>
  <si>
    <t>(14:29) 22-C.McCaffrey right tackle to NYJ 43 for 9 yards (33-A.Colbert).</t>
  </si>
  <si>
    <t>(13:48) 22-C.McCaffrey right guard to NYJ 43 for no gain (94-F.Fatukasi).</t>
  </si>
  <si>
    <t>(13:02) 2-Dj.Moore left end pushed ob at NYJ 29 for 14 yards (40-J.Guidry).</t>
  </si>
  <si>
    <t>(12:25) 22-C.McCaffrey left guard to NYJ 26 for 3 yards (47-B.Huff; 30-M.Carter II).</t>
  </si>
  <si>
    <t>(11:46) 14-S.Darnold pass short left to 2-Dj.Moore to NYJ 14 for 12 yards (43-D.Phillips; 95-Q.Williams).</t>
  </si>
  <si>
    <t>(10:57) 22-C.McCaffrey right end pushed ob at NYJ 20 for -6 yards (30-M.Carter II).</t>
  </si>
  <si>
    <t>(10:20) (Shotgun) 22-C.McCaffrey up the middle to NYJ 13 for 7 yards (20-M.Maye; 45-H.Nasirildeen).</t>
  </si>
  <si>
    <t>(9:37) 14-S.Darnold pass short left to 88-T.Marshall to NYJ 6 for 7 yards (20-M.Maye).</t>
  </si>
  <si>
    <t>(8:42) 25-T.Johnson right tackle to NYJ 37 for 12 yards (8-J.Horn).</t>
  </si>
  <si>
    <t>(8:05) (Shotgun) 2-Z.Wilson pass incomplete short left to 84-C.Davis.</t>
  </si>
  <si>
    <t>(7:00) 22-C.McCaffrey left tackle pushed ob at NYJ 39 for 15 yards (20-M.Maye).</t>
  </si>
  <si>
    <t>(6:10) 14-S.Darnold pass short left to 30-C.Hubbard to NYJ 36 for 3 yards (30-M.Carter II; 43-D.Phillips).</t>
  </si>
  <si>
    <t>(5:21) (Shotgun) 14-S.Darnold pass short right to 22-C.McCaffrey to NYJ 38 for -2 yards (40-J.Guidry).</t>
  </si>
  <si>
    <t>(4:27) (Shotgun) 2-Z.Wilson pass short left to 81-T.Kroft pushed ob at NYJ 13 for 6 yards (7-S.Thompson).</t>
  </si>
  <si>
    <t>(4:18) (Shotgun) 2-Z.Wilson pass short middle to 10-B.Berrios to NYJ 23 for 15 yards (21-J.Chinn).</t>
  </si>
  <si>
    <t>(3:53) (No Huddle, Shotgun) 2-Z.Wilson pass short left to 10-B.Berrios to NYJ 25 for 2 yards (26-D.Jackson).</t>
  </si>
  <si>
    <t>(3:31) (No Huddle, Shotgun) 2-Z.Wilson pass incomplete short right to 25-T.Johnson.</t>
  </si>
  <si>
    <t>(3:28) (Shotgun) 2-Z.Wilson pass incomplete deep left to 8-E.Moore (26-D.Jackson).</t>
  </si>
  <si>
    <t>(3:20) (Shotgun) 2-Z.Wilson pass deep left to 10-B.Berrios to 50 for 25 yards (34-S.Chandler).</t>
  </si>
  <si>
    <t>(2:59) (No Huddle, Shotgun) 2-Z.Wilson pass deep left to 11-D.Mims pushed ob at CAR 10 for 40 yards (26-D.Jackson) [98-M.Haynes]. CAR-26-D.Jackson was injured during the play.</t>
  </si>
  <si>
    <t>D.Mims</t>
  </si>
  <si>
    <t>(2:07) (Shotgun) 2-Z.Wilson pass short middle to 84-C.Davis pushed ob at CAR 8 for 12 yards (8-J.Horn).</t>
  </si>
  <si>
    <t>(2:00) (Shotgun) 2-Z.Wilson pass short right to 84-C.Davis for 8 yards, TOUCHDOWN.</t>
  </si>
  <si>
    <t>TWO-POINT CONVERSION ATTEMPT. 2-Z.Wilson pass to 8-E.Moore is incomplete. ATTEMPT FAILS.</t>
  </si>
  <si>
    <t>(1:55) 22-C.McCaffrey right tackle to NYJ 45 for no gain (57-C.Mosley).</t>
  </si>
  <si>
    <t>(1:51) 22-C.McCaffrey left end to NYJ 27 for 18 yards (33-A.Colbert).</t>
  </si>
  <si>
    <t>(15:00) 2-M.Ryan pass deep middle to 18-C.Ridley to ATL 41 for 16 yards (2-D.Slay; 22-M.Epps).</t>
  </si>
  <si>
    <t>C.Ridley</t>
  </si>
  <si>
    <t>(13:45) (No Huddle) 2-M.Ryan pass short right to 84-C.Patterson to PHI 42 for 1 yard (2-D.Slay; 49-A.Singleton).</t>
  </si>
  <si>
    <t>C.Patterson</t>
  </si>
  <si>
    <t>(6:11) 84-C.Patterson left end to ATL 27 for 10 yards (94-J.Sweat; 3-S.Nelson). PENALTY on PHI-98-H.Ridgeway, Defensive Holding, 5 yards, enforced at ATL 27.</t>
  </si>
  <si>
    <t>(5:13) 84-C.Patterson right tackle to ATL 46 for 11 yards (98-H.Ridgeway; 58-G.Avery).</t>
  </si>
  <si>
    <t>(13:08) (Shotgun) 2-M.Ryan pass short right to 18-C.Ridley pushed ob at PHI 31 for 11 yards (28-A.Harris).</t>
  </si>
  <si>
    <t>(12:50) 2-M.Ryan pass incomplete short right to 8-K.Pitts.</t>
  </si>
  <si>
    <t>K.Pitts</t>
  </si>
  <si>
    <t>(4:10) 84-C.Patterson right tackle to PHI 33 for 14 yards (3-S.Nelson).</t>
  </si>
  <si>
    <t>(12:08) (Shotgun) 2-M.Ryan pass short middle to 18-C.Ridley to PHI 16 for 12 yards (22-M.Epps) [97-J.Hargrave].</t>
  </si>
  <si>
    <t>(:06) 84-C.Patterson left guard to PHI 9 for 3 yards (49-A.Singleton; 97-J.Hargrave).</t>
  </si>
  <si>
    <t>(11:03) 2-M.Ryan pass short left to 81-H.Hurst to PHI 6 for 7 yards (49-A.Singleton).</t>
  </si>
  <si>
    <t>H.Hurst</t>
  </si>
  <si>
    <t>(11:44) 84-C.Patterson left end to ATL 42 for 2 yards (94-J.Sweat; 28-A.Harris).</t>
  </si>
  <si>
    <t>(10:11) 2-M.Ryan pass incomplete short middle to 14-R.Gage.</t>
  </si>
  <si>
    <t>R.Gage</t>
  </si>
  <si>
    <t>(10:49) (Shotgun) 84-C.Patterson right tackle to ATL 48 for 11 yards (49-A.Singleton; 42-K.Wallace).</t>
  </si>
  <si>
    <t>(9:58) (Shotgun) 1-J.Hurts pass short left to 16-Q.Watkins pushed ob at PHI 35 for 10 yards (23-E.Harris). PENALTY on ATL-23-E.Harris, Unnecessary Roughness, 15 yards, enforced at PHI 35.</t>
  </si>
  <si>
    <t>Q.Watkins</t>
  </si>
  <si>
    <t>(9:40) 1-J.Hurts pass short right to 16-Q.Watkins to ATL 39 for 11 yards (24-A.Terrell).</t>
  </si>
  <si>
    <t>(9:22) (Shotgun) 1-J.Hurts pass short right to 16-Q.Watkins to ATL 37 for 2 yards (26-I.Oliver).</t>
  </si>
  <si>
    <t>(8:40) (Shotgun) 1-J.Hurts left end to ATL 24 for 13 yards (23-E.Harris).</t>
  </si>
  <si>
    <t>J.Hurts</t>
  </si>
  <si>
    <t>(7:25) (Shotgun) 26-M.Sanders right end pushed ob at ATL 22 for 7 yards (24-A.Terrell).</t>
  </si>
  <si>
    <t>M.Sanders</t>
  </si>
  <si>
    <t>(7:07) (Shotgun) 26-M.Sanders left guard to ATL 18 for 4 yards (45-D.Jones; 26-I.Oliver).</t>
  </si>
  <si>
    <t>(6:23) (Shotgun) 1-J.Hurts pass deep left to 6-D.Smith for 18 yards, TOUCHDOWN.</t>
  </si>
  <si>
    <t>(10:13) 84-C.Patterson right tackle to PHI 49 for 3 yards (2-D.Slay).</t>
  </si>
  <si>
    <t>(5:51) 2-M.Ryan pass short right to 40-K.Smith to ATL 35 for 3 yards (50-E.Wilson) [58-G.Avery].</t>
  </si>
  <si>
    <t>K.Smith</t>
  </si>
  <si>
    <t>(:43) (Shotgun) 2-M.Ryan pass short right to 84-C.Patterson to ATL 40 for 12 yards (2-D.Slay; 29-A.Maddox).</t>
  </si>
  <si>
    <t>(4:38) 2-M.Ryan pass short right to 81-H.Hurst pushed ob at PHI 47 for 7 yards (2-D.Slay).</t>
  </si>
  <si>
    <t>(14:34) (No Huddle) 28-M.Davis right guard to PHI 47 for 12 yards (57-T.Edwards; 28-A.Harris).</t>
  </si>
  <si>
    <t>M.Davis</t>
  </si>
  <si>
    <t>(14:05) (No Huddle) 28-M.Davis left tackle to PHI 43 for 4 yards (57-T.Edwards; 50-E.Wilson).</t>
  </si>
  <si>
    <t>(2:56) (Shotgun) 2-M.Ryan pass incomplete short left to 8-K.Pitts (29-A.Maddox).</t>
  </si>
  <si>
    <t>(2:30) 2-M.Ryan pass short middle to 8-K.Pitts to PHI 23 for 1 yard (50-E.Wilson; 57-T.Edwards).</t>
  </si>
  <si>
    <t>(12:44) 28-M.Davis right guard to PHI 28 for 3 yards (94-J.Sweat; 50-E.Wilson).</t>
  </si>
  <si>
    <t>(11:35) 28-M.Davis right guard to PHI 13 for -2 yards (55-B.Graham).</t>
  </si>
  <si>
    <t>(:09) (Shotgun) 2-M.Ryan pass incomplete short right to 8-K.Pitts.</t>
  </si>
  <si>
    <t>(10:37) (No Huddle) 28-M.Davis left tackle to PHI 3 for 3 yards (55-B.Graham; 97-J.Hargrave).</t>
  </si>
  <si>
    <t>(10:07) (Shotgun) 2-M.Ryan pass incomplete short left to 28-M.Davis.</t>
  </si>
  <si>
    <t>(14:43) (Shotgun) 1-J.Hurts pass short right to 88-D.Goedert pushed ob at PHI 30 for 13 yards (54-F.Oluokun).</t>
  </si>
  <si>
    <t>D.Goedert</t>
  </si>
  <si>
    <t>(14:11) (Shotgun) 1-J.Hurts pass deep right to 86-Z.Ertz to ATL 42 for 28 yards (24-A.Terrell).</t>
  </si>
  <si>
    <t>Z.Ertz</t>
  </si>
  <si>
    <t>(13:45) (No Huddle, Shotgun) 1-J.Hurts pass incomplete short middle to 26-M.Sanders (99-J.Bullard).</t>
  </si>
  <si>
    <t>(13:41) (Shotgun) 26-M.Sanders right guard to ATL 36 for 6 yards (24-A.Terrell).</t>
  </si>
  <si>
    <t>(12:59) (Shotgun) 1-J.Hurts pass incomplete short left to 6-D.Smith (22-F.Moreau).</t>
  </si>
  <si>
    <t>(3:31) 28-M.Davis right end to PHI 32 for 1 yard (48-P.Johnson).</t>
  </si>
  <si>
    <t>(1:44) 28-M.Davis right tackle to PHI 16 for 7 yards (28-A.Harris).</t>
  </si>
  <si>
    <t>(1:08) 28-M.Davis right guard to PHI 4 for 12 yards (42-K.Wallace; 50-E.Wilson).</t>
  </si>
  <si>
    <t>(15:00) (Shotgun) 2-M.Ryan pass incomplete short left to 28-M.Davis.</t>
  </si>
  <si>
    <t>(9:44) (Shotgun) 2-M.Ryan pass short middle to 81-H.Hurst to ATL 46 for 9 yards (49-A.Singleton; 50-E.Wilson).</t>
  </si>
  <si>
    <t>(8:54) (Shotgun) 26-M.Sanders right end to PHI 25 for 6 yards (54-F.Oluokun; 91-J.Tuioti-Mariner).</t>
  </si>
  <si>
    <t>(8:20) (Shotgun) 1-J.Hurts pass short right to 6-D.Smith to PHI 33 for 8 yards (45-D.Jones; 23-E.Harris).</t>
  </si>
  <si>
    <t>(7:39) (Shotgun) 1-J.Hurts pass short right to 6-D.Smith to PHI 37 for 4 yards (45-D.Jones).</t>
  </si>
  <si>
    <t>(7:17) (Shotgun) 1-J.Hurts pass short right to 6-D.Smith to ATL 44 for 19 yards (54-F.Oluokun).</t>
  </si>
  <si>
    <t>(6:44) (Shotgun) 1-J.Hurts pass short right to 6-D.Smith ran ob at ATL 41 for 3 yards.</t>
  </si>
  <si>
    <t>(6:30) (Shotgun) 1-J.Hurts pass short left to 18-J.Reagor to ATL 32 for 9 yards (22-F.Moreau).</t>
  </si>
  <si>
    <t>J.Reagor</t>
  </si>
  <si>
    <t>(5:35) (Shotgun) 1-J.Hurts pass short right to 14-K.Gainwell to ATL 45 for -3 yards (24-A.Terrell).</t>
  </si>
  <si>
    <t>K.Gainwell</t>
  </si>
  <si>
    <t>(4:38) (Shotgun) 1-J.Hurts pass incomplete short right to 6-D.Smith (45-D.Jones).</t>
  </si>
  <si>
    <t>(4:33) (Shotgun) 1-J.Hurts pass short left to 18-J.Reagor to ATL 49 for 1 yard (22-F.Moreau).</t>
  </si>
  <si>
    <t>(12:25) 2-M.Ryan pass short right to 28-M.Davis to ATL 35 for 9 yards (94-J.Sweat; 50-E.Wilson) [98-H.Ridgeway].</t>
  </si>
  <si>
    <t>(3:38) 28-M.Davis right tackle to ATL 9 for 1 yard (57-T.Edwards; 94-J.Sweat).</t>
  </si>
  <si>
    <t>(2:47) 28-M.Davis left tackle to ATL 9 for 4 yards (29-A.Maddox).</t>
  </si>
  <si>
    <t>(1:44) (Shotgun) 1-J.Hurts pass short right to 14-K.Gainwell pushed ob at PHI 47 for 9 yards (21-D.Harmon).</t>
  </si>
  <si>
    <t>(1:37) (Shotgun) 1-J.Hurts pass incomplete short right to 14-K.Gainwell.</t>
  </si>
  <si>
    <t>(1:34) (Shotgun) 14-K.Gainwell right guard to 50 for 3 yards (54-F.Oluokun).</t>
  </si>
  <si>
    <t>(1:08) (Shotgun) 1-J.Hurts pass short right to 86-Z.Ertz pushed ob at ATL 45 for 6 yards (21-D.Harmon).</t>
  </si>
  <si>
    <t>(:54) (Shotgun) 14-K.Gainwell left tackle to ATL 30 for 4 yards (55-S.Means).</t>
  </si>
  <si>
    <t>(:39) (Shotgun) 1-J.Hurts pass short right to 18-J.Reagor to ATL 16 for 10 yards (21-D.Harmon).</t>
  </si>
  <si>
    <t>(:22) (Shotgun) 1-J.Hurts pass short right to 88-D.Goedert to ATL 4 for 12 yards (23-E.Harris).</t>
  </si>
  <si>
    <t>(:09) (Shotgun) 1-J.Hurts pass short right to 88-D.Goedert for 9 yards, TOUCHDOWN. The Replay Official reviewed the pass completion ruling, and the play was Upheld. The ruling on the field stands.</t>
  </si>
  <si>
    <t>(Run formation) TWO-POINT CONVERSION ATTEMPT. 26-M.Sanders rushes left tackle. ATTEMPT SUCCEEDS.</t>
  </si>
  <si>
    <t>(14:55) (Shotgun) 26-M.Sanders right end ran ob at PHI 43 for 23 yards (21-D.Harmon).</t>
  </si>
  <si>
    <t>(14:34) (Shotgun) 26-M.Sanders right tackle to PHI 44 for 1 yard (55-S.Means).</t>
  </si>
  <si>
    <t>(13:59) (Shotgun) 26-M.Sanders left tackle to PHI 48 for 4 yards (54-F.Oluokun; 45-D.Jones).</t>
  </si>
  <si>
    <t>(12:37) (Shotgun) 2-M.Ryan pass short left to 18-C.Ridley to ATL 19 for 5 yards (3-S.Nelson; 54-S.Bradley).</t>
  </si>
  <si>
    <t>(2:10) (Shotgun) 28-M.Davis left tackle to ATL 12 for 3 yards (97-J.Hargrave).</t>
  </si>
  <si>
    <t>(11:23) (Shotgun) 2-M.Ryan pass incomplete deep middle to 18-C.Ridley.</t>
  </si>
  <si>
    <t>(11:04) (Shotgun) 1-J.Hurts pass short right to 18-J.Reagor pushed ob at PHI 30 for -1 yards (21-D.Harmon).</t>
  </si>
  <si>
    <t>(10:32) (Shotgun) 1-J.Hurts right end ran ob at PHI 44 for 14 yards (24-A.Terrell).</t>
  </si>
  <si>
    <t>(9:55) (Shotgun) 26-M.Sanders right end to ATL 38 for 18 yards (99-J.Bullard).</t>
  </si>
  <si>
    <t>(9:25) (No Huddle, Shotgun) 14-K.Gainwell right guard to ATL 31 for 7 yards (45-D.Jones; 21-D.Harmon).</t>
  </si>
  <si>
    <t>(9:06) (No Huddle, Shotgun) 14-K.Gainwell right guard to ATL 28 for 3 yards (24-A.Terrell; 45-D.Jones).</t>
  </si>
  <si>
    <t>(8:24) (Shotgun) 26-M.Sanders right tackle to ATL 25 for 3 yards (6-D.Fowler).</t>
  </si>
  <si>
    <t>(7:41) (Shotgun) 1-J.Hurts pass short right to 26-M.Sanders pushed ob at ATL 20 for 5 yards (45-D.Jones).</t>
  </si>
  <si>
    <t>(7:07) (Shotgun) 1-J.Hurts to ATL 25 for -5 yards. FUMBLES, and recovers at ATL 25. 1-J.Hurts pass incomplete short right to 88-D.Goedert.</t>
  </si>
  <si>
    <t>(7:03) (Shotgun) 14-K.Gainwell right guard to ATL 19 for 1 yard (45-D.Jones; 54-F.Oluokun).</t>
  </si>
  <si>
    <t>(6:37) (Shotgun) 2-M.Ryan pass deep middle to 8-K.Pitts to ATL 27 for 18 yards (3-S.Nelson).</t>
  </si>
  <si>
    <t>(6:09) (No Huddle) 2-M.Ryan FUMBLES (Aborted) at ATL 22, touched at ATL 23, recovered by ATL-84-C.Patterson at ATL 24. 84-C.Patterson to ATL 24 for no gain (96-D.Barnett).</t>
  </si>
  <si>
    <t>M.Ryan</t>
  </si>
  <si>
    <t>(5:12) (Shotgun) 2-M.Ryan pass short left to 81-H.Hurst to ATL 19 for 5 yards (3-S.Nelson).</t>
  </si>
  <si>
    <t>(4:24) (Shotgun) 1-J.Hurts pass short right to 88-D.Goedert to ATL 42 for 8 yards (96-T.Davison; 55-S.Means).</t>
  </si>
  <si>
    <t>(3:54) (No Huddle, Shotgun) 26-M.Sanders right guard to ATL 41 for 1 yard (90-M.Davidson; 96-T.Davison).</t>
  </si>
  <si>
    <t>(3:13) 26-M.Sanders left tackle to ATL 35 for 6 yards (90-M.Davidson).</t>
  </si>
  <si>
    <t>(2:35) (Shotgun) 1-J.Hurts right end to ATL 33 for 2 yards (92-A.Ogundeji).</t>
  </si>
  <si>
    <t>(1:53) (Shotgun) 1-J.Hurts pass short right to 26-M.Sanders to ATL 8 for 25 yards (32-J.Hawkins). Penalty on ATL-97-G.Jarrett, Defensive Holding, declined.</t>
  </si>
  <si>
    <t>(1:29) (Shotgun) 14-K.Gainwell left tackle for 8 yards, TOUCHDOWN.</t>
  </si>
  <si>
    <t>(12:00) 28-M.Davis right tackle to ATL 18 for -1 yards (54-S.Bradley; 96-D.Barnett).</t>
  </si>
  <si>
    <t>(1:25) 28-M.Davis right tackle to ATL 25 for no gain (93-M.Williams; 94-J.Sweat).</t>
  </si>
  <si>
    <t>(:16) (No Huddle) 28-M.Davis left tackle to ATL 39 for -1 yards (29-A.Maddox).</t>
  </si>
  <si>
    <t>(15:00) (Shotgun) 2-M.Ryan pass incomplete deep left to 8-K.Pitts [55-B.Graham].</t>
  </si>
  <si>
    <t>(14:56) (Shotgun) 2-M.Ryan pass incomplete short right to 18-C.Ridley (2-D.Slay).</t>
  </si>
  <si>
    <t>(14:39) (Shotgun) 1-J.Hurts pass short left to 18-J.Reagor to PHI 25 for 7 yards (23-E.Harris).</t>
  </si>
  <si>
    <t>(14:03) (Shotgun) 26-M.Sanders left end to PHI 19 for -6 yards (45-D.Jones).</t>
  </si>
  <si>
    <t>(13:18) (Shotgun) 1-J.Hurts pass short right to 6-D.Smith to PHI 38 for 19 yards (54-F.Oluokun).</t>
  </si>
  <si>
    <t>(12:47) (Shotgun) 1-J.Hurts pass short left to 26-M.Sanders pushed ob at PHI 47 for 9 yards (91-J.Tuioti-Mariner).</t>
  </si>
  <si>
    <t>(12:24) (Shotgun) 26-M.Sanders left tackle to PHI 46 for -1 yards (23-E.Harris).</t>
  </si>
  <si>
    <t>(11:31) (Shotgun) 2-M.Ryan pass short middle to 40-K.Smith to ATL 14 for 6 yards (50-E.Wilson; 49-A.Singleton).</t>
  </si>
  <si>
    <t>(10:59) (Shotgun) 2-M.Ryan pass short right to 40-K.Smith to ATL 23 for 9 yards (50-E.Wilson).</t>
  </si>
  <si>
    <t>(10:28) 2-M.Ryan pass incomplete deep right to 18-C.Ridley.</t>
  </si>
  <si>
    <t>(10:21) (Shotgun) 2-M.Ryan pass incomplete short right to 28-M.Davis.</t>
  </si>
  <si>
    <t>(10:16) (Shotgun) 2-M.Ryan pass short right to 8-K.Pitts to ATL 30 for 7 yards (2-D.Slay).</t>
  </si>
  <si>
    <t>(9:21) 26-M.Sanders right guard to PHI 25 for 5 yards (90-M.Davidson; 99-J.Bullard).</t>
  </si>
  <si>
    <t>(8:35) 26-M.Sanders left end to PHI 22 for -3 yards (55-S.Means; 6-D.Fowler).</t>
  </si>
  <si>
    <t>(7:49) (Shotgun) 1-J.Hurts pass short left to 26-M.Sanders to PHI 22 for no gain (39-T.Green).</t>
  </si>
  <si>
    <t>(7:02) (Shotgun) 2-M.Ryan pass short left to 28-M.Davis pushed ob at ATL 24 for 6 yards (3-S.Nelson; 29-A.Maddox).</t>
  </si>
  <si>
    <t>(6:56) (No Huddle, Shotgun) 2-M.Ryan pass short middle to 28-M.Davis to ATL 32 for 8 yards (49-A.Singleton).</t>
  </si>
  <si>
    <t>(6:30) (Shotgun) 28-M.Davis left guard to ATL 25 for 3 yards (97-J.Hargrave; 96-D.Barnett).</t>
  </si>
  <si>
    <t>(6:13) (Shotgun) 2-M.Ryan pass short left to 18-C.Ridley pushed ob at ATL 32 for 7 yards (29-A.Maddox).</t>
  </si>
  <si>
    <t>(4:29) (Shotgun) 1-J.Hurts pass short left to 18-J.Reagor for 23 yards, TOUCHDOWN.</t>
  </si>
  <si>
    <t>(4:13) (Shotgun) 2-M.Ryan pass short right to 8-K.Pitts to ATL 49 for 5 yards (29-A.Maddox).</t>
  </si>
  <si>
    <t>(3:24) (No Huddle, Shotgun) 2-M.Ryan pass incomplete short right to 14-R.Gage.</t>
  </si>
  <si>
    <t>(3:13) 14-K.Gainwell left tackle to ATL 32 for -1 yards (39-T.Green; 96-T.Davison).</t>
  </si>
  <si>
    <t>(2:27) (Shotgun) 14-K.Gainwell right guard to ATL 31 for 6 yards (96-T.Davison; 45-D.Jones).</t>
  </si>
  <si>
    <t>(1:59) 14-K.Gainwell right tackle to ATL 25 for 6 yards (3-M.Walker; 54-F.Oluokun).</t>
  </si>
  <si>
    <t>(1:10) 40-K.Smith right guard to ATL 33 for 8 yards (29-A.Maddox; 54-S.Bradley). #16 Josh Rosen in at QB for ATL</t>
  </si>
  <si>
    <t>(:38) 40-K.Smith right tackle to ATL 38 for 5 yards (54-S.Bradley).</t>
  </si>
  <si>
    <t>(14:47) (Shotgun) 17-J.Allen pass short right to 11-C.Beasley to PIT 17 for 7 yards (21-T.Norwood, 55-D.Bush).</t>
  </si>
  <si>
    <t>C.Beasley</t>
  </si>
  <si>
    <t>(14:14) (No Huddle, Shotgun) 17-J.Allen pass short left to 14-S.Diggs to PIT 19 for -2 yards (20-C.Sutton).</t>
  </si>
  <si>
    <t>S.Diggs</t>
  </si>
  <si>
    <t>(13:40) (No Huddle, Shotgun) 17-J.Allen pass incomplete short left to 14-S.Diggs (97-C.Heyward). Pass tipped at line.</t>
  </si>
  <si>
    <t>(13:30) 22-N.Harris right tackle to PIT 27 for 2 yards (49-Tr.Edmunds).</t>
  </si>
  <si>
    <t>N.Harris</t>
  </si>
  <si>
    <t>(12:51) (Shotgun) 7-B.Roethlisberger pass short right to 18-D.Johnson to PIT 41 for 14 yards (55-J.Hughes; 23-M.Hyde).</t>
  </si>
  <si>
    <t>(12:10) (Shotgun) 22-N.Harris left end to PIT 45 for 4 yards (91-E.Oliver, 21-J.Poyer).</t>
  </si>
  <si>
    <t>(11:31) 22-N.Harris right tackle to PIT 47 for 2 yards (50-G.Rousseau).</t>
  </si>
  <si>
    <t>(10:47) (Shotgun) 7-B.Roethlisberger pass incomplete short right to 18-D.Johnson.</t>
  </si>
  <si>
    <t>(10:35) (Shotgun) 26-D.Singletary up the middle to BUF 20 for 8 yards (93-J.Schobert, 94-T.Alualu).</t>
  </si>
  <si>
    <t>D.Singletary</t>
  </si>
  <si>
    <t>(10:08) (No Huddle, Shotgun) 26-D.Singletary left tackle to BUF 22 for 2 yards (94-T.Alualu).</t>
  </si>
  <si>
    <t>(9:04) (Shotgun) 17-J.Allen pass short right to 14-S.Diggs to BUF 18 for 6 yards (39-M.Fitzpatrick).</t>
  </si>
  <si>
    <t>(8:24) (Shotgun) 17-J.Allen pass short left to 11-C.Beasley to BUF 23 for 5 yards (21-T.Norwood, 55-D.Bush).</t>
  </si>
  <si>
    <t>(7:47) (Shotgun) 17-J.Allen pass short right to 88-D.Knox pushed ob at BUF 33 for 10 yards (21-T.Norwood; 39-M.Fitzpatrick).</t>
  </si>
  <si>
    <t>D.Knox</t>
  </si>
  <si>
    <t>(7:04) (Shotgun) 17-J.Allen pass incomplete short left to 11-C.Beasley.</t>
  </si>
  <si>
    <t>(7:00) (Shotgun) 17-J.Allen pass deep left to 1-E.Sanders to BUF 49 for 16 yards (20-C.Sutton).</t>
  </si>
  <si>
    <t>E.Sanders</t>
  </si>
  <si>
    <t>(6:05) (Shotgun) 26-D.Singletary left guard to BUF 45 for 6 yards (55-D.Bush, 93-J.Schobert).</t>
  </si>
  <si>
    <t>(5:28) (Shotgun) 17-J.Allen pass incomplete deep right to 1-E.Sanders.</t>
  </si>
  <si>
    <t>(5:21) (Shotgun) 17-J.Allen pass incomplete deep left to 11-C.Beasley. Penalty on BUF-76-J.Feliciano, Offensive Holding, declined.</t>
  </si>
  <si>
    <t>(5:05) (Shotgun) 7-B.Roethlisberger pass short left to 18-D.Johnson pushed ob at PIT 26 for 6 yards (39-L.Wallace).</t>
  </si>
  <si>
    <t>(4:29) (Shotgun) 7-B.Roethlisberger pass incomplete short left to 11-C.Claypool.</t>
  </si>
  <si>
    <t>C.Claypool</t>
  </si>
  <si>
    <t>(3:50) (Shotgun) 17-J.Allen pass incomplete deep right to 14-S.Diggs.</t>
  </si>
  <si>
    <t>(3:45) (Shotgun) 17-J.Allen up the middle to BUF 46 for 9 yards (93-J.Schobert).</t>
  </si>
  <si>
    <t>J.Allen</t>
  </si>
  <si>
    <t>(2:59) 17-J.Allen pass incomplete deep left to 14-S.Diggs (20-C.Sutton). Flea-flicker, original handoff to D.Singletary before pitch back to J.Allen.</t>
  </si>
  <si>
    <t>(2:41) 7-B.Roethlisberger pass short left to 19-J.Smith-Schuster to PIT 19 for 6 yards (21-J.Poyer).</t>
  </si>
  <si>
    <t>J.Smith-Schuster</t>
  </si>
  <si>
    <t>(2:00) 22-N.Harris right tackle to PIT 21 for 2 yards (91-E.Oliver).</t>
  </si>
  <si>
    <t>(1:16) (Shotgun) 7-B.Roethlisberger pass short left to 19-J.Smith-Schuster to PIT 33 for 12 yards (23-M.Hyde). PIT-18-D.Johnson was injured during the play.  D.Johnson assisted off.</t>
  </si>
  <si>
    <t>(:46) (Shotgun) 7-B.Roethlisberger pass short right to 13-J.Washington pushed ob at PIT 42 for 9 yards (23-M.Hyde).</t>
  </si>
  <si>
    <t>J.Washington</t>
  </si>
  <si>
    <t>(15:00) 22-N.Harris left tackle to PIT 38 for -4 yards (91-E.Oliver).</t>
  </si>
  <si>
    <t>(14:15) (Shotgun) 7-B.Roethlisberger pass incomplete deep right to 11-C.Claypool (39-L.Wallace) [91-E.Oliver].</t>
  </si>
  <si>
    <t>(14:01) 26-D.Singletary left tackle to BUF 24 for 1 yard (56-A.Highsmith).</t>
  </si>
  <si>
    <t>(13:32) (No Huddle, Shotgun) 17-J.Allen pass short left to 1-E.Sanders pushed ob at BUF 37 for 13 yards (39-M.Fitzpatrick).</t>
  </si>
  <si>
    <t>(13:08) (No Huddle, Shotgun) 17-J.Allen pass short right to 11-C.Beasley to BUF 41 for 4 yards (23-J.Haden, 55-D.Bush).</t>
  </si>
  <si>
    <t>(12:35) (No Huddle, Shotgun) 17-J.Allen up the middle to BUF 49 for 8 yards (97-C.Heyward). FUMBLES (97-C.Heyward), and recovers at 50.</t>
  </si>
  <si>
    <t>(11:57) (Shotgun) 17-J.Allen pass short right to 14-S.Diggs to PIT 43 for 7 yards (23-J.Haden).</t>
  </si>
  <si>
    <t>(11:17) (No Huddle, Shotgun) 17-J.Allen pass incomplete deep middle to 14-S.Diggs.</t>
  </si>
  <si>
    <t>(11:10) (Shotgun) 17-J.Allen pass incomplete short left to 11-C.Beasley.</t>
  </si>
  <si>
    <t>(10:58) (Shotgun) 7-B.Roethlisberger pass incomplete deep right to 18-D.Johnson (23-M.Hyde).</t>
  </si>
  <si>
    <t>(10:53) 22-N.Harris up the middle to PIT 9 for 2 yards (24-T.Johnson, 27-T.White).</t>
  </si>
  <si>
    <t>(9:45) (Shotgun) 7-B.Roethlisberger pass incomplete short right to 19-J.Smith-Schuster (24-T.Johnson).</t>
  </si>
  <si>
    <t>(9:32) 19-I.McKenzie left end to PIT 38 for -3 yards (8-M.Ingram). End-around, handoff from J.Allen.</t>
  </si>
  <si>
    <t>I.McKenzie</t>
  </si>
  <si>
    <t>(8:52) (Shotgun) 17-J.Allen pass incomplete short middle to 1-E.Sanders [90-T.Watt].</t>
  </si>
  <si>
    <t>(8:38) (Shotgun) 7-B.Roethlisberger pass short right to 19-J.Smith-Schuster to BUF 45 for 10 yards (21-J.Poyer).</t>
  </si>
  <si>
    <t>(7:03) 22-N.Harris left tackle to PIT 45 for no gain (24-T.Johnson).</t>
  </si>
  <si>
    <t>(6:17) (Shotgun) 7-B.Roethlisberger pass incomplete short middle to 22-N.Harris.</t>
  </si>
  <si>
    <t>(6:01) 26-D.Singletary left tackle to BUF 10 for 1 yard (56-A.Highsmith).</t>
  </si>
  <si>
    <t>(5:24) (Shotgun) 17-J.Allen pass short middle to 88-D.Knox to BUF 22 for 12 yards (34-Te.Edmunds).</t>
  </si>
  <si>
    <t>(4:42) (Shotgun) 17-J.Allen pass short right to 11-C.Beasley to BUF 22 for 10 yards (55-D.Bush).</t>
  </si>
  <si>
    <t>(4:06) (Shotgun) 17-J.Allen pass short left to 26-D.Singletary to BUF 27 for 5 yards (20-C.Sutton).</t>
  </si>
  <si>
    <t>(3:42) (No Huddle, Shotgun) 17-J.Allen pass deep middle to 13-G.Davis to PIT 36 for 37 yards (34-Te.Edmunds; 23-J.Haden) [90-T.Watt]. Penalty on PIT, Defensive Too Many Men on Field, declined.</t>
  </si>
  <si>
    <t>G.Davis</t>
  </si>
  <si>
    <t>(3:08) (Shotgun) 17-J.Allen left end to PIT 33 for 3 yards (35-A.Maulet).</t>
  </si>
  <si>
    <t>(2:11) (Shotgun) 17-J.Allen pass short middle to 14-S.Diggs to PIT 18 for 10 yards (20-C.Sutton).</t>
  </si>
  <si>
    <t>(2:00) (Shotgun) 17-J.Allen left tackle to PIT 17 for 1 yard (97-C.Heyward; 35-A.Maulet).</t>
  </si>
  <si>
    <t>(1:21) (Shotgun) 17-J.Allen pass short middle to 11-C.Beasley to PIT 9 for 8 yards (34-Te.Edmunds).</t>
  </si>
  <si>
    <t>(:43) 17-J.Allen up the middle to PIT 6 for 3 yards (94-T.Alualu; 93-J.Schobert).</t>
  </si>
  <si>
    <t>(:32) (Shotgun) 17-J.Allen right guard to PIT 3 for 3 yards (94-T.Alualu).</t>
  </si>
  <si>
    <t>(:27) (Shotgun) 17-J.Allen pass short right to 13-G.Davis for 3 yards, TOUCHDOWN [90-T.Watt].</t>
  </si>
  <si>
    <t>(14:59) (Shotgun) 22-N.Harris up the middle to PIT 34 for 9 yards (24-T.Johnson).</t>
  </si>
  <si>
    <t>(14:22) (Shotgun) 22-N.Harris left guard to PIT 36 for 2 yards (58-M.Milano).</t>
  </si>
  <si>
    <t>(13:48) (Shotgun) 7-B.Roethlisberger pass short right to 18-D.Johnson to PIT 47 for 6 yards (24-T.Johnson).</t>
  </si>
  <si>
    <t>(13:09) (Shotgun) 7-B.Roethlisberger pass incomplete short left to 19-J.Smith-Schuster.</t>
  </si>
  <si>
    <t>(13:06) (Shotgun) 7-B.Roethlisberger pass deep right to 85-E.Ebron to BUF 34 for 19 yards (23-M.Hyde) [57-A.Epenesa].</t>
  </si>
  <si>
    <t>E.Ebron</t>
  </si>
  <si>
    <t>(12:21) (Shotgun) 7-B.Roethlisberger pass deep right to 11-C.Claypool to BUF 12 for 22 yards (27-T.White).</t>
  </si>
  <si>
    <t>(11:53) (No Huddle, Shotgun) 7-B.Roethlisberger pass short left to 18-D.Johnson to BUF 7 for 5 yards (39-L.Wallace).</t>
  </si>
  <si>
    <t>(11:15) 22-N.Harris up the middle to BUF 6 for 1 yard (23-M.Hyde, 58-M.Milano).</t>
  </si>
  <si>
    <t>(10:31) (Shotgun) 7-B.Roethlisberger pass incomplete short right to 22-N.Harris [94-V.Butler].</t>
  </si>
  <si>
    <t>(10:23) (Shotgun) 17-J.Allen pass short left to 14-S.Diggs pushed ob at BUF 32 for 7 yards (42-J.Pierre).</t>
  </si>
  <si>
    <t>(9:53) (Shotgun) 17-J.Allen pass incomplete short left to 14-S.Diggs.</t>
  </si>
  <si>
    <t>(9:49) (Shotgun) 17-J.Allen pass short left to 14-S.Diggs to BUF 41 for 9 yards (42-J.Pierre).</t>
  </si>
  <si>
    <t>(9:14) (No Huddle, Shotgun) 17-J.Allen pass short middle to 1-E.Sanders to 50 for 9 yards (34-Te.Edmunds, 93-J.Schobert).</t>
  </si>
  <si>
    <t>(8:45) (No Huddle, Shotgun) 26-D.Singletary up the middle to PIT 47 for 3 yards (39-M.Fitzpatrick, 94-T.Alualu).</t>
  </si>
  <si>
    <t>(8:07) (No Huddle, Shotgun) 17-J.Allen pass incomplete deep right to 1-E.Sanders.</t>
  </si>
  <si>
    <t>(8:02) (Shotgun) 22-M.Breida up the middle to PIT 40 for 7 yards (73-C.Davis).</t>
  </si>
  <si>
    <t>M.Breida</t>
  </si>
  <si>
    <t>(7:20) (Shotgun) 17-J.Allen up the middle to PIT 37 for 3 yards (95-C.Wormley; 39-M.Fitzpatrick).</t>
  </si>
  <si>
    <t>(6:44) (Shotgun) 17-J.Allen pass incomplete short left to 13-G.Davis.</t>
  </si>
  <si>
    <t>(6:41) (Shotgun) 22-M.Breida up the middle to PIT 35 for 2 yards (90-T.Watt, 97-C.Heyward).</t>
  </si>
  <si>
    <t>(6:01) (Shotgun) 17-J.Allen pass incomplete short middle to 11-C.Beasley (39-M.Fitzpatrick).</t>
  </si>
  <si>
    <t>(5:54) (Shotgun) 17-J.Allen pass incomplete deep middle to 13-G.Davis (20-C.Sutton).</t>
  </si>
  <si>
    <t>(5:48) One-yard difference on change of possession. (Shotgun) 7-B.Roethlisberger pass incomplete short left to 19-J.Smith-Schuster (49-Tr.Edmunds). Pass batted at line.</t>
  </si>
  <si>
    <t>(5:45) (Shotgun) 7-B.Roethlisberger pass short left to 11-C.Claypool to PIT 45 for 9 yards (39-L.Wallace).</t>
  </si>
  <si>
    <t>(5:07) 22-N.Harris right guard to PIT 47 for 2 yards (39-L.Wallace).</t>
  </si>
  <si>
    <t>(4:22) (Shotgun) 7-B.Roethlisberger pass incomplete short right to 19-J.Smith-Schuster (58-M.Milano).</t>
  </si>
  <si>
    <t>(4:15) (Shotgun) 7-B.Roethlisberger pass short middle to 88-P.Freiermuth to BUF 29 for 24 yards (21-J.Poyer, 49-Tr.Edmunds).</t>
  </si>
  <si>
    <t>P.Freiermuth</t>
  </si>
  <si>
    <t>(3:47) (No Huddle, Shotgun) 7-B.Roethlisberger pass incomplete short left to 18-D.Johnson.</t>
  </si>
  <si>
    <t>(3:45) 11-C.Claypool right end pushed ob at BUF 4 for 25 yards (23-M.Hyde). End-around, handoff from B.Roethlisberger.</t>
  </si>
  <si>
    <t>(3:19) (Shotgun) 22-N.Harris up the middle to BUF 6 for -2 yards (27-T.White).</t>
  </si>
  <si>
    <t>(2:33) (Shotgun) 7-B.Roethlisberger pass incomplete short left to 85-E.Ebron (24-T.Johnson).</t>
  </si>
  <si>
    <t>(2:26) (Shotgun) 7-B.Roethlisberger pass short middle to 22-N.Harris to BUF 2 for 4 yards (58-M.Milano).</t>
  </si>
  <si>
    <t>(1:47) (Shotgun) 17-J.Allen pass short right to 11-C.Beasley to BUF 37 for 12 yards (55-D.Bush).</t>
  </si>
  <si>
    <t>(1:12) (No Huddle, Shotgun) 17-J.Allen pass incomplete short middle to 11-C.Beasley (97-C.Heyward). Pass batted at line.</t>
  </si>
  <si>
    <t>(1:07) 26-D.Singletary right end to BUF 39 for 2 yards (55-D.Bush).</t>
  </si>
  <si>
    <t>(15:00) (Shotgun) 17-J.Allen pass short left to 14-S.Diggs pushed ob at PIT 43 for 7 yards (42-J.Pierre).</t>
  </si>
  <si>
    <t>(14:27) (Shotgun) 22-M.Breida right end to PIT 41 for 2 yards (39-M.Fitzpatrick).</t>
  </si>
  <si>
    <t>(13:46) 22-M.Breida left tackle to PIT 48 for -7 yards (20-C.Sutton).</t>
  </si>
  <si>
    <t>(13:42) (Shotgun) 7-B.Roethlisberger pass short right to 81-Z.Gentry to PIT 46 for -2 yards (58-M.Milano).</t>
  </si>
  <si>
    <t>Z.Gentry</t>
  </si>
  <si>
    <t>(13:02) (Shotgun) 22-N.Harris right guard to BUF 49 for 5 yards (49-Tr.Edmunds).</t>
  </si>
  <si>
    <t>(12:11) (Shotgun) 22-N.Harris right guard to BUF 5 for 18 yards (49-Tr.Edmunds).</t>
  </si>
  <si>
    <t>(11:24) (Shotgun) 7-B.Roethlisberger pass short left to 18-D.Johnson for 5 yards, TOUCHDOWN.</t>
  </si>
  <si>
    <t>(11:12) (Shotgun) 17-J.Allen pass short left to 11-C.Beasley to BUF 29 for 4 yards (55-D.Bush).</t>
  </si>
  <si>
    <t>(10:37) (No Huddle, Shotgun) 17-J.Allen pass incomplete deep left to 1-E.Sanders (42-J.Pierre).</t>
  </si>
  <si>
    <t>(9:40) (Shotgun) 17-J.Allen pass short middle to 88-D.Knox to BUF 32 for 6 yards (39-M.Fitzpatrick).</t>
  </si>
  <si>
    <t>(9:18) (No Huddle, Shotgun) 17-J.Allen pass short right to 14-S.Diggs to BUF 44 for 12 yards (23-J.Haden; 39-M.Fitzpatrick).</t>
  </si>
  <si>
    <t>(8:42) (No Huddle) 26-D.Singletary left guard to 50 for 6 yards (55-D.Bush; 93-J.Schobert).</t>
  </si>
  <si>
    <t>(8:15) (No Huddle, Shotgun) 26-D.Singletary left guard to PIT 35 for 15 yards (34-Te.Edmunds).</t>
  </si>
  <si>
    <t>(7:46) (No Huddle) 26-D.Singletary left tackle to PIT 10 for 25 yards (39-M.Fitzpatrick).</t>
  </si>
  <si>
    <t>(7:17) (No Huddle, Shotgun) 17-J.Allen up the middle to PIT 8 for 2 yards (96-I.Buggs; 56-A.Highsmith).</t>
  </si>
  <si>
    <t>(6:40) (Shotgun) 26-D.Singletary right tackle to PIT 5 for 3 yards (56-A.Highsmith).</t>
  </si>
  <si>
    <t>(6:08) (No Huddle, Shotgun) 17-J.Allen pass short right to 26-D.Singletary to PIT 6 for -1 yards (23-J.Haden). FUMBLES (23-J.Haden), ball out of bounds at PIT 7.</t>
  </si>
  <si>
    <t>(5:17) (Shotgun) 22-N.Harris right guard to PIT 33 for 3 yards (21-J.Poyer).</t>
  </si>
  <si>
    <t>(4:46) (No Huddle, Shotgun) 7-B.Roethlisberger pass deep right to 19-J.Smith-Schuster to BUF 43 for 24 yards (24-T.Johnson).</t>
  </si>
  <si>
    <t>(3:12) (Shotgun) 7-B.Roethlisberger pass incomplete short left to 18-D.Johnson.</t>
  </si>
  <si>
    <t>(3:08) (Shotgun) 7-B.Roethlisberger pass short right to 11-C.Claypool to BUF 27 for 14 yards (24-T.Johnson).</t>
  </si>
  <si>
    <t>(3:00) (Shotgun) 22-N.Harris up the middle to BUF 28 for -1 yards (61-J.Zimmer).</t>
  </si>
  <si>
    <t>(2:56) (Shotgun) 7-B.Roethlisberger pass incomplete deep right to 18-D.Johnson [99-H.Phillips].</t>
  </si>
  <si>
    <t>(2:52) (Shotgun) 7-B.Roethlisberger pass short left to 13-J.Washington to BUF 27 for 1 yard (24-T.Johnson).</t>
  </si>
  <si>
    <t>(2:36) (Shotgun) 17-J.Allen pass incomplete short right to 13-G.Davis.</t>
  </si>
  <si>
    <t>(2:32) (Shotgun) 17-J.Allen pass incomplete short right to 26-D.Singletary [94-T.Alualu].</t>
  </si>
  <si>
    <t>(2:26) (Shotgun) 17-J.Allen pass incomplete short middle to 26-D.Singletary (8-M.Ingram) [8-M.Ingram].</t>
  </si>
  <si>
    <t>(2:19) (Shotgun) 17-J.Allen pass short left to 1-E.Sanders to 50 for 14 yards (42-J.Pierre).</t>
  </si>
  <si>
    <t>(2:00) (Shotgun) 17-J.Allen pass short right to 88-D.Knox pushed ob at PIT 37 for 13 yards (21-T.Norwood).</t>
  </si>
  <si>
    <t>(1:47) 17-J.Allen pass short middle to 11-C.Beasley to PIT 37 for 10 yards (21-T.Norwood, 39-M.Fitzpatrick).</t>
  </si>
  <si>
    <t>(1:27) (No Huddle, Shotgun) 17-J.Allen pass short left to 14-S.Diggs pushed ob at PIT 24 for 13 yards (42-J.Pierre).</t>
  </si>
  <si>
    <t>(1:20) (Shotgun) 17-J.Allen pass short left to 26-D.Singletary to PIT 19 for 5 yards (55-D.Bush). FUMBLES (55-D.Bush), ball out of bounds at PIT 19.</t>
  </si>
  <si>
    <t>(15:00) 28-J.Taylor up the middle to IND 26 for 1 yard (33-J.Adams; 54-B.Wagner).</t>
  </si>
  <si>
    <t>J.Taylor</t>
  </si>
  <si>
    <t>(14:23) (Shotgun) 2-C.Wentz pass incomplete short middle to 84-J.Doyle (54-B.Wagner).</t>
  </si>
  <si>
    <t>J.Doyle</t>
  </si>
  <si>
    <t>(13:52) (Shotgun) 2-C.Wentz pass short middle to 17-M.Strachan to IND 41 for 10 yards (21-T.Flowers) [10-B.Mayowa].</t>
  </si>
  <si>
    <t>M.Strachan</t>
  </si>
  <si>
    <t>(13:10) 2-C.Wentz pass short left to 14-Z.Pascal pushed ob at IND 47 for 6 yards (56-J.Brooks).</t>
  </si>
  <si>
    <t>Z.Pascal</t>
  </si>
  <si>
    <t>(12:35) 28-J.Taylor left end to SEA 47 for 6 yards (6-Q.Diggs, 51-K.Hyder).</t>
  </si>
  <si>
    <t>(11:50) 21-N.Hines right end to SEA 40 for 7 yards (56-J.Brooks, 6-Q.Diggs).</t>
  </si>
  <si>
    <t>N.Hines</t>
  </si>
  <si>
    <t>(11:10) (Shotgun) 21-N.Hines right guard to SEA 36 for 4 yards (54-B.Wagner, 94-R.Green).</t>
  </si>
  <si>
    <t>(10:25) (Shotgun) 2-C.Wentz pass short right to 21-N.Hines to SEA 26 for 10 yards (56-J.Brooks; 2-D.Reed).</t>
  </si>
  <si>
    <t>(8:46) 28-J.Taylor left end to SEA 9 for 9 yards (33-J.Adams; 54-B.Wagner).</t>
  </si>
  <si>
    <t>(7:58) 28-J.Taylor right tackle to SEA 7 for 2 yards (52-D.Taylor).</t>
  </si>
  <si>
    <t>(7:16) 28-J.Taylor left end to SEA 10 for -3 yards (10-B.Mayowa).</t>
  </si>
  <si>
    <t>(6:31) (Shotgun) 2-C.Wentz pass short left to 28-J.Taylor to SEA 3 for 7 yards (51-K.Hyder).</t>
  </si>
  <si>
    <t>(5:36) 32-C.Carson left end to SEA 23 for 4 yards (44-Z.Franklin).</t>
  </si>
  <si>
    <t>C.Carson</t>
  </si>
  <si>
    <t>(3:46) (No Huddle) 32-C.Carson left tackle to SEA 36 for 5 yards (37-K.Willis, 34-I.Rodgers).</t>
  </si>
  <si>
    <t>(3:07) 32-C.Carson left end to SEA 40 for 4 yards (90-G.Stewart, 99-D.Buckner). IND-34-I.Rodgers was injured during the play.</t>
  </si>
  <si>
    <t>(2:42) 32-C.Carson right tackle pushed ob at IND 27 for 33 yards (32-J.Blackmon).</t>
  </si>
  <si>
    <t>(2:05) 20-R.Penny left end to IND 23 for 4 yards (58-B.Okereke).</t>
  </si>
  <si>
    <t>R.Penny</t>
  </si>
  <si>
    <t>(1:31) (Shotgun) 3-R.Wilson pass deep middle to 16-T.Lockett for 23 yards, TOUCHDOWN.</t>
  </si>
  <si>
    <t>T.Lockett</t>
  </si>
  <si>
    <t>(1:26) 28-J.Taylor left guard to IND 28 for 3 yards (21-T.Flowers).</t>
  </si>
  <si>
    <t>(:47) 28-J.Taylor left guard to IND 30 for 2 yards (56-J.Brooks, 90-B.Mone).</t>
  </si>
  <si>
    <t>(14:50) 3-R.Wilson pass short right to 81-G.Everett to 50 for 11 yards (90-G.Stewart).</t>
  </si>
  <si>
    <t>G.Everett</t>
  </si>
  <si>
    <t>(14:24) (No Huddle, Shotgun) 32-C.Carson right guard to IND 45 for 5 yards (99-D.Buckner, 32-J.Blackmon).</t>
  </si>
  <si>
    <t>(13:48) (No Huddle, Shotgun) 3-R.Wilson pass short left to 89-W.Dissly pushed ob at IND 39 for 6 yards (38-T.Carrie).</t>
  </si>
  <si>
    <t>W.Dissly</t>
  </si>
  <si>
    <t>(13:22) (No Huddle) 32-C.Carson right end to IND 35 for 4 yards (58-B.Okereke). SEA-16-T.Lockett was injured during the play.</t>
  </si>
  <si>
    <t>(12:51) 3-R.Wilson pass deep right to 89-W.Dissly to IND 13 for 22 yards (23-K.Moore).</t>
  </si>
  <si>
    <t>(12:08) 20-R.Penny left guard to IND 9 for 4 yards (94-T.Lewis).</t>
  </si>
  <si>
    <t>(11:27) (Shotgun) 3-R.Wilson pass short middle to 81-G.Everett for 9 yards, TOUCHDOWN [90-G.Stewart]. PENALTY on SEA-14-D.Metcalf, Taunting, 15 yards, enforced between downs.</t>
  </si>
  <si>
    <t>(11:16) 2-C.Wentz pass deep right to 1-P.Campbell to SEA 44 for 24 yards (6-Q.Diggs).</t>
  </si>
  <si>
    <t>P.Campbell</t>
  </si>
  <si>
    <t>(10:30) (Shotgun) 2-C.Wentz pass short right to 21-N.Hines to SEA 38 for 6 yards (2-D.Reed).</t>
  </si>
  <si>
    <t>(10:06) (No Huddle, Shotgun) 21-N.Hines left end to SEA 35 for 3 yards (6-Q.Diggs, 27-M.Blair).</t>
  </si>
  <si>
    <t>(9:24) 28-J.Taylor up the middle to SEA 34 for 1 yard (54-B.Wagner).</t>
  </si>
  <si>
    <t>(8:41) 2-C.Wentz pass short middle to 28-J.Taylor to SEA 24 for 10 yards (57-C.Barton, 99-A.Woods).</t>
  </si>
  <si>
    <t>(7:54) (Shotgun) 2-C.Wentz pass short middle to 11-M.Pittman to SEA 10 for 14 yards (54-B.Wagner).</t>
  </si>
  <si>
    <t>M.Pittman</t>
  </si>
  <si>
    <t>(7:08) (Shotgun) 2-C.Wentz pass short middle to 14-Z.Pascal for 10 yards, TOUCHDOWN.</t>
  </si>
  <si>
    <t>(7:04) 3-R.Wilson pass short right to 32-C.Carson pushed ob at SEA 41 for 16 yards (58-B.Okereke).</t>
  </si>
  <si>
    <t>(6:30) (Shotgun) 32-C.Carson left end to SEA 43 for 2 yards (23-K.Moore).</t>
  </si>
  <si>
    <t>(6:04) 3-R.Wilson pass short right to 16-T.Lockett to SEA 47 for 4 yards (26-R.Ya-Sin).</t>
  </si>
  <si>
    <t>(5:22) (Shotgun) 3-R.Wilson pass incomplete short left to 18-F.Swain.</t>
  </si>
  <si>
    <t>F.Swain</t>
  </si>
  <si>
    <t>(5:11) 2-C.Wentz pass short right to 28-J.Taylor to IND 41 for 8 yards (94-R.Green, 33-J.Adams).</t>
  </si>
  <si>
    <t>(4:25) 28-J.Taylor up the middle to IND 42 for 1 yard (94-R.Green).</t>
  </si>
  <si>
    <t>(3:12) 2-C.Wentz pass incomplete deep right to 81-M.Alie-Cox.</t>
  </si>
  <si>
    <t>M.Alie-Cox</t>
  </si>
  <si>
    <t>(3:00) 1-D.Eskridge right end to SEA 30 for 13 yards (53-D.Leonard).</t>
  </si>
  <si>
    <t>D.Eskridge</t>
  </si>
  <si>
    <t>(2:27) (No Huddle) 32-C.Carson right tackle to SEA 33 for 3 yards (99-D.Buckner, 51-K.Paye).</t>
  </si>
  <si>
    <t>(2:00) (Shotgun) 3-R.Wilson pass short left to 1-D.Eskridge pushed ob at SEA 39 for 6 yards (38-T.Carrie).</t>
  </si>
  <si>
    <t>(1:53) 3-R.Wilson up the middle to SEA 41 for 2 yards (97-A.Muhammad).</t>
  </si>
  <si>
    <t>R.Wilson</t>
  </si>
  <si>
    <t>(:51) (Shotgun) 3-R.Wilson pass deep middle to 16-T.Lockett for 69 yards, TOUCHDOWN.</t>
  </si>
  <si>
    <t>(:37) (Shotgun) 2-C.Wentz pass incomplete short left to 21-N.Hines (94-R.Green) [94-R.Green].</t>
  </si>
  <si>
    <t>(:34) (Shotgun) 2-C.Wentz pass short right to 21-N.Hines to IND 23 for 4 yards (28-U.Amadi).</t>
  </si>
  <si>
    <t>(:08) (Shotgun) 2-C.Wentz pass short right to 84-J.Doyle pushed ob at IND 28 for 5 yards (56-J.Brooks).</t>
  </si>
  <si>
    <t>(15:00) 3-R.Wilson pass short left to 32-C.Carson to SEA 29 for 4 yards (58-B.Okereke).</t>
  </si>
  <si>
    <t>(14:22) (Shotgun) 3-R.Wilson pass short middle to 14-D.Metcalf to SEA 41 for 12 yards (99-D.Buckner).</t>
  </si>
  <si>
    <t>D.Metcalf</t>
  </si>
  <si>
    <t>(13:45) (Shotgun) 32-C.Carson left tackle to SEA 41 for no gain (51-K.Paye).</t>
  </si>
  <si>
    <t>(13:17) 18-F.Swain right end to SEA 46 for 5 yards (37-K.Willis).</t>
  </si>
  <si>
    <t>(12:37) (Shotgun) 3-R.Wilson pass incomplete deep left to 16-T.Lockett (38-T.Carrie) [99-D.Buckner].</t>
  </si>
  <si>
    <t>(12:14) (Shotgun) 2-C.Wentz pass short left to 28-J.Taylor to IND 19 for 7 yards (6-Q.Diggs).</t>
  </si>
  <si>
    <t>(11:26) (Shotgun) 2-C.Wentz pass incomplete short middle to 1-P.Campbell [8-C.Dunlap].</t>
  </si>
  <si>
    <t>(11:06) (Shotgun) 32-C.Carson left end pushed ob at SEA 47 for 9 yards (37-K.Willis).</t>
  </si>
  <si>
    <t>(10:47) (No Huddle) 32-C.Carson right tackle to SEA 48 for 1 yard (32-J.Blackmon).</t>
  </si>
  <si>
    <t>(9:20) (Shotgun) 3-R.Wilson pass short right to 31-D.Dallas pushed ob at IND 48 for 5 yards (53-D.Leonard).</t>
  </si>
  <si>
    <t>D.Dallas</t>
  </si>
  <si>
    <t>(7:56) (Shotgun) 2-C.Wentz pass incomplete short middle to 11-M.Pittman [97-P.Ford]. SEA-97-P.Ford was injured during the play.</t>
  </si>
  <si>
    <t>(7:50) 21-N.Hines left tackle to IND 17 for 2 yards (90-B.Mone).</t>
  </si>
  <si>
    <t>(6:16) 3-R.Wilson pass short right to 14-D.Metcalf to IND 46 for 3 yards (37-K.Willis).</t>
  </si>
  <si>
    <t>(5:42) 32-C.Carson left end to IND 45 for 1 yard (53-D.Leonard). FUMBLES (53-D.Leonard), RECOVERED by IND-51-K.Paye at IND 45.</t>
  </si>
  <si>
    <t>(5:37) 2-C.Wentz pass short left to 28-J.Taylor to SEA 40 for 15 yards (21-T.Flowers).</t>
  </si>
  <si>
    <t>(5:09) (No Huddle, Shotgun) 28-J.Taylor up the middle to SEA 36 for 4 yards (90-B.Mone).</t>
  </si>
  <si>
    <t>(4:43) (No Huddle, Shotgun) 28-J.Taylor up the middle to SEA 33 for 3 yards (90-B.Mone).</t>
  </si>
  <si>
    <t>(3:59) (Shotgun) 21-N.Hines up the middle to SEA 31 for 2 yards (90-B.Mone; 6-Q.Diggs).</t>
  </si>
  <si>
    <t>(3:36) (No Huddle) 2-C.Wentz FUMBLES (Aborted) at SEA 31, RECOVERED by SEA-2-D.Reed at SEA 31.</t>
  </si>
  <si>
    <t>C.Wentz</t>
  </si>
  <si>
    <t>(3:27) 32-C.Carson left end to SEA 35 for 4 yards (90-G.Stewart).</t>
  </si>
  <si>
    <t>(2:42) 3-R.Wilson pass short left to 89-W.Dissly to SEA 44 for 9 yards (38-T.Carrie).</t>
  </si>
  <si>
    <t>(2:13) (No Huddle, Shotgun) 32-C.Carson right end to 50 for 6 yards (53-D.Leonard, 32-J.Blackmon).</t>
  </si>
  <si>
    <t>(1:34) (Shotgun) 3-R.Wilson pass incomplete deep right to 14-D.Metcalf [94-T.Lewis].</t>
  </si>
  <si>
    <t>(1:22) 28-J.Taylor left end to IND 12 for -2 yards (54-B.Wagner, 97-P.Ford).</t>
  </si>
  <si>
    <t>(:38) (Shotgun) 2-C.Wentz pass incomplete short middle to 14-Z.Pascal [90-B.Mone].</t>
  </si>
  <si>
    <t>(:34) (Shotgun) 2-C.Wentz pass deep middle to 17-M.Strachan to IND 28 for 16 yards (2-D.Reed).</t>
  </si>
  <si>
    <t>(15:00) (Shotgun) 28-J.Taylor left tackle to IND 37 for 4 yards (54-B.Wagner, 98-A.Robinson).</t>
  </si>
  <si>
    <t>(14:23) 28-J.Taylor up the middle to IND 46 for 9 yards (6-Q.Diggs).</t>
  </si>
  <si>
    <t>(13:38) (Shotgun) 2-C.Wentz pass incomplete deep right to 1-P.Campbell.</t>
  </si>
  <si>
    <t>(13:34) 2-C.Wentz pass short right to 21-N.Hines to SEA 46 for 8 yards (28-U.Amadi) [51-K.Hyder].</t>
  </si>
  <si>
    <t>(12:49) (Shotgun) 2-C.Wentz pass short right to 84-J.Doyle ran ob at SEA 37 for 9 yards.</t>
  </si>
  <si>
    <t>(12:16) (Shotgun) 21-N.Hines up the middle to SEA 33 for 4 yards (54-B.Wagner; 28-U.Amadi).</t>
  </si>
  <si>
    <t>(11:34) (Shotgun) 2-C.Wentz pass short middle to 84-J.Doyle to SEA 26 for 7 yards (21-T.Flowers).</t>
  </si>
  <si>
    <t>(10:50) (Shotgun) 2-C.Wentz pass incomplete short right to 21-N.Hines (94-R.Green).</t>
  </si>
  <si>
    <t>(10:44) (Shotgun) 2-C.Wentz pass short right to 11-M.Pittman to SEA 18 for 8 yards (33-J.Adams).</t>
  </si>
  <si>
    <t>(9:56) 3-R.Wilson pass deep left to 14-D.Metcalf pushed ob at IND 43 for 30 yards (38-T.Carrie).</t>
  </si>
  <si>
    <t>(9:33) 3-R.Wilson pass short right to 32-C.Carson to IND 37 for 6 yards (99-D.Buckner, 58-B.Okereke).</t>
  </si>
  <si>
    <t>(8:52) (Shotgun) 3-R.Wilson pass short right to 16-T.Lockett pushed ob at IND 33 for 4 yards (26-R.Ya-Sin).</t>
  </si>
  <si>
    <t>(8:18) 1-D.Eskridge right end pushed ob at IND 24 for 9 yards (37-K.Willis, 26-R.Ya-Sin). SEA-1-D.Eskridge was injured during the play.</t>
  </si>
  <si>
    <t>(7:58) (Shotgun) 31-D.Dallas right tackle to IND 19 for 5 yards (37-K.Willis). SEA-77-E.Pocic was injured during the play.</t>
  </si>
  <si>
    <t>(7:14) (Shotgun) 32-C.Carson up the middle to IND 15 for 4 yards (53-D.Leonard, 58-B.Okereke).</t>
  </si>
  <si>
    <t>(6:45) (No Huddle, Shotgun) 3-R.Wilson pass short middle to 14-D.Metcalf for 15 yards, TOUCHDOWN.</t>
  </si>
  <si>
    <t>(6:41) (Shotgun) 2-C.Wentz pass short right to 28-J.Taylor to IND 38 for 13 yards (2-D.Reed, 54-B.Wagner).</t>
  </si>
  <si>
    <t>(5:51) (No Huddle, Shotgun) 28-J.Taylor right tackle to IND 49 for 3 yards (51-K.Hyder, 54-B.Wagner).</t>
  </si>
  <si>
    <t>(5:28) (No Huddle, Shotgun) 2-C.Wentz pass incomplete short left to 28-J.Taylor.</t>
  </si>
  <si>
    <t>(5:20) (Shotgun) 2-C.Wentz pass short right to 11-M.Pittman pushed ob at SEA 44 for 7 yards (2-D.Reed).</t>
  </si>
  <si>
    <t>(4:53) (Shotgun) 2-C.Wentz pass short middle to 21-N.Hines to SEA 30 for 1 yard (56-J.Brooks).</t>
  </si>
  <si>
    <t>(4:20) (No Huddle, Shotgun) 2-C.Wentz pass short middle to 14-Z.Pascal to SEA 14 for 16 yards (27-M.Blair). SEA-8-C.Dunlap was injured during the play.</t>
  </si>
  <si>
    <t>(3:35) (Shotgun) 28-J.Taylor right guard to SEA 2 for 12 yards (6-Q.Diggs, 56-J.Brooks).</t>
  </si>
  <si>
    <t>(3:00) (Shotgun) 28-J.Taylor up the middle to SEA 1 for 1 yard (33-J.Adams).</t>
  </si>
  <si>
    <t>(2:12) (Shotgun) 2-C.Wentz pass short middle to 14-Z.Pascal for 11 yards, TOUCHDOWN.</t>
  </si>
  <si>
    <t>TWO-POINT CONVERSION ATTEMPT. 2-C.Wentz rushes right end. ATTEMPT FAILS.</t>
  </si>
  <si>
    <t>(2:07) 3-R.Wilson left end to IND 48 for -3 yards (51-K.Paye).</t>
  </si>
  <si>
    <t>(2:00) 32-C.Carson right end to IND 42 for 6 yards (58-B.Okereke, 90-G.Stewart).</t>
  </si>
  <si>
    <t>(1:40) (Shotgun) 21-N.Hines right guard to IND 11 for 1 yard (98-A.Robinson).</t>
  </si>
  <si>
    <t>(:57) (No Huddle, Shotgun) 21-N.Hines up the middle to IND 21 for 3 yards (56-J.Brooks, 54-B.Wagner).</t>
  </si>
  <si>
    <t>(:31) (No Huddle, Shotgun) 2-C.Wentz pass short right to 21-N.Hines ran ob at IND 40 for 19 yards (33-J.Adams).</t>
  </si>
  <si>
    <t>(:24) (Shotgun) 2-C.Wentz pass incomplete short right to 81-M.Alie-Cox [52-D.Taylor].</t>
  </si>
  <si>
    <t>(:20) (Shotgun) 21-N.Hines up the middle to IND 48 for 8 yards (6-Q.Diggs, 56-J.Brooks).</t>
  </si>
  <si>
    <t>(14:53) 30-J.Williams right tackle to DET 35 for 10 yards (54-F.Warner; 3-J.Tartt).</t>
  </si>
  <si>
    <t>(14:18) 16-J.Goff pass short right to 88-T.Hockenson to SF 43 for 22 yards (1-J.Ward; 38-D.Lenoir).</t>
  </si>
  <si>
    <t>T.Hockenson</t>
  </si>
  <si>
    <t>(13:37) 30-J.Williams right tackle to SF 41 for 2 yards (97-N.Bosa).</t>
  </si>
  <si>
    <t>(12:56) (Shotgun) 16-J.Goff pass incomplete short middle to 6-T.Williams [95-K.Street].</t>
  </si>
  <si>
    <t>(12:52) (Shotgun) 16-J.Goff pass short right to 30-J.Williams to SF 35 for 6 yards (54-F.Warner).</t>
  </si>
  <si>
    <t>(12:06) 71-L.Stenberg reported in as eligible.  30-J.Williams up the middle to SF 36 for -1 yards (3-J.Tartt).</t>
  </si>
  <si>
    <t>(12:01) 10-J.Garoppolo FUMBLES (Aborted) at SF 36, touched at SF 36, RECOVERED by DET-8-J.Collins at SF 38.</t>
  </si>
  <si>
    <t>J.Garoppolo</t>
  </si>
  <si>
    <t>(11:56) 32-D.Swift up the middle to SF 34 for 4 yards (57-D.Greenlaw).</t>
  </si>
  <si>
    <t>D.Swift</t>
  </si>
  <si>
    <t>(11:21) 11-K.Raymond right end to SF 25 for 9 yards (51-A.Al-Shaair).</t>
  </si>
  <si>
    <t>K.Raymond</t>
  </si>
  <si>
    <t>(10:34) (Shotgun) 16-J.Goff pass incomplete deep left to 14-A.St. Brown.</t>
  </si>
  <si>
    <t>A.St</t>
  </si>
  <si>
    <t>(10:29) 16-J.Goff pass short left to 32-D.Swift to SF 33 for -8 yards (51-A.Al-Shaair).</t>
  </si>
  <si>
    <t>(9:46) (Shotgun) 16-J.Goff pass incomplete short right to 32-D.Swift.</t>
  </si>
  <si>
    <t>(9:36) 31-R.Mostert left end pushed ob at DET 48 for 11 yards (25-W.Harris).</t>
  </si>
  <si>
    <t>R.Mostert</t>
  </si>
  <si>
    <t>(9:02) 31-R.Mostert right end to DET 39 for 9 yards (21-T.Walker).</t>
  </si>
  <si>
    <t>(8:26) 10-J.Garoppolo pass short right to 85-G.Kittle to DET 16 for 23 yards (21-T.Walker, 25-W.Harris).</t>
  </si>
  <si>
    <t>G.Kittle</t>
  </si>
  <si>
    <t>(7:39) (Shotgun) 5-T.Lance up the middle to DET 15 for 1 yard (91-M.Brockers). #5-T.Lance in at QB for this play.</t>
  </si>
  <si>
    <t>T.Lance</t>
  </si>
  <si>
    <t>(7:10) 25-E.Mitchell up the middle to DET 12 for 3 yards (91-M.Brockers; 54-A.McNeill).</t>
  </si>
  <si>
    <t>E.Mitchell</t>
  </si>
  <si>
    <t>(6:27) (Shotgun) 10-J.Garoppolo pass short left to 6-M.Sanu pushed ob at DET 5 for 7 yards (23-J.Okudah).</t>
  </si>
  <si>
    <t>M.Sanu</t>
  </si>
  <si>
    <t>(5:46) (Shotgun) 5-T.Lance pass short left to 81-T.Sherfield for 5 yards, TOUCHDOWN. #5-T.Lance in at QB for this play.</t>
  </si>
  <si>
    <t>T.Sherfield</t>
  </si>
  <si>
    <t>(5:34) (Shotgun) 16-J.Goff pass incomplete short left to 88-T.Hockenson.</t>
  </si>
  <si>
    <t>(5:31) 30-J.Williams up the middle to DET 38 for 20 yards (1-J.Ward).</t>
  </si>
  <si>
    <t>(4:48) 30-J.Williams up the middle to DET 45 for 7 yards (24-K.Williams).</t>
  </si>
  <si>
    <t>(3:20) 16-J.Goff pass short middle to 32-D.Swift to SF 38 for 12 yards (54-F.Warner).</t>
  </si>
  <si>
    <t>(2:37) (Shotgun) 16-J.Goff pass short left to 88-T.Hockenson ran ob at SF 26 for 12 yards [91-A.Armstead].</t>
  </si>
  <si>
    <t>(1:54) 32-D.Swift up the middle to SF 19 for 7 yards (2-J.Verrett; 57-D.Greenlaw).</t>
  </si>
  <si>
    <t>(1:17) 32-D.Swift left tackle to SF 18 for 1 yard (3-J.Tartt; 56-S.Ebukam).</t>
  </si>
  <si>
    <t>(:51) (No Huddle) 16-J.Goff pass short right to 88-T.Hockenson to SF 17 for 1 yard (3-J.Tartt).</t>
  </si>
  <si>
    <t>(:10) (Shotgun) 16-J.Goff pass short left to 6-T.Williams to SF 10 for 7 yards (2-J.Verrett).</t>
  </si>
  <si>
    <t>(15:00) 32-D.Swift left end to SF 9 for 1 yard (2-J.Verrett).</t>
  </si>
  <si>
    <t>(14:19) (Shotgun) 16-J.Goff pass short left to 32-D.Swift to SF 6 for 3 yards (57-D.Greenlaw).</t>
  </si>
  <si>
    <t>(13:33) (Shotgun) 16-J.Goff pass short left to 88-T.Hockenson for 6 yards, TOUCHDOWN.</t>
  </si>
  <si>
    <t>(13:23) (Shotgun) 25-E.Mitchell right tackle to SF 25 for 3 yards (92-K.Strong).</t>
  </si>
  <si>
    <t>(12:51) 10-J.Garoppolo pass deep middle to 19-D.Samuel to DET 46 for 29 yards (23-J.Okudah).</t>
  </si>
  <si>
    <t>D.Samuel</t>
  </si>
  <si>
    <t>(12:06) (Shotgun) 10-J.Garoppolo pass short left to 19-D.Samuel to DET 38 for 8 yards (25-W.Harris).</t>
  </si>
  <si>
    <t>(11:20) 25-E.Mitchell right end for 38 yards, TOUCHDOWN. Penalty on DET-95-R.Okwara, Defensive Offside, declined.</t>
  </si>
  <si>
    <t>(11:12) 30-J.Williams up the middle to DET 28 for 3 yards (57-D.Greenlaw; 95-K.Street).</t>
  </si>
  <si>
    <t>(10:39) 16-J.Goff pass short left to 80-D.Fells to DET 30 for 2 yards (57-D.Greenlaw).</t>
  </si>
  <si>
    <t>D.Fells</t>
  </si>
  <si>
    <t>(9:50) (Shotgun) 16-J.Goff pass short left to 30-J.Williams pushed ob at DET 36 for 6 yards (57-D.Greenlaw).</t>
  </si>
  <si>
    <t>(9:10) 32-D.Swift right tackle to SF 48 for 16 yards (1-J.Ward).</t>
  </si>
  <si>
    <t>(8:36) 32-D.Swift left tackle to SF 33 for 15 yards (1-J.Ward).</t>
  </si>
  <si>
    <t>(7:59) 32-D.Swift up the middle to SF 34 for -1 yards (3-J.Tartt, 90-K.Givens).</t>
  </si>
  <si>
    <t>(7:22) (Shotgun) 32-D.Swift left end to SF 38 for -4 yards (97-N.Bosa).</t>
  </si>
  <si>
    <t>(7:01) (No Huddle, Shotgun) 16-J.Goff pass short middle to 6-T.Williams to SF 31 for 7 yards (54-F.Warner).</t>
  </si>
  <si>
    <t>(6:07) (Shotgun) 10-J.Garoppolo pass short left to 44-K.Juszczyk to SF 32 for 7 yards (24-A.Oruwariye). PENALTY on DET-53-C.Harris, Roughing the Passer, 15 yards, enforced at SF 32.</t>
  </si>
  <si>
    <t>K.Juszczyk</t>
  </si>
  <si>
    <t>(5:52) 25-E.Mitchell left tackle to DET 47 for 6 yards (54-A.McNeill, 91-M.Brockers).</t>
  </si>
  <si>
    <t>(5:17) (Shotgun) 25-E.Mitchell right tackle to DET 36 for 11 yards (23-J.Okudah).</t>
  </si>
  <si>
    <t>(4:36) (Shotgun) 10-J.Garoppolo pass short middle to 19-D.Samuel to DET 13 for 23 yards (21-T.Walker).</t>
  </si>
  <si>
    <t>(3:51) 25-E.Mitchell right tackle to DET 10 for 3 yards (54-A.McNeill, 34-A.Anzalone).</t>
  </si>
  <si>
    <t>(3:11) 10-J.Garoppolo pass short left to 19-D.Samuel ran ob at DET 3 for 7 yards.</t>
  </si>
  <si>
    <t>(2:30) (Shotgun) 23-J.Hasty up the middle for 3 yards, TOUCHDOWN.</t>
  </si>
  <si>
    <t>J.Hasty</t>
  </si>
  <si>
    <t>(2:19) 16-J.Goff pass short right to 88-T.Hockenson to DET 30 for 10 yards (3-J.Tartt).</t>
  </si>
  <si>
    <t>(2:00) 32-D.Swift left tackle to DET 33 for 3 yards (54-F.Warner).</t>
  </si>
  <si>
    <t>(1:28) 16-J.Goff pass short left to 32-D.Swift pushed ob at DET 32 for -1 yards (51-A.Al-Shaair).</t>
  </si>
  <si>
    <t>(1:20) (Shotgun) 16-J.Goff pass short middle intended for 88-T.Hockenson INTERCEPTED by 57-D.Greenlaw [55-D.Ford] at DET 39. 57-D.Greenlaw for 39 yards, TOUCHDOWN.</t>
  </si>
  <si>
    <t>(1:10) (Shotgun) 32-D.Swift up the middle to DET 21 for -4 yards (97-N.Bosa).</t>
  </si>
  <si>
    <t>(1:03) (Shotgun) 16-J.Goff pass short right to 30-J.Williams to DET 22 for 7 yards (24-K.Williams; 54-F.Warner). Penalty on DET-67-M.Nelson, Offensive Holding, declined.</t>
  </si>
  <si>
    <t>(:44) (Shotgun) 10-J.Garoppolo pass short middle to 19-D.Samuel pushed ob at SF 42 for 14 yards (21-T.Walker). PENALTY on DET-25-W.Harris, Face Mask (15 Yards), 15 yards, enforced at SF 42.</t>
  </si>
  <si>
    <t>(:39) (Shotgun) 10-J.Garoppolo pass incomplete short left to 85-G.Kittle (24-A.Oruwariye).</t>
  </si>
  <si>
    <t>(:35) 10-J.Garoppolo pass short left to 81-T.Sherfield to DET 25 for 18 yards (34-A.Anzalone).</t>
  </si>
  <si>
    <t>(14:55) 10-J.Garoppolo pass short left to 85-G.Kittle to DET 46 for 35 yards (90-T.Flowers).</t>
  </si>
  <si>
    <t>(14:06) 25-E.Mitchell right end to DET 44 for 2 yards (91-M.Brockers). DET-91-M.Brockers was injured during the play.</t>
  </si>
  <si>
    <t>(13:36) (Shotgun) 10-J.Garoppolo pass short middle to 85-G.Kittle to DET 36 for 8 yards (21-T.Walker).</t>
  </si>
  <si>
    <t>(12:53) 25-E.Mitchell left end to DET 26 for 10 yards (21-T.Walker).</t>
  </si>
  <si>
    <t>(12:12) 10-J.Garoppolo pass incomplete short right to 19-D.Samuel.</t>
  </si>
  <si>
    <t>(12:04) (Shotgun) 5-T.Lance up the middle to DET 34 for 2 yards (25-W.Harris). #5-T.Lance in at QB for this play.</t>
  </si>
  <si>
    <t>(11:20) (Shotgun) 16-J.Goff pass incomplete short right to 11-K.Raymond.</t>
  </si>
  <si>
    <t>(11:10) 32-D.Swift up the middle to SF 42 for 1 yard (54-F.Warner).</t>
  </si>
  <si>
    <t>(10:33) (Shotgun) 16-J.Goff pass incomplete short right to 32-D.Swift [97-N.Bosa].</t>
  </si>
  <si>
    <t>(10:27) (Shotgun) 16-J.Goff pass incomplete short right to 30-J.Williams [24-K.Williams].</t>
  </si>
  <si>
    <t>(10:16) 25-E.Mitchell right end to SF 16 for 7 yards (91-M.Brockers).</t>
  </si>
  <si>
    <t>(9:34) 25-E.Mitchell up the middle to SF 19 for 3 yards (90-T.Flowers).</t>
  </si>
  <si>
    <t>(8:51) (Shotgun) 10-J.Garoppolo pass incomplete short middle to 19-D.Samuel.</t>
  </si>
  <si>
    <t>(8:48) (Shotgun) 25-E.Mitchell up the middle to SF 21 for 2 yards (8-J.Collins).</t>
  </si>
  <si>
    <t>(8:08) 10-J.Garoppolo pass deep right to 19-D.Samuel for 79 yards, TOUCHDOWN [8-J.Collins].</t>
  </si>
  <si>
    <t>(7:15) 30-J.Williams up the middle to DET 34 for 6 yards (3-J.Tartt).</t>
  </si>
  <si>
    <t>(6:40) 16-J.Goff pass incomplete short right to 45-J.Cabinda.</t>
  </si>
  <si>
    <t>J.Cabinda</t>
  </si>
  <si>
    <t>(6:36) (Shotgun) 30-J.Williams up the middle to DET 40 for 6 yards (98-A.Key).</t>
  </si>
  <si>
    <t>(6:00) (Shotgun) 16-J.Goff pass short middle to 30-J.Williams to SF 49 for 11 yards (54-F.Warner, 51-A.Al-Shaair).</t>
  </si>
  <si>
    <t>(5:17) (Shotgun) 16-J.Goff pass short left to 30-J.Williams to SF 43 for 6 yards (2-J.Verrett; 51-A.Al-Shaair).</t>
  </si>
  <si>
    <t>(4:33) (Shotgun) 16-J.Goff pass short middle to 32-D.Swift for 43 yards, TOUCHDOWN.</t>
  </si>
  <si>
    <t>(4:18) (Shotgun) 25-E.Mitchell up the middle to SF 21 for 1 yard (95-R.Okwara; 41-A.Parker).</t>
  </si>
  <si>
    <t>(3:40) 10-J.Garoppolo pass short middle to 19-D.Samuel to SF 37 for 16 yards (25-W.Harris).</t>
  </si>
  <si>
    <t>(2:56) (Shotgun) 10-J.Garoppolo pass short middle to 19-D.Samuel to SF 39 for 2 yards (92-K.Strong).</t>
  </si>
  <si>
    <t>(2:09) 25-E.Mitchell left end to SF 46 for 7 yards (8-J.Collins).</t>
  </si>
  <si>
    <t>(1:24) #5-T.Lance in at QB for this play. (Shotgun) 5-T.Lance left tackle to SF 45 for -1 yards (97-N.Williams; 8-J.Collins).</t>
  </si>
  <si>
    <t>(:34) (Shotgun) 16-J.Goff pass short middle to 14-A.St. Brown to DET 15 for 3 yards (54-F.Warner).</t>
  </si>
  <si>
    <t>(15:00) (Shotgun) 16-J.Goff pass incomplete deep left to 87-Q.Cephus. PENALTY on DET-87-Q.Cephus, Illegal Touch Pass, 0 yards, enforced at DET 15.</t>
  </si>
  <si>
    <t>Q.Cephus</t>
  </si>
  <si>
    <t>(13:38) (Shotgun) 25-E.Mitchell right end to SF 47 for no gain (8-J.Collins).</t>
  </si>
  <si>
    <t>(12:53) 10-J.Garoppolo pass incomplete short left to 81-T.Sherfield (23-J.Okudah).</t>
  </si>
  <si>
    <t>(12:47) (Shotgun) 10-J.Garoppolo pass short right to 23-J.Hasty to DET 38 for 15 yards (23-J.Okudah; 25-W.Harris) [95-R.Okwara].</t>
  </si>
  <si>
    <t>(12:03) (Shotgun) 25-E.Mitchell left end to DET 38 for no gain (8-J.Collins; 25-W.Harris).</t>
  </si>
  <si>
    <t>(10:42) (Shotgun) 10-J.Garoppolo pass short left to 85-G.Kittle to DET 34 for 12 yards (92-K.Strong). DET-92-K.Strong was injured during the play. DET-23-J.Okudah was injured during the play. He is Out.</t>
  </si>
  <si>
    <t>(9:53) (Shotgun) 16-J.Goff pass short middle to 88-T.Hockenson to DET 48 for 23 yards (54-F.Warner; 1-J.Ward).</t>
  </si>
  <si>
    <t>(9:34) (No Huddle, Shotgun) 16-J.Goff pass short left to 17-T.Benson pushed ob at SF 47 for 5 yards (2-J.Verrett).</t>
  </si>
  <si>
    <t>T.Benson</t>
  </si>
  <si>
    <t>(7:54) (Shotgun) 16-J.Goff pass incomplete short left to 17-T.Benson. SF-2-J.Verrett was injured during the play.</t>
  </si>
  <si>
    <t>(7:50) (Shotgun) 16-J.Goff pass short left to 11-K.Raymond ran ob at SF 47 for 5 yards.</t>
  </si>
  <si>
    <t>(7:34) (No Huddle, Shotgun) 16-J.Goff pass incomplete short right to 17-T.Benson.</t>
  </si>
  <si>
    <t>(7:28) 25-E.Mitchell right tackle to DET 47 for 6 yards (41-A.Parker).</t>
  </si>
  <si>
    <t>(6:44) 25-E.Mitchell left end to DET 47 for no gain (90-T.Flowers).</t>
  </si>
  <si>
    <t>(6:00) (Shotgun) 10-J.Garoppolo pass incomplete short left to 19-D.Samuel.</t>
  </si>
  <si>
    <t>(5:45) (Shotgun) 16-J.Goff pass short right to 17-T.Benson to DET 17 for 3 yards (38-D.Lenoir).</t>
  </si>
  <si>
    <t>(5:24) (No Huddle, Shotgun) 16-J.Goff pass short right to 88-T.Hockenson ran ob at DET 27 for 10 yards.</t>
  </si>
  <si>
    <t>(4:56) (Shotgun) 16-J.Goff pass short middle to 32-D.Swift to DET 32 for 5 yards (54-F.Warner). SF-1-J.Ward was injured during the play.</t>
  </si>
  <si>
    <t>(4:26) (Shotgun) 16-J.Goff pass incomplete deep right to 87-Q.Cephus.</t>
  </si>
  <si>
    <t>(4:15) (Shotgun) 16-J.Goff pass incomplete short middle to 32-D.Swift (51-A.Al-Shaair).</t>
  </si>
  <si>
    <t>(4:09) (Shotgun) 16-J.Goff pass short right to 32-D.Swift to SF 49 for 6 yards (38-D.Lenoir).</t>
  </si>
  <si>
    <t>(3:47) (No Huddle, Shotgun) 16-J.Goff pass short middle to 32-D.Swift to SF 44 for 5 yards (45-D.Flannigan-Fowles).</t>
  </si>
  <si>
    <t>(3:24) (No Huddle, Shotgun) 16-J.Goff pass short left to 30-J.Williams to SF 41 for 3 yards (56-S.Ebukam; 95-K.Street).</t>
  </si>
  <si>
    <t>(3:03) (No Huddle, Shotgun) 16-J.Goff pass short middle to 30-J.Williams to SF 33 for 8 yards (45-D.Flannigan-Fowles; 51-A.Al-Shaair). SF-51-A.Al-Shaair was injured during the play.</t>
  </si>
  <si>
    <t>(2:32) (Shotgun) 16-J.Goff pass short right to 87-Q.Cephus to SF 26 for 7 yards (45-D.Flannigan-Fowles).</t>
  </si>
  <si>
    <t>(2:09) (No Huddle, Shotgun) 16-J.Goff pass short left to 30-J.Williams to SF 17 for 9 yards (36-M.Harris).</t>
  </si>
  <si>
    <t>(1:56) 71-L.Stenberg reported in as eligible.  30-J.Williams left tackle for 1 yard, TOUCHDOWN.</t>
  </si>
  <si>
    <t>(Pass formation) TWO-POINT CONVERSION ATTEMPT. 16-J.Goff pass to 88-T.Hockenson is complete. ATTEMPT SUCCEEDS.</t>
  </si>
  <si>
    <t>(1:52) (Shotgun) 16-J.Goff pass short right to 17-T.Benson to SF 48 for 11 yards (20-A.Thomas).</t>
  </si>
  <si>
    <t>(1:35) (No Huddle, Shotgun) 16-J.Goff pass short right to 88-T.Hockenson pushed ob at SF 35 for 13 yards (20-A.Thomas).</t>
  </si>
  <si>
    <t>(1:22) (Shotgun) 16-J.Goff pass short left to 87-Q.Cephus pushed ob at SF 22 for 3 yards (27-D.Johnson).</t>
  </si>
  <si>
    <t>(1:18) (Shotgun) 16-J.Goff pass deep right to 11-K.Raymond ran ob at SF 2 for 20 yards.</t>
  </si>
  <si>
    <t>(1:10) (No Huddle) 16-J.Goff pass short left to 87-Q.Cephus for 2 yards, TOUCHDOWN.</t>
  </si>
  <si>
    <t>(Pass formation) TWO-POINT CONVERSION ATTEMPT. 16-J.Goff pass to 87-Q.Cephus is complete. ATTEMPT SUCCEEDS.</t>
  </si>
  <si>
    <t>(1:06) 25-E.Mitchell left end to DET 47 for 1 yard (54-A.McNeill; 55-D.Barnes).</t>
  </si>
  <si>
    <t>(1:02) 25-E.Mitchell up the middle to DET 46 for 1 yard (55-D.Barnes).</t>
  </si>
  <si>
    <t>(:58) 10-J.Garoppolo pass short middle to 19-D.Samuel to DET 35 for 11 yards (90-T.Flowers). FUMBLES (90-T.Flowers), RECOVERED by DET-26-I.Melifonwu at DET 30.</t>
  </si>
  <si>
    <t>(:52) (Shotgun) 16-J.Goff pass incomplete deep left to 17-T.Benson (27-D.Johnson).</t>
  </si>
  <si>
    <t>(:47) (Shotgun) 16-J.Goff pass deep left to 14-A.St. Brown pushed ob at 50 for 20 yards (27-D.Johnson).</t>
  </si>
  <si>
    <t>(:42) (Shotgun) 16-J.Goff pass incomplete deep left to 87-Q.Cephus.</t>
  </si>
  <si>
    <t>(:37) (Shotgun) 16-J.Goff pass deep middle to 11-K.Raymond to SF 25 for 25 yards (1-J.Ward).</t>
  </si>
  <si>
    <t>(:20) (Shotgun) 16-J.Goff pass incomplete short right to 87-Q.Cephus (51-A.Al-Shaair).</t>
  </si>
  <si>
    <t>(:17) (Shotgun) 16-J.Goff pass incomplete short left to 14-A.St. Brown [56-S.Ebukam].</t>
  </si>
  <si>
    <t>D.MILLS, HOU</t>
  </si>
  <si>
    <t>L.HUMPHREY, NO</t>
  </si>
  <si>
    <t>M.ORZECH, LA</t>
  </si>
  <si>
    <t>L.SMITH, ATL</t>
  </si>
  <si>
    <t>T.CANNON, SF</t>
  </si>
  <si>
    <t>T.SHARPE, ATL</t>
  </si>
  <si>
    <t>J.MCKINNON, KC</t>
  </si>
  <si>
    <t>O.HOWARD, TB</t>
  </si>
  <si>
    <t>B.SNELL, PIT</t>
  </si>
  <si>
    <t>C.BLAKE, ATL</t>
  </si>
  <si>
    <t>R.SEALS-JONES, WAS</t>
  </si>
  <si>
    <t>C.BRATE, TB</t>
  </si>
  <si>
    <t>A.COLLINS, SEA</t>
  </si>
  <si>
    <t>T.BRADY, TB</t>
  </si>
  <si>
    <t>D.FREEMAN, BAL</t>
  </si>
  <si>
    <t>P.HESSE, ATL</t>
  </si>
  <si>
    <t>A.DULIN, IND</t>
  </si>
  <si>
    <t>B.GABBERT, TB</t>
  </si>
  <si>
    <t>D.CARRIER, LV</t>
  </si>
  <si>
    <t>Z.MOSS, BUF</t>
  </si>
  <si>
    <t>J.TAYLOR, NE</t>
  </si>
  <si>
    <t>J.GRANT, MIA</t>
  </si>
  <si>
    <t>T.HEINICKE, WAS</t>
  </si>
  <si>
    <t>P.WILLIAMS, MIA</t>
  </si>
  <si>
    <t>J.JENNINGS, SF</t>
  </si>
  <si>
    <t>C.CARTER, MIA</t>
  </si>
  <si>
    <t>R.TANNEHILL, TEN</t>
  </si>
  <si>
    <t>R.GILLIAM, BUF</t>
  </si>
  <si>
    <t>D.FELTON, CLE</t>
  </si>
  <si>
    <t>J.KUMEROW, BUF</t>
  </si>
  <si>
    <t>A.ROBERTS, HOU</t>
  </si>
  <si>
    <t>M.TRUBISKY, BUF</t>
  </si>
  <si>
    <t>J.FORTSON, KC</t>
  </si>
  <si>
    <t>A.DALTON, CHI</t>
  </si>
  <si>
    <t>P.MAHOMES, KC</t>
  </si>
  <si>
    <t>C.EVANS, CIN</t>
  </si>
  <si>
    <t>M.MACK, IND</t>
  </si>
  <si>
    <t>L.TREADWELL, JAX</t>
  </si>
  <si>
    <t>F.MOREAU, LV</t>
  </si>
  <si>
    <t>K.HINTON, DEN</t>
  </si>
  <si>
    <t>P.BARBER, LV</t>
  </si>
  <si>
    <t>M.PRUITT, TEN</t>
  </si>
  <si>
    <t>K.COUSINS, MIN</t>
  </si>
  <si>
    <t>T.LAWRENCE, JAX</t>
  </si>
  <si>
    <t>B.ZYLSTRA, CAR</t>
  </si>
  <si>
    <t>T.BRIDGEWATER, DEN</t>
  </si>
  <si>
    <t>D.CARTER, WAS</t>
  </si>
  <si>
    <t>AA.RODGERS, GB</t>
  </si>
  <si>
    <t>K.SMITH, NYG</t>
  </si>
  <si>
    <t>J.GOFF, DET</t>
  </si>
  <si>
    <t>B.AIYUK, SF</t>
  </si>
  <si>
    <t>E.ST, GB</t>
  </si>
  <si>
    <t>T.SERMON, SF</t>
  </si>
  <si>
    <t>J.LOVE, GB</t>
  </si>
  <si>
    <t>T.HUDSON, TEN</t>
  </si>
  <si>
    <t>R.HIGGINS, CLE</t>
  </si>
  <si>
    <t>T.HOMER, SEA</t>
  </si>
  <si>
    <t>B.MAYFIELD, CLE</t>
  </si>
  <si>
    <t>O.ZACCHEAUS, ATL</t>
  </si>
  <si>
    <t>TY.TAYLOR, HOU</t>
  </si>
  <si>
    <t>L.FARRELL, JAX</t>
  </si>
  <si>
    <t>(15:00) 12-T.Brady pass deep left to 13-M.Evans to TB 45 for 20 yards (22-F.Moreau).</t>
  </si>
  <si>
    <t>(14:28) 72-J.Wells reported in as eligible.  27-R.Jones left tackle to ATL 47 for 8 yards (97-G.Jarrett).</t>
  </si>
  <si>
    <t>(13:54) (Shotgun) 12-T.Brady pass deep middle to 13-M.Evans to ATL 22 for 25 yards (21-D.Harmon; 54-F.Oluokun).</t>
  </si>
  <si>
    <t>(13:17) 12-T.Brady pass incomplete deep right to 81-A.Brown (24-A.Terrell).</t>
  </si>
  <si>
    <t>(13:12) 27-R.Jones right guard to ATL 20 for 2 yards (97-G.Jarrett; 55-S.Means).</t>
  </si>
  <si>
    <t>(12:28) (Shotgun) 12-T.Brady pass deep right to 87-R.Gronkowski for 20 yards, TOUCHDOWN.</t>
  </si>
  <si>
    <t>(12:17) 2-M.Ryan pass short right to 28-M.Davis pushed ob at ATL 27 for no gain (24-C.Davis).</t>
  </si>
  <si>
    <t>(11:54) (Shotgun) 28-M.Davis right end to ATL 34 for 7 yards (24-C.Davis). TB-24-C.Davis was injured during the play. His return is Questionable.</t>
  </si>
  <si>
    <t>(11:23) (Shotgun) 2-M.Ryan pass incomplete short left to 84-C.Patterson.</t>
  </si>
  <si>
    <t>(11:13) 12-T.Brady pass short middle to 14-C.Godwin to ATL 48 for 16 yards (21-D.Harmon; 24-A.Terrell).</t>
  </si>
  <si>
    <t>(10:43) (Shotgun) 7-L.Fournette right end pushed ob at ATL 41 for 7 yards (55-S.Means; 97-G.Jarrett).</t>
  </si>
  <si>
    <t>(10:12) 12-T.Brady pass short right to 7-L.Fournette pushed ob at ATL 25 for 16 yards (23-E.Harris).</t>
  </si>
  <si>
    <t>(9:38) (Shotgun) 12-T.Brady pass short right to 87-R.Gronkowski to ATL 16 for 9 yards (54-F.Oluokun).</t>
  </si>
  <si>
    <t>(9:00) 72-J.Wells reported in as eligible.  7-L.Fournette up the middle to ATL 13 for 3 yards (95-T.Graham; 6-D.Fowler).</t>
  </si>
  <si>
    <t>(8:14) (Shotgun) 12-T.Brady pass incomplete short right to 13-M.Evans.</t>
  </si>
  <si>
    <t>(8:09) 12-T.Brady pass short right to 7-L.Fournette to ATL 8 for 5 yards (54-F.Oluokun; 91-J.Tuioti-Mariner). PENALTY on TB-66-R.Jensen, Unnecessary Roughness, 15 yards, enforced at ATL 8.</t>
  </si>
  <si>
    <t>(7:40) 2-M.Ryan pass short right to 18-C.Ridley to ATL 38 for 9 yards (24-C.Davis).</t>
  </si>
  <si>
    <t>(7:07) 28-M.Davis up the middle to ATL 37 for -1 yards (92-W.Gholston).</t>
  </si>
  <si>
    <t>(6:30) (Shotgun) 2-M.Ryan pass short right to 14-R.Gage to ATL 42 for 5 yards (43-R.Cockrell).</t>
  </si>
  <si>
    <t>(5:56) 2-M.Ryan pass incomplete short right to 17-O.Zaccheaus.</t>
  </si>
  <si>
    <t>O.Zaccheaus</t>
  </si>
  <si>
    <t>(5:51) (Shotgun) 2-M.Ryan pass short middle to 85-L.Smith to TB 49 for 9 yards (45-D.White).</t>
  </si>
  <si>
    <t>L.Smith</t>
  </si>
  <si>
    <t>(5:13) 84-C.Patterson up the middle to TB 49 for no gain (92-W.Gholston; 93-N.Suh).</t>
  </si>
  <si>
    <t>(3:51) 27-R.Jones up the middle to TB 22 for 2 yards (45-D.Jones; 90-M.Davidson).</t>
  </si>
  <si>
    <t>(3:13) (Shotgun) 12-T.Brady pass incomplete short left to 27-R.Jones.</t>
  </si>
  <si>
    <t>(3:10) (Shotgun) 12-T.Brady pass incomplete short right to 13-M.Evans.</t>
  </si>
  <si>
    <t>(2:53) 84-C.Patterson right tackle to ATL 38 for 2 yards (56-R.Nunez-Roches; 45-D.White).</t>
  </si>
  <si>
    <t>(2:17) (Shotgun) 2-M.Ryan pass short middle to 8-K.Pitts to ATL 42 for 4 yards (45-D.White).</t>
  </si>
  <si>
    <t>(1:40) (Shotgun) 2-M.Ryan scrambles up the middle to ATL 45 for 3 yards (93-N.Suh).</t>
  </si>
  <si>
    <t>(1:12) (No Huddle) 2-M.Ryan up the middle to ATL 45 for no gain (50-V.Vea).</t>
  </si>
  <si>
    <t>(1:01) 7-L.Fournette right guard to ATL 41 for 10 yards (96-T.Davison).</t>
  </si>
  <si>
    <t>(:31) 72-J.Wells reported in as eligible.  7-L.Fournette left tackle to ATL 38 for 3 yards (55-S.Means; 99-J.Bullard).</t>
  </si>
  <si>
    <t>(15:00) (Shotgun) 12-T.Brady pass short middle to 14-C.Godwin to ATL 30 for 8 yards (3-M.Walker; 45-D.Jones). ATL-55-S.Means was injured during the play. His return is Questionable.</t>
  </si>
  <si>
    <t>(14:40) 7-L.Fournette right end to ATL 22 for 8 yards (26-I.Oliver; 24-A.Terrell).</t>
  </si>
  <si>
    <t>(14:18) 12-T.Brady pass incomplete deep right to 14-C.Godwin. PENALTY on ATL-24-A.Terrell, Defensive Pass Interference, 21 yards, enforced at ATL 22 - No Play.</t>
  </si>
  <si>
    <t>no_play</t>
  </si>
  <si>
    <t>(14:12) 50-V.Vea reported in as eligible.  12-T.Brady pass short right to 87-R.Gronkowski for 1 yard, TOUCHDOWN.</t>
  </si>
  <si>
    <t>(14:01) (Shotgun) 2-M.Ryan pass short right to 14-R.Gage to ATL 39 for 5 yards (54-L.David).</t>
  </si>
  <si>
    <t>(13:34) (No Huddle) 2-M.Ryan pass short left to 84-C.Patterson to TB 38 for 23 yards (45-D.White; 96-S.McLendon). TB-35-J.Dean was injured during the play. His return is Questionable.</t>
  </si>
  <si>
    <t>(13:03) (Shotgun) 2-M.Ryan pass short left to 8-K.Pitts pushed ob at TB 14 for 24 yards (45-D.White).</t>
  </si>
  <si>
    <t>(12:29) (Shotgun) 2-M.Ryan pass short left to 84-C.Patterson to TB 10 for 4 yards (33-J.Whitehead).</t>
  </si>
  <si>
    <t>(11:54) 84-C.Patterson right end for 10 yards, TOUCHDOWN.</t>
  </si>
  <si>
    <t>(11:43) 12-T.Brady pass incomplete deep middle to 13-M.Evans [6-D.Fowler].</t>
  </si>
  <si>
    <t>(11:35) (Shotgun) 12-T.Brady pass short left to 87-R.Gronkowski to TB 33 for 9 yards (22-F.Moreau).</t>
  </si>
  <si>
    <t>(11:07) (No Huddle) 27-R.Jones right end pushed ob at TB 43 for 10 yards (21-D.Harmon).</t>
  </si>
  <si>
    <t>(10:43) 12-T.Brady pass incomplete short right to 27-R.Jones (91-J.Tuioti-Mariner).</t>
  </si>
  <si>
    <t>(10:37) (Shotgun) 12-T.Brady pass short middle to 18-T.Johnson to TB 48 for 5 yards (54-F.Oluokun).</t>
  </si>
  <si>
    <t>(10:16) (No Huddle, Shotgun) 12-T.Brady pass incomplete short middle to 14-C.Godwin (26-I.Oliver).</t>
  </si>
  <si>
    <t>(10:05) (Shotgun) 2-M.Ryan pass incomplete deep right to 18-C.Ridley (31-A.Winfield).</t>
  </si>
  <si>
    <t>(9:57) (Shotgun) 2-M.Ryan pass short right to 4-T.Sharpe to ATL 19 for 8 yards (24-C.Davis; 54-L.David).</t>
  </si>
  <si>
    <t>T.Sharpe</t>
  </si>
  <si>
    <t>(8:53) (Shotgun) 2-M.Ryan pass short middle to 8-K.Pitts to ATL 38 for 24 yards (31-A.Winfield).</t>
  </si>
  <si>
    <t>(8:17) 84-C.Patterson left end to ATL 38 for no gain (35-J.Dean).</t>
  </si>
  <si>
    <t>(7:43) 2-M.Ryan pass short right to 18-C.Ridley to ATL 45 for 7 yards (54-L.David).</t>
  </si>
  <si>
    <t>(7:00) (Shotgun) 2-M.Ryan pass short right to 81-H.Hurst pushed ob at TB 49 for 6 yards (32-M.Edwards).</t>
  </si>
  <si>
    <t>(6:30) 28-M.Davis right guard to TB 49 for no gain (50-V.Vea; 98-A.Nelson).</t>
  </si>
  <si>
    <t>(5:49) (Shotgun) 2-M.Ryan pass short right to 28-M.Davis to TB 48 for 1 yard (54-L.David).</t>
  </si>
  <si>
    <t>(4:14) 7-L.Fournette right tackle to TB 19 for 4 yards (54-F.Oluokun; 91-J.Tuioti-Mariner).</t>
  </si>
  <si>
    <t>(3:41) (Shotgun) 12-T.Brady pass deep middle to 14-C.Godwin to TB 45 for 26 yards (23-E.Harris).</t>
  </si>
  <si>
    <t>(2:58) 7-L.Fournette up the middle to TB 47 for 2 yards (54-F.Oluokun).</t>
  </si>
  <si>
    <t>(2:20) 12-T.Brady pass deep left to 81-A.Brown to ATL 36 for 17 yards (21-D.Harmon).</t>
  </si>
  <si>
    <t>(2:00) 12-T.Brady pass deep middle to 80-O.Howard to ATL 15 for 21 yards (23-E.Harris).</t>
  </si>
  <si>
    <t>O.Howard</t>
  </si>
  <si>
    <t>(1:21) 72-J.Wells reported in as eligible.  7-L.Fournette right guard to ATL 7 for 8 yards (23-E.Harris).</t>
  </si>
  <si>
    <t>(1:01) 7-L.Fournette up the middle to ATL 3 for 4 yards (54-F.Oluokun; 96-T.Davison).</t>
  </si>
  <si>
    <t>(:47) 72-J.Wells reported in as eligible.  12-T.Brady pass short left to 13-M.Evans for 3 yards, TOUCHDOWN.</t>
  </si>
  <si>
    <t>(:40) (Shotgun) 2-M.Ryan pass short middle to 8-K.Pitts to ATL 49 for 14 yards (32-M.Edwards).</t>
  </si>
  <si>
    <t>(:22) (No Huddle, Shotgun) 2-M.Ryan pass incomplete short middle to 28-M.Davis (58-S.Barrett). PENALTY on TB-58-S.Barrett, Defensive Offside, 5 yards, enforced at ATL 49 - No Play.</t>
  </si>
  <si>
    <t>(:19) (Shotgun) 2-M.Ryan pass short right to 13-C.Blake pushed ob at TB 38 for 8 yards (24-C.Davis). PENALTY on TB-24-C.Davis, Unnecessary Roughness, 15 yards, enforced at TB 38.</t>
  </si>
  <si>
    <t>C.Blake</t>
  </si>
  <si>
    <t>(:10) (Shotgun) 2-M.Ryan pass incomplete deep left to 18-C.Ridley [50-V.Vea].</t>
  </si>
  <si>
    <t>(14:52) 28-M.Davis right end to ATL 20 for 8 yards (58-S.Barrett).</t>
  </si>
  <si>
    <t>(14:26) (No Huddle) 2-M.Ryan pass short right intended for 14-R.Gage INTERCEPTED by 58-S.Barrett (50-V.Vea) at ATL 21. 58-S.Barrett to ATL 18 for 3 yards (40-K.Smith).</t>
  </si>
  <si>
    <t>(14:19) (Shotgun) 12-T.Brady pass incomplete short left to 13-M.Evans.</t>
  </si>
  <si>
    <t>(14:15) (Shotgun) 12-T.Brady pass short left to 84-C.Brate to ATL 10 for 8 yards (55-S.Means).</t>
  </si>
  <si>
    <t>C.Brate</t>
  </si>
  <si>
    <t>(13:37) (Shotgun) 12-T.Brady scrambles left guard to ATL 4 for 6 yards (23-E.Harris).</t>
  </si>
  <si>
    <t>T.Brady</t>
  </si>
  <si>
    <t>(12:53) 72-J.Wells reported in as eligible.  12-T.Brady pass incomplete short left to 14-C.Godwin. PENALTY on ATL-45-D.Jones, Defensive Pass Interference, 3 yards, enforced at ATL 4 - No Play.</t>
  </si>
  <si>
    <t>(12:47) 12-T.Brady pass short left to 13-M.Evans for 1 yard, TOUCHDOWN.</t>
  </si>
  <si>
    <t>(12:43) 2-M.Ryan pass short right to 18-C.Ridley to ATL 28 for 3 yards (54-L.David).</t>
  </si>
  <si>
    <t>(12:11) 2-M.Ryan pass short left to 14-R.Gage to ATL 36 for 8 yards (35-J.Dean).</t>
  </si>
  <si>
    <t>(11:39) (No Huddle) 2-M.Ryan pass short left to 18-C.Ridley pushed ob at 50 for 14 yards (43-R.Cockrell).</t>
  </si>
  <si>
    <t>(11:04) (No Huddle) 2-M.Ryan pass incomplete short left to 40-K.Smith.</t>
  </si>
  <si>
    <t>(11:00) (Shotgun) 2-M.Ryan pass short left to 28-M.Davis pushed ob at TB 46 for 4 yards (43-R.Cockrell).</t>
  </si>
  <si>
    <t>(10:28) (Shotgun) 2-M.Ryan pass short left to 84-C.Patterson pushed ob at TB 23 for 23 yards (33-J.Whitehead).</t>
  </si>
  <si>
    <t>(9:57) 84-C.Patterson left tackle to TB 21 for 2 yards (50-V.Vea).</t>
  </si>
  <si>
    <t>(9:28) (Shotgun) 2-M.Ryan pass incomplete short right to 18-C.Ridley.</t>
  </si>
  <si>
    <t>(9:24) (Shotgun) 2-M.Ryan pass short left to 17-O.Zaccheaus to TB 9 for 12 yards (32-M.Edwards).</t>
  </si>
  <si>
    <t>(8:39) (Shotgun) 2-M.Ryan pass short right to 14-R.Gage to TB 1 for 8 yards (24-C.Davis).</t>
  </si>
  <si>
    <t>(7:59) (Shotgun) Direct snap to 84-C.Patterson.  84-C.Patterson FUMBLES (Aborted) at TB 6, and recovers at TB 10.</t>
  </si>
  <si>
    <t>(7:21) (Shotgun) 2-M.Ryan pass short left to 8-K.Pitts to TB 3 for 7 yards (33-J.Whitehead).</t>
  </si>
  <si>
    <t>(6:40) (Shotgun) 2-M.Ryan pass short right to 18-C.Ridley for 3 yards, TOUCHDOWN.</t>
  </si>
  <si>
    <t>(6:31) (Shotgun) 12-T.Brady pass short left to 7-L.Fournette to TB 25 for 2 yards (54-F.Oluokun). FUMBLES (54-F.Oluokun), ball out of bounds at TB 21.</t>
  </si>
  <si>
    <t>(5:59) (Shotgun) 12-T.Brady pass incomplete deep right to 81-A.Brown (24-A.Terrell). ATL-24-A.Terrell was injured during the play. His return is Questionable.</t>
  </si>
  <si>
    <t>(4:41) 28-M.Davis right end pushed ob at TB 38 for 8 yards (33-J.Whitehead).</t>
  </si>
  <si>
    <t>(3:46) (Shotgun) 2-M.Ryan pass incomplete short right to 17-O.Zaccheaus (90-J.Pierre-Paul).</t>
  </si>
  <si>
    <t>(3:42) (Shotgun) 2-M.Ryan pass short middle to 18-C.Ridley to TB 21 for 22 yards (32-M.Edwards).</t>
  </si>
  <si>
    <t>(2:59) 28-M.Davis right tackle to TB 20 for 1 yard (54-L.David; 45-D.White).</t>
  </si>
  <si>
    <t>(2:19) (Shotgun) 2-M.Ryan pass short right to 18-C.Ridley to TB 15 for 5 yards (24-C.Davis) [45-D.White]. PENALTY on TB-24-C.Davis, Face Mask (15 Yards), 8 yards, enforced at TB 15.</t>
  </si>
  <si>
    <t>(1:53) (Shotgun) 2-M.Ryan pass short middle to 84-C.Patterson for 7 yards, TOUCHDOWN [45-D.White].</t>
  </si>
  <si>
    <t>TWO-POINT CONVERSION ATTEMPT. 2-M.Ryan rushes left end. ATTEMPT SUCCEEDS.</t>
  </si>
  <si>
    <t>(1:37) 12-T.Brady pass short left to 27-R.Jones pushed ob at TB 41 for 9 yards (22-F.Moreau). TB-13-M.Evans was injured during the play. His return is Questionable.</t>
  </si>
  <si>
    <t>(1:17) 27-R.Jones right end to TB 41 for no gain (26-I.Oliver).</t>
  </si>
  <si>
    <t>(:38) 12-T.Brady pass incomplete short left to 18-T.Johnson.</t>
  </si>
  <si>
    <t>(:29) 27-R.Jones up the middle to TB 46 for 5 yards (21-D.Harmon).</t>
  </si>
  <si>
    <t>(15:00) 27-R.Jones right end to ATL 49 for 5 yards (45-D.Jones). PENALTY on TB-87-R.Gronkowski, Offensive Holding, 10 yards, enforced at TB 46 - No Play.</t>
  </si>
  <si>
    <t>(14:34) 12-T.Brady pass incomplete deep right to 87-R.Gronkowski.</t>
  </si>
  <si>
    <t>(13:51) (Shotgun) 12-T.Brady pass short middle to 25-G.Bernard to TB 39 for 10 yards (45-D.Jones).</t>
  </si>
  <si>
    <t>(13:04) 2-M.Ryan pass short middle to 28-M.Davis to ATL 12 for 8 yards (90-J.Pierre-Paul).</t>
  </si>
  <si>
    <t>(12:22) (Shotgun) 2-M.Ryan pass short right to 84-C.Patterson to ATL 13 for 1 yard (90-J.Pierre-Paul).</t>
  </si>
  <si>
    <t>(11:46) (No Huddle) 84-C.Patterson up the middle to ATL 10 for -3 yards (56-R.Nunez-Roches).</t>
  </si>
  <si>
    <t>(10:53) 72-J.Wells reported in as eligible.  12-T.Brady pass deep right to 13-M.Evans to ATL 17 for 26 yards (54-F.Oluokun; 39-T.Green).</t>
  </si>
  <si>
    <t>(10:05) 12-T.Brady pass short left to 7-L.Fournette to ATL 12 for 5 yards (26-I.Oliver).</t>
  </si>
  <si>
    <t>(9:24) (Shotgun) 12-T.Brady pass short right to 14-C.Godwin for 12 yards, TOUCHDOWN.</t>
  </si>
  <si>
    <t>(9:18) (Shotgun) 2-M.Ryan pass short left to 14-R.Gage to ATL 27 for 2 yards (31-A.Winfield). ATL-14-R.Gage was injured during the play. His return is Questionable.</t>
  </si>
  <si>
    <t>(8:51) 2-M.Ryan pass short left to 28-M.Davis to ATL 31 for 4 yards (90-J.Pierre-Paul; 35-J.Dean).</t>
  </si>
  <si>
    <t>(8:02) (Shotgun) 2-M.Ryan pass short right intended for 14-R.Gage INTERCEPTED by 32-M.Edwards [92-W.Gholston] at ATL 31. 32-M.Edwards for 31 yards, TOUCHDOWN.</t>
  </si>
  <si>
    <t>(7:53) (Shotgun) 2-M.Ryan pass short right to 17-O.Zaccheaus to ATL 35 for 10 yards (31-A.Winfield).</t>
  </si>
  <si>
    <t>(7:28) (No Huddle) 28-M.Davis right tackle to ATL 36 for 1 yard (31-A.Winfield; 50-V.Vea).</t>
  </si>
  <si>
    <t>(6:50) (Shotgun) 2-M.Ryan pass short right to 28-M.Davis pushed ob at ATL 38 for 2 yards (24-C.Davis).</t>
  </si>
  <si>
    <t>(6:25) (Shotgun) 2-M.Ryan pass short middle to 28-M.Davis to ATL 44 for 6 yards (54-L.David; 33-J.Whitehead) [93-N.Suh].</t>
  </si>
  <si>
    <t>(5:43) (Shotgun) 2-M.Ryan pass incomplete short middle to 8-K.Pitts [45-D.White].</t>
  </si>
  <si>
    <t>(5:39) 7-L.Fournette left tackle to ATL 40 for 3 yards (32-J.Hawkins).</t>
  </si>
  <si>
    <t>(5:00) (Shotgun) 12-T.Brady pass short right to 25-G.Bernard to ATL 34 for 6 yards (6-D.Fowler).</t>
  </si>
  <si>
    <t>(4:14) 7-L.Fournette up the middle to ATL 34 for no gain (96-T.Davison; 97-G.Jarrett).</t>
  </si>
  <si>
    <t>(3:55) 28-M.Davis right guard to ATL 39 for 8 yards (50-V.Vea).</t>
  </si>
  <si>
    <t>(3:18) 28-M.Davis right tackle to ATL 45 for 6 yards (54-L.David).</t>
  </si>
  <si>
    <t>(2:35) (No Huddle) 40-K.Smith up the middle to ATL 45 for no gain (30-D.Delaney; 92-W.Gholston).</t>
  </si>
  <si>
    <t>(2:08) (No Huddle) 16-J.Rosen pass incomplete short left to 46-P.Hesse (32-M.Edwards).</t>
  </si>
  <si>
    <t>P.Hesse</t>
  </si>
  <si>
    <t>(2:03) (Shotgun) 40-K.Smith up the middle to ATL 48 for 3 yards (24-C.Davis).</t>
  </si>
  <si>
    <t>(2:00) (Shotgun) 16-J.Rosen pass incomplete deep right to 4-T.Sharpe.</t>
  </si>
  <si>
    <t>(1:55) 11-B.Gabbert kneels to ATL 49 for -1 yards.</t>
  </si>
  <si>
    <t>qb_kneel</t>
  </si>
  <si>
    <t>B.Gabbert</t>
  </si>
  <si>
    <t>(1:14) 11-B.Gabbert kneels to 50 for -1 yards.</t>
  </si>
  <si>
    <t>(:32) 11-B.Gabbert kneels to TB 49 for -1 yards.</t>
  </si>
  <si>
    <t>(14:17) (Shotgun) 37-M.Gaskin left tackle to MIA 24 for 6 yards (39-L.Wallace).</t>
  </si>
  <si>
    <t>(12:45) (Shotgun) 17-J.Allen pass incomplete short left to 14-S.Diggs.</t>
  </si>
  <si>
    <t>(12:41) 26-D.Singletary right guard for 46 yards, TOUCHDOWN.</t>
  </si>
  <si>
    <t>(12:26) 37-M.Gaskin right tackle pushed ob at MIA 44 for 18 yards (21-J.Poyer).</t>
  </si>
  <si>
    <t>(11:55) (Shotgun) 1-T.Tagovailoa pass short left to 11-D.Parker to BUF 42 for 14 yards (23-M.Hyde; 21-J.Poyer). PENALTY on MIA-73-A.Jackson, Ineligible Downfield Pass, 5 yards, enforced at MIA 44 - No Play.</t>
  </si>
  <si>
    <t>(11:33) (Shotgun) 1-T.Tagovailoa pass incomplete short right to 37-M.Gaskin.</t>
  </si>
  <si>
    <t>(11:29) (Shotgun) 1-T.Tagovailoa pass short left to 17-J.Waddle to BUF 48 for 13 yards (61-J.Zimmer; 27-T.White).</t>
  </si>
  <si>
    <t>(10:44) (Shotgun) 1-T.Tagovailoa pass incomplete short right to 17-J.Waddle [57-A.Epenesa]. MIA-1-T.Tagovailoa was injured during the play.</t>
  </si>
  <si>
    <t>(10:41) (Shotgun) 17-J.Allen pass short left to 19-I.McKenzie to BUF 49 for 1 yard (27-J.Coleman).</t>
  </si>
  <si>
    <t>(10:07) (Shotgun) 26-D.Singletary right guard to MIA 47 for 4 yards (52-E.Roberts; 91-E.Ogbah).</t>
  </si>
  <si>
    <t>(9:27) (Shotgun) 17-J.Allen scrambles right end to MIA 41 for 6 yards (29-Br.Jones).</t>
  </si>
  <si>
    <t>(8:42) 17-J.Allen pass deep left to 1-E.Sanders to MIA 6 for 35 yards (24-By.Jones).</t>
  </si>
  <si>
    <t>(7:53) 26-D.Singletary left guard to MIA 5 for 1 yard (91-E.Ogbah).</t>
  </si>
  <si>
    <t>(7:10) (Shotgun) 17-J.Allen pass short middle to 14-S.Diggs for 5 yards, TOUCHDOWN [91-E.Ogbah].</t>
  </si>
  <si>
    <t>(7:02) New QB - #14 Brissett, Jacoby. 14-J.Brissett pass short left to 11-D.Parker to MIA 32 for 7 yards (27-T.White).</t>
  </si>
  <si>
    <t>(6:34) 37-M.Gaskin up the middle to MIA 31 for -1 yards (27-T.White, 50-G.Rousseau).</t>
  </si>
  <si>
    <t>(5:16) (Shotgun) 20-Z.Moss right guard to BUF 36 for 10 yards (8-J.Holland; 25-X.Howard).</t>
  </si>
  <si>
    <t>Z.Moss</t>
  </si>
  <si>
    <t>(4:38) (Shotgun) 20-Z.Moss right guard to BUF 37 for 1 yard (8-J.Holland).</t>
  </si>
  <si>
    <t>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</t>
  </si>
  <si>
    <t>(3:51) (Shotgun) 26-S.Ahmed right guard to BUF 40 for 2 yards (50-G.Rousseau).</t>
  </si>
  <si>
    <t>(2:49) (Shotgun) 14-J.Brissett pass incomplete short right to 11-D.Parker (39-L.Wallace). PENALTY on BUF-39-L.Wallace, Taunting, 15 yards, enforced at BUF 45.</t>
  </si>
  <si>
    <t>(2:45) (Shotgun) 37-M.Gaskin up the middle to BUF 31 for -1 yards (58-M.Milano).</t>
  </si>
  <si>
    <t>(2:04) 14-J.Brissett pass deep right intended for 88-M.Gesicki INTERCEPTED by 39-L.Wallace at BUF 15. 39-L.Wallace to BUF 29 for 14 yards (26-S.Ahmed).</t>
  </si>
  <si>
    <t>(1:56) 26-D.Singletary left tackle to BUF 28 for -1 yards (21-E.Rowe; 91-E.Ogbah).</t>
  </si>
  <si>
    <t>(1:07) (Shotgun) 17-J.Allen pass incomplete short right to 1-E.Sanders (55-J.Baker) [49-S.Eguavoen].</t>
  </si>
  <si>
    <t>(:51) (Shotgun) 14-J.Brissett pass short right to 37-M.Gaskin to MIA 27 for 6 yards (58-M.Milano).</t>
  </si>
  <si>
    <t>(:23) (Shotgun) 14-J.Brissett pass incomplete short middle to 88-M.Gesicki (21-J.Poyer).</t>
  </si>
  <si>
    <t>(:19) (Shotgun) 14-J.Brissett pass short right to 17-J.Waddle ran ob at MIA 36 for 9 yards (39-L.Wallace).</t>
  </si>
  <si>
    <t>(15:00) 14-J.Brissett scrambles left end ran ob at MIA 42 for 6 yards (49-Tr.Edmunds).</t>
  </si>
  <si>
    <t>(14:30) (Shotgun) 14-J.Brissett pass short middle to 17-J.Waddle to MIA 47 for 5 yards (27-T.White).</t>
  </si>
  <si>
    <t>(14:01) 26-S.Ahmed up the middle to MIA 49 for 2 yards (58-M.Milano).</t>
  </si>
  <si>
    <t>(13:07) (Shotgun) 14-J.Brissett scrambles up the middle to 50 for 1 yard (55-J.Hughes; 50-G.Rousseau).</t>
  </si>
  <si>
    <t>(12:42) (Shotgun) 14-J.Brissett pass short middle to 88-M.Gesicki to BUF 32 for 18 yards (21-J.Poyer) [58-M.Milano].</t>
  </si>
  <si>
    <t>(11:59) (Shotgun) 14-J.Brissett pass incomplete deep middle to 11-D.Parker.</t>
  </si>
  <si>
    <t>(11:27) (Shotgun) 14-J.Brissett pass short middle to 88-M.Gesicki to BUF 15 for 12 yards (21-J.Poyer). BUF-39-L.Wallace was injured during the play.</t>
  </si>
  <si>
    <t>(10:44) (Shotgun) 14-J.Brissett pass short right to 17-J.Waddle to BUF 11 for 4 yards (21-J.Poyer).</t>
  </si>
  <si>
    <t>(10:02) (Shotgun) 14-J.Brissett pass incomplete short left to 2-A.Wilson.</t>
  </si>
  <si>
    <t>(9:58) (Shotgun) 14-J.Brissett pass short middle to 19-J.Grant to BUF 6 for 5 yards (24-T.Johnson). FUMBLES (24-T.Johnson), RECOVERED by BUF-58-M.Milano at BUF 11.</t>
  </si>
  <si>
    <t>J.Grant</t>
  </si>
  <si>
    <t>(9:53) 26-D.Singletary right tackle to BUF 13 for 2 yards (94-C.Wilkins; 43-A.Van Ginkel).</t>
  </si>
  <si>
    <t>(9:12) (Shotgun) 17-J.Allen pass short left to 11-C.Beasley to BUF 14 for 1 yard (29-Br.Jones, 43-A.Van Ginkel).</t>
  </si>
  <si>
    <t>(8:27) (Shotgun) 17-J.Allen pass short middle to 11-C.Beasley to BUF 21 for 7 yards (27-J.Coleman).</t>
  </si>
  <si>
    <t>(7:58) (Shotgun) 17-J.Allen pass incomplete deep left to 26-D.Singletary.</t>
  </si>
  <si>
    <t>(7:54) (Shotgun) 17-J.Allen pass short middle intended for 14-S.Diggs INTERCEPTED by 25-X.Howard at BUF 25. 25-X.Howard to BUF 24 for 1 yard (14-S.Diggs).</t>
  </si>
  <si>
    <t>(7:46) (Shotgun) 37-M.Gaskin left guard to BUF 21 for 3 yards (55-J.Hughes).</t>
  </si>
  <si>
    <t>(6:27) (Shotgun) 14-J.Brissett pass short right to 17-J.Waddle to BUF 16 for 14 yards (49-Tr.Edmunds; 23-M.Hyde).</t>
  </si>
  <si>
    <t>(5:43) (Shotgun) 34-M.Brown right tackle to BUF 15 for 1 yard (30-D.Jackson).</t>
  </si>
  <si>
    <t>(5:38) 26-D.Singletary left guard to BUF 20 for 5 yards (92-Z.Sieler).</t>
  </si>
  <si>
    <t>(4:58) (Shotgun) 26-D.Singletary left tackle to BUF 24 for 4 yards (92-Z.Sieler).</t>
  </si>
  <si>
    <t>(4:14) 20-Z.Moss up the middle to BUF 24 for no gain (94-C.Wilkins; 52-E.Roberts).</t>
  </si>
  <si>
    <t>(3:21) (Shotgun) 14-J.Brissett scrambles right end ran ob at MIA 42 for 7 yards (30-D.Jackson). PENALTY on MIA-68-R.Hunt, Offensive Holding, 10 yards, enforced at MIA 35 - No Play.</t>
  </si>
  <si>
    <t>(2:57) (Shotgun) 14-J.Brissett pass short right to 11-D.Parker to MIA 29 for 4 yards (49-Tr.Edmunds; 30-D.Jackson).</t>
  </si>
  <si>
    <t>(2:28) (Shotgun) 14-J.Brissett pass short left to 37-M.Gaskin to MIA 40 for 11 yards (27-T.White).</t>
  </si>
  <si>
    <t>(2:00) (Shotgun) 14-J.Brissett pass short left to 11-D.Parker pushed ob at BUF 44 for 16 yards (27-T.White). Penalty on BUF-27-T.White, Defensive Holding, declined.</t>
  </si>
  <si>
    <t>(1:54) (Shotgun) 14-J.Brissett pass incomplete deep left to 11-D.Parker [97-M.Addison].</t>
  </si>
  <si>
    <t>(1:49) (Shotgun) 14-J.Brissett scrambles left end pushed ob at BUF 42 for 2 yards (58-M.Milano).</t>
  </si>
  <si>
    <t>(1:41) (Shotgun) 14-J.Brissett pass short left to 88-M.Gesicki pushed ob at BUF 31 for 11 yards (23-M.Hyde).</t>
  </si>
  <si>
    <t>(1:36) (Shotgun) 14-J.Brissett pass incomplete short right to 2-A.Wilson.</t>
  </si>
  <si>
    <t>(1:27) (Shotgun) 14-J.Brissett pass short right to 17-J.Waddle to BUF 38 for 3 yards (97-M.Addison).</t>
  </si>
  <si>
    <t>(1:15) (Shotgun) 26-D.Singletary left tackle to BUF 16 for 8 yards (15-J.Phillips; 55-J.Baker).</t>
  </si>
  <si>
    <t>(:54) (No Huddle, Shotgun) 26-D.Singletary left tackle to BUF 20 for 4 yards (15-J.Phillips; 70-A.Butler). PENALTY on BUF-74-C.Ford, Offensive Holding, 8 yards, enforced at BUF 17.</t>
  </si>
  <si>
    <t>(:46) 26-D.Singletary right guard to BUF 9 for 4 yards (94-C.Wilkins, 15-J.Phillips).</t>
  </si>
  <si>
    <t>(:43) (Shotgun) 17-J.Allen pass incomplete short right to 1-E.Sanders (94-C.Wilkins).</t>
  </si>
  <si>
    <t>(:29) (Shotgun) 17-J.Allen pass incomplete deep left to 14-S.Diggs (24-By.Jones).</t>
  </si>
  <si>
    <t>(:23) (Shotgun) 17-J.Allen pass short left to 14-S.Diggs to MIA 35 for 7 yards (29-Br.Jones).</t>
  </si>
  <si>
    <t>(:06) 14-J.Brissett kneels to MIA 41 for -1 yards.</t>
  </si>
  <si>
    <t>(15:00) (Shotgun) 17-J.Allen pass short middle to 11-C.Beasley to BUF 47 for 22 yards (8-J.Holland).</t>
  </si>
  <si>
    <t>(14:31) (No Huddle, Shotgun) 17-J.Allen pass short middle to 1-E.Sanders to MIA 40 for 13 yards (24-By.Jones).</t>
  </si>
  <si>
    <t>(13:59) (No Huddle, Shotgun) 17-J.Allen pass incomplete short left to 1-E.Sanders.</t>
  </si>
  <si>
    <t>(13:54) (Shotgun) 17-J.Allen pass short left to 26-D.Singletary to MIA 34 for 6 yards (43-A.Van Ginkel). FUMBLES (43-A.Van Ginkel), ball out of bounds at BUF 34. PENALTY on MIA-27-J.Coleman, Face Mask (15 Yards), 15 yards, enforced at MIA 34.</t>
  </si>
  <si>
    <t>(13:24) 26-D.Singletary left guard to MIA 15 for 4 yards (92-Z.Sieler).</t>
  </si>
  <si>
    <t>(12:40) (Shotgun) 17-J.Allen pass short left to 14-S.Diggs to MIA 8 for 7 yards (24-By.Jones).</t>
  </si>
  <si>
    <t>(11:54) 17-J.Allen pass short left to 88-D.Knox for 8 yards, TOUCHDOWN.</t>
  </si>
  <si>
    <t>(11:48) (Shotgun) 14-J.Brissett pass short left to 2-A.Wilson to MIA 30 for 5 yards (23-M.Hyde; 54-A.Klein).</t>
  </si>
  <si>
    <t>(11:08) (Shotgun) 14-J.Brissett pass incomplete short middle to 88-M.Gesicki.</t>
  </si>
  <si>
    <t>(11:03) (No Huddle, Shotgun) 14-J.Brissett pass short left to 11-D.Parker to MIA 38 for 8 yards (27-T.White).</t>
  </si>
  <si>
    <t>(10:25) (No Huddle, Shotgun) 26-S.Ahmed right tackle to MIA 46 for 8 yards (24-T.Johnson, 23-M.Hyde).</t>
  </si>
  <si>
    <t>(9:46) (No Huddle, Shotgun) 14-J.Brissett pass incomplete short right to 17-J.Waddle.</t>
  </si>
  <si>
    <t>(9:43) (Shotgun) 14-J.Brissett pass short left to 37-M.Gaskin to MIA 41 for no gain (23-M.Hyde).</t>
  </si>
  <si>
    <t>(8:59) 79-S.Brown reported in as eligible.  26-D.Singletary right guard to BUF 24 for 1 yard (92-Z.Sieler; 57-B.Scarlett).</t>
  </si>
  <si>
    <t>(7:49) (Shotgun) 17-J.Allen left end pushed ob at BUF 39 for 15 yards (29-Br.Jones). PENALTY on MIA-29-Br.Jones, Unnecessary Roughness, 15 yards, enforced at BUF 39.</t>
  </si>
  <si>
    <t>(7:20) (Shotgun) 17-J.Allen pass incomplete short right to 88-D.Knox [8-J.Holland].</t>
  </si>
  <si>
    <t>(7:15) (No Huddle, Shotgun) 17-J.Allen pass incomplete short left to 14-S.Diggs.</t>
  </si>
  <si>
    <t>(6:21) (Shotgun) 14-J.Brissett pass short left to 37-M.Gaskin to MIA 24 for 4 yards (98-S.Lotulelei).</t>
  </si>
  <si>
    <t>(5:48) (No Huddle, Shotgun) 14-J.Brissett pass short left to 18-P.Williams to MIA 26 for 2 yards (27-T.White).</t>
  </si>
  <si>
    <t>P.Williams</t>
  </si>
  <si>
    <t>(5:18) (No Huddle, Shotgun) 14-J.Brissett pass short right to 11-D.Parker to MIA 33 for 7 yards (23-M.Hyde).</t>
  </si>
  <si>
    <t>(4:47) (No Huddle, Shotgun) 14-J.Brissett pass short right to 82-C.Carter to MIA 41 for 8 yards (24-T.Johnson; 54-A.Klein).</t>
  </si>
  <si>
    <t>C.Carter</t>
  </si>
  <si>
    <t>(4:12) (No Huddle, Shotgun) 14-J.Brissett pass incomplete short right to 26-S.Ahmed.</t>
  </si>
  <si>
    <t>(4:08) (Shotgun) 14-J.Brissett pass incomplete short right to 18-P.Williams (24-T.Johnson).</t>
  </si>
  <si>
    <t>(4:05) (Shotgun) 14-J.Brissett pass incomplete short left to 18-P.Williams (24-T.Johnson).</t>
  </si>
  <si>
    <t>(3:59) (Shotgun) 17-J.Allen pass short right to 11-C.Beasley to MIA 35 for 6 yards (27-J.Coleman).</t>
  </si>
  <si>
    <t>(3:19) (Shotgun) 20-Z.Moss left guard to MIA 33 for 2 yards (94-C.Wilkins; 29-Br.Jones).</t>
  </si>
  <si>
    <t>(2:36) 79-S.Brown reported in as eligible.  20-Z.Moss right end to MIA 28 for 5 yards (30-J.McCourty).</t>
  </si>
  <si>
    <t>(1:50) (Shotgun) 17-J.Allen pass incomplete deep left to 19-I.McKenzie (25-X.Howard).</t>
  </si>
  <si>
    <t>(1:44) (Shotgun) 17-J.Allen pass short left to 88-D.Knox pushed ob at MIA 19 for 9 yards (30-J.McCourty).</t>
  </si>
  <si>
    <t>(1:08) 41-R.Gilliam right guard to MIA 19 for no gain (21-E.Rowe).</t>
  </si>
  <si>
    <t>R.Gilliam</t>
  </si>
  <si>
    <t>(:23) 17-J.Allen left guard to MIA 17 for 2 yards (57-B.Scarlett).</t>
  </si>
  <si>
    <t>(15:00) 17-J.Allen pass incomplete deep right to 1-E.Sanders (24-By.Jones).</t>
  </si>
  <si>
    <t>(14:55) (Shotgun) 17-J.Allen pass short middle to 20-Z.Moss pushed ob at MIA 15 for 2 yards (55-J.Baker). PENALTY on MIA-91-E.Ogbah, Unnecessary Roughness, 8 yards, enforced at MIA 15.</t>
  </si>
  <si>
    <t>(14:24) 20-Z.Moss right guard to MIA 7 for no gain (90-J.Jenkins).</t>
  </si>
  <si>
    <t>(13:45) 20-Z.Moss left end for 7 yards, TOUCHDOWN.</t>
  </si>
  <si>
    <t>(13:38) (Shotgun) 14-J.Brissett pass incomplete short middle to 11-D.Parker [54-A.Klein].</t>
  </si>
  <si>
    <t>(11:58) 79-S.Brown reported in as eligible.  17-J.Allen pass deep left to 14-S.Diggs to MIA 21 for 41 yards (25-X.Howard).</t>
  </si>
  <si>
    <t>(11:09) (Shotgun) 17-J.Allen pass short left to 26-D.Singletary pushed ob at MIA 18 for 3 yards (29-Br.Jones).</t>
  </si>
  <si>
    <t>(10:32) (Shotgun) 26-D.Singletary left guard to MIA 15 for 3 yards (92-Z.Sieler).</t>
  </si>
  <si>
    <t>(9:46) (Shotgun) 17-J.Allen left end ran ob at MIA 11 for 4 yards (30-J.McCourty).</t>
  </si>
  <si>
    <t>(9:07) 17-J.Allen pass incomplete short middle to 15-J.Kumerow [43-A.Van Ginkel].</t>
  </si>
  <si>
    <t>J.Kumerow</t>
  </si>
  <si>
    <t>(9:01) 41-R.Gilliam left guard to MIA 9 for 2 yards (92-Z.Sieler; 57-B.Scarlett).</t>
  </si>
  <si>
    <t>(8:18) (Shotgun) 17-J.Allen scrambles right end for 9 yards, TOUCHDOWN. The Replay Official reviewed the runner broke the plane ruling, and the play was REVERSED. (Shotgun) 17-J.Allen scrambles right end to MIA 1 for 8 yards (49-S.Eguavoen).</t>
  </si>
  <si>
    <t>(7:49) 79-S.Brown reported in as eligible.  20-Z.Moss left tackle for 1 yard, TOUCHDOWN.</t>
  </si>
  <si>
    <t>(7:45) (Shotgun) 26-S.Ahmed right guard to MIA 28 for 3 yards (54-A.Klein).</t>
  </si>
  <si>
    <t>(7:04) (Shotgun) 26-S.Ahmed left guard to MIA 32 for 4 yards (27-T.White; 46-J.Johnson).</t>
  </si>
  <si>
    <t>(6:28) (Shotgun) 14-J.Brissett pass short left to 2-A.Wilson to MIA 36 for 4 yards (53-T.Dodson).</t>
  </si>
  <si>
    <t>(5:48) (Shotgun) 14-J.Brissett pass short right to 2-A.Wilson pushed ob at MIA 41 for 5 yards (30-D.Jackson).</t>
  </si>
  <si>
    <t>(5:12) 26-S.Ahmed right guard to MIA 39 for -2 yards (54-A.Klein, 53-T.Dodson).</t>
  </si>
  <si>
    <t>(4:27) (Shotgun) 14-J.Brissett pass incomplete short left to 2-A.Wilson. PENALTY on BUF-33-S.Neal, Defensive Pass Interference, 16 yards, enforced at MIA 39 - No Play. Penalty on BUF-61-J.Zimmer, Roughing the Passer, declined.</t>
  </si>
  <si>
    <t>(4:20) 34-M.Brown right guard to BUF 39 for 6 yards (30-D.Jackson).</t>
  </si>
  <si>
    <t>(3:47) 34-M.Brown right end to BUF 38 for 1 yard (46-J.Johnson; 61-J.Zimmer).</t>
  </si>
  <si>
    <t>(3:09) 34-M.Brown up the middle to BUF 26 for 12 yards (46-J.Johnson, 33-S.Neal).</t>
  </si>
  <si>
    <t>(2:33) 34-M.Brown left guard to BUF 25 for 1 yard (57-A.Epenesa; 46-J.Johnson).</t>
  </si>
  <si>
    <t>(2:00) (Shotgun) 14-J.Brissett pass short right to 2-A.Wilson ran ob at BUF 19 for 6 yards (54-A.Klein).</t>
  </si>
  <si>
    <t>(1:19) (Shotgun) 14-J.Brissett pass incomplete short middle to 26-S.Ahmed (31-D.Hamlin).</t>
  </si>
  <si>
    <t>(1:15) (Shotgun) 14-J.Brissett pass incomplete short left to 26-S.Ahmed.</t>
  </si>
  <si>
    <t>(1:08) New QB #10 - Trubisky, Mitchell. 10-M.Trubisky kneels to BUF 18 for -1 yards.</t>
  </si>
  <si>
    <t>M.Trubisky</t>
  </si>
  <si>
    <t>(:35) (No Huddle) 10-M.Trubisky kneels to BUF 17 for -1 yards.</t>
  </si>
  <si>
    <t>(14:52) 32-D.Montgomery left guard to CHI 27 for 2 yards (98-D.Reader; 65-L.Ogunjobi).</t>
  </si>
  <si>
    <t>(14:17) (Shotgun) 14-A.Dalton pass short middle to 11-D.Mooney to CHI 37 for 10 yards (30-J.Bates).</t>
  </si>
  <si>
    <t>(13:37) 14-A.Dalton pass short right to 11-D.Mooney to CIN 46 for 17 yards (30-J.Bates).</t>
  </si>
  <si>
    <t>(12:57) (Shotgun) 14-A.Dalton pass short middle to 8-D.Williams to CHI 49 for -5 yards (65-L.Ogunjobi).</t>
  </si>
  <si>
    <t>(12:13) (Shotgun) 14-A.Dalton pass short right to 8-D.Williams to CIN 48 for 3 yards (59-A.Davis-Gaither).</t>
  </si>
  <si>
    <t>(11:30) (Shotgun) 14-A.Dalton pass incomplete deep left to 84-M.Goodwin. PENALTY on CIN-20-E.Apple, Defensive Pass Interference, 32 yards, enforced at CIN 48 - No Play.</t>
  </si>
  <si>
    <t>(11:22) 14-A.Dalton pass short middle to 32-D.Montgomery to CIN 13 for 3 yards (21-M.Hilton).</t>
  </si>
  <si>
    <t>(10:44) (Shotgun) 32-D.Montgomery left guard to CIN 11 for 2 yards (55-L.Wilson; 93-W.Ray).</t>
  </si>
  <si>
    <t>(10:01) (Shotgun) 14-A.Dalton pass short middle to 12-A.Robinson for 11 yards, TOUCHDOWN.</t>
  </si>
  <si>
    <t>(9:52) (Shotgun) 9-J.Burrow pass short left to 28-J.Mixon to CIN 11 for 2 yards (33-Ja.Johnson).</t>
  </si>
  <si>
    <t>(9:12) (Shotgun) 9-J.Burrow pass short left to 85-T.Higgins pushed ob at CIN 18 for 7 yards (33-Ja.Johnson).</t>
  </si>
  <si>
    <t>(8:31) 28-J.Mixon right guard to CIN 20 for 2 yards (94-R.Quinn).</t>
  </si>
  <si>
    <t>(7:57) 28-J.Mixon right tackle to CIN 23 for 3 yards (44-A.Ogletree; 98-B.Nichols).</t>
  </si>
  <si>
    <t>(7:15) (No Huddle, Shotgun) 28-J.Mixon right tackle to CIN 25 for 2 yards (58-R.Smith; 96-A.Hicks).</t>
  </si>
  <si>
    <t>(6:30) (Shotgun) 9-J.Burrow pass incomplete short right to 1-J.Chase. PENALTY on CHI-38-Ta.Gipson, Taunting, 15 yards, enforced at CIN 25.</t>
  </si>
  <si>
    <t>(6:26) (Shotgun) 9-J.Burrow pass short middle to 83-T.Boyd to CHI 48 for 12 yards (38-Ta.Gipson; 22-K.Vildor).</t>
  </si>
  <si>
    <t>(5:41) 28-J.Mixon left tackle to CHI 45 for 3 yards (96-A.Hicks).</t>
  </si>
  <si>
    <t>(5:02) (Shotgun) 9-J.Burrow pass short right to 83-T.Boyd to CHI 35 for 10 yards (38-Ta.Gipson).</t>
  </si>
  <si>
    <t>(4:13) (Shotgun) 9-J.Burrow pass incomplete short left to 85-T.Higgins (33-Ja.Johnson).</t>
  </si>
  <si>
    <t>(3:22) (Shotgun) 32-D.Montgomery left tackle to CHI 10 for 3 yards (94-S.Hubbard).</t>
  </si>
  <si>
    <t>(2:35) (Shotgun) 14-A.Dalton pass incomplete short left to 32-D.Montgomery (24-V.Bell). PENALTY on CIN-24-V.Bell, Taunting, 15 yards, enforced at CHI 5.</t>
  </si>
  <si>
    <t>(2:32) 14-A.Dalton pass short right to 11-D.Mooney to CHI 22 for 2 yards (22-C.Awuzie).</t>
  </si>
  <si>
    <t>(1:51) (Shotgun) 32-D.Montgomery right guard to CHI 29 for 7 yards (50-J.Evans; 94-S.Hubbard).</t>
  </si>
  <si>
    <t>(1:27) (No Huddle, Shotgun) 32-D.Montgomery left tackle to CHI 37 for 8 yards (55-L.Wilson).</t>
  </si>
  <si>
    <t>(:52) 14-A.Dalton pass short left to 32-D.Montgomery pushed ob at CIN 27 for 36 yards (24-V.Bell). Penalty on CIN-94-S.Hubbard, Roughing the Passer, offsetting, enforced at CHI 37 - No Play. Penalty on CHI-84-M.Goodwin, Offensive Holding, offsetting.</t>
  </si>
  <si>
    <t>(:22) #1 J.Fields in at QB 1-J.Fields pass incomplete deep right to 84-M.Goodwin (20-E.Apple).</t>
  </si>
  <si>
    <t>(:16) (Shotgun) 8-D.Williams left guard to CHI 43 for 6 yards (57-G.Pratt). PENALTY on CIN-65-L.Ogunjobi, Illegal Use of Hands, 5 yards, enforced at CHI 43.</t>
  </si>
  <si>
    <t>(15:00) #14 A.Dalton in at QB 14-A.Dalton scrambles right end ran ob at CIN 41 for 11 yards (24-V.Bell). #21 injured</t>
  </si>
  <si>
    <t>A.Dalton</t>
  </si>
  <si>
    <t>(14:38) 32-D.Montgomery left guard to CIN 36 for 5 yards (94-S.Hubbard). PENALTY on CHI-68-J.Daniels, Offensive Holding, 10 yards, enforced at CIN 41 - No Play.</t>
  </si>
  <si>
    <t>(13:57) (Shotgun) 14-A.Dalton scrambles right end ran ob at CIN 37 for 14 yards (24-V.Bell). #14 injured QB CHI</t>
  </si>
  <si>
    <t>(13:17) #1 J.Fields in at QB (Shotgun) 32-D.Montgomery right guard to CIN 32 for 5 yards (92-B.Hill).</t>
  </si>
  <si>
    <t>(12:54) (No Huddle, Shotgun) 32-D.Montgomery right guard to CIN 32 for no gain (24-V.Bell).</t>
  </si>
  <si>
    <t>(12:31) (No Huddle) 1-J.Fields left guard to CIN 32 for no gain (93-W.Ray). Official measurement</t>
  </si>
  <si>
    <t>(12:24) 28-J.Mixon right tackle to CIN 33 for 1 yard (98-B.Nichols).</t>
  </si>
  <si>
    <t>(11:43) 9-J.Burrow pass short right to 87-C.Uzomah to CIN 36 for 3 yards (58-R.Smith).</t>
  </si>
  <si>
    <t>(11:02) (Shotgun) 9-J.Burrow pass short left to 1-J.Chase to CIN 48 for 12 yards (4-E.Jackson).</t>
  </si>
  <si>
    <t>(10:39) (No Huddle, Shotgun) 9-J.Burrow pass short right to 87-C.Uzomah to CIN 49 for 1 yard (20-D.Shelley).</t>
  </si>
  <si>
    <t>(9:55) (Shotgun) 28-J.Mixon right tackle to CHI 43 for 8 yards (36-D.Houston-Carson).</t>
  </si>
  <si>
    <t>(9:09) 28-J.Mixon right guard to CHI 44 for -1 yards (4-E.Jackson).</t>
  </si>
  <si>
    <t>(8:26) (Shotgun) 9-J.Burrow pass incomplete short right to 85-T.Higgins (22-K.Vildor).</t>
  </si>
  <si>
    <t>(8:22) #14 A.Dalton in at QB 14-A.Dalton pass short left to 32-D.Montgomery pushed ob at CIN 45 for 10 yards (50-J.Evans).</t>
  </si>
  <si>
    <t>(7:44) 32-D.Montgomery left guard to CIN 46 for -1 yards (24-V.Bell).</t>
  </si>
  <si>
    <t>(6:19) (Shotgun) 14-A.Dalton pass short right to 11-D.Mooney to CIN 49 for 5 yards (20-E.Apple).</t>
  </si>
  <si>
    <t>(5:34) (Shotgun) 9-J.Burrow pass short left to 83-T.Boyd to CIN 9 for 2 yards (58-R.Smith).</t>
  </si>
  <si>
    <t>(4:55) 28-J.Mixon left end to CIN 6 for -3 yards (94-R.Quinn).</t>
  </si>
  <si>
    <t>(4:12) (Shotgun) 9-J.Burrow pass short right to 85-T.Higgins pushed ob at CIN 20 for 14 yards (22-K.Vildor).</t>
  </si>
  <si>
    <t>(3:19) (Shotgun) 9-J.Burrow pass short middle to 85-T.Higgins to CIN 23 for 8 yards (20-D.Shelley).</t>
  </si>
  <si>
    <t>(2:41) (Shotgun) 28-J.Mixon right tackle to CIN 27 for 4 yards (52-K.Mack; 20-D.Shelley).</t>
  </si>
  <si>
    <t>(2:00) (Shotgun) 9-J.Burrow pass incomplete short left to 28-J.Mixon (33-Ja.Johnson).</t>
  </si>
  <si>
    <t>(1:50) #1 J.Fields in at QB (Shotgun) 8-D.Williams right tackle to CHI 34 for no gain (96-C.Sample; 55-L.Wilson).</t>
  </si>
  <si>
    <t>(1:30) (No Huddle, Shotgun) 1-J.Fields scrambles left end pushed ob at CHI 40 for 6 yards (59-A.Davis-Gaither).</t>
  </si>
  <si>
    <t>(1:23) (Shotgun) 1-J.Fields pass short right to 11-D.Mooney ran ob at CIN 49 for 11 yards.</t>
  </si>
  <si>
    <t>(:56) (No Huddle, Shotgun) 1-J.Fields pass short right to 84-M.Goodwin to CIN 48 for 10 yards (20-E.Apple). The Replay Official reviewed the pass completion ruling, and the play was Upheld. The ruling on the field stands.</t>
  </si>
  <si>
    <t>(:47) (Shotgun) 1-J.Fields pass incomplete short middle to 8-D.Williams [91-T.Hendrickson].</t>
  </si>
  <si>
    <t>(:35) (Shotgun) 28-J.Mixon right guard to CIN 17 for 9 yards (22-K.Vildor).</t>
  </si>
  <si>
    <t>(14:54) 28-J.Mixon left tackle to CIN 27 for 5 yards (90-A.Blackson).</t>
  </si>
  <si>
    <t>(14:16) (No Huddle, Shotgun) 28-J.Mixon right guard to CIN 28 for 1 yard (90-A.Blackson).</t>
  </si>
  <si>
    <t>(13:31) (Shotgun) 9-J.Burrow pass short middle to 83-T.Boyd to CIN 35 for 7 yards (22-K.Vildor, 58-R.Smith).</t>
  </si>
  <si>
    <t>(12:48) (Shotgun) 9-J.Burrow pass incomplete deep left to 85-T.Higgins (33-Ja.Johnson) [96-A.Hicks].</t>
  </si>
  <si>
    <t>(11:22) (Shotgun) 28-J.Mixon left guard to CIN 49 for 5 yards (58-R.Smith).</t>
  </si>
  <si>
    <t>(10:43) 28-J.Mixon right end to CHI 41 for 10 yards (38-Ta.Gipson).</t>
  </si>
  <si>
    <t>(10:01) 9-J.Burrow pass incomplete short left to 34-S.Perine.</t>
  </si>
  <si>
    <t>(9:14) (Shotgun) 9-J.Burrow pass short middle to 25-C.Evans to CHI 35 for 14 yards (58-R.Smith; 36-D.Houston-Carson).</t>
  </si>
  <si>
    <t>C.Evans</t>
  </si>
  <si>
    <t>(8:22) #1 J.Fields in at QB (Shotgun) 32-D.Montgomery left tackle pushed ob at CHI 31 for 6 yards (24-V.Bell).</t>
  </si>
  <si>
    <t>(7:51) (Shotgun) 1-J.Fields left end to CHI 36 for 5 yards (94-S.Hubbard).</t>
  </si>
  <si>
    <t>(7:13) 32-D.Montgomery right tackle to CHI 47 for 11 yards (94-S.Hubbard).</t>
  </si>
  <si>
    <t>(6:36) 1-J.Fields pass incomplete deep left to 11-D.Mooney.</t>
  </si>
  <si>
    <t>(6:31) (Shotgun) 1-J.Fields scrambles left end to CHI 49 for 7 yards (94-S.Hubbard).</t>
  </si>
  <si>
    <t>(5:01) (Shotgun) 9-J.Burrow pass short middle to 85-T.Higgins to CIN 49 for 14 yards (4-E.Jackson) [90-A.Blackson]. FUMBLES (4-E.Jackson), RECOVERED by CHI-38-Ta.Gipson at CHI 48. 38-Ta.Gipson to CIN 39 for 13 yards (85-T.Higgins).</t>
  </si>
  <si>
    <t>(4:48) (Shotgun) 32-D.Montgomery left guard to CIN 37 for 2 yards (92-B.Hill).</t>
  </si>
  <si>
    <t>(4:09) 32-D.Montgomery left tackle to CIN 37 for no gain (98-D.Reader; 92-B.Hill).</t>
  </si>
  <si>
    <t>(3:03) (Shotgun) 1-J.Fields pass short left to 12-A.Robinson to CIN 29 for 13 yards (30-J.Bates).</t>
  </si>
  <si>
    <t>(2:22) (Shotgun) 1-J.Fields pass deep left to 11-D.Mooney ran ob at CIN 8 for 21 yards.</t>
  </si>
  <si>
    <t>(1:48) 32-D.Montgomery left guard to CIN 11 for -3 yards (20-E.Apple).</t>
  </si>
  <si>
    <t>(1:05) (Shotgun) 1-J.Fields scrambles right end pushed ob at CIN 5 for 6 yards (94-S.Hubbard).</t>
  </si>
  <si>
    <t>(15:00) (Shotgun) 1-J.Fields pass incomplete short left to 12-A.Robinson (22-C.Awuzie).</t>
  </si>
  <si>
    <t>(14:48) 28-J.Mixon right tackle to CIN 20 for 3 yards (90-A.Blackson).</t>
  </si>
  <si>
    <t>(14:04) 28-J.Mixon right guard to CIN 23 for 3 yards (58-R.Smith).</t>
  </si>
  <si>
    <t>(13:20) (No Huddle, Shotgun) 9-J.Burrow pass short middle to 83-T.Boyd to CIN 45 for 22 yards (20-D.Shelley).</t>
  </si>
  <si>
    <t>(12:39) (No Huddle) 28-J.Mixon left tackle to 50 for 5 yards (96-A.Hicks).</t>
  </si>
  <si>
    <t>(11:52) (Shotgun) 28-J.Mixon right guard to CHI 48 for 2 yards (44-A.Ogletree).</t>
  </si>
  <si>
    <t>(11:07) (No Huddle, Shotgun) 9-J.Burrow pass short right intended for 83-T.Boyd INTERCEPTED by 58-R.Smith at CHI 47. 58-R.Smith for 53 yards, TOUCHDOWN.</t>
  </si>
  <si>
    <t>(10:55) 28-J.Mixon left guard to CIN 29 for 4 yards (98-B.Nichols).</t>
  </si>
  <si>
    <t>(10:19) (Shotgun) 9-J.Burrow pass short left intended for 85-T.Higgins INTERCEPTED by 33-Ja.Johnson at CIN 39. 33-Ja.Johnson to CIN 36 for 3 yards (85-T.Higgins).</t>
  </si>
  <si>
    <t>(10:14) (Shotgun) 32-D.Montgomery left tackle to CIN 35 for 1 yard (68-J.Tupou; 55-L.Wilson).</t>
  </si>
  <si>
    <t>(9:39) (Shotgun) 1-J.Fields pass incomplete deep left to 12-A.Robinson.</t>
  </si>
  <si>
    <t>(9:33) (Shotgun) 1-J.Fields pass short left to 85-C.Kmet to CIN 22 for 13 yards (24-V.Bell). PENALTY on CHI-85-C.Kmet, Offensive Pass Interference, 10 yards, enforced at CIN 35 - No Play.</t>
  </si>
  <si>
    <t>(9:00) (Shotgun) 1-J.Fields pass short right to 32-D.Montgomery to CIN 40 for 5 yards (55-L.Wilson; 24-V.Bell).</t>
  </si>
  <si>
    <t>(8:14) (Shotgun) 9-J.Burrow pass short middle intended for 83-T.Boyd INTERCEPTED by 90-A.Blackson (44-A.Ogletree) [44-A.Ogletree] at CIN 15. 90-A.Blackson to CIN 9 for 6 yards (28-J.Mixon; 71-R.Reiff).</t>
  </si>
  <si>
    <t>(8:06) (Shotgun) 1-J.Fields left end to CIN 8 for 1 yard (22-C.Awuzie).</t>
  </si>
  <si>
    <t>(7:27) 32-D.Montgomery left tackle to CIN 4 for 4 yards (96-C.Sample, 30-J.Bates).</t>
  </si>
  <si>
    <t>(6:48) (Shotgun) 1-J.Fields pass incomplete short left to 11-D.Mooney.</t>
  </si>
  <si>
    <t>(6:40) (Shotgun) 9-J.Burrow pass short middle to 83-T.Boyd to CIN 30 for 5 yards (4-E.Jackson; 44-A.Ogletree) [96-A.Hicks].</t>
  </si>
  <si>
    <t>(6:07) (Shotgun) 9-J.Burrow pass short left to 85-T.Higgins to CIN 40 for 10 yards (96-A.Hicks). CIN-85-T.Higgins was injured during the play.</t>
  </si>
  <si>
    <t>(5:35) (Shotgun) 9-J.Burrow pass incomplete deep left to 1-J.Chase.</t>
  </si>
  <si>
    <t>(5:29) (Shotgun) 28-J.Mixon left guard to CIN 43 for 3 yards (20-D.Shelley).</t>
  </si>
  <si>
    <t>(4:53) (Shotgun) 9-J.Burrow pass short right to 83-T.Boyd pushed ob at CHI 42 for 15 yards (20-D.Shelley).</t>
  </si>
  <si>
    <t>(4:47) (Shotgun) 9-J.Burrow pass deep right to 1-J.Chase for 42 yards, TOUCHDOWN.</t>
  </si>
  <si>
    <t>(4:36) (Shotgun) 32-D.Montgomery left guard to CHI 24 for 4 yards (55-L.Wilson).</t>
  </si>
  <si>
    <t>(3:54) (Shotgun) 32-D.Montgomery left end to CHI 23 for -1 yards (21-M.Hilton, 55-L.Wilson).</t>
  </si>
  <si>
    <t>(3:50) (Shotgun) 1-J.Fields pass short middle intended for 84-M.Goodwin INTERCEPTED by 55-L.Wilson [30-J.Bates] at CHI 25. 55-L.Wilson to CHI 7 for 18 yards (8-D.Williams; 84-M.Goodwin).</t>
  </si>
  <si>
    <t>(3:43) (Shotgun) 9-J.Burrow pass short right to 85-T.Higgins for 7 yards, TOUCHDOWN.</t>
  </si>
  <si>
    <t>(3:39) (Shotgun) 32-D.Montgomery left guard to CHI 26 for 1 yard (91-T.Hendrickson; 65-L.Ogunjobi).</t>
  </si>
  <si>
    <t>(3:34) (Shotgun) 1-J.Fields pass short right to 85-C.Kmet to CHI 26 for no gain (30-J.Bates).</t>
  </si>
  <si>
    <t>(2:55) (Shotgun) 1-J.Fields scrambles left end to CHI 36 for 10 yards (96-C.Sample).</t>
  </si>
  <si>
    <t>(2:05) 32-D.Montgomery right guard to CHI 42 for 6 yards (55-L.Wilson).</t>
  </si>
  <si>
    <t>(2:00) 32-D.Montgomery right guard to CHI 46 for 4 yards (65-L.Ogunjobi; 55-L.Wilson).</t>
  </si>
  <si>
    <t>(1:54) 1-J.Fields kneels to CHI 45 for -1 yards.</t>
  </si>
  <si>
    <t>(1:13) 1-J.Fields kneels to CHI 43 for -2 yards.</t>
  </si>
  <si>
    <t>(:29) 1-J.Fields kneels to CHI 42 for -1 yards.</t>
  </si>
  <si>
    <t>(14:54) 21-E.Elliott up the middle to DAL 23 for 1 yard (95-C.Covington).</t>
  </si>
  <si>
    <t>(14:19) (Shotgun) 4-D.Prescott pass short right to 88-C.Lamb to DAL 29 for 6 yards (9-K.Murray).</t>
  </si>
  <si>
    <t>(13:45) (Shotgun) 21-E.Elliott left guard to DAL 39 for 10 yards (24-N.Adderley).</t>
  </si>
  <si>
    <t>(13:12) (Shotgun) 4-D.Prescott pass short left to 86-D.Schultz pushed ob at DAL 46 for 7 yards (9-K.Murray; 32-A.Gilman).</t>
  </si>
  <si>
    <t>(12:48) 21-E.Elliott up the middle to DAL 47 for 1 yard (44-K.White, 42-U.Nwosu). LAC-9-K.Murray was injured during the play. His return is Questionable.</t>
  </si>
  <si>
    <t>(12:30) (Shotgun) 21-E.Elliott left end to DAL 48 for 1 yard (44-K.White, 42-U.Nwosu).</t>
  </si>
  <si>
    <t>(12:03) (No Huddle, Shotgun) 4-D.Prescott pass incomplete short left to 19-A.Cooper [97-J.Bosa]. PENALTY on LAC-44-K.White, Defensive Pass Interference, 4 yards, enforced at DAL 48 - No Play.</t>
  </si>
  <si>
    <t>(12:00) (Shotgun) 20-T.Pollard right guard to LAC 45 for 3 yards (99-J.Tillery).</t>
  </si>
  <si>
    <t>(11:20) (Shotgun) 4-D.Prescott pass short right to 20-T.Pollard to LAC 39 for 6 yards (26-A.Samuel).</t>
  </si>
  <si>
    <t>(10:51) 20-T.Pollard up the middle to LAC 34 for 5 yards (98-L.Joseph).</t>
  </si>
  <si>
    <t>(10:18) 21-E.Elliott left end to LAC 36 for -2 yards (49-D.Tranquill).</t>
  </si>
  <si>
    <t>(9:46) (Shotgun) 4-D.Prescott pass short middle to 89-B.Jarwin to LAC 16 for 20 yards (24-N.Adderley; 32-A.Gilman).</t>
  </si>
  <si>
    <t>(9:22) 21-E.Elliott right guard to LAC 11 for 5 yards (49-D.Tranquill).</t>
  </si>
  <si>
    <t>(8:44) (Shotgun) 4-D.Prescott pass incomplete short middle to 19-A.Cooper (26-A.Samuel).</t>
  </si>
  <si>
    <t>(8:40) (Shotgun) 4-D.Prescott pass short right to 19-A.Cooper pushed ob at LAC 4 for 7 yards (43-M.Davis).</t>
  </si>
  <si>
    <t>(8:14) 20-T.Pollard right end for 4 yards, TOUCHDOWN.</t>
  </si>
  <si>
    <t>(8:09) 30-A.Ekeler left guard to LAC 45 for 20 yards (9-J.Smith).</t>
  </si>
  <si>
    <t>(7:35) (Shotgun) 10-J.Herbert pass deep right to 13-K.Allen ran ob at DAL 33 for 22 yards.</t>
  </si>
  <si>
    <t>(7:06) 10-J.Herbert pass short left intended for 13-K.Allen INTERCEPTED by 7-T.Diggs at DAL 20. 7-T.Diggs to DAL 20 for no gain (13-K.Allen).</t>
  </si>
  <si>
    <t>(7:00) (Shotgun) 4-D.Prescott pass deep left to 88-C.Lamb ran ob at DAL 37 for 17 yards.</t>
  </si>
  <si>
    <t>(6:39) 21-E.Elliott left guard to DAL 45 for 8 yards (24-N.Adderley).</t>
  </si>
  <si>
    <t>(6:09) 4-D.Prescott pass deep right intended for 88-C.Lamb INTERCEPTED by 26-A.Samuel at LAC 29. 26-A.Samuel ran ob at DAL 45 for 26 yards (4-D.Prescott).</t>
  </si>
  <si>
    <t>(5:56) 10-J.Herbert pass short left to 30-A.Ekeler to DAL 34 for 11 yards (30-A.Brown).</t>
  </si>
  <si>
    <t>(5:34) (No Huddle) 10-J.Herbert pass short right to 81-M.Williams pushed ob at DAL 27 for 7 yards (55-L.Vander Esch).</t>
  </si>
  <si>
    <t>(5:05) 35-L.Rountree right tackle to DAL 28 for -1 yards (28-M.Hooker).</t>
  </si>
  <si>
    <t>(4:21) (Shotgun) 10-J.Herbert pass short left to 30-A.Ekeler to DAL 28 for no gain (9-J.Smith; 93-T.Basham).</t>
  </si>
  <si>
    <t>(3:32) 20-T.Pollard right tackle ran ob at DAL 41 for 16 yards (9-K.Murray).</t>
  </si>
  <si>
    <t>(3:09) 20-T.Pollard right tackle to DAL 47 for 6 yards (44-K.White).</t>
  </si>
  <si>
    <t>(2:36) (Shotgun) 4-D.Prescott pass short right to 20-T.Pollard ran ob at LAC 41 for 12 yards (43-M.Davis).</t>
  </si>
  <si>
    <t>(2:14) (Shotgun) 88-C.Lamb right tackle to LAC 28 for 13 yards (24-N.Adderley).</t>
  </si>
  <si>
    <t>(1:42) (Shotgun) 4-D.Prescott pass short left to 88-C.Lamb to LAC 18 for 10 yards (26-A.Samuel).</t>
  </si>
  <si>
    <t>(1:06) (Shotgun) 4-D.Prescott pass short middle to 88-C.Lamb to LAC 5 for 13 yards (49-D.Tranquill).</t>
  </si>
  <si>
    <t>(:21) 21-E.Elliott right tackle for 5 yards, TOUCHDOWN.</t>
  </si>
  <si>
    <t>(:17) (Shotgun) 30-A.Ekeler left end to LAC 41 for 16 yards (30-A.Brown).</t>
  </si>
  <si>
    <t>(15:00) 10-J.Herbert pass short right to 5-J.Palmer to LAC 41 for 5 yards (26-J.Lewis).</t>
  </si>
  <si>
    <t>(14:23) (Shotgun) 10-J.Herbert pass short right to 13-K.Allen to DAL 45 for 14 yards (56-B.Anae). PENALTY on LAC-13-K.Allen, Taunting, 15 yards, enforced between downs.</t>
  </si>
  <si>
    <t>(13:56) 10-J.Herbert pass deep left intended for 87-J.Cook INTERCEPTED by 27-J.Kearse at DAL 44. 27-J.Kearse to DAL 44 for no gain. PENALTY on DAL-27-J.Kearse, Defensive Pass Interference, 13 yards, enforced at LAC 40 - No Play.</t>
  </si>
  <si>
    <t>(13:50) 30-A.Ekeler left tackle to DAL 46 for 1 yard (27-J.Kearse; 97-O.Odighizuwa).</t>
  </si>
  <si>
    <t>(13:07) (Shotgun) 10-J.Herbert pass short right to 30-A.Ekeler to DAL 48 for -2 yards (27-J.Kearse) [92-D.Armstrong].</t>
  </si>
  <si>
    <t>(12:26) (Shotgun) 10-J.Herbert pass short left to 87-J.Cook pushed ob at DAL 36 for 12 yards (7-T.Diggs) [11-M.Parsons].</t>
  </si>
  <si>
    <t>(11:59) 22-J.Jackson left guard to DAL 29 for 7 yards (27-J.Kearse). PENALTY on LAC-74-S.Norton, Offensive Holding, 10 yards, enforced at DAL 36 - No Play.</t>
  </si>
  <si>
    <t>(11:35) (Shotgun) 10-J.Herbert pass short right to 15-J.Guyton pushed ob at DAL 37 for 9 yards (7-T.Diggs).</t>
  </si>
  <si>
    <t>(11:08) (Shotgun) 30-A.Ekeler left guard to DAL 34 for 3 yards (97-O.Odighizuwa).</t>
  </si>
  <si>
    <t>(10:24) (Shotgun) 10-J.Herbert pass deep middle to 81-M.Williams to DAL 12 for 27 yards (18-D.Kazee). Penalty on DAL-11-M.Parsons, Defensive Offside, declined.</t>
  </si>
  <si>
    <t>(9:55) 10-J.Herbert pass short left to 81-M.Williams for 12 yards, TOUCHDOWN.</t>
  </si>
  <si>
    <t>TWO-POINT CONVERSION ATTEMPT. 30-A.Ekeler rushes up the middle. ATTEMPT SUCCEEDS.</t>
  </si>
  <si>
    <t>(9:43) (Shotgun) 4-D.Prescott pass short right to 19-A.Cooper to DAL 28 for 5 yards (26-A.Samuel).</t>
  </si>
  <si>
    <t>(9:09) (No Huddle) 20-T.Pollard right end to DAL 34 for 6 yards (43-M.Davis).</t>
  </si>
  <si>
    <t>(8:31) (Shotgun) 20-T.Pollard up the middle to DAL 38 for 4 yards (99-J.Tillery; 98-L.Joseph).</t>
  </si>
  <si>
    <t>(7:55) 4-D.Prescott pass short left to 1-C.Wilson to LAC 46 for 16 yards (24-N.Adderley).</t>
  </si>
  <si>
    <t>(7:18) 21-E.Elliott left guard to LAC 41 for 5 yards (32-A.Gilman).</t>
  </si>
  <si>
    <t>(6:36) (Shotgun) 1-C.Wilson right end ran ob at LAC 46 for 5 yards (33-D.James).</t>
  </si>
  <si>
    <t>(5:38) (Shotgun) 4-D.Prescott pass short left to 89-B.Jarwin to LAC 41 for 10 yards (37-K.Hall).</t>
  </si>
  <si>
    <t>(4:58) (No Huddle, Shotgun) 4-D.Prescott pass incomplete short right to 19-A.Cooper (26-A.Samuel).</t>
  </si>
  <si>
    <t>(4:53) (Shotgun) 30-A.Ekeler left guard to LAC 42 for 1 yard (55-L.Vander Esch; 93-T.Basham).</t>
  </si>
  <si>
    <t>(4:17) (Shotgun) 10-J.Herbert pass short middle to 81-M.Williams to DAL 44 for 14 yards (30-A.Brown).</t>
  </si>
  <si>
    <t>(3:40) (Shotgun) 10-J.Herbert pass short right to 81-M.Williams to DAL 36 for 8 yards (30-A.Brown).</t>
  </si>
  <si>
    <t>(3:04) 35-L.Rountree right guard to DAL 33 for 3 yards (28-M.Hooker). PENALTY on LAC-63-C.Linsley, Offensive Holding, 10 yards, enforced at DAL 36 - No Play.</t>
  </si>
  <si>
    <t>(2:46) (Shotgun) 10-J.Herbert pass short right to 35-L.Rountree to DAL 47 for -1 yards (42-K.Neal).</t>
  </si>
  <si>
    <t>(1:53) (Shotgun) 10-J.Herbert pass short right to 13-K.Allen pushed ob at DAL 25 for 14 yards (18-D.Kazee). PENALTY on LAC-15-J.Guyton, Offensive Pass Interference, 10 yards, enforced at DAL 39 - No Play.</t>
  </si>
  <si>
    <t>(1:47) (Shotgun) 10-J.Herbert pass short left to 87-J.Cook to DAL 43 for 6 yards (26-J.Lewis) [11-M.Parsons].</t>
  </si>
  <si>
    <t>(1:13) (Shotgun) 10-J.Herbert pass short middle to 87-J.Cook to DAL 33 for 10 yards (27-J.Kearse).</t>
  </si>
  <si>
    <t>(:34) (Shotgun) 10-J.Herbert scrambles left end ran ob at DAL 28 for 5 yards (27-J.Kearse).</t>
  </si>
  <si>
    <t>(:25) (Shotgun) 10-J.Herbert pass short left to 30-A.Ekeler to DAL 21 for 7 yards (9-J.Smith).</t>
  </si>
  <si>
    <t>(:17) (Shotgun) 10-J.Herbert pass incomplete deep right to 81-M.Williams [11-M.Parsons].</t>
  </si>
  <si>
    <t>(:11) (Shotgun) 10-J.Herbert pass incomplete short right to 13-K.Allen.</t>
  </si>
  <si>
    <t>(:03) (Shotgun) 4-D.Prescott pass short left to 88-C.Lamb to LAC 17 for 34 yards. Lateral to 21-E.Elliott pushed ob at LAC 3 for 14 yards (33-D.James).</t>
  </si>
  <si>
    <t>(15:00) (Shotgun) 30-A.Ekeler left end to LAC 26 for 1 yard (91-C.Watkins).</t>
  </si>
  <si>
    <t>(14:22) (Shotgun) 10-J.Herbert pass short left to 30-A.Ekeler pushed ob at LAC 34 for 8 yards (9-J.Smith).</t>
  </si>
  <si>
    <t>(14:02) 30-A.Ekeler left guard to LAC 34 for no gain (9-J.Smith, 91-C.Watkins).</t>
  </si>
  <si>
    <t>(13:41) 10-J.Herbert up the middle to LAC 37 for 3 yards (42-K.Neal).</t>
  </si>
  <si>
    <t>(13:09) (Shotgun) 10-J.Herbert pass deep left to 81-M.Williams to DAL 32 for 31 yards (28-M.Hooker). PENALTY on LAC-76-O.Aboushi, Ineligible Downfield Pass, 5 yards, enforced at LAC 37 - No Play.</t>
  </si>
  <si>
    <t>(12:36) (Shotgun) 10-J.Herbert pass incomplete short middle to 87-J.Cook (27-J.Kearse).</t>
  </si>
  <si>
    <t>(12:32) (Shotgun) 10-J.Herbert pass deep right to 13-K.Allen ran ob at DAL 26 for 42 yards.</t>
  </si>
  <si>
    <t>(12:00) 10-J.Herbert pass short middle to 22-J.Jackson to DAL 18 for 8 yards (9-J.Smith; 55-L.Vander Esch).</t>
  </si>
  <si>
    <t>(11:25) 22-J.Jackson right end to DAL 13 for 5 yards (55-L.Vander Esch; 9-J.Smith).</t>
  </si>
  <si>
    <t>(10:44) (Shotgun) 10-J.Herbert pass short right to 30-A.Ekeler to DAL 15 for -2 yards (55-L.Vander Esch).</t>
  </si>
  <si>
    <t>(10:07) (Shotgun) 10-J.Herbert up the middle to DAL 14 for 1 yard (11-M.Parsons).</t>
  </si>
  <si>
    <t>(9:31) (Shotgun) 10-J.Herbert pass incomplete short middle to 87-J.Cook.</t>
  </si>
  <si>
    <t>(9:22) 21-E.Elliott left guard to DAL 31 for 6 yards (99-J.Tillery).</t>
  </si>
  <si>
    <t>(8:53) (Shotgun) 4-D.Prescott pass short left to 88-C.Lamb to DAL 35 for 4 yards (24-N.Adderley).</t>
  </si>
  <si>
    <t>(8:23) (Shotgun) 21-E.Elliott up the middle to LAC 46 for 19 yards (24-N.Adderley).</t>
  </si>
  <si>
    <t>(7:48) (Shotgun) 4-D.Prescott pass short left to 20-T.Pollard to LAC 33 for 13 yards (44-K.White; 43-M.Davis).</t>
  </si>
  <si>
    <t>(7:15) (Shotgun) 21-E.Elliott left guard to LAC 28 for 5 yards (97-J.Bosa, 43-M.Davis).</t>
  </si>
  <si>
    <t>(6:40) (Shotgun) 4-D.Prescott pass short right to 88-C.Lamb to LAC 32 for -4 yards (33-D.James).</t>
  </si>
  <si>
    <t>(5:02) 30-A.Ekeler right tackle to LAC 18 for 9 yards (55-L.Vander Esch).</t>
  </si>
  <si>
    <t>(4:26) (Shotgun) 10-J.Herbert pass short right to 30-A.Ekeler to LAC 23 for 5 yards (93-T.Basham).</t>
  </si>
  <si>
    <t>(3:47) 10-J.Herbert pass short right to 82-S.Anderson pushed ob at LAC 30 for 7 yards (28-M.Hooker).</t>
  </si>
  <si>
    <t>(3:10) (Shotgun) 10-J.Herbert pass incomplete deep right to 30-A.Ekeler. PENALTY on DAL-7-T.Diggs, Defensive Holding, 5 yards, enforced at LAC 30 - No Play.</t>
  </si>
  <si>
    <t>(3:05) (Shotgun) 22-J.Jackson left guard to LAC 40 for 5 yards (92-D.Armstrong).</t>
  </si>
  <si>
    <t>(2:29) 10-J.Herbert pass incomplete short middle to 13-K.Allen [27-J.Kearse].</t>
  </si>
  <si>
    <t>(2:23) (Shotgun) 10-J.Herbert pass short right to 5-J.Palmer pushed ob at DAL 44 for 16 yards (7-T.Diggs).</t>
  </si>
  <si>
    <t>(1:53) (Shotgun) 10-J.Herbert pass short left to 81-M.Williams pushed ob at DAL 36 for 8 yards (30-A.Brown).</t>
  </si>
  <si>
    <t>(1:24) (Shotgun) 10-J.Herbert pass deep left to 89-D.Parham for 36 yards, TOUCHDOWN NULLIFIED by Penalty. PENALTY on LAC-87-J.Cook, Offensive Holding, 10 yards, enforced at DAL 36 - No Play.</t>
  </si>
  <si>
    <t>(1:15) (Shotgun) 10-J.Herbert pass deep left to 30-A.Ekeler to DAL 26 for 20 yards (7-T.Diggs). Penalty on DAL-56-B.Anae, Defensive Offside, declined. PENALTY on DAL-7-T.Diggs, Unnecessary Roughness, 13 yards, enforced at DAL 26.</t>
  </si>
  <si>
    <t>(:57) 10-J.Herbert pass short right to 15-J.Guyton to DAL 9 for 4 yards (7-T.Diggs).</t>
  </si>
  <si>
    <t>(:14) (Shotgun) 10-J.Herbert pass incomplete short left to 81-M.Williams.</t>
  </si>
  <si>
    <t>(:10) (Shotgun) 10-J.Herbert pass short left intended for 13-K.Allen INTERCEPTED by 18-D.Kazee [97-O.Odighizuwa] at DAL -2. Touchback.</t>
  </si>
  <si>
    <t>(:05) 20-T.Pollard right end pushed ob at DAL 48 for 28 yards (24-N.Adderley).</t>
  </si>
  <si>
    <t>(15:00) (Shotgun) 20-T.Pollard right guard to LAC 49 for 3 yards (99-J.Tillery).</t>
  </si>
  <si>
    <t>(14:26) (Shotgun) 20-T.Pollard right end pushed ob at LAC 26 for 23 yards (9-K.Murray).</t>
  </si>
  <si>
    <t>(14:04) (No Huddle) 20-T.Pollard right guard to LAC 23 for 3 yards (99-J.Tillery).</t>
  </si>
  <si>
    <t>(13:25) (Shotgun) 4-D.Prescott pass short left to 88-C.Lamb pushed ob at LAC 22 for 1 yard (33-D.James, 26-A.Samuel).</t>
  </si>
  <si>
    <t>(12:44) (Shotgun) 4-D.Prescott pass short left to 86-D.Schultz to LAC 11 for 11 yards (24-N.Adderley) [42-U.Nwosu].</t>
  </si>
  <si>
    <t>(12:03) (Shotgun) 21-E.Elliott left tackle to LAC 10 for 1 yard (92-J.Gaziano).</t>
  </si>
  <si>
    <t>(11:27) (Shotgun) 4-D.Prescott pass incomplete short left to 89-B.Jarwin (24-N.Adderley).</t>
  </si>
  <si>
    <t>(10:25) 30-A.Ekeler left end to LAC 28 for 3 yards (9-J.Smith).</t>
  </si>
  <si>
    <t>(9:53) 15-J.Guyton right end pushed ob at LAC 37 for 9 yards (42-K.Neal).</t>
  </si>
  <si>
    <t>(9:23) (Shotgun) 10-J.Herbert pass short right to 82-S.Anderson to LAC 39 for 2 yards (27-J.Kearse).</t>
  </si>
  <si>
    <t>(8:44) (Shotgun) 10-J.Herbert pass short middle to 81-M.Williams to DAL 46 for 15 yards (27-J.Kearse, 18-D.Kazee).</t>
  </si>
  <si>
    <t>(8:05) 10-J.Herbert scrambles right end to DAL 43 for 3 yards (54-A.Kamara).</t>
  </si>
  <si>
    <t>(7:23) 22-J.Jackson left end pushed ob at DAL 36 for 7 yards (9-J.Smith).</t>
  </si>
  <si>
    <t>(6:55) 22-J.Jackson up the middle to DAL 32 for 4 yards (91-C.Watkins).</t>
  </si>
  <si>
    <t>(6:17) 79-T.Pipkins reported in as eligible.  10-J.Herbert pass deep left to 13-K.Allen pushed ob at DAL 2 for 30 yards (7-T.Diggs).</t>
  </si>
  <si>
    <t>(5:42) (Shotgun) 10-J.Herbert pass short left to 87-J.Cook for 2 yards, TOUCHDOWN NULLIFIED by Penalty. PENALTY on LAC, Illegal Shift, 5 yards, enforced at DAL 2 - No Play. Penalty on LAC-87-J.Cook, Unsportsmanlike Conduct, declined.</t>
  </si>
  <si>
    <t>(5:39) (Shotgun) 10-J.Herbert pass incomplete short right to 81-M.Williams (30-A.Brown).</t>
  </si>
  <si>
    <t>(4:43) (Shotgun) 10-J.Herbert pass short middle to 30-A.Ekeler to DAL 11 for 14 yards (28-M.Hooker).</t>
  </si>
  <si>
    <t>(3:49) 21-E.Elliott right end to DAL 12 for -1 yards (9-K.Murray).</t>
  </si>
  <si>
    <t>(3:07) (Shotgun) 4-D.Prescott pass short right to 89-B.Jarwin to DAL 19 for 7 yards (9-K.Murray, 99-J.Tillery).</t>
  </si>
  <si>
    <t>(2:34) (Shotgun) 4-D.Prescott pass short right to 21-E.Elliott pushed ob at DAL 26 for 7 yards (43-M.Davis).</t>
  </si>
  <si>
    <t>(2:30) 20-T.Pollard right tackle to DAL 31 for 5 yards (9-K.Murray; 97-J.Bosa).</t>
  </si>
  <si>
    <t>(2:00) (Shotgun) 21-E.Elliott up the middle to DAL 35 for 4 yards (98-L.Joseph).</t>
  </si>
  <si>
    <t>(1:27) (No Huddle, Shotgun) 21-E.Elliott up the middle to DAL 38 for 3 yards (95-C.Covington).</t>
  </si>
  <si>
    <t>(1:04) (No Huddle, Shotgun) 4-D.Prescott pass short middle to 21-E.Elliott to DAL 43 for 5 yards (44-K.White).</t>
  </si>
  <si>
    <t>(:46) (No Huddle, Shotgun) 4-D.Prescott pass short left to 19-A.Cooper to LAC 45 for 12 yards (32-A.Gilman). DAL-19-A.Cooper was injured during the play.</t>
  </si>
  <si>
    <t>(:36) (Shotgun) 4-D.Prescott pass short left to 1-C.Wilson pushed ob at LAC 41 for 4 yards (33-D.James).</t>
  </si>
  <si>
    <t>(:33) 20-T.Pollard right end to LAC 38 for 3 yards (97-J.Bosa, 33-D.James).</t>
  </si>
  <si>
    <t>(14:56) 25-J.Robinson up the middle to JAX 21 for 4 yards (98-M.Purcell; 93-D.Jones).</t>
  </si>
  <si>
    <t>(14:20) (Shotgun) 16-T.Lawrence pass short left to 11-M.Jones to JAX 25 for 4 yards (2-P.Surtain; 47-J.Jewell).</t>
  </si>
  <si>
    <t>(13:40) (Shotgun) 16-T.Lawrence pass deep left to 80-J.O'Shaughnessy pushed ob at JAX 49 for 24 yards (22-K.Jackson).</t>
  </si>
  <si>
    <t>(13:10) 16-T.Lawrence pass incomplete short middle to 10-L.Shenault.</t>
  </si>
  <si>
    <t>(13:06) (Shotgun) 25-J.Robinson up the middle to DEN 47 for 4 yards (55-B.Chubb).</t>
  </si>
  <si>
    <t>(12:27) (Shotgun) 16-T.Lawrence pass incomplete deep right to 10-L.Shenault. PENALTY on DEN-23-K.Fuller, Illegal Contact, 5 yards, enforced at DEN 47 - No Play.</t>
  </si>
  <si>
    <t>(12:22) (Shotgun) 16-T.Lawrence pass short left to 11-M.Jones pushed ob at DEN 35 for 7 yards (2-P.Surtain).</t>
  </si>
  <si>
    <t>(11:52) (Shotgun) 16-T.Lawrence pass incomplete deep right to 18-L.Treadwell.</t>
  </si>
  <si>
    <t>L.Treadwell</t>
  </si>
  <si>
    <t>(11:46) (Shotgun) 16-T.Lawrence pass short left to 11-M.Jones to DEN 22 for 13 yards (22-K.Jackson).</t>
  </si>
  <si>
    <t>(11:05) 25-J.Robinson up the middle to DEN 20 for 2 yards (45-A.Johnson; 31-J.Simmons).</t>
  </si>
  <si>
    <t>(10:29) (Shotgun) 10-L.Shenault left end to DEN 20 for no gain (22-K.Jackson; 59-M.Reed).</t>
  </si>
  <si>
    <t>(9:27) (Shotgun) 16-T.Lawrence pass deep right to 11-M.Jones for 25 yards, TOUCHDOWN.</t>
  </si>
  <si>
    <t>(9:21) 25-M.Gordon right end to DEN 25 for no gain (91-D.Smoot; 42-A.Wingard).</t>
  </si>
  <si>
    <t>(8:41) (Shotgun) 5-T.Bridgewater pass short right to 85-A.Okwuegbunam pushed ob at DEN 31 for 6 yards (2-R.Jenkins).</t>
  </si>
  <si>
    <t>(8:01) (Shotgun) 5-T.Bridgewater pass incomplete deep left to 81-T.Patrick. PENALTY on JAX-26-S.Griffin, Defensive Holding, 5 yards, enforced at DEN 31 - No Play.</t>
  </si>
  <si>
    <t>(7:56) 25-M.Gordon up the middle to DEN 41 for 5 yards (95-R.Robertson-Harris).</t>
  </si>
  <si>
    <t>(7:12) 5-T.Bridgewater pass short right to 14-C.Sutton to JAX 46 for 13 yards (26-S.Griffin; 42-A.Wingard) [96-A.Gotsis].</t>
  </si>
  <si>
    <t>(6:27) 5-T.Bridgewater pass short left to 81-T.Patrick to JAX 32 for 14 yards (54-D.Wilson).</t>
  </si>
  <si>
    <t>(5:49) 33-J.Williams left end to JAX 23 for 9 yards (2-R.Jenkins).</t>
  </si>
  <si>
    <t>(5:02) 33-J.Williams up the middle to JAX 20 for 3 yards (44-M.Jack).</t>
  </si>
  <si>
    <t>(4:15) 5-T.Bridgewater pass short left to 25-M.Gordon to JAX 12 for 8 yards (23-C.Henderson) [6-J.Ward].</t>
  </si>
  <si>
    <t>(3:30) (Shotgun) 25-M.Gordon up the middle to JAX 10 for 2 yards (52-D.Hamilton).</t>
  </si>
  <si>
    <t>(1:59) (Shotgun) 5-T.Bridgewater pass short left to 14-C.Sutton to JAX 20 for 6 yards (27-C.Claybrooks).</t>
  </si>
  <si>
    <t>(1:14) (Shotgun) 5-T.Bridgewater pass short left to 87-N.Fant to JAX 14 for 6 yards (32-T.Campbell; 6-J.Ward).</t>
  </si>
  <si>
    <t>(:26) 16-T.Lawrence pass short right to 25-J.Robinson to JAX 23 for -2 yards (47-J.Jewell).</t>
  </si>
  <si>
    <t>(15:00) (Shotgun) 16-T.Lawrence pass incomplete short right to 10-L.Shenault.</t>
  </si>
  <si>
    <t>(14:57) (Shotgun) 16-T.Lawrence pass incomplete deep left to 10-L.Shenault.</t>
  </si>
  <si>
    <t>(14:43) 5-T.Bridgewater pass short right to 82-E.Saubert pushed ob at DEN 40 for 7 yards (26-S.Griffin).</t>
  </si>
  <si>
    <t>(14:07) 33-J.Williams up the middle to DEN 47 for 7 yards (41-J.Allen; 44-M.Jack).</t>
  </si>
  <si>
    <t>(13:18) 33-J.Williams up the middle to DEN 47 for no gain (95-R.Robertson-Harris).</t>
  </si>
  <si>
    <t>(12:35) (Shotgun) 5-T.Bridgewater pass short right to 87-N.Fant pushed ob at JAX 49 for 4 yards (2-R.Jenkins).</t>
  </si>
  <si>
    <t>(11:54) (Shotgun) 5-T.Bridgewater pass incomplete deep left to 14-C.Sutton.</t>
  </si>
  <si>
    <t>(11:35) (Shotgun) 25-J.Robinson up the middle to JAX 34 for 6 yards (45-A.Johnson; 96-S.Harris).</t>
  </si>
  <si>
    <t>(10:55) 25-J.Robinson up the middle to JAX 36 for 2 yards (98-M.Purcell; 96-S.Harris).</t>
  </si>
  <si>
    <t>(10:15) (Shotgun) 16-T.Lawrence pass incomplete deep left to 17-D.Chark. PENALTY on DEN-2-P.Surtain, Defensive Pass Interference, 36 yards, enforced at JAX 36 - No Play.</t>
  </si>
  <si>
    <t>(10:08) (Shotgun) 16-T.Lawrence pass short right to 10-L.Shenault to DEN 36 for -8 yards (47-J.Jewell).</t>
  </si>
  <si>
    <t>(9:26) (Shotgun) 25-J.Robinson right end to DEN 34 for 2 yards (99-S.Stephen).</t>
  </si>
  <si>
    <t>(8:44) (Shotgun) 16-T.Lawrence pass incomplete deep right to 17-D.Chark.</t>
  </si>
  <si>
    <t>(8:34) (Shotgun) 25-M.Gordon left end to DEN 43 for 1 yard (93-T.Bryan; 23-C.Henderson).</t>
  </si>
  <si>
    <t>(7:47) (Shotgun) 5-T.Bridgewater pass incomplete deep middle to 14-C.Sutton (26-S.Griffin).</t>
  </si>
  <si>
    <t>(7:38) (Shotgun) 5-T.Bridgewater pass incomplete deep left to 1-K.Hamler (2-R.Jenkins).</t>
  </si>
  <si>
    <t>(7:25) (Shotgun) 24-C.Hyde up the middle to JAX 15 for 1 yard (45-A.Johnson).</t>
  </si>
  <si>
    <t>(6:48) 24-C.Hyde up the middle to JAX 21 for 6 yards (98-M.Purcell). It started to rain.</t>
  </si>
  <si>
    <t>(6:08) (Shotgun) 16-T.Lawrence pass incomplete short middle to 10-L.Shenault.</t>
  </si>
  <si>
    <t>(5:56) 33-J.Williams left end to DEN 14 for -6 yards (23-C.Henderson, 45-K.Chaisson).</t>
  </si>
  <si>
    <t>(5:14) (Shotgun) 5-T.Bridgewater pass short right to 33-J.Williams to DEN 24 for 10 yards (5-R.Ford).</t>
  </si>
  <si>
    <t>(4:26) (Shotgun) 5-T.Bridgewater pass short middle to 14-C.Sutton to DEN 40 for 16 yards (42-A.Wingard).</t>
  </si>
  <si>
    <t>(3:50) 25-M.Gordon up the middle to DEN 40 for no gain (42-A.Wingard).</t>
  </si>
  <si>
    <t>(3:03) (Shotgun) 5-T.Bridgewater pass deep right to 14-C.Sutton to JAX 27 for 33 yards (2-R.Jenkins).</t>
  </si>
  <si>
    <t>(2:17) 5-T.Bridgewater pass incomplete short right to 87-N.Fant.</t>
  </si>
  <si>
    <t>(2:13) (Shotgun) 5-T.Bridgewater pass short left to 9-K.Hinton to JAX 12 for 15 yards (23-C.Henderson).</t>
  </si>
  <si>
    <t>K.Hinton</t>
  </si>
  <si>
    <t>(2:00) 5-T.Bridgewater pass short left to 81-T.Patrick for 12 yards, TOUCHDOWN [90-M.Brown].</t>
  </si>
  <si>
    <t>(1:54) (Shotgun) 16-T.Lawrence pass short right to 89-L.Farrell to JAX 31 for 6 yards (40-J.Strnad).</t>
  </si>
  <si>
    <t>L.Farrell</t>
  </si>
  <si>
    <t>(1:34) (No Huddle, Shotgun) 16-T.Lawrence pass incomplete short right to 11-M.Jones.</t>
  </si>
  <si>
    <t>(1:30) (Shotgun) 16-T.Lawrence pass short left to 10-L.Shenault to JAX 36 for 5 yards (29-B.Callahan).</t>
  </si>
  <si>
    <t>(1:09) (No Huddle, Shotgun) 16-T.Lawrence pass deep middle to 17-D.Chark to DEN 45 for 19 yards (40-J.Strnad; 2-P.Surtain).</t>
  </si>
  <si>
    <t>(1:04) (Shotgun) 24-C.Hyde up the middle to DEN 43 for 2 yards (96-S.Harris; 22-K.Jackson). PENALTY on DEN-55-B.Chubb, Defensive Offside, 5 yards, enforced at DEN 45 - No Play.</t>
  </si>
  <si>
    <t>(1:00) (Shotgun) 16-T.Lawrence pass incomplete short right to 24-C.Hyde.</t>
  </si>
  <si>
    <t>(:55) (Shotgun) 16-T.Lawrence pass incomplete deep right to 11-M.Jones.</t>
  </si>
  <si>
    <t>(:50) (Shotgun) 16-T.Lawrence pass incomplete short right to 10-L.Shenault.</t>
  </si>
  <si>
    <t>(:46) (Shotgun) 16-T.Lawrence scrambles up the middle to DEN 30 for 10 yards (22-K.Jackson).</t>
  </si>
  <si>
    <t>T.Lawrence</t>
  </si>
  <si>
    <t>(:39) (Shotgun) 16-T.Lawrence pass incomplete short middle to 24-C.Hyde.</t>
  </si>
  <si>
    <t>(:34) (Shotgun) 16-T.Lawrence pass incomplete short right to 11-M.Jones (29-B.Callahan).</t>
  </si>
  <si>
    <t>(:30) (Shotgun) 16-T.Lawrence pass incomplete short left to 17-D.Chark [96-S.Harris].</t>
  </si>
  <si>
    <t>(:19) (Shotgun) 5-T.Bridgewater pass incomplete short left to 87-N.Fant [91-D.Smoot].</t>
  </si>
  <si>
    <t>(:15) (Shotgun) 5-T.Bridgewater pass short right to 87-N.Fant pushed ob at DEN 47 for 9 yards (26-S.Griffin).</t>
  </si>
  <si>
    <t>(:07) (Shotgun) 5-T.Bridgewater pass incomplete deep left to 1-K.Hamler.</t>
  </si>
  <si>
    <t>(:02) (Shotgun) 5-T.Bridgewater pass short right to 25-M.Gordon to JAX 23 for 30 yards (5-R.Ford).</t>
  </si>
  <si>
    <t>(15:00) 25-M.Gordon right tackle to DEN 28 for 3 yards (52-D.Hamilton; 42-A.Wingard).</t>
  </si>
  <si>
    <t>(14:17) (Shotgun) 5-T.Bridgewater pass deep middle to 14-C.Sutton to JAX 17 for 55 yards (27-C.Claybrooks).</t>
  </si>
  <si>
    <t>(13:26) 25-M.Gordon up the middle to JAX 14 for 3 yards (54-D.Wilson; 52-D.Hamilton).</t>
  </si>
  <si>
    <t>(12:41) (Shotgun) 5-T.Bridgewater pass short right to 87-N.Fant for 14 yards, TOUCHDOWN.</t>
  </si>
  <si>
    <t>(12:35) 16-T.Lawrence pass short right to 11-M.Jones to JAX 25 for no gain (40-J.Strnad).</t>
  </si>
  <si>
    <t>(11:56) 25-J.Robinson left end to JAX 29 for 4 yards (22-K.Jackson).</t>
  </si>
  <si>
    <t>(9:48) (Shotgun) 33-J.Williams up the middle to DEN 34 for 16 yards (44-M.Jack).</t>
  </si>
  <si>
    <t>(8:20) (Shotgun) 5-T.Bridgewater pass short right to 1-K.Hamler to DEN 30 for 5 yards (42-A.Wingard).</t>
  </si>
  <si>
    <t>(7:38) (Shotgun) 5-T.Bridgewater pass short left to 14-C.Sutton pushed ob at DEN 40 for 10 yards (44-M.Jack; 27-C.Claybrooks).</t>
  </si>
  <si>
    <t>(6:44) 25-J.Robinson left end to JAX 16 for -1 yards (58-V.Miller, 40-J.Strnad).</t>
  </si>
  <si>
    <t>(5:49) (Shotgun) 25-J.Robinson left end to JAX 33 for 12 yards (40-J.Strnad).</t>
  </si>
  <si>
    <t>(5:13) 25-J.Robinson up the middle to JAX 40 for 7 yards (2-P.Surtain).</t>
  </si>
  <si>
    <t>(4:30) (Shotgun) 16-T.Lawrence pass deep left intended for 89-L.Farrell INTERCEPTED by 22-K.Jackson at DEN 42. 22-K.Jackson pushed ob at DEN 49 for 7 yards (10-L.Shenault).</t>
  </si>
  <si>
    <t>(4:23) (Shotgun) 5-T.Bridgewater pass short right to 14-C.Sutton to JAX 40 for 11 yards (26-S.Griffin).</t>
  </si>
  <si>
    <t>(3:52) (Shotgun) 5-T.Bridgewater pass short left to 14-C.Sutton to JAX 31 for 9 yards (32-T.Campbell).</t>
  </si>
  <si>
    <t>(3:15) (Shotgun) 5-T.Bridgewater scrambles left end pushed ob at JAX 29 for 2 yards (96-A.Gotsis).</t>
  </si>
  <si>
    <t>T.Bridgewater</t>
  </si>
  <si>
    <t>(2:40) 25-M.Gordon up the middle to JAX 27 for 2 yards (52-D.Hamilton).</t>
  </si>
  <si>
    <t>(1:57) (Shotgun) 5-T.Bridgewater pass short left to 85-A.Okwuegbunam to JAX 27 for no gain (2-R.Jenkins).</t>
  </si>
  <si>
    <t>(1:12) (Shotgun) 5-T.Bridgewater pass incomplete short left to 81-T.Patrick.</t>
  </si>
  <si>
    <t>(1:04) (Shotgun) 16-T.Lawrence pass incomplete short left to 89-L.Farrell. PENALTY on JAX-68-A.Norwell, Offensive Holding, 10 yards, enforced at JAX 25 - No Play.</t>
  </si>
  <si>
    <t>(1:00) (Shotgun) 16-T.Lawrence pass short right to 25-J.Robinson pushed ob at JAX 26 for 6 yards (23-K.Fuller; 45-A.Johnson).</t>
  </si>
  <si>
    <t>(:26) (Shotgun) 16-T.Lawrence pass incomplete deep right to 17-D.Chark (29-B.Callahan) [93-D.Jones].</t>
  </si>
  <si>
    <t>(:21) (Shotgun) 16-T.Lawrence pass incomplete short right to 84-C.Manhertz.</t>
  </si>
  <si>
    <t>(:01) 5-T.Bridgewater pass short right to 85-A.Okwuegbunam to DEN 39 for 4 yards (44-M.Jack).</t>
  </si>
  <si>
    <t>(15:00) 33-J.Williams left end to DEN 44 for 5 yards (54-D.Wilson).</t>
  </si>
  <si>
    <t>(14:16) 33-J.Williams up the middle to DEN 44 for no gain (26-S.Griffin; 54-D.Wilson).</t>
  </si>
  <si>
    <t>(13:27) (Shotgun) 16-T.Lawrence pass incomplete deep left to 11-M.Jones.</t>
  </si>
  <si>
    <t>(13:21) (Shotgun) 16-T.Lawrence scrambles left end ran ob at JAX 21 for 11 yards (29-B.Callahan).</t>
  </si>
  <si>
    <t>(12:47) (Shotgun) 25-J.Robinson up the middle to JAX 26 for 5 yards (59-M.Reed).</t>
  </si>
  <si>
    <t>(12:05) (Shotgun) 16-T.Lawrence pass incomplete deep middle to 11-M.Jones.</t>
  </si>
  <si>
    <t>(12:00) (Shotgun) 16-T.Lawrence pass incomplete deep left to 17-D.Chark. PENALTY on DEN-93-D.Jones, Roughing the Passer, 15 yards, enforced at JAX 21 - No Play.</t>
  </si>
  <si>
    <t>(11:54) (Shotgun) 16-T.Lawrence pass short right to 11-M.Jones pushed ob at JAX 42 for 6 yards (23-K.Fuller).</t>
  </si>
  <si>
    <t>(11:18) 16-T.Lawrence pass short right to 25-J.Robinson to DEN 45 for 13 yards (22-K.Jackson; 29-B.Callahan).</t>
  </si>
  <si>
    <t>(10:39) (Shotgun) 16-T.Lawrence pass deep left intended for 12-T.Johnson INTERCEPTED by 2-P.Surtain at DEN 6. 2-P.Surtain ran ob at DEN 6 for no gain (12-T.Johnson).</t>
  </si>
  <si>
    <t>(10:31) 25-M.Gordon right end to DEN 11 for 5 yards (45-K.Chaisson).</t>
  </si>
  <si>
    <t>(9:45) 25-M.Gordon up the middle to DEN 19 for 8 yards (42-A.Wingard).</t>
  </si>
  <si>
    <t>(9:06) 5-T.Bridgewater pass incomplete deep middle to 81-T.Patrick. PENALTY on JAX-2-R.Jenkins, Defensive Pass Interference, 35 yards, enforced at DEN 19 - No Play.</t>
  </si>
  <si>
    <t>(9:01) 25-M.Gordon up the middle to JAX 47 for -1 yards (50-S.Quarterman).</t>
  </si>
  <si>
    <t>(8:15) 33-J.Williams up the middle to JAX 44 for 3 yards (93-T.Bryan; 41-J.Allen).</t>
  </si>
  <si>
    <t>(7:30) (Shotgun) 33-J.Williams left end to JAX 30 for 14 yards (6-J.Ward; 44-M.Jack).</t>
  </si>
  <si>
    <t>(6:47) (Shotgun) 5-T.Bridgewater pass incomplete deep right to 14-C.Sutton (32-T.Campbell).</t>
  </si>
  <si>
    <t>(6:40) (Shotgun) 33-J.Williams right end to JAX 33 for 2 yards (54-D.Wilson; 27-C.Claybrooks).</t>
  </si>
  <si>
    <t>(5:55) (Shotgun) 5-T.Bridgewater pass short left to 81-T.Patrick to JAX 22 for 11 yards (5-R.Ford) [91-D.Smoot].</t>
  </si>
  <si>
    <t>TWO-POINT CONVERSION ATTEMPT. 16-T.Lawrence pass to 17-D.Chark is incomplete. ATTEMPT FAILS.</t>
  </si>
  <si>
    <t>(5:25) 5-T.Bridgewater pass short right to 85-A.Okwuegbunam to JAX 25 for 14 yards (38-A.Cisco).</t>
  </si>
  <si>
    <t>(4:36) 5-T.Bridgewater pass short right to 14-C.Sutton to JAX 19 for 6 yards (32-T.Campbell).</t>
  </si>
  <si>
    <t>(3:51) 25-M.Gordon up the middle to JAX 19 for no gain (50-S.Quarterman).</t>
  </si>
  <si>
    <t>(3:45) (Shotgun) 25-M.Gordon right end to JAX 16 for 3 yards (2-R.Jenkins).</t>
  </si>
  <si>
    <t>(2:58) 5-T.Bridgewater up the middle to JAX 15 for 1 yard (52-D.Hamilton).</t>
  </si>
  <si>
    <t>(2:09) 33-J.Williams up the middle to JAX 9 for 6 yards (50-S.Quarterman; 45-K.Chaisson).</t>
  </si>
  <si>
    <t>(2:00) 33-J.Williams up the middle to JAX 4 for 5 yards (50-S.Quarterman; 90-M.Brown).</t>
  </si>
  <si>
    <t>(1:13) 5-T.Bridgewater kneels to JAX 5 for -1 yards.</t>
  </si>
  <si>
    <t>(:29) 5-T.Bridgewater kneels to JAX 6 for -1 yards.</t>
  </si>
  <si>
    <t>(15:00) 30-J.Williams right tackle to DET 26 for 1 yard (59-D.Campbell, 52-R.Gary).</t>
  </si>
  <si>
    <t>(14:21) (Shotgun) 16-J.Goff pass short left to 11-K.Raymond pushed ob at DET 34 for 8 yards (20-K.King).</t>
  </si>
  <si>
    <t>(13:43) (Shotgun) 16-J.Goff pass deep left to 87-Q.Cephus to GB 20 for 46 yards (20-K.King).</t>
  </si>
  <si>
    <t>(12:54) (Shotgun) 16-J.Goff pass short left to 88-T.Hockenson to GB 11 for 9 yards (31-A.Amos).</t>
  </si>
  <si>
    <t>(12:11) 30-J.Williams up the middle to GB 7 for 4 yards (51-K.Barnes).</t>
  </si>
  <si>
    <t>(11:29) 32-D.Swift right guard to GB 5 for 2 yards (51-K.Barnes, 94-D.Lowry).</t>
  </si>
  <si>
    <t>(10:42) (Shotgun) 16-J.Goff pass short left to 87-Q.Cephus for 5 yards, TOUCHDOWN.</t>
  </si>
  <si>
    <t>(10:36) 33-A.Jones left end to GB 28 for 3 yards (91-M.Brockers).</t>
  </si>
  <si>
    <t>(9:56) 33-A.Jones right end to GB 34 for 6 yards (25-W.Harris).</t>
  </si>
  <si>
    <t>(9:13) 33-A.Jones left end ran ob at GB 41 for 7 yards (25-W.Harris).</t>
  </si>
  <si>
    <t>(8:43) (Shotgun) 12-Aa.Rodgers pass short middle to 17-D.Adams ran ob at DET 41 for 18 yards (34-A.Anzalone).</t>
  </si>
  <si>
    <t>(8:10) (Shotgun) 12-Aa.Rodgers scrambles right end ran ob at DET 40 for 1 yard (54-A.McNeill). PENALTY on DET-24-A.Oruwariye, Illegal Use of Hands, 5 yards, enforced at DET 40.</t>
  </si>
  <si>
    <t>Aa.Rodgers</t>
  </si>
  <si>
    <t>(7:43) 28-A.Dillon right end to DET 32 for 3 yards (54-A.McNeill, 95-R.Okwara).</t>
  </si>
  <si>
    <t>(6:36) (Shotgun) 12-Aa.Rodgers pass short right to 85-R.Tonyan to DET 18 for 19 yards (25-W.Harris).</t>
  </si>
  <si>
    <t>(5:55) 33-A.Jones up the middle to DET 9 for 9 yards (97-N.Williams).</t>
  </si>
  <si>
    <t>(5:16) 33-A.Jones right end to DET 5 for 4 yards (91-M.Brockers).</t>
  </si>
  <si>
    <t>(4:32) 33-A.Jones right guard to DET 4 for 1 yard (21-T.Walker).</t>
  </si>
  <si>
    <t>(3:49) (Shotgun) 12-Aa.Rodgers pass short middle to 33-A.Jones for 4 yards, TOUCHDOWN.</t>
  </si>
  <si>
    <t>(3:45) (Shotgun) 16-J.Goff pass short middle to 14-A.St. Brown to DET 31 for 6 yards (59-D.Campbell).</t>
  </si>
  <si>
    <t>(3:05) 32-D.Swift right guard to DET 39 for 8 yards (20-K.King; 59-D.Campbell).</t>
  </si>
  <si>
    <t>(2:46) (No Huddle, Shotgun) 16-J.Goff pass short right to 88-T.Hockenson ran ob at DET 43 for 4 yards (31-A.Amos).</t>
  </si>
  <si>
    <t>(2:23) (Shotgun) 32-D.Swift right guard to DET 48 for 5 yards (59-D.Campbell, 23-J.Alexander).</t>
  </si>
  <si>
    <t>(1:41) 30-J.Williams up the middle to 50 for 2 yards (94-D.Lowry; 96-K.Keke).</t>
  </si>
  <si>
    <t>(:35) 32-D.Swift right tackle to 50 for 5 yards (31-A.Amos). PENALTY on DET-58-P.Sewell, Offensive Holding, 10 yards, enforced at DET 45 - No Play.</t>
  </si>
  <si>
    <t>(:08) (Shotgun) 16-J.Goff pass short left to 87-Q.Cephus to DET 40 for 5 yards (21-E.Stokes, 59-D.Campbell).</t>
  </si>
  <si>
    <t>(15:00) 16-J.Goff pass short left to 32-D.Swift to GB 49 for 11 yards (51-K.Barnes).</t>
  </si>
  <si>
    <t>(14:01) 12-Aa.Rodgers pass incomplete deep right to 83-M.Valdes-Scantling (26-I.Melifonwu).</t>
  </si>
  <si>
    <t>(13:55) (Shotgun) 12-Aa.Rodgers pass short right to 17-D.Adams to GB 23 for 5 yards (26-I.Melifonwu).</t>
  </si>
  <si>
    <t>(12:21) 30-J.Williams left end to DET 45 for 6 yards (93-T.Slaton).</t>
  </si>
  <si>
    <t>(11:49) 16-J.Goff pass short left to 45-J.Cabinda to DET 49 for 4 yards (53-J.Garvin).</t>
  </si>
  <si>
    <t>(11:14) 30-J.Williams up the middle to GB 48 for 3 yards (97-K.Clark).</t>
  </si>
  <si>
    <t>(10:32) 16-J.Goff scrambles left end to GB 45 for 3 yards (59-D.Campbell). PENALTY on GB-59-D.Campbell, Face Mask (15 Yards), 15 yards, enforced at GB 45.</t>
  </si>
  <si>
    <t>J.Goff</t>
  </si>
  <si>
    <t>(10:03) 30-J.Williams right end to GB 22 for 8 yards (31-A.Amos).</t>
  </si>
  <si>
    <t>(9:23) 32-D.Swift left tackle to GB 19 for 3 yards (95-T.Lancaster; 52-R.Gary).</t>
  </si>
  <si>
    <t>(8:41) 16-J.Goff pass short left to 11-K.Raymond pushed ob at GB 9 for 10 yards (31-A.Amos).</t>
  </si>
  <si>
    <t>(8:08) (Shotgun) 30-J.Williams right tackle to GB 8 for 1 yard (97-K.Clark).</t>
  </si>
  <si>
    <t>(7:27) (Shotgun) 16-J.Goff pass short left to 88-T.Hockenson for 8 yards, TOUCHDOWN.</t>
  </si>
  <si>
    <t>(7:15) (Shotgun) 28-A.Dillon right tackle to GB 48 for 4 yards (91-M.Brockers; 53-C.Harris).</t>
  </si>
  <si>
    <t>(6:32) (Shotgun) 33-A.Jones up the middle to DET 44 for 8 yards (21-T.Walker).</t>
  </si>
  <si>
    <t>(5:50) 33-A.Jones left end pushed ob at DET 38 for 6 yards (34-A.Anzalone).</t>
  </si>
  <si>
    <t>(5:26) (Shotgun) 12-Aa.Rodgers pass short right to 17-D.Adams to DET 32 for 6 yards (41-A.Parker).</t>
  </si>
  <si>
    <t>(4:45) 12-Aa.Rodgers pass short left to 33-A.Jones pushed ob at DET 23 for 9 yards (34-A.Anzalone).</t>
  </si>
  <si>
    <t>(4:15) 33-A.Jones right tackle to DET 18 for 5 yards (34-A.Anzalone, 75-L.Onwuzurike).</t>
  </si>
  <si>
    <t>(3:29) 28-A.Dillon up the middle to DET 14 for 4 yards (75-L.Onwuzurike, 54-A.McNeill).</t>
  </si>
  <si>
    <t>(2:45) (Shotgun) 12-Aa.Rodgers pass short left to 33-A.Jones to DET 1 for 13 yards (25-W.Harris, 8-J.Collins) [97-N.Williams].</t>
  </si>
  <si>
    <t>(2:00) (Shotgun) 12-Aa.Rodgers pass incomplete short right to 83-M.Valdes-Scantling [95-R.Okwara].</t>
  </si>
  <si>
    <t>(1:57) 12-Aa.Rodgers pass short right to 33-A.Jones for 1 yard, TOUCHDOWN.</t>
  </si>
  <si>
    <t>(1:46) 32-D.Swift left end to GB 47 for 12 yards (26-D.Savage).</t>
  </si>
  <si>
    <t>(1:04) 32-D.Swift left guard to GB 45 for 2 yards (97-K.Clark, 59-D.Campbell).</t>
  </si>
  <si>
    <t>(:33) 16-J.Goff pass short middle to 88-T.Hockenson to GB 25 for 20 yards (20-K.King; 39-C.Sullivan).</t>
  </si>
  <si>
    <t>(:24) (Shotgun) 16-J.Goff pass short left to 30-J.Williams to GB 24 for 1 yard (59-D.Campbell).</t>
  </si>
  <si>
    <t>(:17) (Shotgun) 16-J.Goff pass incomplete deep right to 14-A.St. Brown.</t>
  </si>
  <si>
    <t>(:12) (Shotgun) 16-J.Goff pass incomplete deep left to 87-Q.Cephus (20-K.King).</t>
  </si>
  <si>
    <t>(:03) 12-Aa.Rodgers kneels to GB 24 for -1 yards.</t>
  </si>
  <si>
    <t>(14:52) 33-A.Jones left end to GB 16 for 3 yards (90-T.Flowers).</t>
  </si>
  <si>
    <t>(14:18) (Shotgun) 12-Aa.Rodgers pass short left to 33-A.Jones pushed ob at GB 26 for 10 yards (25-W.Harris).</t>
  </si>
  <si>
    <t>(13:43) 33-A.Jones left guard to GB 34 for 8 yards (90-T.Flowers, 21-T.Walker).</t>
  </si>
  <si>
    <t>(12:20) (Shotgun) 12-Aa.Rodgers pass deep right to 17-D.Adams ran ob at DET 26 for 50 yards (26-I.Melifonwu). DET-26-I.Melifonwu was injured during the play.</t>
  </si>
  <si>
    <t>(11:58) 33-A.Jones right end to DET 23 for 3 yards (8-J.Collins).</t>
  </si>
  <si>
    <t>(11:14) 12-Aa.Rodgers scrambles left end to DET 22 for 1 yard (34-A.Anzalone).</t>
  </si>
  <si>
    <t>(10:30) (Shotgun) 12-Aa.Rodgers pass deep middle to 85-R.Tonyan for 22 yards, TOUCHDOWN.</t>
  </si>
  <si>
    <t>(10:25) (Shotgun) 16-J.Goff left end to DET 42 for 17 yards (31-A.Amos).</t>
  </si>
  <si>
    <t>(9:40) 16-J.Goff pass short right to 30-J.Williams to DET 48 for 6 yards (59-D.Campbell) [97-K.Clark].</t>
  </si>
  <si>
    <t>(8:59) 32-D.Swift right end to GB 49 for 3 yards (94-D.Lowry; 97-K.Clark).</t>
  </si>
  <si>
    <t>(8:15) (Shotgun) 16-J.Goff pass short middle to 88-T.Hockenson to GB 34 for 15 yards (31-A.Amos).</t>
  </si>
  <si>
    <t>(7:34) 16-J.Goff pass incomplete deep left to 88-T.Hockenson.</t>
  </si>
  <si>
    <t>(7:27) (Shotgun) 32-D.Swift right guard to GB 32 for 2 yards (97-K.Clark).</t>
  </si>
  <si>
    <t>(6:42) (Shotgun) 16-J.Goff pass short middle to 14-A.St. Brown to GB 25 for 7 yards (59-D.Campbell) [20-K.King].</t>
  </si>
  <si>
    <t>(5:57) (Shotgun) 16-J.Goff pass incomplete short left to 87-Q.Cephus.</t>
  </si>
  <si>
    <t>(5:53) (Shotgun) 12-Aa.Rodgers pass incomplete deep right to 83-M.Valdes-Scantling [53-C.Harris].</t>
  </si>
  <si>
    <t>(5:46) (Shotgun) 33-A.Jones right end to GB 21 for -4 yards (97-N.Williams, 34-A.Anzalone).</t>
  </si>
  <si>
    <t>(5:26) (No Huddle) 12-Aa.Rodgers pass short middle to 18-R.Cobb to GB 35 for 14 yards (8-J.Collins). Penalty on DET, Defensive Too Many Men on Field, declined.</t>
  </si>
  <si>
    <t>(4:57) 33-A.Jones left end to GB 43 for 8 yards (8-J.Collins). PENALTY on GB-74-E.Jenkins, Offensive Holding, 10 yards, enforced at GB 35 - No Play.</t>
  </si>
  <si>
    <t>(4:27) (Shotgun) 12-Aa.Rodgers pass incomplete deep right to 85-R.Tonyan. PENALTY on DET-39-J.Jacobs, Defensive Pass Interference, 25 yards, enforced at GB 25 - No Play.</t>
  </si>
  <si>
    <t>(4:22) 12-Aa.Rodgers pass incomplete deep right to 17-D.Adams.</t>
  </si>
  <si>
    <t>(4:14) (Shotgun) 12-Aa.Rodgers pass short left to 18-R.Cobb pushed ob at DET 47 for 3 yards (34-A.Anzalone).</t>
  </si>
  <si>
    <t>(3:58) (No Huddle, Shotgun) 12-Aa.Rodgers pass short right to 18-R.Cobb to DET 38 for 9 yards (27-B.Price).</t>
  </si>
  <si>
    <t>(3:14) 12-Aa.Rodgers pass short left to 17-D.Adams to DET 33 for 5 yards (90-T.Flowers).</t>
  </si>
  <si>
    <t>(2:29) (Shotgun) 12-Aa.Rodgers pass deep middle to 17-D.Adams to DET 11 for 22 yards (8-J.Collins).</t>
  </si>
  <si>
    <t>(1:46) 33-A.Jones right end to DET 9 for 2 yards (27-B.Price). PENALTY on GB-70-R.Newman, Offensive Holding, 10 yards, enforced at DET 11 - No Play.</t>
  </si>
  <si>
    <t>(1:24) 12-Aa.Rodgers scrambles right end ran ob at DET 16 for 5 yards (97-N.Williams). PENALTY on DET-34-A.Anzalone, Defensive Holding, 5 yards, enforced at DET 16.</t>
  </si>
  <si>
    <t>(:57) (Shotgun) 33-A.Jones up the middle to DET 11 for no gain (21-T.Walker; 53-C.Harris).</t>
  </si>
  <si>
    <t>(:13) (Shotgun) 12-Aa.Rodgers pass short left to 33-A.Jones for 11 yards, TOUCHDOWN.</t>
  </si>
  <si>
    <t>(:07) 16-J.Goff FUMBLES (Aborted) at DET 25, RECOVERED by GB-51-K.Barnes at DET 23.</t>
  </si>
  <si>
    <t>(:03) 33-A.Jones right guard to DET 20 for 3 yards (97-N.Williams).</t>
  </si>
  <si>
    <t>(15:00) (Shotgun) 12-Aa.Rodgers pass short right to 85-R.Tonyan to DET 9 for 11 yards (27-B.Price).</t>
  </si>
  <si>
    <t>(14:14) (Shotgun) 12-Aa.Rodgers pass short left to 17-D.Adams to DET 9 for no gain (41-A.Parker).</t>
  </si>
  <si>
    <t>(13:33) (Shotgun) 33-A.Jones up the middle to DET 5 for 4 yards (34-A.Anzalone).</t>
  </si>
  <si>
    <t>(12:48) (Shotgun) 12-Aa.Rodgers pass incomplete short left to 17-D.Adams. PENALTY on DET-24-A.Oruwariye, Defensive Pass Interference, 4 yards, enforced at DET 5 - No Play.</t>
  </si>
  <si>
    <t>(12:45) (Shotgun) 33-A.Jones left guard for 1 yard, TOUCHDOWN.</t>
  </si>
  <si>
    <t>(12:36) (Shotgun) 16-J.Goff pass short right to 88-T.Hockenson to DET 25 for 2 yards (59-D.Campbell).</t>
  </si>
  <si>
    <t>(11:56) (Shotgun) 16-J.Goff pass short middle to 88-T.Hockenson to DET 30 for 5 yards (59-D.Campbell) [52-R.Gary].</t>
  </si>
  <si>
    <t>(11:15) (Shotgun) 16-J.Goff pass short right to 88-T.Hockenson to DET 33 for 3 yards (31-A.Amos).</t>
  </si>
  <si>
    <t>(10:29) (Shotgun) 16-J.Goff pass short right to 30-J.Williams to DET 33 for 5 yards (51-K.Barnes).</t>
  </si>
  <si>
    <t>(9:55) (Shotgun) 16-J.Goff pass short middle to 87-Q.Cephus to DET 40 for 7 yards (59-D.Campbell).</t>
  </si>
  <si>
    <t>(8:21) 12-Aa.Rodgers pass short right to 17-D.Adams to GB 30 for 15 yards (41-A.Parker).</t>
  </si>
  <si>
    <t>(7:38) 28-A.Dillon right tackle to GB 38 for 8 yards (25-W.Harris).</t>
  </si>
  <si>
    <t>(6:52) 12-Aa.Rodgers pass short right to 28-A.Dillon pushed ob at GB 46 for 8 yards (34-A.Anzalone).</t>
  </si>
  <si>
    <t>(6:15) 12-Aa.Rodgers pass short right to 19-E.St. Brown to GB 46 for no gain (27-B.Price).</t>
  </si>
  <si>
    <t>E.St</t>
  </si>
  <si>
    <t>(5:31) 28-A.Dillon left guard to GB 45 for -1 yards (8-J.Collins).</t>
  </si>
  <si>
    <t>(3:56) (Shotgun) 16-J.Goff pass incomplete short right to 87-Q.Cephus (21-E.Stokes).</t>
  </si>
  <si>
    <t>(3:51) (Shotgun) 16-J.Goff scrambles right end ran ob at DET 45 for 26 yards (31-A.Amos).</t>
  </si>
  <si>
    <t>(3:43) (Shotgun) 16-J.Goff pass short right intended for 17-T.Benson INTERCEPTED by 59-D.Campbell [53-J.Garvin] at GB 43. 59-D.Campbell pushed ob at GB 45 for 2 yards (17-T.Benson).</t>
  </si>
  <si>
    <t>(3:34) 32-K.Hill left guard to GB 48 for 3 yards (41-A.Parker).</t>
  </si>
  <si>
    <t>(3:27) 32-K.Hill left guard to DET 47 for 5 yards (90-T.Flowers; 34-A.Anzalone).</t>
  </si>
  <si>
    <t>(3:21) 12-Aa.Rodgers pass incomplete deep right to 83-M.Valdes-Scantling.</t>
  </si>
  <si>
    <t>(3:07) (Shotgun) 16-J.Goff pass short left to 32-D.Swift ran ob at DET 16 for 7 yards (31-A.Amos) [52-R.Gary].</t>
  </si>
  <si>
    <t>(3:00) (Shotgun) 16-J.Goff pass short middle to 14-A.St. Brown to DET 21 for 5 yards (23-J.Alexander).</t>
  </si>
  <si>
    <t>(2:44) (No Huddle, Shotgun) 16-J.Goff pass short middle to 17-T.Benson pushed ob at DET 45 for 24 yards (23-J.Alexander).</t>
  </si>
  <si>
    <t>(2:36) (Shotgun) 16-J.Goff pass short right to 32-D.Swift to GB 39 for 16 yards (23-J.Alexander).</t>
  </si>
  <si>
    <t>(2:13) (No Huddle, Shotgun) 16-J.Goff pass incomplete short left to 14-A.St. Brown.</t>
  </si>
  <si>
    <t>(2:08) (Shotgun) 16-J.Goff pass short middle to 32-D.Swift to GB 32 for 7 yards (26-D.Savage). GB-39-C.Sullivan was injured during the play.</t>
  </si>
  <si>
    <t>(2:00) (Shotgun) 16-J.Goff pass incomplete short middle to 32-D.Swift.</t>
  </si>
  <si>
    <t>(1:55) (Shotgun) 16-J.Goff pass incomplete deep left to 17-T.Benson (21-E.Stokes).</t>
  </si>
  <si>
    <t>(1:48) 10-J.Love kneels to GB 31 for -1 yards.</t>
  </si>
  <si>
    <t>J.Love</t>
  </si>
  <si>
    <t>(1:06) 10-J.Love kneels to GB 30 for -1 yards.</t>
  </si>
  <si>
    <t>(:28) 10-J.Love kneels to GB 29 for -1 yards.</t>
  </si>
  <si>
    <t>(14:52) 24-N.Chubb right guard to CLE 33 for 1 yard (97-M.Collins). PENALTY on HOU-94-C.Omenihu, Defensive Offside, 5 yards, enforced at CLE 32 - No Play.</t>
  </si>
  <si>
    <t>(14:30) (Shotgun) 6-B.Mayfield pass short right to 80-J.Landry to CLE 46 for 9 yards (37-T.Thomas; 23-E.Murray).</t>
  </si>
  <si>
    <t>(13:52) 6-B.Mayfield pass short left to 24-N.Chubb to CLE 49 for 3 yards (94-C.Omenihu).</t>
  </si>
  <si>
    <t>(13:13) 24-N.Chubb right tackle to CLE 45 for -4 yards (58-C.Kirksey).</t>
  </si>
  <si>
    <t>(11:58) (Shotgun) 6-B.Mayfield pass deep left to 88-H.Bryant to HOU 6 for 29 yards (26-V.Hargreaves).</t>
  </si>
  <si>
    <t>(11:16) (Shotgun) 6-B.Mayfield pass short right to 81-A.Hooper to HOU 2 for 4 yards (23-E.Murray).</t>
  </si>
  <si>
    <t>(10:39) 24-N.Chubb up the middle to HOU 1 for 1 yard (48-J.Thomas).</t>
  </si>
  <si>
    <t>(10:00) 31-A.Janovich up the middle for 1 yard, TOUCHDOWN.</t>
  </si>
  <si>
    <t>(9:52) (Shotgun) 5-Ty.Taylor pass short left to 12-N.Collins to HOU 48 for 32 yards (21-D.Ward) [90-J.Clowney].</t>
  </si>
  <si>
    <t>(9:12) 5-Ty.Taylor pass short left to 2-M.Ingram to HOU 47 for -1 yards (44-S.Takitaki).</t>
  </si>
  <si>
    <t>(8:34) (Shotgun) 2-M.Ingram left tackle to HOU 49 for 2 yards (28-J.Owusu-Koramoah).</t>
  </si>
  <si>
    <t>(7:49) (Shotgun) 5-Ty.Taylor pass short left to 13-B.Cooks pushed ob at CLE 39 for 12 yards (21-D.Ward).</t>
  </si>
  <si>
    <t>(7:13) (Shotgun) 30-P.Lindsay left guard to CLE 41 for -2 yards (90-J.Clowney, 51-Ma.Wilson).</t>
  </si>
  <si>
    <t>(6:35) (Shotgun) 5-Ty.Taylor pass short left to 18-C.Conley to CLE 28 for 13 yards (43-J.Johnson).</t>
  </si>
  <si>
    <t>(6:01) (Shotgun) 5-Ty.Taylor pass short right to 13-B.Cooks to CLE 22 for 6 yards (56-M.Smith).</t>
  </si>
  <si>
    <t>(5:27) 5-Ty.Taylor pass short right to 30-P.Lindsay for 22 yards, TOUCHDOWN.</t>
  </si>
  <si>
    <t>(5:18) 27-K.Hunt right tackle to CLE 26 for 1 yard (48-J.Thomas).</t>
  </si>
  <si>
    <t>(4:55) (No Huddle) 6-B.Mayfield pass short left to 85-D.Njoku to CLE 37 for 11 yards (51-K.Grugier-Hill).</t>
  </si>
  <si>
    <t>(4:13) (Shotgun) 27-K.Hunt left guard to CLE 46 for 9 yards (23-E.Murray).</t>
  </si>
  <si>
    <t>(3:37) 27-K.Hunt right tackle to CLE 45 for -1 yards (59-W.Mercilus, 58-C.Kirksey).</t>
  </si>
  <si>
    <t>(2:55) 6-B.Mayfield pass short left to 81-A.Hooper pushed ob at HOU 42 for 13 yards (1-L.Johnson).</t>
  </si>
  <si>
    <t>(2:20) (Shotgun) 6-B.Mayfield pass short middle to 11-D.Peoples-Jones to HOU 27 for 15 yards (20-Ju.Reid). FUMBLES (20-Ju.Reid), RECOVERED by HOU-58-C.Kirksey at HOU 28. 58-C.Kirksey to HOU 27 for -1 yards (24-N.Chubb).</t>
  </si>
  <si>
    <t>(2:13) 2-M.Ingram right end to HOU 31 for 4 yards (51-Ma.Wilson).</t>
  </si>
  <si>
    <t>(1:33) (Shotgun) 31-D.Johnson left guard to HOU 36 for 5 yards (97-M.Jackson; 95-M.Garrett).</t>
  </si>
  <si>
    <t>(:50) (Shotgun) 2-M.Ingram up the middle to HOU 43 for 7 yards (20-G.Newsome).</t>
  </si>
  <si>
    <t>(:13) (Shotgun) 2-M.Ingram right tackle to HOU 46 for 3 yards (33-R.Harrison).</t>
  </si>
  <si>
    <t>(15:00) (Shotgun) 5-Ty.Taylor pass short left to 13-B.Cooks to HOU 38 for -3 yards (56-M.Smith).</t>
  </si>
  <si>
    <t>(14:18) (Shotgun) 5-Ty.Taylor pass short middle to 13-B.Cooks to CLE 49 for 13 yards (56-M.Smith; 43-J.Johnson). Penalty on CLE-55-T.McKinley, Defensive Offside, declined.</t>
  </si>
  <si>
    <t>(13:12) (Shotgun) 6-B.Mayfield pass short left to 82-R.Higgins to CLE 30 for 14 yards (58-C.Kirksey).</t>
  </si>
  <si>
    <t>R.Higgins</t>
  </si>
  <si>
    <t>(12:31) 6-B.Mayfield scrambles left end to CLE 32 for 2 yards (48-J.Thomas).</t>
  </si>
  <si>
    <t>B.Mayfield</t>
  </si>
  <si>
    <t>(11:53) (Shotgun) 6-B.Mayfield pass short left to 81-A.Hooper to CLE 45 for 13 yards (58-C.Kirksey).</t>
  </si>
  <si>
    <t>(11:14) 27-K.Hunt left guard to HOU 42 for 13 yards (20-Ju.Reid).</t>
  </si>
  <si>
    <t>(10:34) 27-K.Hunt left end to HOU 45 for -3 yards (51-K.Grugier-Hill).</t>
  </si>
  <si>
    <t>(9:57) (Shotgun) 6-B.Mayfield pass incomplete deep left to 85-D.Njoku.</t>
  </si>
  <si>
    <t>(9:54) (Shotgun) 6-B.Mayfield pass deep middle intended for 10-A.Schwartz INTERCEPTED by 20-Ju.Reid at HOU 29. 20-Ju.Reid to CLE 47 for 24 yards (78-J.Conklin). CLE-6-B.Mayfield was injured during the play. His return is Probable.</t>
  </si>
  <si>
    <t>(9:44) (Shotgun) 30-P.Lindsay right guard to CLE 47 for no gain (33-R.Harrison; 97-M.Jackson).</t>
  </si>
  <si>
    <t>(9:07) (Shotgun) 5-Ty.Taylor pass short right to 89-D.Amendola to CLE 38 for 9 yards (21-D.Ward).</t>
  </si>
  <si>
    <t>(8:32) (Shotgun) 5-Ty.Taylor pass short right to 13-B.Cooks ran ob at CLE 16 for 22 yards (33-R.Harrison).</t>
  </si>
  <si>
    <t>(7:57) (Shotgun) 30-P.Lindsay right guard to CLE 15 for 1 yard (56-M.Smith; 55-T.McKinley).</t>
  </si>
  <si>
    <t>(7:18) (Shotgun) 5-Ty.Taylor pass incomplete short right to 2-M.Ingram.</t>
  </si>
  <si>
    <t>(7:14) (Shotgun) 5-Ty.Taylor scrambles right end for 15 yards, TOUCHDOWN.</t>
  </si>
  <si>
    <t>Ty.Taylor</t>
  </si>
  <si>
    <t>(7:06) (Shotgun) 24-N.Chubb left end pushed ob at CLE 46 for 21 yards (20-Ju.Reid).</t>
  </si>
  <si>
    <t>(6:26) 24-N.Chubb left guard to HOU 47 for 7 yards (90-R.Blacklock; 50-J.Jenkins).</t>
  </si>
  <si>
    <t>(5:45) 6-B.Mayfield pass short left to 88-H.Bryant to HOU 39 for 8 yards (23-E.Murray).</t>
  </si>
  <si>
    <t>(5:02) 24-N.Chubb right guard to HOU 34 for 5 yards (51-K.Grugier-Hill; 59-W.Mercilus).</t>
  </si>
  <si>
    <t>(4:21) 24-N.Chubb right guard to HOU 24 for 10 yards (20-Ju.Reid). HOU-51-K.Grugier-Hill was injured during the play. His return is Questionable.</t>
  </si>
  <si>
    <t>(3:46) 27-K.Hunt right guard to HOU 16 for 8 yards (94-C.Omenihu; 23-E.Murray). HOU-94-C.Omenihu was injured during the play. His return is Questionable.</t>
  </si>
  <si>
    <t>(3:20) (Shotgun) 27-K.Hunt left end to HOU 11 for 5 yards (41-Z.Cunningham; 25-D.King).</t>
  </si>
  <si>
    <t>(2:41) 31-A.Janovich left guard to HOU 12 for -1 yards (51-K.Grugier-Hill).</t>
  </si>
  <si>
    <t>(2:00) (Shotgun) 6-B.Mayfield pass short right to 85-D.Njoku to HOU 5 for 7 yards (41-Z.Cunningham; 39-T.Mitchell).</t>
  </si>
  <si>
    <t>(1:20) (Shotgun) 6-B.Mayfield scrambles up the middle for 5 yards, TOUCHDOWN.</t>
  </si>
  <si>
    <t>(1:09) (Shotgun) 31-D.Johnson up the middle to HOU 33 for 8 yards (90-J.Clowney; 95-M.Garrett). HOU-78-L.Tunsil was injured during the play. His return is Questionable.</t>
  </si>
  <si>
    <t>(:58) (Shotgun) 31-D.Johnson right guard to HOU 37 for 4 yards (58-M.McDowell).</t>
  </si>
  <si>
    <t>(:22) (Shotgun) 31-D.Johnson right guard to HOU 31 for 4 yards (56-M.Smith).</t>
  </si>
  <si>
    <t>(:17) (Shotgun) 31-D.Johnson right guard to HOU 34 for 3 yards (95-M.Garrett; 55-T.McKinley).</t>
  </si>
  <si>
    <t>(:13) (Shotgun) 31-D.Johnson right guard to HOU 35 for 1 yard (22-G.Delpit).</t>
  </si>
  <si>
    <t>(15:00) (Shotgun) 2-M.Ingram left guard to HOU 29 for 4 yards (33-R.Harrison). HOU-83-A.Auclair was injured during the play. His return is Questionable.</t>
  </si>
  <si>
    <t>(14:40) 2-M.Ingram up the middle to HOU 29 for no gain (90-J.Clowney; 97-M.Jackson).</t>
  </si>
  <si>
    <t>(13:55) (Shotgun) 10-D.Mills pass incomplete short middle to 13-B.Cooks.</t>
  </si>
  <si>
    <t>(13:42) 24-N.Chubb right guard to CLE 28 for no gain (91-R.Lopez; 97-M.Collins). PENALTY on CLE, Illegal Formation, 5 yards, enforced at CLE 28 - No Play.</t>
  </si>
  <si>
    <t>(13:16) (Shotgun) 6-B.Mayfield pass short left to 88-H.Bryant to CLE 29 for 6 yards (26-V.Hargreaves).</t>
  </si>
  <si>
    <t>(12:30) (Shotgun) 6-B.Mayfield pass short middle to 82-R.Higgins to CLE 42 for 13 yards (26-V.Hargreaves).</t>
  </si>
  <si>
    <t>(11:48) 6-B.Mayfield pass short right to 88-H.Bryant to CLE 48 for 6 yards (39-T.Mitchell).</t>
  </si>
  <si>
    <t>(11:06) 10-A.Schwartz right end to CLE 41 for -7 yards (58-C.Kirksey). PENALTY on HOU-58-C.Kirksey, Face Mask (15 Yards), 15 yards, enforced at CLE 48 - No Play.</t>
  </si>
  <si>
    <t>(10:39) 6-B.Mayfield pass short right to 81-A.Hooper to HOU 32 for 5 yards (41-Z.Cunningham; 51-K.Grugier-Hill).</t>
  </si>
  <si>
    <t>(9:52) 24-N.Chubb right end to HOU 24 for 8 yards (51-K.Grugier-Hill).</t>
  </si>
  <si>
    <t>(9:10) (Shotgun) 24-N.Chubb right guard to HOU 23 for 1 yard (90-R.Blacklock).</t>
  </si>
  <si>
    <t>(8:26) (Shotgun) 6-B.Mayfield pass short right to 24-N.Chubb pushed ob at HOU 22 for 1 yard (58-C.Kirksey). PENALTY on CLE-78-J.Conklin, Offensive Holding, 10 yards, enforced at HOU 23 - No Play.</t>
  </si>
  <si>
    <t>(7:59) (Shotgun) 6-B.Mayfield pass short left to 25-D.Felton for 33 yards, TOUCHDOWN.</t>
  </si>
  <si>
    <t>D.Felton</t>
  </si>
  <si>
    <t>(7:45) (Shotgun) 10-D.Mills up the middle to HOU 10 for 2 yards (51-Ma.Wilson; 44-S.Takitaki).</t>
  </si>
  <si>
    <t>D.Mills</t>
  </si>
  <si>
    <t>(7:10) (Shotgun) 30-P.Lindsay right end to HOU 8 for -2 yards (23-T.Hill).</t>
  </si>
  <si>
    <t>(6:27) (Shotgun) 10-D.Mills pass short middle intended for 19-A.Roberts INTERCEPTED by 56-M.Smith at HOU 18. 56-M.Smith to HOU 18 for no gain.</t>
  </si>
  <si>
    <t>A.Roberts</t>
  </si>
  <si>
    <t>(6:17) 24-N.Chubb right end to HOU 12 for 6 yards (58-C.Kirksey). HOU-91-R.Lopez was injured during the play. His return is Questionable.</t>
  </si>
  <si>
    <t>(5:44) 6-B.Mayfield scrambles left end to HOU 11 for 1 yard (51-K.Grugier-Hill). FUMBLES (51-K.Grugier-Hill), ball out of bounds at HOU 11. HOU-20-Ju.Reid was injured during the play. His return is Questionable.</t>
  </si>
  <si>
    <t>(5:25) (Shotgun) 27-K.Hunt up the middle to HOU 12 for -1 yards (97-M.Collins, 58-C.Kirksey).</t>
  </si>
  <si>
    <t>(4:40) 2-M.Ingram right guard to HOU 33 for 8 yards (56-M.Smith).</t>
  </si>
  <si>
    <t>(4:00) 30-P.Lindsay right end to HOU 38 for 5 yards (22-G.Delpit; 56-M.Smith).</t>
  </si>
  <si>
    <t>(3:22) 10-D.Mills pass incomplete deep middle to 13-B.Cooks.</t>
  </si>
  <si>
    <t>(3:15) 2-M.Ingram left guard to HOU 41 for 3 yards (20-G.Newsome; 97-M.Jackson).</t>
  </si>
  <si>
    <t>(2:30) (Shotgun) 10-D.Mills pass short left to 88-J.Akins to CLE 42 for 17 yards (33-R.Harrison). PENALTY on HOU-88-J.Akins, Taunting, 15 yards, enforced at CLE 42.</t>
  </si>
  <si>
    <t>(1:57) (Shotgun) 10-D.Mills pass incomplete short middle to 88-J.Akins.</t>
  </si>
  <si>
    <t>(1:52) (Shotgun) 10-D.Mills right end to HOU 40 for -3 yards (22-G.Delpit). Penalty on HOU, Illegal Shift, declined.</t>
  </si>
  <si>
    <t>(1:22) (Shotgun) 10-D.Mills pass short right to 31-D.Johnson to CLE 46 for 14 yards (43-J.Johnson; 22-G.Delpit). CLE-56-M.Smith was injured during the play. His return is Questionable.</t>
  </si>
  <si>
    <t>(:55) 2-M.Ingram left end to CLE 43 for 3 yards (52-E.Lee).</t>
  </si>
  <si>
    <t>(:17) 2-M.Ingram left guard to CLE 42 for 1 yard (58-M.McDowell). CLE-58-M.McDowell was injured during the play. His return is Probable.</t>
  </si>
  <si>
    <t>(15:00) (Shotgun) 10-D.Mills pass incomplete deep right to 13-B.Cooks. PENALTY on CLE-20-G.Newsome, Defensive Pass Interference, 27 yards, enforced at CLE 42 - No Play. Penalty on CLE-23-T.Hill, Defensive Holding, declined.</t>
  </si>
  <si>
    <t>(14:55) 2-M.Ingram left guard to CLE 13 for 2 yards (20-G.Newsome; 51-Ma.Wilson).</t>
  </si>
  <si>
    <t>(14:16) (Shotgun) 10-D.Mills pass short left to 13-B.Cooks to CLE 6 for 7 yards (28-J.Owusu-Koramoah).</t>
  </si>
  <si>
    <t>(13:36) 2-M.Ingram up the middle to CLE 3 for 3 yards (91-J.Jackson).</t>
  </si>
  <si>
    <t>(12:55) (Shotgun) 2-M.Ingram up the middle to CLE 1 for 2 yards (51-Ma.Wilson).</t>
  </si>
  <si>
    <t>(12:15) 2-M.Ingram up the middle to CLE 2 for -1 yards (33-R.Harrison).</t>
  </si>
  <si>
    <t>(11:34) 10-D.Mills pass short right to 13-B.Cooks for 2 yards, TOUCHDOWN.</t>
  </si>
  <si>
    <t>(11:25) 27-K.Hunt right end to CLE 21 for 3 yards (24-T.Smith). HOU-20-Ju.Reid was injured during the play. His return is Doubtful.</t>
  </si>
  <si>
    <t>(11:00) (Shotgun) 6-B.Mayfield pass short right to 81-A.Hooper to CLE 26 for 5 yards (41-Z.Cunningham; 24-T.Smith).</t>
  </si>
  <si>
    <t>(10:15) (Shotgun) 6-B.Mayfield scrambles left end pushed ob at CLE 30 for 4 yards (26-V.Hargreaves).</t>
  </si>
  <si>
    <t>(9:34) (Shotgun) 6-B.Mayfield pass short right to 25-D.Felton ran ob at CLE 48 for 18 yards (94-C.Omenihu).</t>
  </si>
  <si>
    <t>(8:51) 27-K.Hunt right end to HOU 47 for 5 yards (41-Z.Cunningham; 24-T.Smith).</t>
  </si>
  <si>
    <t>(8:10) (Shotgun) 27-K.Hunt right end to HOU 41 for 6 yards (97-M.Collins).</t>
  </si>
  <si>
    <t>(7:27) 24-N.Chubb left guard to HOU 27 for 14 yards (51-K.Grugier-Hill; 26-V.Hargreaves).</t>
  </si>
  <si>
    <t>(6:41) (Shotgun) 6-B.Mayfield scrambles left end ran ob at HOU 26 for 1 yard (24-T.Smith).</t>
  </si>
  <si>
    <t>(5:59) 24-N.Chubb right guard for 26 yards, TOUCHDOWN.</t>
  </si>
  <si>
    <t>(5:47) (Shotgun) 10-D.Mills pass incomplete short middle to 85-P.Brown (28-J.Owusu-Koramoah).</t>
  </si>
  <si>
    <t>(5:43) (Shotgun) 10-D.Mills pass incomplete short left to 13-B.Cooks. Penalty on HOU-71-T.Howard, Ineligible Downfield Pass, declined.</t>
  </si>
  <si>
    <t>(5:38) (Shotgun) 10-D.Mills pass incomplete deep right to 13-B.Cooks (20-G.Newsome).</t>
  </si>
  <si>
    <t>(5:19) 27-K.Hunt right guard to CLE 38 for 1 yard (48-J.Thomas).</t>
  </si>
  <si>
    <t>(4:33) (Shotgun) 27-K.Hunt left end to CLE 43 for 5 yards (94-C.Omenihu).</t>
  </si>
  <si>
    <t>(3:46) (Shotgun) 6-B.Mayfield pass short right to 27-K.Hunt to CLE 45 for 2 yards (41-Z.Cunningham).</t>
  </si>
  <si>
    <t>(3:33) (Shotgun) 10-D.Mills pass short left to 31-D.Johnson to HOU 23 for 11 yards (96-J.Elliott). PENALTY on HOU-68-J.Britt, Offensive Holding, 10 yards, enforced at HOU 20.</t>
  </si>
  <si>
    <t>(3:25) (Shotgun) 10-D.Mills pass short left to 13-B.Cooks to HOU 21 for 11 yards (21-D.Ward).</t>
  </si>
  <si>
    <t>(3:03) (No Huddle, Shotgun) 10-D.Mills pass short right to 13-B.Cooks to HOU 29 for 8 yards (56-M.Smith). PENALTY on CLE-56-M.Smith, Face Mask (15 Yards), 15 yards, enforced at HOU 29.</t>
  </si>
  <si>
    <t>(2:54) (No Huddle, Shotgun) 10-D.Mills pass incomplete short right to 18-C.Conley.</t>
  </si>
  <si>
    <t>(2:47) (Shotgun) 10-D.Mills pass deep right to 19-A.Roberts ran ob at CLE 21 for 35 yards (43-J.Johnson).</t>
  </si>
  <si>
    <t>(2:15) (Shotgun) 10-D.Mills scrambles right end ran ob at CLE 19 for 9 yards (23-T.Hill). PENALTY on CLE-96-J.Elliott, Defensive Offside, 5 yards, enforced at CLE 28 - No Play.</t>
  </si>
  <si>
    <t>(2:08) (Shotgun) 10-D.Mills pass incomplete short left to 13-B.Cooks [90-J.Clowney].</t>
  </si>
  <si>
    <t>(1:59) 6-B.Mayfield kneels to CLE 30 for -1 yards.</t>
  </si>
  <si>
    <t>(1:18) 6-B.Mayfield kneels to CLE 29 for -1 yards.</t>
  </si>
  <si>
    <t>(:38) 6-B.Mayfield kneels to CLE 28 for -1 yards.</t>
  </si>
  <si>
    <t>(15:00) (Shotgun) 8-L.Jackson right tackle to BAL 27 for 2 yards (54-N.Bolton).</t>
  </si>
  <si>
    <t>(14:25) (Shotgun) 8-L.Jackson pass incomplete deep middle to 5-M.Brown.</t>
  </si>
  <si>
    <t>(14:19) (Shotgun) 8-L.Jackson pass short right intended for 14-S.Watkins INTERCEPTED by 32-T.Mathieu at BAL 34. 32-T.Mathieu for 34 yards, TOUCHDOWN.</t>
  </si>
  <si>
    <t>(14:10) (Shotgun) 28-L.Murray right guard to BAL 31 for 6 yards (54-N.Bolton).</t>
  </si>
  <si>
    <t>(13:30) (Shotgun) 34-T.Williams right tackle to BAL 36 for 5 yards (95-C.Jones; 53-A.Hitchens).</t>
  </si>
  <si>
    <t>(12:51) (Shotgun) 8-L.Jackson pass short left to 5-M.Brown to BAL 47 for 11 yards (38-L.Sneed).</t>
  </si>
  <si>
    <t>(12:10) (Shotgun) 34-T.Williams right end to KC 41 for 12 yards (32-T.Mathieu).</t>
  </si>
  <si>
    <t>(11:29) (Shotgun) 33-D.Freeman right end to KC 10 for 31 yards (32-T.Mathieu).</t>
  </si>
  <si>
    <t>D.Freeman</t>
  </si>
  <si>
    <t>(10:42) (Shotgun) 34-T.Williams left end to KC 1 for 9 yards (21-M.Hughes; 49-D.Sorensen). FUMBLES (21-M.Hughes), recovered by BAL-13-D.Duvernay at KC 2. 13-D.Duvernay for 2 yards, TOUCHDOWN.</t>
  </si>
  <si>
    <t>(10:31) (Shotgun) 25-C.Edwards-Helaire right tackle to KC 17 for 9 yards (6-P.Queen).</t>
  </si>
  <si>
    <t>(9:54) (Shotgun) 15-P.Mahomes pass short middle to 17-M.Hardman to KC 23 for 6 yards (54-T.Bowser).</t>
  </si>
  <si>
    <t>(9:23) (Shotgun) 15-P.Mahomes pass short right to 10-T.Hill ran ob at KC 30 for 7 yards (44-M.Humphrey).</t>
  </si>
  <si>
    <t>(8:51) (Shotgun) 15-P.Mahomes pass short middle to 17-M.Hardman ran ob at KC 49 for 19 yards (44-M.Humphrey).</t>
  </si>
  <si>
    <t>(8:17) (Shotgun) 25-C.Edwards-Helaire right end to 50 for 1 yard (21-B.Stephens; 40-M.Harrison).</t>
  </si>
  <si>
    <t>(7:37) 25-C.Edwards-Helaire right guard to BAL 43 for 7 yards (92-J.Madubuike).</t>
  </si>
  <si>
    <t>(6:54) (Shotgun) 15-P.Mahomes pass short left to 87-T.Kelce to BAL 33 for 10 yards (6-P.Queen).</t>
  </si>
  <si>
    <t>(6:12) 15-P.Mahomes pass deep middle to 11-D.Robinson for 33 yards, TOUCHDOWN.</t>
  </si>
  <si>
    <t>(6:05) (Shotgun) 8-L.Jackson pass short left to 5-M.Brown ran ob at BAL 42 for 17 yards (32-T.Mathieu).</t>
  </si>
  <si>
    <t>(5:35) 63-T.Colon reported in as eligible.  34-T.Williams right guard to BAL 49 for 7 yards (91-D.Nnadi).</t>
  </si>
  <si>
    <t>(4:54) (Shotgun) 34-T.Williams right guard to 50 for 1 yard (55-F.Clark).</t>
  </si>
  <si>
    <t>(4:15) (Shotgun) 8-L.Jackson right end ran ob at KC 41 for 9 yards (53-A.Hitchens).</t>
  </si>
  <si>
    <t>(3:38) (Shotgun) 8-L.Jackson left end ran ob at KC 32 for 9 yards (97-A.Okafor).</t>
  </si>
  <si>
    <t>(2:57) (Shotgun) 28-L.Murray left end to KC 24 for 8 yards (38-L.Sneed).</t>
  </si>
  <si>
    <t>(2:13) (Shotgun) 8-L.Jackson pass incomplete deep right to 14-S.Watkins.</t>
  </si>
  <si>
    <t>(2:08) (Shotgun) 8-L.Jackson pass short right to 5-M.Brown to KC 28 for -4 yards (53-A.Hitchens).</t>
  </si>
  <si>
    <t>(1:24) (Shotgun) 8-L.Jackson pass deep middle intended for 5-M.Brown INTERCEPTED by 32-T.Mathieu at KC -2. 32-T.Mathieu to KC 14 for 16 yards (89-M.Andrews).</t>
  </si>
  <si>
    <t>(1:13) (Shotgun) 15-P.Mahomes pass deep right to 17-M.Hardman to KC 31 for 17 yards.</t>
  </si>
  <si>
    <t>(:44) 15-P.Mahomes pass short middle to 45-M.Burton to KC 35 for 4 yards (44-M.Humphrey; 36-C.Clark). PENALTY on KC-11-D.Robinson, Offensive Pass Interference, 10 yards, enforced at KC 31 - No Play.</t>
  </si>
  <si>
    <t>(:12) 25-C.Edwards-Helaire left guard to KC 2 for -1 yards (50-J.Houston).</t>
  </si>
  <si>
    <t>(15:00) (Shotgun) 15-P.Mahomes pass short left to 88-J.Fortson pushed ob at KC 13 for 11 yards (23-A.Averett).</t>
  </si>
  <si>
    <t>J.Fortson</t>
  </si>
  <si>
    <t>(14:20) (Shotgun) 34-T.Williams left guard to BAL 33 for no gain (54-N.Bolton).</t>
  </si>
  <si>
    <t>(13:36) (Shotgun) 8-L.Jackson pass short middle to 89-M.Andrews to BAL 40 for 7 yards (32-T.Mathieu).</t>
  </si>
  <si>
    <t>(12:52) (Shotgun) 34-T.Williams right end to BAL 40 for no gain (54-N.Bolton).</t>
  </si>
  <si>
    <t>(12:05) 31-Da.Williams right guard to KC 12 for 1 yard (93-C.Campbell).</t>
  </si>
  <si>
    <t>(11:23) (Shotgun) 15-P.Mahomes pass short right to 87-T.Kelce to KC 26 for 14 yards (40-M.Harrison).</t>
  </si>
  <si>
    <t>(10:45) 25-C.Edwards-Helaire left end to KC 29 for 3 yards (32-D.Elliott).</t>
  </si>
  <si>
    <t>(10:00) (Shotgun) 15-P.Mahomes pass short middle to 11-D.Robinson to KC 39 for 10 yards (49-C.Board).</t>
  </si>
  <si>
    <t>(9:20) 15-P.Mahomes pass incomplete deep middle to 17-M.Hardman (44-M.Humphrey).</t>
  </si>
  <si>
    <t>(9:16) (Shotgun) 15-P.Mahomes pass incomplete deep right to 17-M.Hardman.</t>
  </si>
  <si>
    <t>(9:11) (Shotgun) 15-P.Mahomes pass incomplete short right to 11-D.Robinson [32-D.Elliott].</t>
  </si>
  <si>
    <t>(8:52) (Shotgun) 8-L.Jackson right end pushed ob at BAL 49 for 21 yards (53-A.Hitchens).</t>
  </si>
  <si>
    <t>(8:17) (Shotgun) 28-L.Murray right guard to KC 48 for 3 yards (53-A.Hitchens, 54-N.Bolton).</t>
  </si>
  <si>
    <t>(7:32) (Shotgun) 8-L.Jackson pass deep middle to 5-M.Brown to KC 28 for 20 yards (49-D.Sorensen).</t>
  </si>
  <si>
    <t>(6:46) (Shotgun) 63-T.Colon reported in as eligible.  8-L.Jackson pass short left to 89-M.Andrews to KC 20 for 8 yards (49-D.Sorensen).</t>
  </si>
  <si>
    <t>(6:09) 28-L.Murray right guard to KC 16 for 4 yards (99-K.Saunders; 49-D.Sorensen).</t>
  </si>
  <si>
    <t>(5:24) (Shotgun) 8-L.Jackson pass incomplete short middle to 5-M.Brown.</t>
  </si>
  <si>
    <t>(5:20) (Shotgun) 34-T.Williams right tackle to KC 13 for 3 yards (91-D.Nnadi). PENALTY on BAL-78-A.Villanueva, Illegal Formation, 5 yards, enforced at KC 16 - No Play.</t>
  </si>
  <si>
    <t>(4:56) (Shotgun) 8-L.Jackson pass short left to 34-T.Williams to KC 12 for 9 yards (54-N.Bolton).</t>
  </si>
  <si>
    <t>(4:14) (Shotgun) 8-L.Jackson pass short left to 34-T.Williams to KC 5 for 7 yards (54-N.Bolton).</t>
  </si>
  <si>
    <t>(3:26) (Shotgun) 28-L.Murray right guard for 5 yards, TOUCHDOWN.</t>
  </si>
  <si>
    <t>(3:16) (Shotgun) 25-C.Edwards-Helaire right guard to KC 42 for 9 yards (6-P.Queen, 54-T.Bowser).</t>
  </si>
  <si>
    <t>(2:42) (Shotgun) 15-P.Mahomes pass short left to 10-T.Hill ran ob at KC 46 for 4 yards (32-D.Elliott).</t>
  </si>
  <si>
    <t>(2:13) (Shotgun) 15-P.Mahomes pass short left to 87-T.Kelce ran ob at BAL 40 for 14 yards (40-M.Harrison).</t>
  </si>
  <si>
    <t>(2:00) 15-P.Mahomes pass short middle to 81-B.Bell to BAL 20 for 20 yards (32-D.Elliott). BAL-32-D.Elliott was injured during the play.</t>
  </si>
  <si>
    <t>(1:45) (Shotgun) 25-C.Edwards-Helaire right end to BAL 16 for 4 yards (93-C.Campbell; 49-C.Board).</t>
  </si>
  <si>
    <t>(1:01) (Shotgun) 15-P.Mahomes pass short left to 1-J.McKinnon pushed ob at BAL 2 for 14 yards (6-P.Queen).</t>
  </si>
  <si>
    <t>J.McKinnon</t>
  </si>
  <si>
    <t>(:54) (Shotgun) 31-Da.Williams right end for 2 yards, TOUCHDOWN.</t>
  </si>
  <si>
    <t>(:51) (Shotgun) 8-L.Jackson pass short middle to 14-S.Watkins to BAL 36 for 11 yards (27-R.Fenton).</t>
  </si>
  <si>
    <t>(:47) (Shotgun) 8-L.Jackson pass short middle to 34-T.Williams to BAL 35 for 4 yards (56-B.Niemann). PENALTY on BAL-78-A.Villanueva, Offensive Holding, 10 yards, enforced at BAL 31 - No Play.</t>
  </si>
  <si>
    <t>(:40) (Shotgun) 34-T.Williams right end to BAL 41 for 20 yards (49-D.Sorensen; 98-T.Wharton).</t>
  </si>
  <si>
    <t>(:33) (Shotgun) 8-L.Jackson pass short middle to 89-M.Andrews pushed ob at KC 47 for 12 yards (35-C.Ward).</t>
  </si>
  <si>
    <t>(:26) (Shotgun) 8-L.Jackson right guard to KC 33 for 14 yards (56-B.Niemann).</t>
  </si>
  <si>
    <t>(:11) (Shotgun) 8-L.Jackson pass short left to 14-S.Watkins ran ob at KC 25 for 8 yards (27-R.Fenton).</t>
  </si>
  <si>
    <t>(14:55) 25-C.Edwards-Helaire left guard to KC 26 for no gain (92-J.Madubuike). PENALTY on BAL-92-J.Madubuike, Defensive Holding, 5 yards, enforced at KC 26 - No Play.</t>
  </si>
  <si>
    <t>(14:38) (Shotgun) 25-C.Edwards-Helaire right guard to KC 38 for 7 yards (6-P.Queen).</t>
  </si>
  <si>
    <t>(14:01) (Shotgun) 15-P.Mahomes pass short right to 87-T.Kelce to KC 43 for 5 yards (44-M.Humphrey).</t>
  </si>
  <si>
    <t>(13:25) 15-P.Mahomes pass short left to 45-M.Burton to BAL 46 for 11 yards (23-A.Averett).</t>
  </si>
  <si>
    <t>(12:46) 25-C.Edwards-Helaire left end to BAL 40 for 6 yards (50-J.Houston).</t>
  </si>
  <si>
    <t>(12:01) (Shotgun) 15-P.Mahomes pass short middle to 13-B.Pringle for 40 yards, TOUCHDOWN.</t>
  </si>
  <si>
    <t>(11:53) (Shotgun) 8-L.Jackson pass short middle to 5-M.Brown to KC 48 for 27 yards (32-T.Mathieu).</t>
  </si>
  <si>
    <t>(11:12) (Shotgun) 28-L.Murray left guard to KC 42 for 6 yards (55-F.Clark; 54-N.Bolton). PENALTY on BAL-72-B.Powers, Offensive Holding, 10 yards, enforced at KC 48 - No Play.</t>
  </si>
  <si>
    <t>(10:45) (Shotgun) 28-L.Murray left end to BAL 38 for -4 yards (55-F.Clark).</t>
  </si>
  <si>
    <t>(10:05) (Shotgun) 8-L.Jackson pass short left to 89-M.Andrews pushed ob at KC 42 for 20 yards (32-T.Mathieu).</t>
  </si>
  <si>
    <t>(9:39) 8-L.Jackson pass deep middle to 5-M.Brown for 42 yards, TOUCHDOWN.</t>
  </si>
  <si>
    <t>(9:30) 10-T.Hill right end pushed ob at KC 40 for 15 yards (36-C.Clark). End around</t>
  </si>
  <si>
    <t>(9:03) 25-C.Edwards-Helaire right tackle to KC 41 for 1 yard (99-O.Oweh, 54-T.Bowser).</t>
  </si>
  <si>
    <t>(8:20) (Shotgun) 15-P.Mahomes pass short left to 17-M.Hardman to KC 46 for 5 yards (6-P.Queen; 23-A.Averett).</t>
  </si>
  <si>
    <t>(7:37) (Shotgun) 15-P.Mahomes scrambles right end pushed ob at KC 49 for 3 yards (6-P.Queen). PENALTY on BAL-44-M.Humphrey, Defensive Holding, 5 yards, enforced at KC 49.</t>
  </si>
  <si>
    <t>P.Mahomes</t>
  </si>
  <si>
    <t>(7:14) 15-P.Mahomes pass incomplete deep left to 17-M.Hardman.</t>
  </si>
  <si>
    <t>(7:07) (Shotgun) 15-P.Mahomes pass short right to 87-T.Kelce for 46 yards, TOUCHDOWN.</t>
  </si>
  <si>
    <t>(6:50) (Shotgun) 34-T.Williams right guard to BAL 28 for 3 yards (99-K.Saunders).</t>
  </si>
  <si>
    <t>(6:09) (Shotgun) 8-L.Jackson pass short right to 89-M.Andrews to BAL 26 for -2 yards (38-L.Sneed). PENALTY on KC-32-T.Mathieu, Illegal Contact, 5 yards, enforced at BAL 28 - No Play.</t>
  </si>
  <si>
    <t>(5:44) (Shotgun) 28-L.Murray right guard to BAL 37 for 4 yards (53-A.Hitchens).</t>
  </si>
  <si>
    <t>(5:03) (Shotgun) 33-D.Freeman left end to BAL 35 for -2 yards (49-D.Sorensen).</t>
  </si>
  <si>
    <t>(3:14) (Shotgun) 31-Da.Williams up the middle to KC 46 for -5 yards (92-J.Madubuike).</t>
  </si>
  <si>
    <t>(2:35) (Shotgun) 15-P.Mahomes pass short right to 10-T.Hill pushed ob at KC 49 for 3 yards (44-M.Humphrey).</t>
  </si>
  <si>
    <t>(2:09) (Shotgun) 15-P.Mahomes pass short middle intended for 87-T.Kelce INTERCEPTED by 25-T.Young [99-O.Oweh] at BAL 44. 25-T.Young to BAL 44 for no gain (87-T.Kelce).</t>
  </si>
  <si>
    <t>(2:01) (Shotgun) 8-L.Jackson scrambles right end to KC 36 for 20 yards (35-C.Ward).</t>
  </si>
  <si>
    <t>(1:16) (Shotgun) 8-L.Jackson pass short middle to 14-S.Watkins to KC 17 for 19 yards (38-L.Sneed).</t>
  </si>
  <si>
    <t>(:33) (Shotgun) 34-T.Williams right guard to KC 11 for 6 yards (90-J.Reed).</t>
  </si>
  <si>
    <t>(15:00) (Shotgun) 8-L.Jackson pass short left to 84-J.Oliver to KC 2 for 9 yards (56-B.Niemann).</t>
  </si>
  <si>
    <t>(14:21) (Shotgun) 8-L.Jackson right end for 2 yards, TOUCHDOWN.</t>
  </si>
  <si>
    <t>TWO-POINT CONVERSION ATTEMPT. 8-L.Jackson pass to 5-M.Brown is complete. ATTEMPT SUCCEEDS. PENALTY on BAL-70-K.Zeitler, Ineligible Downfield Pass, 5 yards, enforced at KC 2 - No Play.</t>
  </si>
  <si>
    <t>TWO-POINT CONVERSION ATTEMPT. 8-L.Jackson pass to 89-M.Andrews is incomplete. ATTEMPT FAILS. DEFENSIVE TWO-POINT ATTEMPT. 53-A.Hitchens intercepted the try attempt. ATTEMPT FAILS.</t>
  </si>
  <si>
    <t>(14:08) (Shotgun) 25-C.Edwards-Helaire right end to KC 27 for 4 yards (90-P.McPhee).</t>
  </si>
  <si>
    <t>(13:27) (Shotgun) 15-P.Mahomes pass short middle to 17-M.Hardman to KC 35 for 8 yards (6-P.Queen).</t>
  </si>
  <si>
    <t>(12:51) (Shotgun) 25-C.Edwards-Helaire right end to KC 33 for -2 yards (99-O.Oweh, 71-J.Ellis).</t>
  </si>
  <si>
    <t>(12:12) (Shotgun) 15-P.Mahomes pass short left to 11-D.Robinson to KC 36 for 3 yards (23-A.Averett).</t>
  </si>
  <si>
    <t>(11:28) (Shotgun) 15-P.Mahomes pass incomplete deep right to 10-T.Hill (23-A.Averett).</t>
  </si>
  <si>
    <t>(11:16) (Shotgun) 8-L.Jackson up the middle to BAL 40 for 8 yards (54-N.Bolton).</t>
  </si>
  <si>
    <t>(10:31) (Shotgun) 63-T.Colon reported in as eligible.  28-L.Murray right guard to BAL 45 for 5 yards (90-J.Reed).</t>
  </si>
  <si>
    <t>(9:51) (Shotgun) 8-L.Jackson pass incomplete short middle to 14-S.Watkins.</t>
  </si>
  <si>
    <t>(9:47) (Shotgun) 8-L.Jackson up the middle to KC 46 for 9 yards (53-A.Hitchens).</t>
  </si>
  <si>
    <t>(9:10) 42-P.Ricard right guard to KC 44 for 2 yards (91-D.Nnadi).</t>
  </si>
  <si>
    <t>(8:06) (Shotgun) 8-L.Jackson pass short left to 89-M.Andrews pushed ob at KC 29 for 10 yards (49-D.Sorensen).</t>
  </si>
  <si>
    <t>(7:32) (Shotgun) 34-T.Williams right end pushed ob at KC 28 for 1 yard (49-D.Sorensen).</t>
  </si>
  <si>
    <t>(6:59) (Shotgun) 34-T.Williams right end to KC 17 for 11 yards (53-A.Hitchens; 35-C.Ward).</t>
  </si>
  <si>
    <t>(6:15) (Shotgun) 28-L.Murray left guard to KC 12 for 5 yards (56-B.Niemann).</t>
  </si>
  <si>
    <t>(5:36) (Shotgun) 8-L.Jackson pass incomplete short middle to 5-M.Brown (32-T.Mathieu).</t>
  </si>
  <si>
    <t>(5:31) (Shotgun) 8-L.Jackson up the middle to KC 3 for 9 yards (35-C.Ward).</t>
  </si>
  <si>
    <t>(4:46) (Shotgun) 8-L.Jackson up the middle to KC 4 for -1 yards (54-N.Bolton, 53-A.Hitchens).</t>
  </si>
  <si>
    <t>(4:03) (Shotgun) 34-T.Williams right guard to KC 1 for 3 yards (49-D.Sorensen).</t>
  </si>
  <si>
    <t>(3:18) (Shotgun) 63-T.Colon reported in as eligible.  8-L.Jackson right end for 1 yard, TOUCHDOWN.</t>
  </si>
  <si>
    <t>TWO-POINT CONVERSION ATTEMPT. 8-L.Jackson pass to 5-M.Brown is incomplete. ATTEMPT FAILS.</t>
  </si>
  <si>
    <t>(3:14) (Shotgun) 15-P.Mahomes pass deep middle to 13-B.Pringle to KC 48 for 23 yards (36-C.Clark).</t>
  </si>
  <si>
    <t>(2:35) (Shotgun) 15-P.Mahomes pass short middle to 87-T.Kelce to BAL 39 for 13 yards (49-C.Board).</t>
  </si>
  <si>
    <t>(2:00) (Shotgun) 15-P.Mahomes pass short left to 87-T.Kelce to BAL 32 for 7 yards (54-T.Bowser).</t>
  </si>
  <si>
    <t>(1:26) 25-C.Edwards-Helaire left guard to BAL 34 for -2 yards (99-O.Oweh). FUMBLES (99-O.Oweh), RECOVERED by BAL-99-O.Oweh at BAL 34.</t>
  </si>
  <si>
    <t>(1:20) (Shotgun) 8-L.Jackson left tackle to BAL 35 for 1 yard (53-A.Hitchens).</t>
  </si>
  <si>
    <t>(1:16) (Shotgun) 8-L.Jackson right end to BAL 37 for 2 yards (53-A.Hitchens).</t>
  </si>
  <si>
    <t>(1:11) (Shotgun) 8-L.Jackson pass short middle to 14-S.Watkins to BAL 43 for 6 yards (21-M.Hughes).</t>
  </si>
  <si>
    <t>(1:05) 63-T.Colon reported in as eligible.  8-L.Jackson up the middle to BAL 45 for 2 yards (53-A.Hitchens).</t>
  </si>
  <si>
    <t>(:19) 8-L.Jackson kneels to BAL 44 for -1 yards.</t>
  </si>
  <si>
    <t>(14:50) (Shotgun) 2-C.Wentz pass short right to 11-M.Pittman to LA 45 for 14 yards (41-K.Young).</t>
  </si>
  <si>
    <t>(14:14) (Shotgun) 2-C.Wentz pass short middle to 16-A.Dulin pushed ob at LA 35 for 10 yards (24-T.Rapp).</t>
  </si>
  <si>
    <t>A.Dulin</t>
  </si>
  <si>
    <t>(13:36) (Shotgun) 2-C.Wentz pass short right to 11-M.Pittman to LA 26 for 9 yards (22-D.Long).</t>
  </si>
  <si>
    <t>(12:54) (Shotgun) 28-J.Taylor right guard to LA 23 for 3 yards (54-L.Floyd, 99-A.Donald).</t>
  </si>
  <si>
    <t>(12:15) 28-J.Taylor up the middle to LA 19 for 4 yards (69-S.Joseph).</t>
  </si>
  <si>
    <t>(11:33) (Shotgun) 2-C.Wentz pass short right to 84-J.Doyle to LA 14 for 5 yards (11-D.Williams).</t>
  </si>
  <si>
    <t>(10:52) 28-J.Taylor left guard to LA 1 for 13 yards (51-T.Reeder, 41-K.Young).</t>
  </si>
  <si>
    <t>(10:07) 28-J.Taylor up the middle to LA 1 for no gain (58-J.Hollins, 99-A.Donald).</t>
  </si>
  <si>
    <t>(9:21) 28-J.Taylor up the middle to LA 1 for no gain (99-A.Donald, 50-E.Jones).</t>
  </si>
  <si>
    <t>(8:42) 28-J.Taylor up the middle to LA 1 for no gain (24-T.Rapp, 69-S.Joseph).</t>
  </si>
  <si>
    <t>(8:13) 27-D.Henderson left end to LA 12 for 2 yards (38-T.Carrie).</t>
  </si>
  <si>
    <t>(7:31) 9-M.Stafford pass short middle to 2-R.Woods to LA 28 for 16 yards (38-T.Carrie).</t>
  </si>
  <si>
    <t>(6:47) 9-M.Stafford pass short left to 27-D.Henderson to IND 49 for 23 yards (32-J.Blackmon; 58-B.Okereke).</t>
  </si>
  <si>
    <t>(6:10) (No Huddle, Shotgun) 9-M.Stafford pass short middle to 12-V.Jefferson to IND 35 for 14 yards (38-T.Carrie).</t>
  </si>
  <si>
    <t>(5:26) 27-D.Henderson right tackle to IND 33 for 2 yards (51-K.Paye, 99-D.Buckner).</t>
  </si>
  <si>
    <t>(4:43) (Shotgun) 9-M.Stafford pass short left to 10-C.Kupp to IND 20 for 13 yards (38-T.Carrie, 32-J.Blackmon).</t>
  </si>
  <si>
    <t>(4:04) 27-D.Henderson left guard to IND 16 for 4 yards (58-B.Okereke).</t>
  </si>
  <si>
    <t>(3:23) (Shotgun) 9-M.Stafford pass deep left to 10-C.Kupp for 16 yards, TOUCHDOWN.</t>
  </si>
  <si>
    <t>(2:19) (Shotgun) 2-C.Wentz pass short middle to 14-Z.Pascal to IND 21 for 9 yards (4-J.Fuller).</t>
  </si>
  <si>
    <t>(1:33) (Shotgun) 2-C.Wentz pass deep right to 11-M.Pittman to LA 37 for 42 yards (4-J.Fuller) [99-A.Donald].</t>
  </si>
  <si>
    <t>(:51) 28-J.Taylor up the middle to LA 32 for 5 yards (51-T.Reeder, 69-S.Joseph).</t>
  </si>
  <si>
    <t>(:02) (Shotgun) 2-C.Wentz pass short right to 28-J.Taylor to LA 30 for 2 yards (11-D.Williams, 54-L.Floyd).</t>
  </si>
  <si>
    <t>(15:00) (Shotgun) 2-C.Wentz pass incomplete short left to 21-N.Hines.</t>
  </si>
  <si>
    <t>(14:42) (Shotgun) 9-M.Stafford pass deep middle intended for 10-C.Kupp INTERCEPTED by 37-K.Willis (94-T.Lewis) at LA 42. 37-K.Willis to LA 42 for no gain.</t>
  </si>
  <si>
    <t>(14:37) (Shotgun) 28-J.Taylor left guard to LA 40 for 2 yards (69-S.Joseph, 99-A.Donald).</t>
  </si>
  <si>
    <t>(13:57) (Shotgun) 2-C.Wentz pass short left to 81-M.Alie-Cox to LA 22 for 18 yards (41-K.Young).</t>
  </si>
  <si>
    <t>(13:09) 28-J.Taylor up the middle to LA 14 for 8 yards (11-D.Williams).</t>
  </si>
  <si>
    <t>(12:25) (Shotgun) 28-J.Taylor up the middle to LA 10 for 4 yards (24-T.Rapp, 4-J.Fuller).</t>
  </si>
  <si>
    <t>(11:42) (Shotgun) 2-C.Wentz pass short right to 11-M.Pittman to LA 3 for 7 yards (11-D.Williams).</t>
  </si>
  <si>
    <t>(11:02) (Shotgun) 28-J.Taylor left guard to LA 3 for no gain (69-S.Joseph, 54-L.Floyd).</t>
  </si>
  <si>
    <t>(10:14) (Shotgun) 2-C.Wentz pass short middle intended for 84-J.Doyle INTERCEPTED by 51-T.Reeder at LA 3. 51-T.Reeder to LA 5 for 2 yards (73-J.Davenport).</t>
  </si>
  <si>
    <t>(10:09) 9-M.Stafford pass short right to 10-C.Kupp pushed ob at LA 14 for 9 yards (37-K.Willis).</t>
  </si>
  <si>
    <t>(9:34) 27-D.Henderson left end to LA 27 for 13 yards (34-I.Rodgers, 58-B.Okereke).</t>
  </si>
  <si>
    <t>(9:06) (No Huddle) 9-M.Stafford pass short left to 27-D.Henderson to LA 31 for 4 yards (23-K.Moore).</t>
  </si>
  <si>
    <t>(8:24) 27-D.Henderson left guard to LA 33 for 2 yards (37-K.Willis).</t>
  </si>
  <si>
    <t>(7:42) (Shotgun) 9-M.Stafford pass short right to 89-T.Higbee to LA 41 for 8 yards (23-K.Moore, 53-D.Leonard).</t>
  </si>
  <si>
    <t>(6:58) 9-M.Stafford right guard to LA 37 for -4 yards (90-G.Stewart; 95-T.Stallworth).</t>
  </si>
  <si>
    <t>(6:14) (Shotgun) 9-M.Stafford pass short middle to 2-R.Woods to IND 47 for 16 yards (34-I.Rodgers).</t>
  </si>
  <si>
    <t>(5:25) 27-D.Henderson right guard to IND 44 for 3 yards (51-K.Paye).</t>
  </si>
  <si>
    <t>(5:00) (No Huddle, Shotgun) 2-R.Woods left end to IND 47 for -3 yards (26-R.Ya-Sin; 58-B.Okereke).</t>
  </si>
  <si>
    <t>(4:28) (Shotgun) 9-M.Stafford pass short left to 10-C.Kupp to IND 36 for 11 yards (23-K.Moore).</t>
  </si>
  <si>
    <t>(3:42) (Shotgun) 9-M.Stafford scrambles right end ran ob at IND 31 for 5 yards (23-K.Moore).</t>
  </si>
  <si>
    <t>(2:59) (Shotgun) 9-M.Stafford pass short left to 10-C.Kupp pushed ob at IND 17 for 14 yards (23-K.Moore) [99-D.Buckner].</t>
  </si>
  <si>
    <t>(2:21) (Shotgun) 9-M.Stafford pass incomplete short right to 27-D.Henderson.</t>
  </si>
  <si>
    <t>(2:16) (Shotgun) 27-D.Henderson right tackle to IND 16 for 1 yard (97-A.Muhammad, 95-T.Stallworth).</t>
  </si>
  <si>
    <t>(2:00) (Shotgun) 9-M.Stafford pass incomplete deep left to 2-R.Woods (99-D.Buckner) [99-D.Buckner].</t>
  </si>
  <si>
    <t>(1:51) (Shotgun) 2-C.Wentz pass short left to 84-J.Doyle to IND 38 for 13 yards (11-D.Williams, 24-T.Rapp).</t>
  </si>
  <si>
    <t>(1:19) (Shotgun) 2-C.Wentz pass short left to 21-N.Hines to IND 45 for 7 yards (41-K.Young) [69-S.Joseph].</t>
  </si>
  <si>
    <t>(:51) (No Huddle, Shotgun) 21-N.Hines right guard to 50 for 5 yards (24-T.Rapp).</t>
  </si>
  <si>
    <t>(:46) (Shotgun) 2-C.Wentz scrambles right end to LA 38 for 12 yards (22-D.Long).</t>
  </si>
  <si>
    <t>(:38) (Shotgun) 2-C.Wentz pass short left to 11-M.Pittman to LA 35 for 3 yards (11-D.Williams).</t>
  </si>
  <si>
    <t>(:19) (No Huddle, Shotgun) 2-C.Wentz pass short left to 14-Z.Pascal pushed ob at LA 28 for 7 yards (5-J.Ramsey).</t>
  </si>
  <si>
    <t>(:07) (Shotgun) 2-C.Wentz pass incomplete deep left to 17-M.Strachan.</t>
  </si>
  <si>
    <t>(14:56) (Shotgun) 9-M.Stafford pass incomplete short right to 2-R.Woods.</t>
  </si>
  <si>
    <t>(14:53) (Shotgun) 9-M.Stafford pass short left to 10-C.Kupp pushed ob at IND 31 for 43 yards (32-J.Blackmon).</t>
  </si>
  <si>
    <t>(14:14) 2-R.Woods right end to IND 22 for 9 yards (32-J.Blackmon).</t>
  </si>
  <si>
    <t>(13:35) 27-D.Henderson left tackle to IND 12 for 10 yards (99-D.Buckner, 90-G.Stewart).</t>
  </si>
  <si>
    <t>(12:54) 27-D.Henderson up the middle to IND 6 for 6 yards (37-K.Willis).</t>
  </si>
  <si>
    <t>(12:18) 27-D.Henderson left tackle to IND 2 for 4 yards (26-R.Ya-Sin).</t>
  </si>
  <si>
    <t>(11:39) 27-D.Henderson left tackle for 2 yards, TOUCHDOWN.</t>
  </si>
  <si>
    <t>(11:36) 28-J.Taylor left tackle to IND 26 for 1 yard (99-A.Donald, 69-S.Joseph).</t>
  </si>
  <si>
    <t>(10:54) (Shotgun) 2-C.Wentz pass incomplete short middle to 81-M.Alie-Cox.</t>
  </si>
  <si>
    <t>(10:03) 9-M.Stafford pass short left to 27-D.Henderson to LA 41 for 2 yards (23-K.Moore).</t>
  </si>
  <si>
    <t>(9:35) (No Huddle, Shotgun) 9-M.Stafford pass incomplete short left to 27-D.Henderson.</t>
  </si>
  <si>
    <t>(9:32) (Shotgun) 9-M.Stafford pass incomplete short middle to 10-C.Kupp (53-D.Leonard).</t>
  </si>
  <si>
    <t>(9:21) (Shotgun) 2-C.Wentz scrambles right tackle to IND 40 for 14 yards (4-J.Fuller).</t>
  </si>
  <si>
    <t>(8:37) 25-M.Mack left tackle to IND 46 for 6 yards (96-M.Hoecht).</t>
  </si>
  <si>
    <t>M.Mack</t>
  </si>
  <si>
    <t>(7:50) (Shotgun) 25-M.Mack up the middle to IND 48 for 2 yards (41-K.Young, 54-L.Floyd).</t>
  </si>
  <si>
    <t>(7:08) (Shotgun) 2-C.Wentz pass short left to 84-J.Doyle to LA 40 for 12 yards (11-D.Williams).</t>
  </si>
  <si>
    <t>(6:24) 2-C.Wentz pass deep left to 11-M.Pittman pushed ob at LA 17 for 23 yards (24-T.Rapp).</t>
  </si>
  <si>
    <t>(5:48) (Shotgun) 2-C.Wentz pass incomplete short left to 84-J.Doyle (11-D.Williams).</t>
  </si>
  <si>
    <t>(5:44) (Shotgun) 2-C.Wentz scrambles right end pushed ob at LA 8 for 9 yards (52-T.Lewis).</t>
  </si>
  <si>
    <t>(5:05) 28-J.Taylor left guard to LA 4 for -1 yards (99-A.Donald, 54-L.Floyd). PENALTY on IND-14-Z.Pascal, Taunting, 15 yards, enforced at LA 4. PENALTY on LA-41-K.Young, Disqualification, 10 yards, enforced between downs.</t>
  </si>
  <si>
    <t>(4:36) (Shotgun) 2-C.Wentz scrambles right tackle to LA 8 for 1 yard (69-S.Joseph).</t>
  </si>
  <si>
    <t>(3:54) (Shotgun) 2-C.Wentz pass incomplete short right to 11-M.Pittman.</t>
  </si>
  <si>
    <t>(3:46) (Shotgun) 2-C.Wentz pass short right to 14-Z.Pascal for 8 yards, TOUCHDOWN.</t>
  </si>
  <si>
    <t>(Pass formation) TWO-POINT CONVERSION ATTEMPT. 2-C.Wentz pass to 84-J.Doyle is complete. ATTEMPT SUCCEEDS.</t>
  </si>
  <si>
    <t>(3:02) (Shotgun) 9-M.Stafford pass incomplete short middle to 12-V.Jefferson (90-G.Stewart).</t>
  </si>
  <si>
    <t>(2:57) (No Huddle, Shotgun) 9-M.Stafford pass incomplete deep middle to 2-R.Woods (32-J.Blackmon).</t>
  </si>
  <si>
    <t>(2:49) 2-C.Wentz pass short right to 84-J.Doyle to IND 37 for no gain (4-J.Fuller) [54-L.Floyd].</t>
  </si>
  <si>
    <t>(2:08) (Shotgun) 2-C.Wentz pass short right to 11-M.Pittman to LA 48 for 15 yards (4-J.Fuller, 5-J.Ramsey).</t>
  </si>
  <si>
    <t>(1:25) 2-C.Wentz pass incomplete short right to 25-M.Mack.</t>
  </si>
  <si>
    <t>(1:19) (Shotgun) 2-C.Wentz scrambles right end to LA 47 for 1 yard (58-J.Hollins).</t>
  </si>
  <si>
    <t>(:32) (Shotgun) 2-C.Wentz pass incomplete deep right to 11-M.Pittman [51-T.Reeder].</t>
  </si>
  <si>
    <t>(:21) 27-D.Henderson left tackle to LA 11 for 4 yards (58-B.Okereke, 51-K.Paye).</t>
  </si>
  <si>
    <t>(15:00) 27-D.Henderson left end to LA 11 for no gain (37-K.Willis, 53-D.Leonard). LA-27-D.Henderson was injured during the play. His return is Questionable.</t>
  </si>
  <si>
    <t>(14:22) (Shotgun) 9-M.Stafford pass incomplete deep left to 12-V.Jefferson.</t>
  </si>
  <si>
    <t>(14:17) (Punt formation) 6-J.Hekker Aborted. 42-M.Orzech FUMBLES at LA 5, touched at LA 5, recovered by LA-6-J.Hekker at LA 1. 6-J.Hekker to LA 1 for no gain (45-E.Speed). FUMBLES (45-E.Speed), RECOVERED by IND-16-A.Dulin at LA -4. TOUCHDOWN.</t>
  </si>
  <si>
    <t>M.Orzech</t>
  </si>
  <si>
    <t>(14:07) 9-M.Stafford pass short left to 2-R.Woods pushed ob at LA 41 for 11 yards (38-T.Carrie).</t>
  </si>
  <si>
    <t>(13:36) 25-S.Michel right guard to LA 46 for 5 yards (51-K.Paye, 53-D.Leonard).</t>
  </si>
  <si>
    <t>(12:55) (Shotgun) 9-M.Stafford pass deep left to 10-C.Kupp pushed ob at IND 10 for 44 yards (38-T.Carrie).</t>
  </si>
  <si>
    <t>(12:12) (Shotgun) 9-M.Stafford pass short middle to 10-C.Kupp for 10 yards, TOUCHDOWN.</t>
  </si>
  <si>
    <t>(12:09) 28-J.Taylor left tackle to IND 34 for 9 yards (24-T.Rapp).</t>
  </si>
  <si>
    <t>(11:32) (Shotgun) 28-J.Taylor right guard to IND 37 for 3 yards (69-S.Joseph, 99-A.Donald).</t>
  </si>
  <si>
    <t>(10:47) (Shotgun) 2-C.Wentz pass short left to 14-Z.Pascal to IND 46 for 9 yards (24-T.Rapp, 31-R.Rochell).</t>
  </si>
  <si>
    <t>(10:01) 25-M.Mack left guard to IND 49 for 3 yards (51-T.Reeder, 5-J.Ramsey).</t>
  </si>
  <si>
    <t>(9:28) 2-C.Wentz pass deep right to 84-J.Doyle pushed ob at LA 22 for 34 yards (4-J.Fuller).</t>
  </si>
  <si>
    <t>(8:55) (No Huddle) 25-M.Mack up the middle to LA 21 for 1 yard (51-T.Reeder).</t>
  </si>
  <si>
    <t>(8:16) (Shotgun) 25-M.Mack left guard to LA 17 for 4 yards (91-G.Gaines).</t>
  </si>
  <si>
    <t>(7:31) (Shotgun) 2-C.Wentz pass incomplete short left to 11-M.Pittman [99-A.Donald].</t>
  </si>
  <si>
    <t>(7:22) 9-M.Stafford pass incomplete short right to 2-R.Woods.</t>
  </si>
  <si>
    <t>(7:17) (Shotgun) 9-M.Stafford pass short right to 2-R.Woods to LA 39 for 14 yards (38-T.Carrie).</t>
  </si>
  <si>
    <t>(6:41) 25-S.Michel right guard to LA 41 for 2 yards (51-K.Paye, 99-D.Buckner).</t>
  </si>
  <si>
    <t>(5:58) (Shotgun) 9-M.Stafford pass short left to 2-R.Woods to LA 48 for 7 yards (23-K.Moore).</t>
  </si>
  <si>
    <t>(5:17) 9-M.Stafford pass short right to 10-C.Kupp pushed ob at IND 49 for 3 yards (53-D.Leonard).</t>
  </si>
  <si>
    <t>(4:41) 25-S.Michel right end to IND 39 for 10 yards (37-K.Willis).</t>
  </si>
  <si>
    <t>(4:02) 25-S.Michel left tackle to IND 34 for 5 yards (58-B.Okereke).</t>
  </si>
  <si>
    <t>(3:18) 25-S.Michel left tackle to IND 23 for 11 yards (37-K.Willis).</t>
  </si>
  <si>
    <t>(2:38) 25-S.Michel left tackle to IND 17 for 6 yards (53-D.Leonard).</t>
  </si>
  <si>
    <t>(2:34) 25-S.Michel right guard to IND 15 for 2 yards (53-D.Leonard).</t>
  </si>
  <si>
    <t>(2:30) 10-C.Kupp left end to IND 20 for -5 yards (53-D.Leonard).</t>
  </si>
  <si>
    <t>(2:23) (Shotgun) 9-J.Eason pass incomplete short left to 14-Z.Pascal.</t>
  </si>
  <si>
    <t>(2:19) (Shotgun) 9-J.Eason pass deep right intended for 84-J.Doyle INTERCEPTED by 5-J.Ramsey [54-L.Floyd] at IND 45. 5-J.Ramsey ran ob at IND 45 for no gain.</t>
  </si>
  <si>
    <t>(2:13) 25-S.Michel up the middle to IND 44 for 1 yard (90-G.Stewart, 23-K.Moore).</t>
  </si>
  <si>
    <t>(2:00) 25-S.Michel left guard to IND 42 for 2 yards (90-G.Stewart).</t>
  </si>
  <si>
    <t>(1:18) 25-S.Michel left guard to IND 40 for 2 yards (37-K.Willis, 99-D.Buckner).</t>
  </si>
  <si>
    <t>(:24) (Shotgun) 9-J.Eason pass incomplete deep middle to 11-M.Pittman (4-J.Fuller).</t>
  </si>
  <si>
    <t>(:19) (Shotgun) 9-J.Eason pass short left to 11-M.Pittman pushed ob at IND 20 for 10 yards (31-R.Rochell).</t>
  </si>
  <si>
    <t>(:13) (Shotgun) 9-J.Eason pass short right to 14-Z.Pascal to IND 25 for 5 yards. Lateral to 11-M.Pittman to IND 8 for -17 yards. Lateral to 9-J.Eason to IND 8 for no gain. Lateral to 21-N.Hines to IND 35 for 27 yards (33-N.Scott).</t>
  </si>
  <si>
    <t>(14:55) (Shotgun) 7-B.Roethlisberger pass short left to 19-J.Smith-Schuster to PIT 38 for 6 yards (27-T.Mullen).</t>
  </si>
  <si>
    <t>(14:22) 22-N.Harris left end to PIT 40 for 2 yards (42-C.Littleton).</t>
  </si>
  <si>
    <t>(13:39) (Shotgun) 7-B.Roethlisberger pass short right to 19-J.Smith-Schuster to PIT 45 for 5 yards (24-J.Abram).</t>
  </si>
  <si>
    <t>(13:03) 22-N.Harris left tackle to PIT 44 for -1 yards (98-M.Crosby, 52-D.Perryman).</t>
  </si>
  <si>
    <t>(12:22) 7-B.Roethlisberger pass short right to 19-J.Smith-Schuster to PIT 46 for 2 yards (39-N.Hobbs).</t>
  </si>
  <si>
    <t>(11:42) (Shotgun) 7-B.Roethlisberger pass incomplete short left to 85-E.Ebron [98-M.Crosby].</t>
  </si>
  <si>
    <t>(11:27) (Shotgun) 4-D.Carr pass incomplete short middle to 87-F.Moreau (93-J.Schobert).</t>
  </si>
  <si>
    <t>F.Moreau</t>
  </si>
  <si>
    <t>(11:22) (Shotgun) 4-D.Carr pass short left to 85-D.Carrier to LV 25 for 9 yards (20-C.Sutton).</t>
  </si>
  <si>
    <t>D.Carrier</t>
  </si>
  <si>
    <t>(10:46) 4-D.Carr up the middle to LV 27 for 2 yards (90-T.Watt).</t>
  </si>
  <si>
    <t>(10:12) 31-P.Barber right guard to LV 31 for 4 yards (42-J.Pierre). PIT-94-T.Alualu was injured during the play.</t>
  </si>
  <si>
    <t>P.Barber</t>
  </si>
  <si>
    <t>(9:42) (Shotgun) 4-D.Carr pass short right to 13-H.Renfrow to LV 34 for 3 yards (42-J.Pierre, 90-T.Watt).</t>
  </si>
  <si>
    <t>(9:05) (Shotgun) 23-K.Drake right guard to LV 35 for 1 yard (90-T.Watt).</t>
  </si>
  <si>
    <t>(8:15) 7-B.Roethlisberger pass incomplete deep right to 11-C.Claypool (29-C.Hayward).</t>
  </si>
  <si>
    <t>(8:09) 22-N.Harris right guard to PIT 22 for 14 yards (42-C.Littleton; 24-J.Abram).</t>
  </si>
  <si>
    <t>(7:29) (Shotgun) 22-N.Harris right end to PIT 20 for -2 yards (34-K.Wright, 52-D.Perryman).</t>
  </si>
  <si>
    <t>(6:45) (Shotgun) 7-B.Roethlisberger pass short left to 11-C.Claypool to PIT 22 for 2 yards (39-N.Hobbs).</t>
  </si>
  <si>
    <t>(5:59) (Shotgun) 7-B.Roethlisberger pass deep left intended for 18-D.Johnson INTERCEPTED by 27-T.Mullen [98-M.Crosby] at LV 46. 27-T.Mullen to PIT 39 for 15 yards.</t>
  </si>
  <si>
    <t>(5:44) (Shotgun) 4-D.Carr pass short left to 23-K.Drake pushed ob at PIT 28 for 11 yards (39-M.Fitzpatrick).</t>
  </si>
  <si>
    <t>(4:57) 4-D.Carr FUMBLES (Aborted) at PIT 32, and recovers at PIT 32.</t>
  </si>
  <si>
    <t>(4:00) (Shotgun) 4-D.Carr pass short left to 23-K.Drake to PIT 27 for 10 yards (93-J.Schobert; 39-M.Fitzpatrick).</t>
  </si>
  <si>
    <t>(3:05) (Shotgun) 7-B.Roethlisberger pass short right to 22-N.Harris to PIT 31 for 9 yards (52-D.Perryman).</t>
  </si>
  <si>
    <t>(2:26) (Shotgun) 7-B.Roethlisberger pass short left to 18-D.Johnson to PIT 38 for 7 yards (25-T.Moehrig). PENALTY on PIT-19-J.Smith-Schuster, Offensive Holding, 10 yards, enforced at PIT 38.</t>
  </si>
  <si>
    <t>(1:58) (Shotgun) 7-B.Roethlisberger pass short left to 18-D.Johnson to PIT 37 for 9 yards (52-D.Perryman). Penalty on LV-90-J.Hankins, Illegal Use of Hands, declined.</t>
  </si>
  <si>
    <t>(1:30) (Shotgun) 24-B.Snell left guard to PIT 38 for 1 yard (42-C.Littleton; 52-D.Perryman).</t>
  </si>
  <si>
    <t>B.Snell</t>
  </si>
  <si>
    <t>(:49) 22-N.Harris right guard to PIT 39 for 1 yard (77-Q.Jefferson).</t>
  </si>
  <si>
    <t>(:09) (Shotgun) 7-B.Roethlisberger pass short left to 19-J.Smith-Schuster pushed ob at LV 44 for 17 yards (29-C.Hayward).</t>
  </si>
  <si>
    <t>(14:17) (Shotgun) 7-B.Roethlisberger pass short middle to 19-J.Smith-Schuster to LV 38 for 6 yards (42-C.Littleton).</t>
  </si>
  <si>
    <t>(13:44) (Shotgun) 7-B.Roethlisberger pass incomplete deep left to 11-C.Claypool (29-C.Hayward). LV-29-C.Hayward was injured during the play.</t>
  </si>
  <si>
    <t>(13:37) (Shotgun) 7-B.Roethlisberger pass incomplete deep right to 11-C.Claypool [77-Q.Jefferson].</t>
  </si>
  <si>
    <t>(13:32) 31-P.Barber left tackle to LV 42 for 4 yards (93-J.Schobert; 92-I.Loudermilk).</t>
  </si>
  <si>
    <t>(12:55) (Shotgun) 4-D.Carr scrambles up the middle to LV 47 for 5 yards (56-A.Highsmith, 41-R.Spillane). PENALTY on PIT-41-R.Spillane, Unnecessary Roughness, 15 yards, enforced at LV 47.</t>
  </si>
  <si>
    <t>(12:30) 31-P.Barber up the middle to PIT 40 for -2 yards (34-Te.Edmunds).</t>
  </si>
  <si>
    <t>(11:49) (No Huddle, Shotgun) 4-D.Carr pass short right to 13-H.Renfrow to PIT 23 for 17 yards (97-C.Heyward).</t>
  </si>
  <si>
    <t>(10:59) (Shotgun) 11-H.Ruggs right end pushed ob at PIT 16 for 2 yards (93-J.Schobert).</t>
  </si>
  <si>
    <t>(10:26) 23-K.Drake left tackle to PIT 15 for 1 yard (41-R.Spillane, 8-M.Ingram).</t>
  </si>
  <si>
    <t>(9:42) 4-D.Carr pass incomplete short right to 83-D.Waller.</t>
  </si>
  <si>
    <t>(9:34) 7-B.Roethlisberger pass short right to 18-D.Johnson to PIT 38 for 13 yards (27-T.Mullen).</t>
  </si>
  <si>
    <t>(9:06) (No Huddle) 22-N.Harris right end pushed ob at LV 48 for 14 yards (25-T.Moehrig).</t>
  </si>
  <si>
    <t>(8:54) (No Huddle) 11-C.Claypool left end to PIT 49 for -3 yards (24-J.Abram).</t>
  </si>
  <si>
    <t>(8:13) (Shotgun) 7-B.Roethlisberger pass short middle to 19-J.Smith-Schuster to LV 46 for 5 yards (27-T.Mullen).</t>
  </si>
  <si>
    <t>(7:33) (Shotgun) 7-B.Roethlisberger pass deep left to 18-D.Johnson pushed ob at LV 5 for 41 yards (27-T.Mullen). Penalty on LV-27-T.Mullen, Illegal Contact, declined.</t>
  </si>
  <si>
    <t>(7:11) (Shotgun) 22-N.Harris up the middle to LV 3 for 2 yards (34-K.Wright; 24-J.Abram).</t>
  </si>
  <si>
    <t>(6:29) (Shotgun) 19-J.Smith-Schuster right tackle for 3 yards, TOUCHDOWN.</t>
  </si>
  <si>
    <t>(6:25) (Shotgun) 4-D.Carr pass short right to 11-H.Ruggs pushed ob at LV 38 for 13 yards (39-M.Fitzpatrick).</t>
  </si>
  <si>
    <t>(5:46) (Shotgun) 4-D.Carr pass short middle to 13-H.Renfrow to LV 48 for 10 yards (41-R.Spillane).</t>
  </si>
  <si>
    <t>(5:03) 4-D.Carr pass deep left to 87-F.Moreau to PIT 27 for 25 yards (93-J.Schobert).</t>
  </si>
  <si>
    <t>(4:26) 4-D.Carr pass incomplete deep right to 45-A.Ingold (93-J.Schobert).</t>
  </si>
  <si>
    <t>(4:20) (Shotgun) 4-D.Carr pass short left to 89-B.Edwards to PIT 21 for 6 yards (56-A.Highsmith).</t>
  </si>
  <si>
    <t>(3:36) (Shotgun) 4-D.Carr pass short left to 13-H.Renfrow to PIT 17 for 4 yards (31-J.Layne).</t>
  </si>
  <si>
    <t>(2:56) 31-P.Barber left tackle to PIT 19 for -2 yards (97-C.Heyward, 34-Te.Edmunds).</t>
  </si>
  <si>
    <t>(2:10) (Shotgun) 4-D.Carr pass short left to 23-K.Drake ran ob at PIT 16 for 3 yards (93-J.Schobert).</t>
  </si>
  <si>
    <t>(2:00) (Shotgun) 4-D.Carr pass short left to 83-D.Waller to PIT 8 for 8 yards (93-J.Schobert). Official measurement.</t>
  </si>
  <si>
    <t>(1:34) 4-D.Carr up the middle to PIT 6 for 2 yards (95-C.Wormley).</t>
  </si>
  <si>
    <t>(:59) 23-K.Drake left guard to PIT 2 for 4 yards (41-R.Spillane, 97-C.Heyward).</t>
  </si>
  <si>
    <t>(:22) (Shotgun) 4-D.Carr pass short middle to 89-B.Edwards for 7 yards, TOUCHDOWN NULLIFIED by Penalty. PENALTY on LV-70-A.Leatherwood, Offensive Holding, 10 yards, enforced at PIT 7 - No Play.</t>
  </si>
  <si>
    <t>(:18) (Shotgun) 4-D.Carr pass incomplete deep right to 83-D.Waller. Pressure by 8-Ingram.</t>
  </si>
  <si>
    <t>(:12) 4-D.Carr pass short left to 89-B.Edwards to PIT 8 for 9 yards (31-J.Layne). PENALTY on LV-74-K.Miller, Ineligible Downfield Pass, 5 yards, enforced at PIT 17 - No Play.</t>
  </si>
  <si>
    <t>(15:00) (Shotgun) 4-D.Carr pass short middle to 83-D.Waller to LV 34 for 9 yards (41-R.Spillane) [8-M.Ingram].</t>
  </si>
  <si>
    <t>(14:25) 31-P.Barber up the middle to LV 32 for -2 yards (41-R.Spillane).</t>
  </si>
  <si>
    <t>(13:45) (Shotgun) 4-D.Carr pass short right to 17-W.Snead to LV 46 for 14 yards (39-M.Fitzpatrick).</t>
  </si>
  <si>
    <t>(13:12) (Shotgun) 4-D.Carr pass incomplete short middle to 11-H.Ruggs (95-C.Wormley) [8-M.Ingram].</t>
  </si>
  <si>
    <t>(13:08) (Shotgun) 23-K.Drake left guard to LV 47 for 1 yard (41-R.Spillane).</t>
  </si>
  <si>
    <t>(12:30) (Shotgun) 4-D.Carr pass incomplete short left to 23-K.Drake.</t>
  </si>
  <si>
    <t>(12:15) 7-B.Roethlisberger pass incomplete deep right to 11-C.Claypool (27-T.Mullen).</t>
  </si>
  <si>
    <t>(12:09) (Shotgun) 7-B.Roethlisberger pass short left to 18-D.Johnson pushed ob at PIT 18 for 5 yards (25-T.Moehrig).</t>
  </si>
  <si>
    <t>(11:30) (Shotgun) 7-B.Roethlisberger pass short right to 88-P.Freiermuth to PIT 32 for 14 yards (52-D.Perryman).</t>
  </si>
  <si>
    <t>(11:06) (No Huddle) 22-N.Harris left guard to PIT 33 for 1 yard (98-M.Crosby).</t>
  </si>
  <si>
    <t>(9:56) (Shotgun) 7-B.Roethlisberger pass short middle to 18-D.Johnson to PIT 33 for 3 yards (39-N.Hobbs).</t>
  </si>
  <si>
    <t>(9:11) 4-D.Carr pass short middle to 89-B.Edwards to LV 36 for 18 yards (20-C.Sutton; 39-M.Fitzpatrick).</t>
  </si>
  <si>
    <t>(8:31) (No Huddle, Shotgun) 4-D.Carr pass short middle to 23-K.Drake to LV 45 for 9 yards (41-R.Spillane).</t>
  </si>
  <si>
    <t>(7:08) (Shotgun) 4-D.Carr pass deep right to 13-H.Renfrow to PIT 40 for 23 yards (21-T.Norwood).</t>
  </si>
  <si>
    <t>(6:32) (Shotgun) 23-K.Drake up the middle to PIT 39 for 1 yard (40-J.Jones).</t>
  </si>
  <si>
    <t>(5:55) (Shotgun) 4-D.Carr pass deep middle to 11-H.Ruggs to PIT 9 for 30 yards (34-Te.Edmunds).</t>
  </si>
  <si>
    <t>(5:07) (Shotgun) 4-D.Carr pass short left to 87-F.Moreau for 9 yards, TOUCHDOWN [40-J.Jones]. LV-4-D.Carr was injured during the play.</t>
  </si>
  <si>
    <t>(4:55) (Shotgun) 22-N.Harris right guard to PIT 21 for 4 yards (52-D.Perryman, 29-C.Hayward).</t>
  </si>
  <si>
    <t>(4:15) (Shotgun) 7-B.Roethlisberger pass short left to 88-P.Freiermuth to PIT 29 for 8 yards (52-D.Perryman; 39-N.Hobbs) [92-S.Thomas]. LV-52-D.Perryman was injured during the play.  PENALTY on LV-92-S.Thomas, Roughing the Passer, 15 yards, enforced at PIT 29.</t>
  </si>
  <si>
    <t>(3:31) (Shotgun) 7-B.Roethlisberger pass short left to 11-C.Claypool ran ob at LV 45 for 16 yards.</t>
  </si>
  <si>
    <t>(2:55) 24-B.Snell right tackle to LV 45 for no gain (94-C.Nassib).</t>
  </si>
  <si>
    <t>(2:04) (Shotgun) 7-B.Roethlisberger pass incomplete short right to 11-C.Claypool (20-D.Arnette).</t>
  </si>
  <si>
    <t>(2:00) (Shotgun) 7-B.Roethlisberger pass incomplete deep right to 18-D.Johnson [98-M.Crosby].</t>
  </si>
  <si>
    <t>(1:43) 4-D.Carr pass short right to 23-K.Drake pushed ob at LV 16 for 13 yards (42-J.Pierre).</t>
  </si>
  <si>
    <t>(1:15) (No Huddle, Shotgun) 4-D.Carr pass short left to 11-H.Ruggs to LV 18 for 2 yards (41-R.Spillane).</t>
  </si>
  <si>
    <t>(:32) (No Huddle, Shotgun) 4-D.Carr pass short middle to 83-D.Waller to LV 31 for 13 yards (41-R.Spillane; 8-M.Ingram).</t>
  </si>
  <si>
    <t>(15:00) 4-D.Carr pass short left to 89-B.Edwards to LV 47 for 16 yards (39-M.Fitzpatrick).</t>
  </si>
  <si>
    <t>(14:30) (Shotgun) 4-D.Carr pass short right to 11-H.Ruggs to PIT 46 for 7 yards (42-J.Pierre).</t>
  </si>
  <si>
    <t>(13:51) (No Huddle, Shotgun) 23-K.Drake left end to 50 for -4 yards (56-A.Highsmith).</t>
  </si>
  <si>
    <t>(13:06) (No Huddle, Shotgun) 4-D.Carr pass incomplete short middle to 13-H.Renfrow (97-C.Heyward).</t>
  </si>
  <si>
    <t>(12:56) (Shotgun) 22-N.Harris left guard to PIT 23 for 3 yards (24-J.Abram).</t>
  </si>
  <si>
    <t>(12:14) (Shotgun) 7-B.Roethlisberger pass deep left to 11-C.Claypool to LV 25 for 52 yards (24-J.Abram).</t>
  </si>
  <si>
    <t>(11:30) (No Huddle, Shotgun) 7-B.Roethlisberger to LV 25 for no gain. FUMBLES, and recovers at LV 30. 7-B.Roethlisberger pass incomplete middle to 85-E.Ebron [98-M.Crosby].</t>
  </si>
  <si>
    <t>(11:29) (Shotgun) 7-B.Roethlisberger pass incomplete deep left to 18-D.Johnson. Coverage by 25-Moehrig, 27-Mullen.</t>
  </si>
  <si>
    <t>(11:23) (Shotgun) 7-B.Roethlisberger pass short left to 22-N.Harris for 25 yards, TOUCHDOWN. Penalty on LV-92-S.Thomas, Unsportsmanlike Conduct, offsetting. Penalty on PIT-51-T.Turner, Disqualification, offsetting.</t>
  </si>
  <si>
    <t>(11:15) (Shotgun) 4-D.Carr pass short left to 85-D.Carrier to LV 29 for 4 yards (20-C.Sutton).</t>
  </si>
  <si>
    <t>(10:32) (Shotgun) 4-D.Carr pass short left to 83-D.Waller pushed ob at LV 39 for 10 yards (34-Te.Edmunds).</t>
  </si>
  <si>
    <t>(9:54) (Shotgun) 4-D.Carr pass incomplete deep right to 13-H.Renfrow.</t>
  </si>
  <si>
    <t>(9:48) (Shotgun) 4-D.Carr pass incomplete short right to 11-H.Ruggs. Coverage by 21-Norwood, 42-Pierre.</t>
  </si>
  <si>
    <t>(9:44) (Shotgun) 4-D.Carr pass deep middle to 11-H.Ruggs for 61 yards, TOUCHDOWN.</t>
  </si>
  <si>
    <t>(9:35) (Shotgun) 7-B.Roethlisberger pass short left to 18-D.Johnson ran ob at PIT 29 for 4 yards (42-C.Littleton).</t>
  </si>
  <si>
    <t>(9:17) (No Huddle, Shotgun) 7-B.Roethlisberger pass incomplete short right to 13-J.Washington.</t>
  </si>
  <si>
    <t>(9:14) (Shotgun) 7-B.Roethlisberger pass short left to 88-P.Freiermuth to PIT 34 for 5 yards (27-T.Mullen; 32-D.Leavitt).</t>
  </si>
  <si>
    <t>(8:23) 31-P.Barber right guard to LV 35 for 11 yards (42-J.Pierre, 97-C.Heyward).</t>
  </si>
  <si>
    <t>(7:41) 23-K.Drake left guard to LV 40 for 5 yards (34-Te.Edmunds).</t>
  </si>
  <si>
    <t>(6:54) 31-P.Barber left guard to LV 42 for 2 yards (93-J.Schobert).</t>
  </si>
  <si>
    <t>(6:12) 31-P.Barber left end to LV 38 for -4 yards (34-Te.Edmunds, 97-C.Heyward).</t>
  </si>
  <si>
    <t>(5:51) (Shotgun) 7-B.Roethlisberger pass short middle to 88-P.Freiermuth to PIT 41 for 9 yards (52-D.Perryman, 39-N.Hobbs) [77-Q.Jefferson].</t>
  </si>
  <si>
    <t>(5:26) (No Huddle, Shotgun) 7-B.Roethlisberger pass short right to 22-N.Harris to PIT 46 for 5 yards (39-N.Hobbs, 52-D.Perryman).</t>
  </si>
  <si>
    <t>(4:59) (No Huddle, Shotgun) 7-B.Roethlisberger pass short middle to 22-N.Harris to 50 for 4 yards (32-D.Leavitt, 52-D.Perryman).</t>
  </si>
  <si>
    <t>(4:34) (No Huddle, Shotgun) 7-B.Roethlisberger pass short left to 18-D.Johnson pushed ob at LV 38 for 12 yards (27-T.Mullen).</t>
  </si>
  <si>
    <t>(4:28) (No Huddle, Shotgun) 7-B.Roethlisberger pass short left to 22-N.Harris to LV 38 for no gain (52-D.Perryman) [98-M.Crosby].</t>
  </si>
  <si>
    <t>(3:55) (Shotgun) 7-B.Roethlisberger pass incomplete short left to 19-J.Smith-Schuster (92-S.Thomas). LV-29-C.Hayward was injured during the play.</t>
  </si>
  <si>
    <t>(3:52) (Shotgun) 7-B.Roethlisberger pass incomplete short middle to 11-C.Claypool (32-D.Leavitt). LV-32-D.Leavitt was injured during the play.</t>
  </si>
  <si>
    <t>(3:37) 31-P.Barber left tackle to LV 30 for 3 yards (97-C.Heyward).</t>
  </si>
  <si>
    <t>(2:55) 4-D.Carr pass deep right to 83-D.Waller to PIT 45 for 25 yards (93-J.Schobert).</t>
  </si>
  <si>
    <t>(2:10) 31-P.Barber right guard to PIT 32 for 13 yards (42-J.Pierre).</t>
  </si>
  <si>
    <t>(2:00) 31-P.Barber left guard to PIT 31 for 1 yard (97-C.Heyward).</t>
  </si>
  <si>
    <t>(1:56) 31-P.Barber right guard to PIT 28 for 3 yards (93-J.Schobert).</t>
  </si>
  <si>
    <t>(1:11) 31-P.Barber right tackle to PIT 27 for 1 yard (8-M.Ingram; 93-J.Schobert).</t>
  </si>
  <si>
    <t>(:20) (Shotgun) 7-B.Roethlisberger pass short middle to 18-D.Johnson to PIT 36 for 11 yards (24-J.Abram). PIT-18-D.Johnson was injured during the play.</t>
  </si>
  <si>
    <t>(15:00) 33-D.Cook right tackle to MIN 36 for 11 yards (9-I.Simmons).</t>
  </si>
  <si>
    <t>(14:27) 8-K.Cousins pass deep right to 17-K.Osborn for 64 yards, TOUCHDOWN.</t>
  </si>
  <si>
    <t>(14:16) (Shotgun) 1-K.Murray pass short middle to 87-M.Williams to ARI 29 for 4 yards (59-N.Vigil).</t>
  </si>
  <si>
    <t>(13:49) (No Huddle, Shotgun) 2-C.Edmonds left tackle to ARI 29 for no gain (99-D.Hunter).</t>
  </si>
  <si>
    <t>(12:55) (Shotgun) 1-K.Murray pass short middle to 10-D.Hopkins to ARI 27 for 8 yards (23-X.Woods, 24-M.Alexander).</t>
  </si>
  <si>
    <t>(11:56) 33-D.Cook left end pushed ob at MIN 27 for 2 yards (9-I.Simmons).</t>
  </si>
  <si>
    <t>(11:22) 8-K.Cousins pass short right to 18-J.Jefferson to MIN 33 for 6 yards (7-B.Murphy; 58-J.Hicks).</t>
  </si>
  <si>
    <t>(10:41) (Shotgun) 8-K.Cousins pass incomplete short middle to 83-T.Conklin (25-Z.Collins) [55-C.Jones].</t>
  </si>
  <si>
    <t>(10:25) (Shotgun) 2-C.Edmonds right guard pushed ob at ARI 41 for 14 yards (22-H.Smith).</t>
  </si>
  <si>
    <t>(9:55) (No Huddle, Shotgun) 1-K.Murray pass short left to 10-D.Hopkins to MIN 44 for 15 yards (54-E.Kendricks).</t>
  </si>
  <si>
    <t>(9:30) (No Huddle, Shotgun) 1-K.Murray pass short middle to 10-D.Hopkins to MIN 28 for 16 yards (22-H.Smith).</t>
  </si>
  <si>
    <t>(8:52) (Shotgun) 1-K.Murray left end to MIN 28 for no gain (99-D.Hunter).</t>
  </si>
  <si>
    <t>(8:13) (No Huddle, Shotgun) 1-K.Murray pass short right to 2-C.Edmonds to MIN 24 for 4 yards (54-E.Kendricks).</t>
  </si>
  <si>
    <t>(7:24) (No Huddle, Shotgun) 1-K.Murray scrambles right end to MIN 15 for 9 yards (22-H.Smith).</t>
  </si>
  <si>
    <t>(6:38) (No Huddle, Shotgun) 1-K.Murray pass short left to 4-R.Moore pushed ob at MIN 15 for no gain (23-X.Woods).</t>
  </si>
  <si>
    <t>(5:57) (Shotgun) 1-K.Murray pass short left to 10-D.Hopkins for 15 yards, TOUCHDOWN.</t>
  </si>
  <si>
    <t>(5:49) 33-D.Cook right end to MIN 41 for 16 yards (3-B.Baker).</t>
  </si>
  <si>
    <t>(5:05) 33-D.Cook right tackle to ARI 45 for 14 yards (34-J.Thompson).</t>
  </si>
  <si>
    <t>(4:25) 8-K.Cousins pass short middle to 33-D.Cook to ARI 31 for 14 yards (25-Z.Collins).</t>
  </si>
  <si>
    <t>(3:45) 8-K.Cousins pass short left to 19-A.Thielen to ARI 26 for 5 yards (9-I.Simmons; 20-M.Wilson).</t>
  </si>
  <si>
    <t>(3:07) 8-K.Cousins scrambles up the middle to ARI 20 for 6 yards (9-I.Simmons).</t>
  </si>
  <si>
    <t>K.Cousins</t>
  </si>
  <si>
    <t>(2:24) (Shotgun) 8-K.Cousins pass short middle to 33-D.Cook to ARI 17 for 3 yards (34-J.Thompson).</t>
  </si>
  <si>
    <t>(1:42) 33-D.Cook up the middle to ARI 10 for 7 yards (58-J.Hicks).</t>
  </si>
  <si>
    <t>(1:03) 25-A.Mattison up the middle to ARI 7 for 3 yards (98-C.Peters; 9-I.Simmons).</t>
  </si>
  <si>
    <t>(:28) 8-K.Cousins pass short middle to 19-A.Thielen for 7 yards, TOUCHDOWN.</t>
  </si>
  <si>
    <t>(:24) (Shotgun) 2-C.Edmonds up the middle to ARI 31 for 6 yards (54-E.Kendricks).</t>
  </si>
  <si>
    <t>(:06) (No Huddle, Shotgun) 1-K.Murray pass short right to 87-M.Williams to ARI 34 for 3 yards (21-B.Breeland).</t>
  </si>
  <si>
    <t>(15:00) (Shotgun) 6-J.Conner up the middle to ARI 33 for -1 yards (91-S.Weatherly).</t>
  </si>
  <si>
    <t>(14:14) 33-D.Cook right end to MIN 16 for no gain (90-R.Lawrence).</t>
  </si>
  <si>
    <t>(13:33) 33-D.Cook up the middle to MIN 31 for 15 yards (34-J.Thompson).</t>
  </si>
  <si>
    <t>(12:53) 25-A.Mattison up the middle to MIN 33 for 2 yards (94-Z.Allen).</t>
  </si>
  <si>
    <t>(12:13) (Shotgun) 8-K.Cousins pass short left to 83-T.Conklin to MIN 42 for 9 yards (44-M.Golden). ARI-20-M.Wilson was injured during the play.</t>
  </si>
  <si>
    <t>(11:36) (Shotgun) 33-D.Cook left end to MIN 42 for no gain (9-I.Simmons).</t>
  </si>
  <si>
    <t>(10:56) (Shotgun) 8-K.Cousins scrambles up the middle ran ob at ARI 29 for 29 yards (34-J.Thompson).</t>
  </si>
  <si>
    <t>(10:18) 33-D.Cook up the middle to ARI 20 for 9 yards (7-B.Murphy).</t>
  </si>
  <si>
    <t>(9:41) 25-A.Mattison up the middle to ARI 14 for 6 yards (3-B.Baker).</t>
  </si>
  <si>
    <t>(9:05) 8-K.Cousins pass short left to 18-J.Jefferson for 14 yards, TOUCHDOWN [34-J.Thompson]. Penalty on ARI-3-B.Baker, Defensive Holding, declined.</t>
  </si>
  <si>
    <t>(8:47) (No Huddle, Shotgun) 1-K.Murray pass short middle to 87-M.Williams to MIN 41 for 34 yards (59-N.Vigil).</t>
  </si>
  <si>
    <t>(7:56) (No Huddle) 6-J.Conner left tackle to MIN 35 for 6 yards (96-A.Watts, 91-S.Weatherly).</t>
  </si>
  <si>
    <t>(7:13) (No Huddle, Shotgun) 1-K.Murray pass short left to 87-M.Williams to MIN 26 for 9 yards (22-H.Smith).</t>
  </si>
  <si>
    <t>(6:34) (No Huddle, Shotgun) 6-J.Conner up the middle to MIN 24 for 2 yards (58-M.Pierce).</t>
  </si>
  <si>
    <t>(5:16) (Shotgun) 1-K.Murray pass deep middle to 13-C.Kirk to MIN 13 for 19 yards (54-E.Kendricks, 24-M.Alexander).</t>
  </si>
  <si>
    <t>(4:32) (Shotgun) Direct snap to 2-C.Edmonds.  2-C.Edmonds left tackle to MIN 5 for 8 yards (54-E.Kendricks, 22-H.Smith).</t>
  </si>
  <si>
    <t>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</t>
  </si>
  <si>
    <t>(3:24) (Shotgun) 1-K.Murray scrambles up the middle for 12 yards, TOUCHDOWN.</t>
  </si>
  <si>
    <t>(3:15) 8-K.Cousins pass short left to 19-A.Thielen to MIN 22 for -3 yards (3-B.Baker).</t>
  </si>
  <si>
    <t>(2:32) (Shotgun) 33-D.Cook up the middle to MIN 34 for 12 yards (34-J.Thompson, 23-R.Alford).</t>
  </si>
  <si>
    <t>(2:00) 33-D.Cook up the middle to MIN 34 for no gain (98-C.Peters, 58-J.Hicks). MIN-33-D.Cook was injured during the play.</t>
  </si>
  <si>
    <t>(1:46) (Shotgun) 1-K.Murray pass deep left to 4-R.Moore for 77 yards, TOUCHDOWN.</t>
  </si>
  <si>
    <t>(1:33) (Shotgun) 8-K.Cousins pass short left to 17-K.Osborn pushed ob at MIN 29 for 4 yards (33-A.Hamilton).</t>
  </si>
  <si>
    <t>(1:29) (Shotgun) 8-K.Cousins pass short right to 19-A.Thielen pushed ob at MIN 44 for 15 yards (7-B.Murphy).</t>
  </si>
  <si>
    <t>(1:05) (Shotgun) 8-K.Cousins pass short right to 83-T.Conklin ran ob at 50 for 6 yards (34-J.Thompson).</t>
  </si>
  <si>
    <t>(1:00) (Shotgun) 33-D.Cook up the middle to ARI 40 for 10 yards (33-A.Hamilton).</t>
  </si>
  <si>
    <t>(:40) (No Huddle, Shotgun) 33-D.Cook left tackle to ARI 40 for no gain (9-I.Simmons).</t>
  </si>
  <si>
    <t>(:35) (Shotgun) 8-K.Cousins pass incomplete short middle to 83-T.Conklin.</t>
  </si>
  <si>
    <t>(:30) (Shotgun) 8-K.Cousins pass short right to 17-K.Osborn pushed ob at ARI 34 for 6 yards (23-R.Alford).</t>
  </si>
  <si>
    <t>(:16) (Shotgun) 1-K.Murray pass short right to 4-R.Moore ran ob at ARI 38 for 4 yards (54-E.Kendricks). MIN-21-B.Breeland was injured during the play.</t>
  </si>
  <si>
    <t>(:10) (Shotgun) 1-K.Murray pass short left to 4-R.Moore ran ob at MIN 44 for 18 yards (23-X.Woods).</t>
  </si>
  <si>
    <t>(14:56) 2-C.Edmonds right tackle to ARI 32 for 8 yards (48-B.Lynch).</t>
  </si>
  <si>
    <t>(14:09) (No Huddle, Shotgun) 1-K.Murray pass short right intended for 4-R.Moore INTERCEPTED by 59-N.Vigil at ARI 38. 59-N.Vigil for 38 yards, TOUCHDOWN.</t>
  </si>
  <si>
    <t>(14:00) (Shotgun) 6-J.Conner left tackle to ARI 34 for 9 yards (22-H.Smith).</t>
  </si>
  <si>
    <t>(13:19) (Shotgun) 6-J.Conner up the middle to ARI 37 for 3 yards (99-D.Hunter; 59-N.Vigil).</t>
  </si>
  <si>
    <t>(12:45) (No Huddle, Shotgun) 1-K.Murray pass short left to 4-R.Moore to ARI 43 for 6 yards (48-B.Lynch).</t>
  </si>
  <si>
    <t>(12:08) (No Huddle, Shotgun) 6-J.Conner left tackle to ARI 47 for 4 yards (99-D.Hunter; 94-D.Tomlinson).</t>
  </si>
  <si>
    <t>(11:26) (No Huddle, Shotgun) 1-K.Murray pass short left to 2-C.Edmonds to MIN 40 for 13 yards (7-P.Peterson; 59-N.Vigil).</t>
  </si>
  <si>
    <t>(10:39) 2-C.Edmonds up the middle to MIN 34 for 6 yards (59-N.Vigil; 54-E.Kendricks).</t>
  </si>
  <si>
    <t>(9:57) (No Huddle, Shotgun) 1-K.Murray pass deep right to 87-M.Williams to MIN 9 for 25 yards (22-H.Smith).</t>
  </si>
  <si>
    <t>(9:16) (No Huddle, Shotgun) 1-K.Murray pass short right to 18-A.Green for 9 yards, TOUCHDOWN.</t>
  </si>
  <si>
    <t>(9:06) 33-D.Cook left guard to MIN 31 for 13 yards (3-B.Baker).</t>
  </si>
  <si>
    <t>(8:31) 8-K.Cousins pass incomplete short left to 19-A.Thielen (25-Z.Collins).</t>
  </si>
  <si>
    <t>(8:27) 33-D.Cook right end to MIN 33 for 2 yards (3-B.Baker).</t>
  </si>
  <si>
    <t>(7:25) (Shotgun) 8-K.Cousins pass short left to 18-J.Jefferson to MIN 40 for 12 yards (3-B.Baker; 44-M.Golden).</t>
  </si>
  <si>
    <t>(6:20) (Shotgun) 1-K.Murray pass short right to 13-C.Kirk to ARI 29 for 11 yards (22-H.Smith, 59-N.Vigil).</t>
  </si>
  <si>
    <t>(5:41) (No Huddle, Shotgun) 2-C.Edmonds up the middle to ARI 32 for 3 yards (91-S.Weatherly).</t>
  </si>
  <si>
    <t>(4:57) (No Huddle, Shotgun) 1-K.Murray pass deep right to 18-A.Green pushed ob at MIN 39 for 29 yards (21-B.Breeland).</t>
  </si>
  <si>
    <t>(4:22) (Shotgun) 2-C.Edmonds up the middle to MIN 38 for 1 yard (54-E.Kendricks).</t>
  </si>
  <si>
    <t>(3:43) (No Huddle, Shotgun) 1-K.Murray pass deep middle intended for 13-C.Kirk INTERCEPTED by 23-X.Woods at MIN 4. 23-X.Woods ran ob at MIN 31 for 27 yards (71-J.Murray).</t>
  </si>
  <si>
    <t>(3:29) 8-K.Cousins pass incomplete short left to 18-J.Jefferson.</t>
  </si>
  <si>
    <t>(3:25) 33-D.Cook up the middle to MIN 34 for 3 yards (99-J.Watt, 58-J.Hicks).</t>
  </si>
  <si>
    <t>(2:48) (Shotgun) 8-K.Cousins pass incomplete short right to 18-J.Jefferson [55-C.Jones].</t>
  </si>
  <si>
    <t>(2:34) 33-D.Cook up the middle to MIN 49 for no gain (91-M.Dogbe).</t>
  </si>
  <si>
    <t>(1:54) (Shotgun) 8-K.Cousins pass incomplete short left to 33-D.Cook.</t>
  </si>
  <si>
    <t>(1:50) (Shotgun) 8-K.Cousins pass short left to 18-J.Jefferson to ARI 38 for 13 yards (23-R.Alford).</t>
  </si>
  <si>
    <t>(1:11) 33-D.Cook up the middle to ARI 40 for -2 yards (3-B.Baker).</t>
  </si>
  <si>
    <t>(:29) 33-D.Cook right end to ARI 32 for 8 yards (58-J.Hicks).</t>
  </si>
  <si>
    <t>(14:12) (Shotgun) 6-J.Conner up the middle to ARI 31 for 6 yards (22-H.Smith).</t>
  </si>
  <si>
    <t>(13:37) (Shotgun) 1-K.Murray pass short right to 4-R.Moore to ARI 37 for 6 yards (21-B.Breeland; 23-X.Woods).</t>
  </si>
  <si>
    <t>(13:00) (Shotgun) 1-K.Murray pass short middle to 87-M.Williams to ARI 39 for 2 yards (54-E.Kendricks; 90-S.Richardson).</t>
  </si>
  <si>
    <t>(12:13) (Shotgun) 1-K.Murray scrambles right end pushed ob at ARI 45 for 6 yards (98-D.Wonnum).</t>
  </si>
  <si>
    <t>(10:23) 8-K.Cousins pass short left to 18-J.Jefferson pushed ob at MIN 8 for 7 yards (23-R.Alford).</t>
  </si>
  <si>
    <t>(9:52) 33-D.Cook up the middle to MIN 9 for 1 yard (99-J.Watt). MIN-33-D.Cook was injured during the play.</t>
  </si>
  <si>
    <t>(9:09) (Shotgun) 8-K.Cousins pass incomplete deep right to 18-J.Jefferson.</t>
  </si>
  <si>
    <t>(8:47) (Shotgun) 1-K.Murray pass short right to 18-A.Green to ARI 37 for 6 yards (27-C.Dantzler).</t>
  </si>
  <si>
    <t>(8:11) (No Huddle, Shotgun) 1-K.Murray pass short right to 87-M.Williams to MIN 46 for 17 yards (59-N.Vigil).</t>
  </si>
  <si>
    <t>(7:44) (No Huddle, Shotgun) 1-K.Murray pass short right to 2-C.Edmonds to MIN 44 for 2 yards (59-N.Vigil).</t>
  </si>
  <si>
    <t>(7:02) (Shotgun) 1-K.Murray pass short middle to 2-C.Edmonds to MIN 41 for 3 yards (54-E.Kendricks).</t>
  </si>
  <si>
    <t>(6:18) (No Huddle, Shotgun) 1-K.Murray pass incomplete short right to 18-A.Green.</t>
  </si>
  <si>
    <t>(6:12) (No Huddle, Shotgun) 1-K.Murray pass deep middle to 13-C.Kirk to MIN 6 for 35 yards (24-M.Alexander).</t>
  </si>
  <si>
    <t>(5:25) (Shotgun) 6-J.Conner left end to MIN 9 for -3 yards (54-E.Kendricks).</t>
  </si>
  <si>
    <t>(4:37) (Shotgun) 1-K.Murray pass incomplete short right to 18-A.Green.</t>
  </si>
  <si>
    <t>(4:34) (Shotgun) 1-K.Murray pass incomplete short middle to 18-A.Green (27-C.Dantzler).</t>
  </si>
  <si>
    <t>(4:25) 33-D.Cook right end to MIN 29 for 4 yards (98-C.Peters). PENALTY on MIN-69-R.Hill, Offensive Holding, 10 yards, enforced at MIN 25 - No Play.</t>
  </si>
  <si>
    <t>(4:19) 8-K.Cousins pass short right to 18-J.Jefferson to MIN 28 for 13 yards (3-B.Baker).</t>
  </si>
  <si>
    <t>(3:39) 33-D.Cook left tackle to MIN 29 for 1 yard (33-A.Hamilton).</t>
  </si>
  <si>
    <t>(2:56) (Shotgun) 8-K.Cousins pass incomplete short left to 31-A.Abdullah (58-J.Hicks).</t>
  </si>
  <si>
    <t>(2:45) (Shotgun) 1-K.Murray left end ran ob at ARI 43 for 4 yards (7-P.Peterson).</t>
  </si>
  <si>
    <t>(2:32) (Shotgun) 1-K.Murray pass short middle to 2-C.Edmonds to ARI 40 for 7 yards (24-M.Alexander).</t>
  </si>
  <si>
    <t>(2:09) (Shotgun) 8-K.Cousins pass short left to 19-A.Thielen to MIN 26 for 3 yards (9-I.Simmons). FUMBLES (9-I.Simmons), ball out of bounds at ARI 26.</t>
  </si>
  <si>
    <t>(2:03) (Shotgun) 33-D.Cook up the middle to MIN 35 for 9 yards (58-J.Hicks).</t>
  </si>
  <si>
    <t>(1:58) (Shotgun) 8-K.Cousins pass short left to 25-A.Mattison to ARI 48 for 17 yards (34-J.Thompson).</t>
  </si>
  <si>
    <t>(1:31) (No Huddle, Shotgun) 8-K.Cousins pass incomplete short right to 17-K.Osborn (33-A.Hamilton).</t>
  </si>
  <si>
    <t>(1:28) (Shotgun) 8-K.Cousins pass incomplete deep left to 18-J.Jefferson.</t>
  </si>
  <si>
    <t>(1:21) (Shotgun) 8-K.Cousins pass short left to 19-A.Thielen pushed ob at ARI 36 for 12 yards (23-R.Alford).</t>
  </si>
  <si>
    <t>(1:15) (Shotgun) 8-K.Cousins pass short middle to 17-K.Osborn to ARI 27 for 9 yards (34-J.Thompson).</t>
  </si>
  <si>
    <t>(:44) (No Huddle, Shotgun) 8-K.Cousins pass short middle to 17-K.Osborn to ARI 19 for 8 yards (33-A.Hamilton).</t>
  </si>
  <si>
    <t>(15:00) 37-D.Harris right guard to NE 29 for 4 yards (37-B.Hall).</t>
  </si>
  <si>
    <t>(14:25) 10-M.Jones pass short right to 84-K.Bourne to NE 36 for 7 yards (37-B.Hall, 20-M.Maye).</t>
  </si>
  <si>
    <t>(13:32) 37-D.Harris right guard to NE 37 for 1 yard (95-Q.Williams).</t>
  </si>
  <si>
    <t>(13:03) 10-M.Jones pass short left to 81-J.Smith pushed ob at NE 42 for 5 yards (30-M.Carter II).</t>
  </si>
  <si>
    <t>(12:32) (Shotgun) 10-M.Jones pass short middle to 28-J.White to NE 47 for 5 yards (40-J.Guidry).</t>
  </si>
  <si>
    <t>(11:51) 10-M.Jones pass short left to 37-D.Harris to NE 49 for 2 yards (30-M.Carter II).</t>
  </si>
  <si>
    <t>(11:13) 10-M.Jones pass short left to 28-J.White to NE 49 for no gain (57-C.Mosley). PENALTY on NYJ-50-S.Lawson, Roughing the Passer, 15 yards, enforced at NE 49 - No Play.</t>
  </si>
  <si>
    <t>(10:46) (Shotgun) 10-M.Jones pass short middle to 16-J.Meyers to NYJ 29 for 7 yards (57-C.Mosley).</t>
  </si>
  <si>
    <t>(10:10) 28-J.White up the middle to NYJ 30 for -1 yards (50-S.Lawson).</t>
  </si>
  <si>
    <t>(8:28) (Shotgun) 25-T.Johnson right guard to NYJ 16 for 8 yards (8-J.Bentley).</t>
  </si>
  <si>
    <t>(7:54) 2-Z.Wilson pass short middle intended for 84-C.Davis INTERCEPTED by 27-J.Jackson at NYJ 30. 27-J.Jackson to NYJ 35 for -5 yards (8-E.Moore).</t>
  </si>
  <si>
    <t>(7:45) 37-D.Harris right guard to NYJ 26 for 9 yards (56-Qu.Williams; 33-A.Colbert).</t>
  </si>
  <si>
    <t>(7:11) 37-D.Harris up the middle to NYJ 24 for 2 yards (57-C.Mosley, 91-J.Franklin-Myers).</t>
  </si>
  <si>
    <t>(6:30) (Shotgun) 10-M.Jones pass short left to 16-J.Meyers to NYJ 25 for -1 yards (30-M.Carter II).</t>
  </si>
  <si>
    <t>(5:31) 10-M.Jones pass short left to 15-N.Agholor to NYJ 28 for 2 yards (26-B.Echols).</t>
  </si>
  <si>
    <t>(4:55) (Shotgun) 10-M.Jones pass incomplete short middle to 81-J.Smith.</t>
  </si>
  <si>
    <t>(4:46) 32-Mi.Carter left tackle to NE 47 for 13 yards (91-D.Wise; 32-D.McCourty).</t>
  </si>
  <si>
    <t>(4:17) 2-Z.Wilson pass deep right intended for 84-C.Davis INTERCEPTED by 21-A.Phillips at NE 27. 21-A.Phillips to NE 28 for 1 yard (81-T.Kroft).</t>
  </si>
  <si>
    <t>(4:10) (Shotgun) 10-M.Jones pass short left to 28-J.White to NYJ 44 for 28 yards (37-B.Hall; 30-M.Carter II).</t>
  </si>
  <si>
    <t>(3:23) (Shotgun) 28-J.White right guard to NYJ 39 for 5 yards (30-M.Carter II; 57-C.Mosley).</t>
  </si>
  <si>
    <t>(2:42) 10-M.Jones pass incomplete deep middle to 84-K.Bourne (26-B.Echols). PENALTY on NYJ-51-T.Ward, Neutral Zone Infraction, 4 yards, enforced at NYJ 39 - No Play.</t>
  </si>
  <si>
    <t>(2:35) 37-D.Harris up the middle to NYJ 33 for 2 yards (20-M.Maye).</t>
  </si>
  <si>
    <t>(1:56) 10-M.Jones pass short left to 81-J.Smith pushed ob at NYJ 14 for 19 yards (33-A.Colbert). NYJ-26-B.Echols was injured during the play.  Pitch to #28 Lateral back to #10 at the 45.</t>
  </si>
  <si>
    <t>(1:35) (Shotgun) 28-J.White up the middle to NYJ 7 for 7 yards (30-M.Carter II; 20-M.Maye).</t>
  </si>
  <si>
    <t>(1:02) (Shotgun) 28-J.White left guard for 7 yards, TOUCHDOWN.</t>
  </si>
  <si>
    <t>(:50) 25-T.Johnson left end to NYJ 41 for 3 yards (21-A.Phillips).</t>
  </si>
  <si>
    <t>(:07) 25-T.Johnson right guard to NYJ 47 for 6 yards (8-J.Bentley; 90-C.Barmore).</t>
  </si>
  <si>
    <t>(15:00) 25-T.Johnson right tackle to NYJ 48 for 1 yard (92-D.Godchaux; 9-M.Judon).</t>
  </si>
  <si>
    <t>(14:23) 32-Mi.Carter right tackle to NE 49 for 3 yards (90-C.Barmore).</t>
  </si>
  <si>
    <t>(13:43) (Shotgun) 2-Z.Wilson pass deep left to 8-E.Moore ran ob at NE 22 for 27 yards.</t>
  </si>
  <si>
    <t>(13:15) (Shotgun) 2-Z.Wilson pass short right to 10-B.Berrios to NE 15 for 7 yards (23-K.Dugger).</t>
  </si>
  <si>
    <t>(12:32) (Shotgun) 32-Mi.Carter right end pushed ob at NE 8 for 7 yards (27-J.Jackson).</t>
  </si>
  <si>
    <t>(12:00) (Shotgun) 32-Mi.Carter right guard to NE 5 for 3 yards (92-D.Godchaux; 96-T.Bower).</t>
  </si>
  <si>
    <t>(11:21) (Shotgun) 32-Mi.Carter left guard to NE 2 for 3 yards (93-L.Guy, 2-J.Mills).</t>
  </si>
  <si>
    <t>(10:38) (Shotgun) 25-T.Johnson right guard to NE 3 for -1 yards (93-L.Guy; 8-J.Bentley).</t>
  </si>
  <si>
    <t>(9:10) (Shotgun) 10-M.Jones pass short left to 84-K.Bourne to NE 16 for 3 yards (40-J.Guidry; 57-C.Mosley).</t>
  </si>
  <si>
    <t>(7:54) 23-T.Coleman up the middle to NE 34 for 17 yards (2-J.Mills).</t>
  </si>
  <si>
    <t>(7:16) 23-T.Coleman right tackle to NE 29 for 5 yards (93-L.Guy; 54-D.Hightower).</t>
  </si>
  <si>
    <t>(6:40) 25-T.Johnson left tackle to NE 28 for 1 yard (8-J.Bentley).</t>
  </si>
  <si>
    <t>(5:57) (Shotgun) 2-Z.Wilson pass short right intended for 8-E.Moore INTERCEPTED by 27-J.Jackson at NE 13. 27-J.Jackson to NE 14 for 1 yard (8-E.Moore).</t>
  </si>
  <si>
    <t>(5:50) 10-M.Jones pass deep left to 16-J.Meyers pushed ob at NE 38 for 24 yards (40-J.Guidry).</t>
  </si>
  <si>
    <t>(5:24) 37-D.Harris left end to NE 40 for 2 yards (57-C.Mosley).</t>
  </si>
  <si>
    <t>(4:53) (Shotgun) 10-M.Jones pass short left to 28-J.White to NE 39 for -1 yards (56-Qu.Williams).</t>
  </si>
  <si>
    <t>(4:13) (Shotgun) 10-M.Jones pass incomplete deep left to 16-J.Meyers.</t>
  </si>
  <si>
    <t>(4:02) 32-Mi.Carter left end to NYJ 20 for 3 yards (98-C.Davis). PENALTY on NYJ-76-G.Fant, Offensive Holding, 8 yards, enforced at NYJ 17 - No Play.</t>
  </si>
  <si>
    <t>(3:31) (Shotgun) 2-Z.Wilson pass short right to 10-B.Berrios pushed ob at NYJ 20 for 11 yards (27-J.Jackson).</t>
  </si>
  <si>
    <t>(3:01) (Shotgun) 32-Mi.Carter right guard to NYJ 24 for 4 yards (8-J.Bentley).</t>
  </si>
  <si>
    <t>(2:20) (Shotgun) 2-Z.Wilson pass incomplete short left to 84-C.Davis (8-J.Bentley) [54-D.Hightower].</t>
  </si>
  <si>
    <t>(2:09) 37-D.Harris up the middle to NE 35 for 4 yards (47-B.Huff).</t>
  </si>
  <si>
    <t>(2:00) (Shotgun) 28-J.White right tackle to NE 37 for 2 yards (91-J.Franklin-Myers; 94-F.Fatukasi).</t>
  </si>
  <si>
    <t>(1:24) (Shotgun) 10-M.Jones pass short right to 85-H.Henry to NE 47 for 10 yards (33-A.Colbert).</t>
  </si>
  <si>
    <t>(1:04) (No Huddle, Shotgun) 10-M.Jones pass short left to 15-N.Agholor ran ob at NYJ 43 for 10 yards.</t>
  </si>
  <si>
    <t>(:59) (Shotgun) 10-M.Jones pass short left to 28-J.White to NYJ 40 for 3 yards (56-Qu.Williams).</t>
  </si>
  <si>
    <t>(:40) (No Huddle, Shotgun) 10-M.Jones pass short left to 28-J.White to NYJ 29 for 11 yards (30-M.Carter II).</t>
  </si>
  <si>
    <t>(:26) (Shotgun) 10-M.Jones pass short right to 16-J.Meyers ran ob at NYJ 21 for 8 yards (37-B.Hall).</t>
  </si>
  <si>
    <t>(:13) 2-Z.Wilson kneels to NYJ 24 for -1 yards.</t>
  </si>
  <si>
    <t>(14:56) 2-Z.Wilson pass short right to 8-E.Moore to NYJ 31 for 9 yards (33-J.Williams).</t>
  </si>
  <si>
    <t>(14:16) 25-T.Johnson right guard to NYJ 35 for 4 yards (8-J.Bentley).</t>
  </si>
  <si>
    <t>(13:42) 2-Z.Wilson pass incomplete short left to 81-T.Kroft.</t>
  </si>
  <si>
    <t>(13:33) 25-T.Johnson right tackle to NYJ 41 for 6 yards (93-L.Guy). PENALTY on NYJ-62-G.Van Roten, Offensive Holding, 10 yards, enforced at NYJ 37.</t>
  </si>
  <si>
    <t>(13:08) 2-Z.Wilson scrambles left end to NYJ 37 for 10 yards (94-H.Anderson). PENALTY on NE-33-J.Williams, Defensive Holding, 5 yards, enforced at NYJ 37.</t>
  </si>
  <si>
    <t>(12:36) 32-Mi.Carter right tackle to NYJ 39 for -3 yards (8-J.Bentley).</t>
  </si>
  <si>
    <t>(11:55) (Shotgun) 2-Z.Wilson pass short left to 8-E.Moore to NYJ 49 for 10 yards (2-J.Mills). PENALTY on NYJ-60-C.McGovern, Chop Block, 15 yards, enforced at NYJ 39 - No Play.</t>
  </si>
  <si>
    <t>(11:29) (Shotgun) 2-Z.Wilson pass deep left intended for 8-E.Moore INTERCEPTED by 32-D.McCourty at NE 43. 32-D.McCourty to NYJ 35 for 22 yards (2-Z.Wilson).</t>
  </si>
  <si>
    <t>(11:15) 10-M.Jones pass short left to 15-N.Agholor to NYJ 26 for 9 yards (57-C.Mosley).</t>
  </si>
  <si>
    <t>(10:38) 37-D.Harris left guard for 26 yards, TOUCHDOWN.</t>
  </si>
  <si>
    <t>(10:18) (Shotgun) 23-T.Coleman right guard to NYJ 14 for 4 yards (93-L.Guy; 98-C.Davis).</t>
  </si>
  <si>
    <t>(9:39) 23-T.Coleman right end to NYJ 12 for -2 yards (23-K.Dugger).</t>
  </si>
  <si>
    <t>(8:54) (Shotgun) 2-Z.Wilson scrambles right end pushed ob at NYJ 22 for 10 yards (55-J.Uche).</t>
  </si>
  <si>
    <t>(8:28) 2-Z.Wilson pass short left to 8-E.Moore pushed ob at NYJ 30 for 8 yards (33-J.Williams).</t>
  </si>
  <si>
    <t>(8:10) (No Huddle) 25-T.Johnson right end to NYJ 47 for 17 yards (32-D.McCourty). NE-27-J.Jackson was injured during the play.</t>
  </si>
  <si>
    <t>(7:13) 25-T.Johnson left tackle to 50 for 3 yards (91-D.Wise).</t>
  </si>
  <si>
    <t>(6:38) 2-Z.Wilson pass incomplete deep right to 84-C.Davis (27-J.Jackson). PENALTY on NE-27-J.Jackson, Defensive Pass Interference, 19 yards, enforced at 50 - No Play.</t>
  </si>
  <si>
    <t>(6:31) 23-T.Coleman right tackle to NE 31 for no gain (54-D.Hightower).</t>
  </si>
  <si>
    <t>(5:56) 2-Z.Wilson pass short right to 86-R.Griffin pushed ob at NE 26 for 5 yards (54-D.Hightower).</t>
  </si>
  <si>
    <t>(4:40) 10-M.Jones pass short middle to 85-H.Henry to NYJ 25 for 32 yards (37-B.Hall).</t>
  </si>
  <si>
    <t>(4:04) 42-J.Taylor right end to NYJ 16 for 9 yards (33-A.Colbert). PENALTY on NE-76-I.Wynn, Offensive Holding, 10 yards, enforced at NYJ 23.</t>
  </si>
  <si>
    <t>(3:43) (Shotgun) 10-M.Jones pass short right to 81-J.Smith to NYJ 30 for 3 yards (30-M.Carter II; 57-C.Mosley).</t>
  </si>
  <si>
    <t>(3:05) (Shotgun) 84-K.Bourne left end to NYJ 14 for 16 yards (56-Qu.Williams).</t>
  </si>
  <si>
    <t>(2:33) 42-J.Taylor up the middle to NYJ 13 for 1 yard (98-S.Rankins; 50-S.Lawson).</t>
  </si>
  <si>
    <t>(1:56) (Shotgun) 10-M.Jones pass incomplete short right to 85-H.Henry (20-M.Maye).</t>
  </si>
  <si>
    <t>(1:52) (Shotgun) 10-M.Jones pass short right to 28-J.White to NYJ 14 for -1 yards (20-M.Maye).</t>
  </si>
  <si>
    <t>(1:04) 2-Z.Wilson pass short left to 84-C.Davis to NYJ 29 for 3 yards (2-J.Mills).</t>
  </si>
  <si>
    <t>(:20) 2-Z.Wilson pass short right to 32-Mi.Carter pushed ob at NYJ 46 for 17 yards (32-D.McCourty).</t>
  </si>
  <si>
    <t>(15:00) (Shotgun) 2-Z.Wilson pass incomplete deep left to 86-R.Griffin. PENALTY on NYJ-86-R.Griffin, Offensive Pass Interference, 10 yards, enforced at NYJ 46 - No Play.</t>
  </si>
  <si>
    <t>(14:54) (Shotgun) 2-Z.Wilson pass short left to 10-B.Berrios to NYJ 40 for 4 yards (21-A.Phillips).</t>
  </si>
  <si>
    <t>(14:25) 2-Z.Wilson pass incomplete short right to 84-C.Davis [90-C.Barmore]. PENALTY on NE-9-M.Judon, Defensive Holding, 5 yards, enforced at NYJ 40 - No Play.</t>
  </si>
  <si>
    <t>(14:19) 2-Z.Wilson pass incomplete short right to 32-Mi.Carter.</t>
  </si>
  <si>
    <t>(14:12) (Shotgun) 2-Z.Wilson pass short right to 84-C.Davis to 50 for 5 yards (90-C.Barmore).</t>
  </si>
  <si>
    <t>(13:27) (Shotgun) 2-Z.Wilson pass short right to 8-E.Moore to NE 47 for 3 yards (27-J.Jackson).</t>
  </si>
  <si>
    <t>(12:46) (Shotgun) 2-Z.Wilson pass incomplete short right to 10-B.Berrios (31-J.Jones).</t>
  </si>
  <si>
    <t>(12:42) Yardline difference due to change of possession. 10-M.Jones pass short left to 81-J.Smith to NE 49 for 1 yard (57-C.Mosley).</t>
  </si>
  <si>
    <t>(12:04) (Shotgun) 37-D.Harris right guard to NE 48 for -1 yards (50-S.Lawson).</t>
  </si>
  <si>
    <t>(11:26) (Shotgun) 10-M.Jones pass incomplete short left to 85-H.Henry.</t>
  </si>
  <si>
    <t>(11:12) (Shotgun) 32-Mi.Carter right end pushed ob at NYJ 17 for no gain (33-J.Williams).</t>
  </si>
  <si>
    <t>(10:39) (Shotgun) 2-Z.Wilson pass incomplete short left to 10-B.Berrios.</t>
  </si>
  <si>
    <t>(10:34) (Shotgun) 2-Z.Wilson pass deep left to 10-B.Berrios to NYJ 44 for 27 yards (32-D.McCourty) [9-M.Judon].</t>
  </si>
  <si>
    <t>(10:13) (No Huddle) 25-T.Johnson right guard to NYJ 48 for 4 yards (50-C.Winovich).</t>
  </si>
  <si>
    <t>(9:36) (Shotgun) 32-Mi.Carter right guard to NE 48 for 4 yards (98-C.Davis; 54-D.Hightower).</t>
  </si>
  <si>
    <t>(9:00) (Shotgun) 32-Mi.Carter left tackle to NE 34 for 14 yards (31-J.Jones).</t>
  </si>
  <si>
    <t>(8:30) (No Huddle) 2-Z.Wilson pass short middle to 86-R.Griffin to NE 29 for 5 yards (54-D.Hightower).</t>
  </si>
  <si>
    <t>(8:02) (No Huddle) 32-Mi.Carter right end pushed ob at NE 18 for 11 yards (33-J.Williams).</t>
  </si>
  <si>
    <t>(7:25) (Shotgun) 2-Z.Wilson pass incomplete short left to 8-E.Moore [33-J.Williams].</t>
  </si>
  <si>
    <t>(7:19) (Shotgun) 25-T.Johnson left guard to NE 16 for 2 yards (23-K.Dugger; 54-D.Hightower).</t>
  </si>
  <si>
    <t>(6:06) 37-D.Harris left guard to NE 22 for 1 yard (57-C.Mosley).</t>
  </si>
  <si>
    <t>(5:27) (Shotgun) 10-M.Jones pass incomplete short left to 16-J.Meyers (57-C.Mosley).</t>
  </si>
  <si>
    <t>(5:23) (Shotgun) 10-M.Jones pass incomplete short left to 84-K.Bourne.</t>
  </si>
  <si>
    <t>(5:11) (Shotgun) 2-Z.Wilson pass incomplete short right to 10-B.Berrios.</t>
  </si>
  <si>
    <t>(5:07) (Shotgun) 2-Z.Wilson pass short right to 81-T.Kroft to NYJ 26 for 8 yards (31-J.Jones).</t>
  </si>
  <si>
    <t>(4:44) (No Huddle, Shotgun) 2-Z.Wilson pass incomplete deep left to 8-E.Moore (33-J.Williams).</t>
  </si>
  <si>
    <t>(4:39) (Shotgun) 2-Z.Wilson pass incomplete deep left to 10-B.Berrios.</t>
  </si>
  <si>
    <t>(4:31) Yardline difference due to change of possession 37-D.Harris left guard to NYJ 20 for 5 yards (40-J.Guidry).</t>
  </si>
  <si>
    <t>(3:56) 37-D.Harris right tackle to NYJ 22 for -2 yards (37-B.Hall).</t>
  </si>
  <si>
    <t>(3:19) 37-D.Harris right guard to NYJ 10 for 12 yards (20-M.Maye). PENALTY on NYJ-20-M.Maye, Horse Collar Tackle, 5 yards, enforced at NYJ 10.</t>
  </si>
  <si>
    <t>(3:11) 70-Y.Durant reported in as eligible.  37-D.Harris left tackle to NYJ 2 for 3 yards (57-C.Mosley, 33-A.Colbert).</t>
  </si>
  <si>
    <t>(2:30) 70-Y.Durant reported in as eligible.  37-D.Harris up the middle to NYJ 3 for -1 yards (43-D.Phillips).</t>
  </si>
  <si>
    <t>(2:24) 70-Y.Durant reported in as eligible.  37-D.Harris left end to NYJ 8 for -5 yards (50-S.Lawson; 56-Qu.Williams).</t>
  </si>
  <si>
    <t>(1:57) (Shotgun) 2-Z.Wilson pass short left to 10-B.Berrios ran ob at NYJ 31 for 6 yards.</t>
  </si>
  <si>
    <t>(1:53) (Shotgun) 2-Z.Wilson pass incomplete deep left to 16-J.Smith.</t>
  </si>
  <si>
    <t>(1:06) (Shotgun) 2-Z.Wilson pass deep left to 16-J.Smith pushed ob at NE 45 for 35 yards (32-D.McCourty).</t>
  </si>
  <si>
    <t>(:43) (Shotgun) 2-Z.Wilson pass short left to 10-B.Berrios pushed ob at NE 44 for 6 yards (21-A.Phillips).</t>
  </si>
  <si>
    <t>(:38) (Shotgun) 2-Z.Wilson pass short left to 32-Mi.Carter to NE 32 for 12 yards (23-K.Dugger, 29-J.Bethel).</t>
  </si>
  <si>
    <t>(:15) (No Huddle, Shotgun) 2-Z.Wilson pass short middle to 10-B.Berrios to NE 20 for 12 yards (8-J.Bentley).</t>
  </si>
  <si>
    <t>(15:00) 22-C.McCaffrey right tackle to CAR 28 for 3 yards (70-C.Ringo).</t>
  </si>
  <si>
    <t>(14:21) (Shotgun) 14-S.Darnold pass short middle to 22-C.McCaffrey to NO 40 for 32 yards (43-M.Williams).</t>
  </si>
  <si>
    <t>(13:31) 30-C.Hubbard right tackle to NO 40 for no gain (94-C.Jordan; 56-D.Davis).</t>
  </si>
  <si>
    <t>(12:48) (Shotgun) 14-S.Darnold pass short left to 2-Dj.Moore to NO 20 for 20 yards (56-D.Davis).</t>
  </si>
  <si>
    <t>(12:07) 14-S.Darnold pass short right to 16-B.Zylstra for 20 yards, TOUCHDOWN.</t>
  </si>
  <si>
    <t>B.Zylstra</t>
  </si>
  <si>
    <t>(11:52) (Shotgun) 2-J.Winston pass incomplete short left to 34-T.Jones. PENALTY on CAR-91-M.Fox, Roughing the Passer, 15 yards, enforced at NO 35 - No Play.</t>
  </si>
  <si>
    <t>(11:10) (Shotgun) 2-J.Winston pass short right to 11-D.Harris pushed ob at CAR 48 for 9 yards (31-J.Burris).</t>
  </si>
  <si>
    <t>(10:43) (Shotgun) 2-J.Winston pass short right to 41-A.Kamara to NO 49 for 7 yards (34-S.Chandler).</t>
  </si>
  <si>
    <t>(9:56) 22-C.McCaffrey left guard to CAR 10 for 3 yards (98-P.Turner).</t>
  </si>
  <si>
    <t>(9:18) 14-S.Darnold pass incomplete short right to 30-C.Hubbard. PENALTY on NO-98-P.Turner, Roughing the Passer, 15 yards, enforced at CAR 10 - No Play.</t>
  </si>
  <si>
    <t>(9:13) (Shotgun) 22-C.McCaffrey left end pushed ob at CAR 30 for 5 yards (53-Z.Baun).</t>
  </si>
  <si>
    <t>(8:33) (Shotgun) 14-S.Darnold pass short middle to 85-D.Arnold to CAR 49 for 19 yards (56-D.Davis).</t>
  </si>
  <si>
    <t>(7:49) 70-B.Christensen reported in as eligible.  14-S.Darnold pass incomplete deep left to 2-Dj.Moore.</t>
  </si>
  <si>
    <t>(7:43) 14-S.Darnold pass short right to 2-Dj.Moore to NO 43 for 8 yards (29-P.Adebo).</t>
  </si>
  <si>
    <t>(7:03) (Shotgun) 14-S.Darnold pass incomplete short left to 85-D.Arnold (56-D.Davis).</t>
  </si>
  <si>
    <t>(6:48) 74-J.Hurst reported in as eligible.  41-A.Kamara left guard to NO 12 for 2 yards (43-H.Reddick; 97-Y.Gross-Matos).</t>
  </si>
  <si>
    <t>(6:07) (Shotgun) 2-J.Winston pass short left to 1-M.Callaway to NO 16 for 4 yards (53-B.Burns) [21-J.Chinn].</t>
  </si>
  <si>
    <t>(5:25) (Shotgun) 2-J.Winston pass incomplete short left to 80-C.Hogan (93-B.Roy).</t>
  </si>
  <si>
    <t>(5:08) 22-C.McCaffrey right tackle to CAR 37 for 3 yards (70-C.Ringo).</t>
  </si>
  <si>
    <t>(4:31) (Shotgun) 14-S.Darnold pass short left to 88-T.Marshall to CAR 42 for 5 yards (27-M.Jenkins).</t>
  </si>
  <si>
    <t>(3:51) (Shotgun) 22-C.McCaffrey up the middle to CAR 44 for 2 yards (56-D.Davis).</t>
  </si>
  <si>
    <t>(3:11) 22-C.McCaffrey up the middle to 50 for 6 yards (97-M.Roach).</t>
  </si>
  <si>
    <t>(2:31) (Shotgun) 22-C.McCaffrey left guard to NO 49 for 1 yard (95-A.Huggins; 98-P.Turner).</t>
  </si>
  <si>
    <t>(1:48) (Shotgun) 14-S.Darnold pass short left to 2-Dj.Moore to NO 36 for 13 yards (43-M.Williams).</t>
  </si>
  <si>
    <t>(1:08) 30-C.Hubbard left tackle to NO 35 for 1 yard (57-J.Holmes).</t>
  </si>
  <si>
    <t>(:26) 14-S.Darnold pass deep left to 11-R.Anderson to NO 17 for 18 yards (29-P.Adebo).</t>
  </si>
  <si>
    <t>(15:00) (Shotgun) 22-C.McCaffrey left guard to NO 17 for no gain (56-D.Davis; 96-C.Granderson).</t>
  </si>
  <si>
    <t>(14:25) (Shotgun) 14-S.Darnold pass short left to 2-Dj.Moore to NO 9 for 8 yards (43-M.Williams). PENALTY on CAR-75-C.Erving, Offensive Holding, 10 yards, enforced at NO 17 - No Play.</t>
  </si>
  <si>
    <t>(13:57) (Shotgun) 14-S.Darnold pass short middle to 85-D.Arnold to NO 8 for 19 yards (43-M.Williams; 53-Z.Baun). CAR-60-P.Elflein was injured during the play. His return is Doubtful.</t>
  </si>
  <si>
    <t>(13:28) 22-C.McCaffrey left guard to NO 6 for 2 yards (43-M.Williams).</t>
  </si>
  <si>
    <t>(12:39) 22-C.McCaffrey left end to NO 1 for 5 yards (27-M.Jenkins).</t>
  </si>
  <si>
    <t>(11:58) 70-B.Christensen reported in as eligible.  22-C.McCaffrey left tackle to NO 2 for -1 yards (98-P.Turner).</t>
  </si>
  <si>
    <t>(11:05) 41-A.Kamara up the middle to NO 27 for 2 yards (91-M.Fox).</t>
  </si>
  <si>
    <t>(10:30) (Shotgun) 2-J.Winston pass short left to 80-C.Hogan to NO 43 for 16 yards (31-J.Burris) [7-S.Thompson].</t>
  </si>
  <si>
    <t>(9:08) (Shotgun) 2-J.Winston pass short right to 41-A.Kamara to NO 37 for 3 yards (31-J.Burris; 4-J.Carter).</t>
  </si>
  <si>
    <t>(8:22) (Shotgun) 2-J.Winston pass short left to 41-A.Kamara to NO 44 for 7 yards (26-D.Jackson).</t>
  </si>
  <si>
    <t>(7:25) (Shotgun) 14-S.Darnold pass short right to 2-Dj.Moore pushed ob at CAR 33 for 5 yards (29-P.Adebo).</t>
  </si>
  <si>
    <t>(6:50) 22-C.McCaffrey right tackle to CAR 32 for -1 yards (94-C.Jordan).</t>
  </si>
  <si>
    <t>(6:04) (Shotgun) 14-S.Darnold pass short right to 2-Dj.Moore to CAR 48 for 16 yards (27-M.Jenkins).</t>
  </si>
  <si>
    <t>(5:23) 22-C.McCaffrey left tackle pushed ob at NO 36 for 16 yards (27-M.Jenkins).</t>
  </si>
  <si>
    <t>(4:36) 14-S.Darnold pass short right to 80-I.Thomas to NO 29 for 7 yards (56-D.Davis).</t>
  </si>
  <si>
    <t>(3:28) 14-S.Darnold pass incomplete short right to 80-I.Thomas.</t>
  </si>
  <si>
    <t>(3:24) (Shotgun) 14-S.Darnold pass deep right to 85-D.Arnold ran ob at NO 8 for 17 yards. Penalty on NO-29-P.Adebo, Illegal Use of Hands, declined.</t>
  </si>
  <si>
    <t>(2:53) (Shotgun) 22-C.McCaffrey right guard to NO 2 for 6 yards (43-M.Williams; 27-M.Jenkins).</t>
  </si>
  <si>
    <t>(2:07) (Shotgun) 22-C.McCaffrey up the middle to NO 2 for no gain (56-D.Davis).</t>
  </si>
  <si>
    <t>(2:00) (Shotgun) 14-S.Darnold pass right to 2-Dj.Moore for 2 yards, TOUCHDOWN.</t>
  </si>
  <si>
    <t>(1:24) (Shotgun) 2-J.Winston pass short left to 1-M.Callaway to NO 36 for 4 yards (21-J.Chinn).</t>
  </si>
  <si>
    <t>(:52) (Shotgun) 2-J.Winston pass deep right to 84-L.Humphrey to CAR 37 for 27 yards (34-S.Chandler).</t>
  </si>
  <si>
    <t>L.Humphrey</t>
  </si>
  <si>
    <t>(:42) (Shotgun) 2-J.Winston pass incomplete short left to 1-M.Callaway [34-S.Chandler].</t>
  </si>
  <si>
    <t>(:38) (Shotgun) 2-J.Winston pass incomplete short right to 83-J.Johnson.</t>
  </si>
  <si>
    <t>(:33) (Shotgun) 2-J.Winston pass deep middle intended for 11-D.Harris INTERCEPTED by 31-J.Burris at CAR 6. 31-J.Burris ran ob at CAR 23 for 17 yards (72-T.Armstead).</t>
  </si>
  <si>
    <t>(:23) 14-S.Darnold pass short right to 22-C.McCaffrey pushed ob at CAR 33 for 10 yards (53-Z.Baun). PENALTY on NO-53-Z.Baun, Unnecessary Roughness, 15 yards, enforced at CAR 33.</t>
  </si>
  <si>
    <t>(:17) (Shotgun) 14-S.Darnold scrambles left end ran ob at NO 45 for 7 yards (26-P.Williams).</t>
  </si>
  <si>
    <t>(:11) (Shotgun) 14-S.Darnold pass short right to 2-Dj.Moore to NO 39 for 6 yards (29-P.Adebo).</t>
  </si>
  <si>
    <t>(14:55) 74-J.Hurst reported in as eligible.  41-A.Kamara right tackle to NO 25 for no gain (29-R.Melvin; 7-S.Thompson).</t>
  </si>
  <si>
    <t>(14:16) 41-A.Kamara left tackle to NO 25 for no gain (26-D.Jackson).</t>
  </si>
  <si>
    <t>(13:38) (Shotgun) 2-J.Winston pass incomplete deep left to 1-M.Callaway.</t>
  </si>
  <si>
    <t>(13:22) 22-C.McCaffrey left end to CAR 26 for 3 yards (99-S.Tuttle; 56-D.Davis).</t>
  </si>
  <si>
    <t>(12:31) (Shotgun) 14-S.Darnold pass short right to 22-C.McCaffrey to CAR 33 for 7 yards (53-Z.Baun; 97-M.Roach). PENALTY on NO-97-M.Roach, Unnecessary Roughness, 15 yards, enforced at CAR 33.</t>
  </si>
  <si>
    <t>(12:07) 14-S.Darnold pass short right to 16-B.Zylstra to NO 39 for 13 yards (43-M.Williams; 96-C.Granderson).</t>
  </si>
  <si>
    <t>(11:27) 22-C.McCaffrey left guard to NO 34 for 5 yards (94-C.Jordan; 53-Z.Baun).</t>
  </si>
  <si>
    <t>(10:44) (Shotgun) 14-S.Darnold pass short left to 22-C.McCaffrey to NO 26 for 8 yards (27-M.Jenkins).</t>
  </si>
  <si>
    <t>(10:08) (Shotgun) 14-S.Darnold pass incomplete deep right to 11-R.Anderson.</t>
  </si>
  <si>
    <t>(10:02) (Shotgun) 14-S.Darnold pass short right to 88-T.Marshall to NO 25 for 1 yard (56-D.Davis).</t>
  </si>
  <si>
    <t>(8:27) 11-D.Harris right end pushed ob at CAR 34 for 4 yards (31-J.Burris). PENALTY on NO-1-M.Callaway, Offensive Holding, 10 yards, enforced at CAR 37.</t>
  </si>
  <si>
    <t>(7:56) 41-A.Kamara left tackle to CAR 45 for 2 yards (93-B.Roy).</t>
  </si>
  <si>
    <t>(7:08) (Shotgun) 2-J.Winston scrambles left end to CAR 33 for 12 yards (7-S.Thompson; 53-B.Burns).</t>
  </si>
  <si>
    <t>(6:19) (Shotgun) 34-T.Jones up the middle to CAR 33 for no gain (95-D.Brown).</t>
  </si>
  <si>
    <t>(5:25) 30-C.Hubbard left guard to CAR 49 for 9 yards (29-P.Adebo).</t>
  </si>
  <si>
    <t>(4:51) (No Huddle) 14-S.Darnold pass incomplete short left to 2-Dj.Moore (31-D.Trufant).</t>
  </si>
  <si>
    <t>(4:45) (Shotgun) 30-C.Hubbard left guard to CAR 49 for no gain (95-A.Huggins; 53-Z.Baun).</t>
  </si>
  <si>
    <t>(3:59) (Shotgun) 34-T.Jones right guard to NO 13 for 1 yard (7-S.Thompson).</t>
  </si>
  <si>
    <t>(3:18) (Shotgun) 7-T.Hill right tackle to NO 20 for 7 yards (49-F.Luvu).</t>
  </si>
  <si>
    <t>(2:37) 41-A.Kamara right end ran ob at NO 21 for 1 yard (53-B.Burns).</t>
  </si>
  <si>
    <t>(1:34) (Shotgun) 41-A.Kamara right guard to CAR 13 for 5 yards (7-S.Thompson).</t>
  </si>
  <si>
    <t>(:52) (Shotgun) 7-T.Hill scrambles up the middle to CAR 4 for 9 yards (21-J.Chinn).</t>
  </si>
  <si>
    <t>(:05) (Shotgun) 2-J.Winston pass short right to 88-T.Montgomery to CAR 1 for 3 yards (31-J.Burris).</t>
  </si>
  <si>
    <t>(15:00) 41-A.Kamara right end to CAR 8 for -7 yards (26-D.Jackson; 90-D.Jones). CAR-97-Y.Gross-Matos was injured during the play. His return is Questionable.</t>
  </si>
  <si>
    <t>(14:43) (Shotgun) 2-J.Winston scrambles up the middle for 8 yards, TOUCHDOWN.</t>
  </si>
  <si>
    <t>(14:37) 22-C.McCaffrey right tackle to CAR 27 for 2 yards (56-D.Davis; 99-S.Tuttle).</t>
  </si>
  <si>
    <t>(13:55) (Shotgun) 14-S.Darnold pass short left to 11-R.Anderson to CAR 31 for 4 yards (26-P.Williams).</t>
  </si>
  <si>
    <t>(13:09) (Shotgun) 14-S.Darnold pass short right to 22-C.McCaffrey pushed ob at CAR 39 for 8 yards (56-D.Davis).</t>
  </si>
  <si>
    <t>(12:30) 14-S.Darnold pass short left to 16-B.Zylstra to 50 for 11 yards (31-D.Trufant).</t>
  </si>
  <si>
    <t>(11:45) (Shotgun) 22-C.McCaffrey left tackle to CAR 48 for -2 yards (98-P.Turner).</t>
  </si>
  <si>
    <t>(10:57) (Shotgun) 14-S.Darnold pass incomplete short right to 2-Dj.Moore (43-M.Williams).</t>
  </si>
  <si>
    <t>(9:42) 74-J.Hurst reported in as eligible.  2-J.Winston pass incomplete short left to 41-A.Kamara.</t>
  </si>
  <si>
    <t>(9:37) 34-T.Jones left tackle to NO 16 for 6 yards (90-D.Jones; 34-S.Chandler).</t>
  </si>
  <si>
    <t>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</t>
  </si>
  <si>
    <t>(8:42) 14-S.Darnold pass incomplete short left to 11-R.Anderson.</t>
  </si>
  <si>
    <t>(8:36) (Shotgun) 14-S.Darnold pass short left to 22-C.McCaffrey pushed ob at CAR 39 for -8 yards (56-D.Davis). PENALTY on NO-70-C.Ringo, Roughing the Passer, 15 yards, enforced at CAR 47 - No Play.</t>
  </si>
  <si>
    <t>(8:16) 14-S.Darnold pass incomplete deep left to 11-R.Anderson.</t>
  </si>
  <si>
    <t>(8:10) (Shotgun) 14-S.Darnold pass incomplete short right to 22-C.McCaffrey.</t>
  </si>
  <si>
    <t>(8:07) (Shotgun) 14-S.Darnold pass short right to 88-T.Marshall to NO 27 for 11 yards (21-B.Roby; 26-P.Williams).</t>
  </si>
  <si>
    <t>(7:22) 22-C.McCaffrey up the middle to NO 27 for no gain (96-C.Granderson).</t>
  </si>
  <si>
    <t>(6:35) (Shotgun) 14-S.Darnold pass short right to 11-R.Anderson pushed ob at NO 11 for 16 yards (43-M.Williams).</t>
  </si>
  <si>
    <t>(6:00) 22-C.McCaffrey right tackle for 11 yards, TOUCHDOWN.</t>
  </si>
  <si>
    <t>(5:47) (Shotgun) 2-J.Winston pass short left to 41-A.Kamara pushed ob at NO 40 for 8 yards (21-J.Chinn).</t>
  </si>
  <si>
    <t>(5:14) (Shotgun) 2-J.Winston pass incomplete short left to 41-A.Kamara.</t>
  </si>
  <si>
    <t>(4:32) (No Huddle, Shotgun) 2-J.Winston pass incomplete deep left to 84-L.Humphrey.</t>
  </si>
  <si>
    <t>(4:28) 30-C.Hubbard left guard to NO 32 for no gain (94-C.Jordan).</t>
  </si>
  <si>
    <t>(3:43) 22-C.McCaffrey left tackle pushed ob at NO 33 for -1 yards (56-D.Davis).</t>
  </si>
  <si>
    <t>(3:36) (Shotgun) 14-S.Darnold pass short left to 2-Dj.Moore to NO 24 for 9 yards (29-P.Adebo).</t>
  </si>
  <si>
    <t>(3:14) (Shotgun) 2-J.Winston pass deep right to 83-J.Johnson to CAR 44 for 23 yards (29-R.Melvin).</t>
  </si>
  <si>
    <t>(2:49) (No Huddle, Shotgun) 2-J.Winston pass deep middle intended for 83-J.Johnson INTERCEPTED by 8-J.Horn [91-M.Fox] at CAR 15. 8-J.Horn to CAR 42 for 27 yards (2-J.Winston). PENALTY on CAR-49-F.Luvu, Illegal Blindside Block, 14 yards, enforced at CAR 28.</t>
  </si>
  <si>
    <t>(2:36) 22-C.McCaffrey up the middle to CAR 15 for 1 yard (53-Z.Baun).</t>
  </si>
  <si>
    <t>(2:31) (Shotgun) 22-C.McCaffrey left tackle to CAR 18 for 3 yards (96-C.Granderson; 29-P.Adebo). PENALTY on NO-29-P.Adebo, Unnecessary Roughness, 15 yards, enforced at CAR 18.</t>
  </si>
  <si>
    <t>(2:23) 30-C.Hubbard up the middle to CAR 35 for 2 yards (94-C.Jordan; 43-M.Williams).</t>
  </si>
  <si>
    <t>(2:00) (Shotgun) 30-C.Hubbard left end to CAR 30 for -5 yards (96-C.Granderson).</t>
  </si>
  <si>
    <t>(1:15) 30-C.Hubbard right tackle to CAR 33 for 3 yards (31-D.Trufant; 94-C.Jordan).</t>
  </si>
  <si>
    <t>(:22) 2-J.Winston kneels to NO 29 for -1 yards.</t>
  </si>
  <si>
    <t>(14:56) (Shotgun) 4-T.Heinicke pass incomplete deep left to 82-L.Thomas.</t>
  </si>
  <si>
    <t>(14:51) (Shotgun) 4-T.Heinicke pass short right to 17-T.McLaurin to WAS 30 for 7 yards (24-J.Bradberry).</t>
  </si>
  <si>
    <t>(13:30) 26-S.Barkley right guard to NYG 26 for 5 yards (26-L.Collins).</t>
  </si>
  <si>
    <t>(12:56) (No Huddle, Shotgun) 8-D.Jones pass short middle to 80-K.Rudolph to NYG 38 for 12 yards (26-L.Collins; 53-J.Bostic).</t>
  </si>
  <si>
    <t>(12:20) (No Huddle, Shotgun) 8-D.Jones pass deep middle to 19-K.Golladay to WAS 46 for 16 yards (23-W.Jackson).</t>
  </si>
  <si>
    <t>(11:57) (No Huddle) 8-D.Jones scrambles right end ran ob at WAS 44 for 2 yards (99-C.Young).</t>
  </si>
  <si>
    <t>(10:45) (No Huddle, Shotgun) 8-D.Jones pass short left to 3-S.Shepard to WAS 33 for 13 yards (29-K.Fuller).</t>
  </si>
  <si>
    <t>(10:09) (No Huddle, Shotgun) 8-D.Jones pass short left to 3-S.Shepard to WAS 29 for 4 yards (23-W.Jackson).</t>
  </si>
  <si>
    <t>(9:34) (No Huddle, Shotgun) 8-D.Jones left end pushed ob at WAS 14 for 15 yards (26-L.Collins).</t>
  </si>
  <si>
    <t>(9:00) (No Huddle, Shotgun) 26-S.Barkley right end to WAS 16 for -2 yards (96-J.Smith-Williams, 31-K.Curl).</t>
  </si>
  <si>
    <t>(8:21) (No Huddle, Shotgun) 8-D.Jones pass incomplete short middle to 3-S.Shepard. PENALTY on WAS-99-C.Young, Roughing the Passer, 8 yards, enforced at WAS 16 - No Play.</t>
  </si>
  <si>
    <t>(8:17) (Shotgun) 26-S.Barkley right tackle to WAS 6 for 2 yards (93-J.Allen; 98-M.Ioannidis).</t>
  </si>
  <si>
    <t>(7:39) (No Huddle, Shotgun) 8-D.Jones up the middle for 6 yards, TOUCHDOWN.</t>
  </si>
  <si>
    <t>(7:30) (Shotgun) 4-T.Heinicke pass short right to 82-L.Thomas to WAS 35 for 5 yards (29-X.McKinney; 54-B.Martinez).</t>
  </si>
  <si>
    <t>(6:56) (Shotgun) 24-A.Gibson left guard to WAS 36 for 1 yard (59-L.Carter, 21-J.Peppers).</t>
  </si>
  <si>
    <t>(5:57) (Shotgun) 8-D.Jones pass incomplete short right to 26-S.Barkley. NYG-65-N.Gates was injured during the play. He is Out.  65 - has a lower leg fracture</t>
  </si>
  <si>
    <t>(5:52) (Shotgun) 26-S.Barkley right end ran ob at WAS 35 for 41 yards (31-K.Curl).</t>
  </si>
  <si>
    <t>(5:11) (No Huddle) 18-C.Board left end to WAS 29 for 6 yards (20-B.McCain). End around</t>
  </si>
  <si>
    <t>(4:34) (No Huddle) 28-D.Booker left tackle to WAS 27 for 2 yards (94-D.Payne).</t>
  </si>
  <si>
    <t>(3:17) 24-A.Gibson right end to WAS 16 for 6 yards (54-B.Martinez; 59-L.Carter).</t>
  </si>
  <si>
    <t>(2:36) (Shotgun) 4-T.Heinicke pass deep middle to 2-D.Brown to WAS 38 for 22 yards (54-B.Martinez).</t>
  </si>
  <si>
    <t>(1:54) 1-D.Carter left tackle to WAS 40 for 2 yards (59-L.Carter; 99-L.Williams).</t>
  </si>
  <si>
    <t>D.Carter</t>
  </si>
  <si>
    <t>(1:10) (Shotgun) 4-T.Heinicke pass short middle to 17-T.McLaurin to NYG 48 for 12 yards (54-B.Martinez; 21-J.Peppers).</t>
  </si>
  <si>
    <t>(:37) 24-A.Gibson left end to NYG 43 for 5 yards (75-D.Shelton; 55-R.Ragland).</t>
  </si>
  <si>
    <t>(:08) (No Huddle, Shotgun) 4-T.Heinicke pass short right to 17-T.McLaurin to NYG 39 for 4 yards (54-B.Martinez).</t>
  </si>
  <si>
    <t>(15:00) (Shotgun) 24-A.Gibson left guard to NYG 39 for no gain (48-T.Crowder).</t>
  </si>
  <si>
    <t>(14:18) 71-W.Schweitzer reported in as eligible.  4-T.Heinicke up the middle to NYG 37 for 2 yards (99-L.Williams; 97-D.Lawrence).</t>
  </si>
  <si>
    <t>T.Heinicke</t>
  </si>
  <si>
    <t>(13:41) (Shotgun) 24-A.Gibson right end to NYG 32 for 5 yards (54-B.Martinez).</t>
  </si>
  <si>
    <t>(13:12) (No Huddle, Shotgun) 4-T.Heinicke pass short middle to 24-A.Gibson to NYG 28 for 4 yards (99-L.Williams).</t>
  </si>
  <si>
    <t>(12:48) (No Huddle, Shotgun) 24-A.Gibson left guard to NYG 27 for 1 yard (98-A.Johnson).</t>
  </si>
  <si>
    <t>(12:04) 4-T.Heinicke pass deep left to 17-T.McLaurin to NYG 11 for 16 yards (24-J.Bradberry).</t>
  </si>
  <si>
    <t>(11:22) (Shotgun) 4-T.Heinicke pass short middle to 17-T.McLaurin for 11 yards, TOUCHDOWN.</t>
  </si>
  <si>
    <t>(11:16) 8-D.Jones pass incomplete deep middle to 19-K.Golladay.</t>
  </si>
  <si>
    <t>(11:11) (Shotgun) 28-D.Booker right end to NYG 32 for 7 yards (55-C.Holcomb).</t>
  </si>
  <si>
    <t>(9:47) 4-T.Heinicke pass short right to 82-L.Thomas to WAS 41 for 8 yards (98-A.Johnson). PENALTY on WAS-76-S.Cosmi, Unnecessary Roughness, 15 yards, enforced at WAS 36.</t>
  </si>
  <si>
    <t>(9:21) (Shotgun) 4-T.Heinicke pass incomplete deep right to 17-T.McLaurin.</t>
  </si>
  <si>
    <t>(9:16) (Shotgun) 4-T.Heinicke pass incomplete deep right to 82-L.Thomas.</t>
  </si>
  <si>
    <t>(9:12) (Shotgun) 4-T.Heinicke pass short middle to 41-J.McKissic to WAS 33 for 12 yards (23-L.Ryan).</t>
  </si>
  <si>
    <t>(8:18) (Shotgun) 8-D.Jones pass short middle to 3-S.Shepard to NYG 26 for 4 yards (29-K.Fuller).</t>
  </si>
  <si>
    <t>(7:51) (No Huddle, Shotgun) 8-D.Jones left end to NYG 31 for 5 yards (26-L.Collins).</t>
  </si>
  <si>
    <t>(7:21) 39-E.Penny left guard to NYG 34 for 3 yards (90-M.Sweat).</t>
  </si>
  <si>
    <t>(6:49) (No Huddle, Shotgun) 8-D.Jones pass short middle to 26-S.Barkley to NYG 42 for 8 yards (55-C.Holcomb) [90-M.Sweat].</t>
  </si>
  <si>
    <t>(6:19) (No Huddle, Shotgun) 8-D.Jones left end for 58 yards, TOUCHDOWN NULLIFIED by Penalty. PENALTY on NYG-18-C.Board, Offensive Holding, 10 yards, enforced at WAS 12.</t>
  </si>
  <si>
    <t>(6:08) (Shotgun) 8-D.Jones pass incomplete short middle to 19-K.Golladay (23-W.Jackson).</t>
  </si>
  <si>
    <t>(6:04) (Shotgun) 8-D.Jones pass incomplete deep left to 19-K.Golladay. PENALTY on WAS-23-W.Jackson, Defensive Pass Interference, 9 yards, enforced at WAS 22 - No Play.</t>
  </si>
  <si>
    <t>(5:59) (Shotgun) 8-D.Jones pass short right to 3-S.Shepard to WAS 11 for 2 yards (25-B.St-Juste).</t>
  </si>
  <si>
    <t>(5:35) (No Huddle, Shotgun) 26-S.Barkley left guard to WAS 11 for no gain (99-C.Young).</t>
  </si>
  <si>
    <t>(4:58) (No Huddle, Shotgun) 8-D.Jones pass short middle to 3-S.Shepard to WAS 5 for 6 yards (52-J.Davis).</t>
  </si>
  <si>
    <t>(4:05) (Shotgun) 24-A.Gibson right guard to WAS 26 for 10 yards (22-A.Jackson).</t>
  </si>
  <si>
    <t>(3:30) (Shotgun) 4-T.Heinicke pass short right to 24-A.Gibson to WAS 26 for no gain (24-J.Bradberry).</t>
  </si>
  <si>
    <t>(2:52) (Shotgun) 4-T.Heinicke pass deep middle to 82-L.Thomas to 50 for 24 yards (23-L.Ryan).</t>
  </si>
  <si>
    <t>(2:24) (No Huddle, Shotgun) 4-T.Heinicke pass short left to 13-A.Humphries pushed ob at NYG 38 for 12 yards (22-A.Jackson).</t>
  </si>
  <si>
    <t>(2:05) (No Huddle, Shotgun) 4-T.Heinicke pass short right to 13-A.Humphries ran ob at NYG 31 for 7 yards (30-D.Holmes).</t>
  </si>
  <si>
    <t>(1:58) (Shotgun) 41-J.McKissic left end to NYG 29 for 2 yards (59-L.Carter). The Replay Official reviewed the short of the line to gain ruling, and the play was Upheld. The ruling on the field stands.</t>
  </si>
  <si>
    <t>(1:24) (Shotgun) 41-J.McKissic right guard to NYG 27 for 2 yards (98-A.Johnson).</t>
  </si>
  <si>
    <t>(1:00) (No Huddle, Shotgun) 4-T.Heinicke pass short middle to 41-J.McKissic to NYG 21 for 6 yards (48-T.Crowder; 23-L.Ryan).</t>
  </si>
  <si>
    <t>(:39) (No Huddle, Shotgun) 4-T.Heinicke pass short left to 17-T.McLaurin to NYG 11 for 10 yards (24-J.Bradberry).</t>
  </si>
  <si>
    <t>(:35) (Shotgun) 4-T.Heinicke pass short right to 2-D.Brown to NYG 4 for 7 yards (22-A.Jackson, 54-B.Martinez).</t>
  </si>
  <si>
    <t>(:30) (Shotgun) 4-T.Heinicke scrambles up the middle to NYG 2 for 2 yards (99-L.Williams).</t>
  </si>
  <si>
    <t>(:23) (Shotgun) 41-J.McKissic left tackle for 2 yards, TOUCHDOWN.</t>
  </si>
  <si>
    <t>(:15) 8-D.Jones kneels to NYG 23 for -1 yards.</t>
  </si>
  <si>
    <t>(15:00) 8-D.Jones pass short middle to 3-S.Shepard to NYG 42 for 17 yards (29-K.Fuller).</t>
  </si>
  <si>
    <t>(14:25) (No Huddle, Shotgun) 8-D.Jones pass short left to 82-K.Smith to NYG 45 for 3 yards (26-L.Collins).</t>
  </si>
  <si>
    <t>(13:36) (Shotgun) 8-D.Jones left end to WAS 41 for 9 yards (90-M.Sweat).</t>
  </si>
  <si>
    <t>(12:59) (No Huddle, Shotgun) 8-D.Jones pass short right to 26-S.Barkley to WAS 37 for 4 yards (55-C.Holcomb).</t>
  </si>
  <si>
    <t>(12:16) (No Huddle) 26-S.Barkley left tackle to WAS 38 for -1 yards (93-J.Allen).</t>
  </si>
  <si>
    <t>(11:34) (No Huddle, Shotgun) 8-D.Jones pass short middle to 3-S.Shepard to WAS 33 for 5 yards (25-B.St-Juste). PENALTY on WAS-26-L.Collins, Defensive Holding, 5 yards, enforced at WAS 38 - No Play.</t>
  </si>
  <si>
    <t>(11:07) 26-S.Barkley left end to WAS 39 for -6 yards (53-J.Bostic).</t>
  </si>
  <si>
    <t>(10:30) (No Huddle, Shotgun) 8-D.Jones pass short left to 28-D.Booker to WAS 37 for 2 yards (53-J.Bostic).</t>
  </si>
  <si>
    <t>(9:48) (No Huddle, Shotgun) 8-D.Jones pass short middle to 86-D.Slayton to WAS 29 for 8 yards (29-K.Fuller).</t>
  </si>
  <si>
    <t>(9:02) (Shotgun) 4-T.Heinicke pass short left to 17-T.McLaurin to WAS 14 for 4 yards (21-J.Peppers; 24-J.Bradberry).</t>
  </si>
  <si>
    <t>(8:23) (Shotgun) 4-T.Heinicke pass short right to 82-L.Thomas to WAS 18 for 4 yards (48-T.Crowder).</t>
  </si>
  <si>
    <t>(7:43) (Shotgun) 4-T.Heinicke pass incomplete deep right to 17-T.McLaurin.</t>
  </si>
  <si>
    <t>(7:31) (Shotgun) 8-D.Jones pass incomplete deep right to 19-K.Golladay (29-K.Fuller).</t>
  </si>
  <si>
    <t>(7:25) (Shotgun) 26-S.Barkley right tackle to NYG 32 for 2 yards (94-D.Payne).</t>
  </si>
  <si>
    <t>(6:44) (No Huddle, Shotgun) 8-D.Jones pass incomplete short middle to 3-S.Shepard. PENALTY on WAS-29-K.Fuller, Defensive Pass Interference, 13 yards, enforced at NYG 32 - No Play.</t>
  </si>
  <si>
    <t>(6:39) 3-S.Shepard right end to NYG 36 for -9 yards (99-C.Young). End Around</t>
  </si>
  <si>
    <t>(6:04) (Shotgun) 8-D.Jones pass short left to 19-K.Golladay to NYG 48 for 12 yards (25-B.St-Juste).</t>
  </si>
  <si>
    <t>(5:19) (No Huddle, Shotgun) 8-D.Jones pass deep middle to 3-S.Shepard to WAS 33 for 19 yards (31-K.Curl).</t>
  </si>
  <si>
    <t>(4:52) (No Huddle, Shotgun) 8-D.Jones pass incomplete short middle to 19-K.Golladay.</t>
  </si>
  <si>
    <t>(4:48) (Shotgun) 8-D.Jones pass deep left to 86-D.Slayton for 33 yards, TOUCHDOWN.</t>
  </si>
  <si>
    <t>(4:41) 24-A.Gibson left end to WAS 32 for 7 yards (24-J.Bradberry).</t>
  </si>
  <si>
    <t>(4:11) (No Huddle, Shotgun) 4-T.Heinicke pass incomplete deep right to 13-A.Humphries (24-J.Bradberry). PENALTY on NYG-24-J.Bradberry, Defensive Pass Interference, 21 yards, enforced at WAS 32 - No Play.</t>
  </si>
  <si>
    <t>(4:05) (Shotgun) 4-T.Heinicke pass short right to 13-A.Humphries pushed ob at NYG 39 for 8 yards (54-B.Martinez).</t>
  </si>
  <si>
    <t>(3:49) (No Huddle, Shotgun) 24-A.Gibson right end to NYG 25 for 14 yards (23-L.Ryan).</t>
  </si>
  <si>
    <t>(3:16) (No Huddle, Shotgun) 4-T.Heinicke pass incomplete deep right to 2-D.Brown (22-A.Jackson).</t>
  </si>
  <si>
    <t>(3:11) (Shotgun) 24-A.Gibson left guard to NYG 22 for 3 yards (98-A.Johnson; 30-D.Holmes).</t>
  </si>
  <si>
    <t>(2:30) (Shotgun) 4-T.Heinicke pass short middle to 13-A.Humphries to NYG 16 for 6 yards (30-D.Holmes) [54-B.Martinez]. PENALTY on WAS-76-S.Cosmi, Offensive Holding, 10 yards, enforced at NYG 22 - No Play.</t>
  </si>
  <si>
    <t>(2:11) (Shotgun) 4-T.Heinicke scrambles left end ran ob at NYG 31 for 1 yard (21-J.Peppers).</t>
  </si>
  <si>
    <t>(1:30) (Shotgun) 8-D.Jones pass short right to 86-D.Slayton to NYG 38 for 13 yards (25-B.St-Juste).</t>
  </si>
  <si>
    <t>(:53) (No Huddle, Shotgun) 8-D.Jones pass short right to 82-K.Smith to WAS 41 for 21 yards (26-L.Collins) [93-J.Allen].</t>
  </si>
  <si>
    <t>(:26) (No Huddle, Shotgun) 8-D.Jones pass incomplete short middle to 19-K.Golladay (55-C.Holcomb). PENALTY on NYG-69-B.Price, Ineligible Downfield Pass, 5 yards, enforced at WAS 41 - No Play.</t>
  </si>
  <si>
    <t>(:22) (Shotgun) 8-D.Jones pass short right to 19-K.Golladay to WAS 36 for 10 yards (23-W.Jackson).</t>
  </si>
  <si>
    <t>(14:21) (No Huddle, Shotgun) 8-D.Jones pass short left to 3-S.Shepard to WAS 34 for 8 yards (29-K.Fuller).</t>
  </si>
  <si>
    <t>(13:35) (Shotgun) 4-T.Heinicke pass short middle to 17-T.McLaurin to WAS 43 for 18 yards (23-L.Ryan).</t>
  </si>
  <si>
    <t>(12:53) 24-A.Gibson right end to WAS 46 for 3 yards (55-R.Ragland, 54-B.Martinez).</t>
  </si>
  <si>
    <t>(12:15) (Shotgun) 4-T.Heinicke pass short right to 17-T.McLaurin to NYG 45 for 9 yards (21-J.Peppers).</t>
  </si>
  <si>
    <t>(11:54) (No Huddle, Shotgun) 4-T.Heinicke pass short left to 13-A.Humphries to NYG 45 for no gain (30-D.Holmes).</t>
  </si>
  <si>
    <t>(11:26) (No Huddle, Shotgun) 4-T.Heinicke pass short left to 13-A.Humphries to NYG 42 for 3 yards (53-O.Ximines).</t>
  </si>
  <si>
    <t>(10:44) (Shotgun) 4-T.Heinicke scrambles left end to NYG 41 for 1 yard (23-L.Ryan). PENALTY on NYG-24-J.Bradberry, Defensive Holding, 5 yards, enforced at NYG 41.</t>
  </si>
  <si>
    <t>(10:25) (Shotgun) 4-T.Heinicke pass short middle to 17-T.McLaurin to NYG 26 for 10 yards (54-B.Martinez).</t>
  </si>
  <si>
    <t>(9:41) (Shotgun) 4-T.Heinicke pass incomplete short left to 2-D.Brown (22-A.Jackson).</t>
  </si>
  <si>
    <t>(9:36) (Shotgun) 4-T.Heinicke pass incomplete deep right to 2-D.Brown.</t>
  </si>
  <si>
    <t>(9:31) (Shotgun) 4-T.Heinicke pass short right to 13-A.Humphries to NYG 19 for 7 yards (30-D.Holmes).</t>
  </si>
  <si>
    <t>(8:46) 8-D.Jones pass deep right to 3-S.Shepard to NYG 46 for 21 yards (29-K.Fuller).</t>
  </si>
  <si>
    <t>(8:11) (No Huddle, Shotgun) 26-S.Barkley left guard to WAS 47 for 7 yards (93-J.Allen).</t>
  </si>
  <si>
    <t>(7:43) (No Huddle, Shotgun) 8-D.Jones left guard to WAS 45 for 2 yards (52-J.Davis; 55-C.Holcomb).</t>
  </si>
  <si>
    <t>(7:01) 39-E.Penny right guard to WAS 43 for 2 yards (52-J.Davis).</t>
  </si>
  <si>
    <t>(6:25) (No Huddle, Shotgun) 8-D.Jones pass incomplete deep middle to 86-D.Slayton [98-M.Ioannidis].</t>
  </si>
  <si>
    <t>(6:18) (Shotgun) 26-S.Barkley up the middle to WAS 38 for 5 yards (55-C.Holcomb).</t>
  </si>
  <si>
    <t>(5:36) (Shotgun) 8-D.Jones scrambles left end to WAS 37 for 11 yards (26-L.Collins).</t>
  </si>
  <si>
    <t>(4:50) (Shotgun) 4-T.Heinicke pass deep right to 41-J.McKissic pushed ob at NYG 19 for 56 yards (29-X.McKinney).</t>
  </si>
  <si>
    <t>(4:41) (Shotgun) 4-T.Heinicke pass deep right to 83-R.Seals-Jones for 19 yards, TOUCHDOWN.</t>
  </si>
  <si>
    <t>R.Seals-Jones</t>
  </si>
  <si>
    <t>(4:33) (Shotgun) 8-D.Jones pass incomplete short left to 19-K.Golladay (23-W.Jackson).</t>
  </si>
  <si>
    <t>(4:28) (No Huddle, Shotgun) 8-D.Jones pass short middle to 80-K.Rudolph to NYG 38 for 13 yards (20-B.McCain).</t>
  </si>
  <si>
    <t>(4:01) (No Huddle, Shotgun) 26-S.Barkley right tackle to NYG 39 for 1 yard (93-J.Allen).</t>
  </si>
  <si>
    <t>(3:32) (No Huddle, Shotgun) 8-D.Jones pass incomplete short right to 86-D.Slayton (25-B.St-Juste).</t>
  </si>
  <si>
    <t>(3:27) (No Huddle, Shotgun) 8-D.Jones pass incomplete short right to 86-D.Slayton.</t>
  </si>
  <si>
    <t>(3:13) (Shotgun) 24-A.Gibson right end to WAS 19 for 11 yards (54-B.Martinez; 29-X.McKinney).</t>
  </si>
  <si>
    <t>(2:26) 24-A.Gibson right end to WAS 22 for 3 yards (99-L.Williams).</t>
  </si>
  <si>
    <t>(2:22) (Shotgun) 4-T.Heinicke pass short right intended for 17-T.McLaurin INTERCEPTED by 24-J.Bradberry at WAS 25. 24-J.Bradberry to WAS 20 for 5 yards (17-T.McLaurin).</t>
  </si>
  <si>
    <t>(2:16) 26-S.Barkley right guard to WAS 19 for 1 yard (52-J.Davis).</t>
  </si>
  <si>
    <t>(2:12) 26-S.Barkley right guard to WAS 17 for 2 yards (29-K.Fuller; 55-C.Holcomb).</t>
  </si>
  <si>
    <t>(2:09) (Shotgun) 8-D.Jones pass incomplete short middle to 3-S.Shepard.</t>
  </si>
  <si>
    <t>(2:00) (Shotgun) 4-T.Heinicke pass short left to 41-J.McKissic to WAS 27 for 2 yards (21-J.Peppers).</t>
  </si>
  <si>
    <t>(1:41) (No Huddle, Shotgun) 4-T.Heinicke pass incomplete short right to 13-A.Humphries.</t>
  </si>
  <si>
    <t>(1:36) (Shotgun) 4-T.Heinicke pass short right to 41-J.McKissic to WAS 34 for 7 yards (30-D.Holmes).</t>
  </si>
  <si>
    <t>(1:16) (No Huddle, Shotgun) 41-J.McKissic right guard to WAS 38 for 4 yards (53-O.Ximines; 54-B.Martinez).</t>
  </si>
  <si>
    <t>(:59) (No Huddle, Shotgun) 4-T.Heinicke pass short right to 82-L.Thomas to WAS 47 for 9 yards (22-A.Jackson; 23-L.Ryan).</t>
  </si>
  <si>
    <t>(:39) (Shotgun) 4-T.Heinicke pass incomplete short right to 41-J.McKissic (21-J.Peppers).</t>
  </si>
  <si>
    <t>(:34) (Shotgun) 4-T.Heinicke pass short right to 2-D.Brown to NYG 43 for 5 yards (22-A.Jackson).</t>
  </si>
  <si>
    <t>(:28) (Shotgun) 4-T.Heinicke pass short right to 13-A.Humphries pushed ob at NYG 36 for 7 yards (30-D.Holmes).</t>
  </si>
  <si>
    <t>(:24) (Shotgun) 4-T.Heinicke pass short right to 17-T.McLaurin to NYG 30 for 6 yards (24-J.Bradberry). The Replay Official reviewed the pass completion ruling, and the play was Upheld. The ruling on the field stands.</t>
  </si>
  <si>
    <t>(15:00) 25-E.Mitchell up the middle to SF 21 for -4 yards (97-J.Hargrave).</t>
  </si>
  <si>
    <t>(14:25) 10-J.Garoppolo pass incomplete short left to 44-K.Juszczyk.</t>
  </si>
  <si>
    <t>(14:21) (Shotgun) 10-J.Garoppolo pass short middle to 19-D.Samuel to SF 31 for 10 yards (50-E.Wilson, 28-A.Harris).</t>
  </si>
  <si>
    <t>(13:28) (Shotgun) 26-M.Sanders right tackle to PHI 34 for 2 yards (93-D.Jones).</t>
  </si>
  <si>
    <t>(12:53) 26-M.Sanders left end to PHI 36 for 2 yards (54-F.Warner).</t>
  </si>
  <si>
    <t>(12:12) (Shotgun) 1-J.Hurts pass incomplete short left to 6-D.Smith. PENALTY on SF-26-J.Norman, Defensive Pass Interference, 10 yards, enforced at PHI 36 - No Play.</t>
  </si>
  <si>
    <t>(12:07) 1-J.Hurts pass incomplete deep middle to 6-D.Smith (3-J.Tartt).</t>
  </si>
  <si>
    <t>(11:58) (Shotgun) 1-J.Hurts pass short left to 18-J.Reagor to 50 for 4 yards (26-J.Norman).</t>
  </si>
  <si>
    <t>(11:15) (Shotgun) 26-M.Sanders left guard to 50 for no gain (91-A.Armstead; 54-F.Warner).</t>
  </si>
  <si>
    <t>(10:30) 25-E.Mitchell right tackle to SF 19 for -1 yards (97-J.Hargrave).</t>
  </si>
  <si>
    <t>(9:49) 10-J.Garoppolo pass incomplete short left to 19-D.Samuel.</t>
  </si>
  <si>
    <t>(9:43) (Shotgun) 10-J.Garoppolo pass incomplete short left to 6-M.Sanu [97-J.Hargrave].</t>
  </si>
  <si>
    <t>(9:28) (Shotgun) 1-J.Hurts pass short left to 6-D.Smith to PHI 32 for 11 yards (24-K.Williams).</t>
  </si>
  <si>
    <t>(8:54) (No Huddle, Shotgun) 26-M.Sanders left tackle to PHI 37 for 5 yards (3-J.Tartt; 99-J.Kinlaw).</t>
  </si>
  <si>
    <t>(8:22) (No Huddle, Shotgun) 1-J.Hurts pass short left to 26-M.Sanders to PHI 41 for 4 yards (51-A.Al-Shaair; 26-J.Norman).</t>
  </si>
  <si>
    <t>(7:44) (Shotgun) 26-M.Sanders right end ran ob at SF 49 for 10 yards (24-K.Williams).</t>
  </si>
  <si>
    <t>(7:20) (No Huddle, Shotgun) 14-K.Gainwell up the middle to SF 44 for 5 yards (56-S.Ebukam).</t>
  </si>
  <si>
    <t>(7:01) (No Huddle, Shotgun) 14-K.Gainwell right guard to SF 42 for 2 yards (95-K.Street; 54-F.Warner).</t>
  </si>
  <si>
    <t>(6:21) (Shotgun) 1-J.Hurts pass short left to 14-K.Gainwell to SF 33 for 9 yards (51-A.Al-Shaair).</t>
  </si>
  <si>
    <t>(5:57) (No Huddle, Shotgun) 14-K.Gainwell up the middle to SF 27 for 6 yards (97-N.Bosa; 51-A.Al-Shaair). SF-90-K.Givens was injured during the play.</t>
  </si>
  <si>
    <t>(5:31) (Shotgun) 1-J.Hurts pass short right to 18-J.Reagor to SF 26 for 1 yard (38-D.Lenoir; 1-J.Ward).</t>
  </si>
  <si>
    <t>(4:55) (Shotgun) 1-J.Hurts pass incomplete deep left to 6-D.Smith (38-D.Lenoir).</t>
  </si>
  <si>
    <t>(4:45) (Shotgun) 10-J.Garoppolo pass short left to 85-G.Kittle to SF 26 for 1 yard (49-A.Singleton).</t>
  </si>
  <si>
    <t>(4:05) 10-J.Garoppolo pass incomplete deep right to 11-B.Aiyuk [94-J.Sweat].</t>
  </si>
  <si>
    <t>B.Aiyuk</t>
  </si>
  <si>
    <t>(4:00) (Shotgun) 10-J.Garoppolo pass short left to 23-J.Hasty to SF 34 for 8 yards (91-F.Cox).</t>
  </si>
  <si>
    <t>(3:19) (Shotgun) 26-M.Sanders left guard to PHI 23 for 6 yards (93-D.Jones).</t>
  </si>
  <si>
    <t>(2:43) (Shotgun) 1-J.Hurts pass incomplete short right to 26-M.Sanders.</t>
  </si>
  <si>
    <t>(2:39) (Shotgun) 1-J.Hurts scrambles right end ran ob at PHI 35 for 12 yards (3-J.Tartt).</t>
  </si>
  <si>
    <t>(2:05) (Shotgun) 1-J.Hurts pass short right to 6-D.Smith to PHI 40 for 5 yards (38-D.Lenoir).</t>
  </si>
  <si>
    <t>(1:23) 14-K.Gainwell left tackle to PHI 38 for -2 yards (95-K.Street).</t>
  </si>
  <si>
    <t>(:39) (Shotgun) 1-J.Hurts pass deep right to 16-Q.Watkins to SF 36 for 26 yards (1-J.Ward; 3-J.Tartt). Penalty on SF-24-K.Williams, Illegal Contact, declined.</t>
  </si>
  <si>
    <t>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</t>
  </si>
  <si>
    <t>(:04) (Shotgun) 26-M.Sanders left guard to SF 27 for 9 yards (98-A.Key).</t>
  </si>
  <si>
    <t>(15:00) 26-M.Sanders up the middle to SF 29 for -2 yards (93-D.Jones). PHI-79-B.Brooks was injured during the play. His return is Questionable.</t>
  </si>
  <si>
    <t>(14:07) 25-E.Mitchell right end to SF 30 for 3 yards (49-A.Singleton; 50-E.Wilson).</t>
  </si>
  <si>
    <t>(13:22) 10-J.Garoppolo pass short left to 44-K.Juszczyk to SF 37 for 7 yards (28-A.Harris).</t>
  </si>
  <si>
    <t>(12:38) 10-J.Garoppolo pass short left to 85-G.Kittle to SF 43 for 6 yards (3-S.Nelson).</t>
  </si>
  <si>
    <t>(11:58) 25-E.Mitchell right end to SF 46 for 3 yards (49-A.Singleton; 50-E.Wilson).</t>
  </si>
  <si>
    <t>(11:19) 25-E.Mitchell up the middle to SF 46 for no gain (58-G.Avery; 50-E.Wilson).</t>
  </si>
  <si>
    <t>(10:43) 10-J.Garoppolo up the middle to SF 48 for 2 yards (98-H.Ridgeway).</t>
  </si>
  <si>
    <t>(9:57) (Shotgun) 10-J.Garoppolo pass incomplete short left to 81-T.Sherfield.</t>
  </si>
  <si>
    <t>(9:54) (Shotgun) 10-J.Garoppolo pass short right to 25-E.Mitchell to PHI 41 for 11 yards (50-E.Wilson).</t>
  </si>
  <si>
    <t>(9:21) 25-E.Mitchell up the middle to PHI 44 for -3 yards (98-H.Ridgeway, 90-R.Kerrigan). PENALTY on SF-6-M.Sanu, Illegal Crackback, 15 yards, enforced at PHI 41 - No Play.</t>
  </si>
  <si>
    <t>(8:53) 10-J.Garoppolo pass incomplete deep right to 81-T.Sherfield.</t>
  </si>
  <si>
    <t>(8:47) 10-J.Garoppolo pass deep left to 19-D.Samuel to PHI 39 for 17 yards (22-M.Epps).</t>
  </si>
  <si>
    <t>(8:03) (Shotgun) 19-D.Samuel right end to PHI 38 for 1 yard (50-E.Wilson, 97-J.Hargrave).</t>
  </si>
  <si>
    <t>(7:12) (Shotgun) 1-J.Hurts pass deep right to 16-Q.Watkins to SF 6 for 91 yards (38-D.Lenoir).</t>
  </si>
  <si>
    <t>(6:03) (Shotgun) 1-J.Hurts pass incomplete short right to 14-K.Gainwell (98-A.Key).</t>
  </si>
  <si>
    <t>(5:59) (Shotgun) 1-J.Hurts pass incomplete short left to 6-D.Smith. PENALTY on SF-26-J.Norman, Defensive Pass Interference, 10 yards, enforced at SF 11 - No Play.</t>
  </si>
  <si>
    <t>(5:54) 1-J.Hurts pass incomplete short right to 86-Z.Ertz.</t>
  </si>
  <si>
    <t>(5:48) 26-M.Sanders right end to SF 4 for -3 yards (54-F.Warner).</t>
  </si>
  <si>
    <t>(5:03) (Shotgun) 1-J.Hurts right end pushed ob at SF 3 for 1 yard (1-J.Ward).</t>
  </si>
  <si>
    <t>(4:28) (Shotgun) 84-G.Ward pass incomplete short right to 1-J.Hurts.</t>
  </si>
  <si>
    <t>(4:20) 44-K.Juszczyk up the middle to SF 5 for 2 yards (58-G.Avery; 28-A.Harris).</t>
  </si>
  <si>
    <t>(3:50) 25-E.Mitchell left guard to SF 10 for 5 yards (57-T.Edwards; 58-G.Avery).</t>
  </si>
  <si>
    <t>(3:05) (Shotgun) 10-J.Garoppolo pass short left to 19-D.Samuel to SF 15 for 5 yards (3-S.Nelson).</t>
  </si>
  <si>
    <t>(2:27) (Shotgun) 25-E.Mitchell right guard to SF 17 for 2 yards (28-A.Harris; 48-P.Johnson).</t>
  </si>
  <si>
    <t>(2:00) (Shotgun) 10-J.Garoppolo pass short right to 85-G.Kittle pushed ob at SF 25 for 8 yards (42-K.Wallace). PHI-55-B.Graham was injured during the play. He is Out.</t>
  </si>
  <si>
    <t>(1:51) (Shotgun) 10-J.Garoppolo pass short left to 23-J.Hasty to SF 30 for 5 yards (28-A.Harris).</t>
  </si>
  <si>
    <t>(1:16) (Shotgun) 10-J.Garoppolo pass short middle to 23-J.Hasty to SF 36 for 6 yards (49-A.Singleton; 50-E.Wilson).</t>
  </si>
  <si>
    <t>(:54) (No Huddle, Shotgun) 10-J.Garoppolo scrambles right end to SF 43 for 7 yards (50-E.Wilson).</t>
  </si>
  <si>
    <t>(:34) (No Huddle, Shotgun) 10-J.Garoppolo pass short right to 23-J.Hasty pushed ob at SF 45 for 2 yards (49-A.Singleton).</t>
  </si>
  <si>
    <t>(:28) 10-J.Garoppolo up the middle to SF 49 for 4 yards (50-E.Wilson; 48-P.Johnson).</t>
  </si>
  <si>
    <t>(:25) (Shotgun) 10-J.Garoppolo pass short middle to 19-D.Samuel pushed ob at PHI 11 for 40 yards (2-D.Slay).</t>
  </si>
  <si>
    <t>(:17) (Shotgun) 10-J.Garoppolo pass short left to 15-J.Jennings for 11 yards, TOUCHDOWN.</t>
  </si>
  <si>
    <t>J.Jennings</t>
  </si>
  <si>
    <t>(:12) 1-J.Hurts kneels to PHI 24 for -1 yards.</t>
  </si>
  <si>
    <t>(15:00) 26-M.Sanders left tackle to PHI 32 for 7 yards (36-M.Harris).</t>
  </si>
  <si>
    <t>(13:51) (Shotgun) 1-J.Hurts pass incomplete deep right to 6-D.Smith (38-D.Lenoir).</t>
  </si>
  <si>
    <t>(13:31) 25-E.Mitchell left end to SF 36 for 5 yards (57-T.Edwards).</t>
  </si>
  <si>
    <t>(12:53) (Shotgun) 10-J.Garoppolo pass short left to 81-T.Sherfield to SF 45 for 9 yards (49-A.Singleton).</t>
  </si>
  <si>
    <t>(12:21) 25-E.Mitchell up the middle to SF 47 for 2 yards (97-J.Hargrave; 96-D.Barnett).</t>
  </si>
  <si>
    <t>(11:39) 10-J.Garoppolo scrambles right end to SF 49 for 2 yards (58-G.Avery).</t>
  </si>
  <si>
    <t>(10:54) 10-J.Garoppolo pass short right to 85-G.Kittle to PHI 47 for 4 yards (50-E.Wilson, 29-A.Maddox). FUMBLES (29-A.Maddox), recovered by SF-50-A.Mack at PHI 49.</t>
  </si>
  <si>
    <t>(10:06) (Shotgun) 10-J.Garoppolo pass incomplete short left to 19-D.Samuel (3-S.Nelson).</t>
  </si>
  <si>
    <t>(9:51) (Shotgun) 1-J.Hurts left end to PHI 16 for 9 yards (1-J.Ward).</t>
  </si>
  <si>
    <t>(9:26) (No Huddle, Shotgun) 26-M.Sanders up the middle to PHI 23 for 7 yards (91-A.Armstead; 95-K.Street).</t>
  </si>
  <si>
    <t>(8:54) (No Huddle, Shotgun) 26-M.Sanders right tackle to PHI 29 for 6 yards (3-J.Tartt).</t>
  </si>
  <si>
    <t>(8:29) (No Huddle, Shotgun) 26-M.Sanders up the middle to PHI 35 for 6 yards (51-A.Al-Shaair; 95-K.Street).</t>
  </si>
  <si>
    <t>(7:54) (No Huddle, Shotgun) 1-J.Hurts scrambles right end ran ob at PHI 48 for 13 yards (38-D.Lenoir).</t>
  </si>
  <si>
    <t>(7:27) (No Huddle, Shotgun) 1-J.Hurts right end pushed ob at SF 49 for 3 yards (54-F.Warner).</t>
  </si>
  <si>
    <t>(6:55) (No Huddle, Shotgun) 14-K.Gainwell right tackle to SF 46 for 3 yards (93-D.Jones).</t>
  </si>
  <si>
    <t>(6:14) (Shotgun) 1-J.Hurts pass short right to 86-Z.Ertz to SF 40 for 6 yards (51-A.Al-Shaair).</t>
  </si>
  <si>
    <t>(5:46) (No Huddle, Shotgun) 14-K.Gainwell right guard to SF 40 for no gain (56-S.Ebukam).</t>
  </si>
  <si>
    <t>(5:10) (No Huddle, Shotgun) 1-J.Hurts pass incomplete deep right to 6-D.Smith.</t>
  </si>
  <si>
    <t>(5:04) (Shotgun) 1-J.Hurts pass incomplete short right to 18-J.Reagor [98-A.Key].</t>
  </si>
  <si>
    <t>(4:51) 10-J.Garoppolo pass short left to 19-D.Samuel to SF 14 for 6 yards (93-M.Williams; 28-A.Harris).</t>
  </si>
  <si>
    <t>(4:14) 25-E.Mitchell right end to SF 24 for 10 yards (52-D.Taylor; 22-M.Epps).</t>
  </si>
  <si>
    <t>(3:34) 25-E.Mitchell left end to SF 26 for 2 yards (58-G.Avery).</t>
  </si>
  <si>
    <t>(2:56) (Shotgun) 10-J.Garoppolo pass short right to 15-J.Jennings to SF 32 for 6 yards (93-M.Williams).</t>
  </si>
  <si>
    <t>(2:13) (Shotgun) 10-J.Garoppolo pass short right to 11-B.Aiyuk to SF 38 for 6 yards (2-D.Slay).</t>
  </si>
  <si>
    <t>(1:28) 25-E.Mitchell left end to SF 41 for 3 yards (96-D.Barnett).</t>
  </si>
  <si>
    <t>(:47) 10-J.Garoppolo pass short right to 25-E.Mitchell to SF 41 for no gain (97-J.Hargrave; 52-D.Taylor).</t>
  </si>
  <si>
    <t>(15:00) (Shotgun) 10-J.Garoppolo pass short middle to 19-D.Samuel to PHI 44 for 15 yards (58-G.Avery; 28-A.Harris).</t>
  </si>
  <si>
    <t>(14:26) (Shotgun) 25-E.Mitchell right tackle to PHI 42 for 2 yards (91-F.Cox).</t>
  </si>
  <si>
    <t>(13:48) (Shotgun) 19-D.Samuel left end pushed ob at PHI 35 for 7 yards (28-A.Harris; 96-D.Barnett).</t>
  </si>
  <si>
    <t>(13:09) 10-J.Garoppolo scrambles left end to PHI 31 for 4 yards (58-G.Avery). PENALTY on PHI-91-F.Cox, Illegal Use of Hands, 5 yards, enforced at PHI 31.</t>
  </si>
  <si>
    <t>(12:33) 23-J.Hasty right end ran ob at PHI 5 for 21 yards (2-D.Slay).</t>
  </si>
  <si>
    <t>(11:52) 23-J.Hasty up the middle to PHI 3 for 2 yards (28-A.Harris; 91-F.Cox).</t>
  </si>
  <si>
    <t>(11:12) 10-J.Garoppolo pass incomplete short middle to 23-J.Hasty.</t>
  </si>
  <si>
    <t>(11:09) (Shotgun) 10-J.Garoppolo pass incomplete short left to 6-M.Sanu. PENALTY on PHI-28-A.Harris, Defensive Pass Interference, 2 yards, enforced at PHI 3 - No Play.</t>
  </si>
  <si>
    <t>(11:04) 25-E.Mitchell left guard for 1 yard, TOUCHDOWN. The Replay Official reviewed the score ruling, and the play was REVERSED. 25-E.Mitchell left tackle to PHI 1 for no gain (97-J.Hargrave; 57-T.Edwards).</t>
  </si>
  <si>
    <t>(10:55) 10-J.Garoppolo up the middle for 1 yard, TOUCHDOWN.</t>
  </si>
  <si>
    <t>(10:47) (Shotgun) 1-J.Hurts pass incomplete deep right to 18-J.Reagor (1-J.Ward).</t>
  </si>
  <si>
    <t>(10:41) (Shotgun) 1-J.Hurts pass short left to 88-D.Goedert to PHI 30 for 10 yards (56-S.Ebukam; 3-J.Tartt).</t>
  </si>
  <si>
    <t>(10:02) (Shotgun) 1-J.Hurts pass incomplete short right to 6-D.Smith (38-D.Lenoir).</t>
  </si>
  <si>
    <t>(9:50) (Shotgun) 1-J.Hurts scrambles right end to PHI 38 for 8 yards (1-J.Ward).</t>
  </si>
  <si>
    <t>(8:17) 23-J.Hasty up the middle to SF 23 for 3 yards (57-T.Edwards).</t>
  </si>
  <si>
    <t>(7:34) 23-J.Hasty right end to SF 32 for 9 yards (57-T.Edwards; 49-A.Singleton).</t>
  </si>
  <si>
    <t>(6:46) 23-J.Hasty right guard to SF 35 for 3 yards (49-A.Singleton; 97-J.Hargrave).</t>
  </si>
  <si>
    <t>(6:01) 10-J.Garoppolo FUMBLES (Aborted) at SF 27, touched at SF 31, ball out of bounds at SF 27. PENALTY on PHI-96-D.Barnett, Unnecessary Roughness, 15 yards, enforced at SF 27.</t>
  </si>
  <si>
    <t>(5:45) 28-T.Sermon left end to 50 for 8 yards (42-K.Wallace). PENALTY on PHI-42-K.Wallace, Unnecessary Roughness, 15 yards, enforced at 50.</t>
  </si>
  <si>
    <t>T.Sermon</t>
  </si>
  <si>
    <t>(5:30) 49-T.Cannon right guard to PHI 36 for -1 yards (28-A.Harris; 49-A.Singleton).</t>
  </si>
  <si>
    <t>(5:26) 25-E.Mitchell up the middle to PHI 28 for 8 yards (42-K.Wallace).</t>
  </si>
  <si>
    <t>(5:20) 25-E.Mitchell up the middle to PHI 27 for 1 yard (57-T.Edwards).</t>
  </si>
  <si>
    <t>(5:07) (Shotgun) 1-J.Hurts pass short left to 14-K.Gainwell to PHI 34 for 9 yards (54-F.Warner).</t>
  </si>
  <si>
    <t>(4:45) (No Huddle, Shotgun) 1-J.Hurts scrambles right end ran ob at PHI 43 for 9 yards (38-D.Lenoir).</t>
  </si>
  <si>
    <t>(4:38) (Shotgun) 1-J.Hurts scrambles right end ran ob at SF 30 for 27 yards (1-J.Ward). PENALTY on SF-1-J.Ward, Unnecessary Roughness, 15 yards, enforced at SF 30.</t>
  </si>
  <si>
    <t>(4:30) (Shotgun) 1-J.Hurts pass short right to 88-D.Goedert to SF 1 for 14 yards (54-F.Warner).</t>
  </si>
  <si>
    <t>(4:06) (No Huddle) 1-J.Hurts up the middle for 1 yard, TOUCHDOWN. Penalty on SF-55-D.Ford, Defensive Offside, declined.</t>
  </si>
  <si>
    <t>TWO-POINT CONVERSION ATTEMPT. 14-K.Gainwell rushes right end. ATTEMPT SUCCEEDS.</t>
  </si>
  <si>
    <t>(3:58) 25-E.Mitchell up the middle to SF 15 for 1 yard (91-F.Cox).</t>
  </si>
  <si>
    <t>(3:13) (Shotgun) 10-J.Garoppolo pass short right to 44-K.Juszczyk to SF 23 for 8 yards (49-A.Singleton). SF-44-K.Juszczyk was injured during the play.</t>
  </si>
  <si>
    <t>(2:30) 10-J.Garoppolo up the middle to SF 26 for 3 yards (49-A.Singleton).</t>
  </si>
  <si>
    <t>(2:00) 10-J.Garoppolo kneels to SF 25 for -1 yards.</t>
  </si>
  <si>
    <t>(1:19) 10-J.Garoppolo kneels to SF 24 for -1 yards.</t>
  </si>
  <si>
    <t>(:38) 10-J.Garoppolo kneels to SF 23 for -1 yards.</t>
  </si>
  <si>
    <t>(15:00) 32-C.Carson left tackle to SEA 27 for 2 yards (48-B.Dupree).</t>
  </si>
  <si>
    <t>(14:33) (No Huddle, Shotgun) 3-R.Wilson pass incomplete short left to 14-D.Metcalf.</t>
  </si>
  <si>
    <t>(14:23) (Shotgun) 3-R.Wilson scrambles right end pushed ob at SEA 34 for 7 yards (96-D.Autry).</t>
  </si>
  <si>
    <t>(13:40) 22-D.Henry right guard to TEN 21 for 1 yard (97-P.Ford; 6-Q.Diggs).</t>
  </si>
  <si>
    <t>(13:01) 22-D.Henry right tackle to TEN 19 for -2 yards (97-P.Ford).</t>
  </si>
  <si>
    <t>(12:21) (No Huddle, Shotgun) 17-R.Tannehill pass short middle to 80-C.Rogers to TEN 29 for 10 yards (54-B.Wagner).</t>
  </si>
  <si>
    <t>(11:23) 3-R.Wilson pass deep left to 16-T.Lockett to TEN 19 for 51 yards (30-B.McDougald).</t>
  </si>
  <si>
    <t>(10:53) (No Huddle) 32-C.Carson up the middle to TEN 14 for 5 yards (31-K.Byard).</t>
  </si>
  <si>
    <t>(10:21) 32-C.Carson up the middle to TEN 13 for 1 yard (58-H.Landry; 93-T.Tart).</t>
  </si>
  <si>
    <t>(9:38) (Shotgun) 3-R.Wilson pass incomplete short right to 16-T.Lockett.</t>
  </si>
  <si>
    <t>(9:21) 17-R.Tannehill pass short right to 15-N.Westbrook-Ikhine to TEN 21 for 6 yards (10-B.Mayowa, 2-D.Reed).</t>
  </si>
  <si>
    <t>(8:39) 22-D.Henry right tackle to TEN 23 for 2 yards (51-K.Hyder).</t>
  </si>
  <si>
    <t>(7:38) 17-R.Tannehill pass incomplete deep left to 11-A.Brown.</t>
  </si>
  <si>
    <t>(7:32) 22-D.Henry right guard to TEN 35 for 7 yards (6-Q.Diggs; 28-U.Amadi).</t>
  </si>
  <si>
    <t>(6:50) (Shotgun) 17-R.Tannehill pass short right to 89-T.Hudson to TEN 49 for 14 yards (2-D.Reed).</t>
  </si>
  <si>
    <t>T.Hudson</t>
  </si>
  <si>
    <t>(6:13) 17-R.Tannehill pass short middle to 11-A.Brown to SEA 38 for 13 yards (6-Q.Diggs).</t>
  </si>
  <si>
    <t>(5:32) 22-D.Henry left end to SEA 38 for no gain (99-A.Woods, 33-J.Adams).</t>
  </si>
  <si>
    <t>(4:47) (Shotgun) 17-R.Tannehill pass short right to 87-G.Swaim to SEA 33 for 5 yards (33-J.Adams) [54-B.Wagner].</t>
  </si>
  <si>
    <t>(4:09) (No Huddle, Shotgun) 17-R.Tannehill pass deep left to 2-J.Jones to SEA 16 for 17 yards (21-T.Flowers).</t>
  </si>
  <si>
    <t>(3:37) 22-D.Henry right guard to SEA 15 for 1 yard (56-J.Brooks, 92-R.Nkemdiche).</t>
  </si>
  <si>
    <t>(3:01) (No Huddle, Shotgun) 17-R.Tannehill pass incomplete short right to 80-C.Rogers [91-L.Collier].</t>
  </si>
  <si>
    <t>(2:55) (No Huddle, Shotgun) 17-R.Tannehill pass incomplete short left to 11-A.Brown.</t>
  </si>
  <si>
    <t>(2:45) 32-C.Carson right end to SEA 25 for no gain (24-E.Molden; 54-R.Evans).</t>
  </si>
  <si>
    <t>(2:16) (No Huddle, Shotgun) 3-R.Wilson pass short right to 14-D.Metcalf to SEA 29 for 4 yards (58-H.Landry).</t>
  </si>
  <si>
    <t>(1:30) (Shotgun) 3-R.Wilson pass short right to 18-F.Swain to SEA 38 for 9 yards (20-J.Jenkins; 29-D.Cruikshank).</t>
  </si>
  <si>
    <t>(:50) 32-C.Carson up the middle to SEA 40 for 2 yards (58-H.Landry).</t>
  </si>
  <si>
    <t>(:10) (Shotgun) 3-R.Wilson pass short right to 14-D.Metcalf to SEA 44 for 4 yards (20-J.Jenkins).</t>
  </si>
  <si>
    <t>(15:00) (Shotgun) 3-R.Wilson pass incomplete short right to 14-D.Metcalf (20-J.Jenkins).</t>
  </si>
  <si>
    <t>(13:58) (Shotgun) 3-R.Wilson pass short left to 18-F.Swain pushed ob at TEN 45 for 5 yards (58-H.Landry; 51-D.Long). Penalty on SEA-14-D.Metcalf, Offensive Holding, declined.</t>
  </si>
  <si>
    <t>(12:47) 22-D.Henry up the middle to TEN 24 for 4 yards (99-A.Woods).</t>
  </si>
  <si>
    <t>(12:10) 17-R.Tannehill pass deep middle to 2-J.Jones to SEA 25 for 51 yards (21-T.Flowers).</t>
  </si>
  <si>
    <t>(11:27) (No Huddle) 17-R.Tannehill pass short right to 2-J.Jones to SEA 10 for 15 yards (54-B.Wagner).</t>
  </si>
  <si>
    <t>(10:43) 22-D.Henry left guard to SEA 3 for 7 yards (6-Q.Diggs; 54-B.Wagner). PENALTY on TEN-18-J.Reynolds, Illegal Motion, 5 yards, enforced at SEA 10 - No Play.</t>
  </si>
  <si>
    <t>(10:20) (Shotgun) 17-R.Tannehill scrambles right end ran ob at SEA 8 for 7 yards (54-B.Wagner).</t>
  </si>
  <si>
    <t>R.Tannehill</t>
  </si>
  <si>
    <t>(9:46) 22-D.Henry left guard to SEA 5 for 3 yards (10-B.Mayowa, 92-R.Nkemdiche).</t>
  </si>
  <si>
    <t>(8:10) (Shotgun) 3-R.Wilson pass short middle to 14-D.Metcalf to SEA 33 for 16 yards (24-E.Molden; 54-R.Evans).</t>
  </si>
  <si>
    <t>(7:29) 32-C.Carson up the middle to SEA 37 for 4 yards (51-D.Long; 54-R.Evans).</t>
  </si>
  <si>
    <t>(6:47) (Shotgun) 3-R.Wilson pass deep left to 16-T.Lockett for 63 yards, TOUCHDOWN [31-K.Byard].</t>
  </si>
  <si>
    <t>(6:30) 22-D.Henry left guard to TEN 18 for 2 yards (54-B.Wagner, 56-J.Brooks). TEN-76-R.Saffold was injured during the play.</t>
  </si>
  <si>
    <t>(5:48) 32-C.Carson left end pushed ob at TEN 2 for 4 yards (54-R.Evans).</t>
  </si>
  <si>
    <t>(5:24) (No Huddle, Shotgun) 32-C.Carson up the middle for 2 yards, TOUCHDOWN. PENALTY on SEA-66-G.Jackson, Unsportsmanlike Conduct, 15 yards, enforced between downs.</t>
  </si>
  <si>
    <t>(5:12) 22-D.Henry right guard to TEN 35 for 4 yards (33-J.Adams).</t>
  </si>
  <si>
    <t>(4:35) 17-R.Tannehill pass short left to 22-D.Henry to 50 for 15 yards (6-Q.Diggs).</t>
  </si>
  <si>
    <t>(3:51) 17-R.Tannehill pass short left to 2-J.Jones to SEA 31 for 19 yards (21-T.Flowers, 56-J.Brooks).</t>
  </si>
  <si>
    <t>(3:04) 22-D.Henry left tackle to SEA 23 for 8 yards (2-D.Reed, 6-Q.Diggs).</t>
  </si>
  <si>
    <t>(2:24) 17-R.Tannehill pass incomplete deep right to 15-N.Westbrook-Ikhine. PENALTY on SEA-92-R.Nkemdiche, Roughing the Passer, 12 yards, enforced at SEA 23 - No Play.</t>
  </si>
  <si>
    <t>(2:19) 22-D.Henry up the middle to SEA 7 for 4 yards (92-R.Nkemdiche, 54-B.Wagner).</t>
  </si>
  <si>
    <t>(2:00) 22-D.Henry up the middle to SEA 6 for 1 yard (97-P.Ford; 99-A.Woods).</t>
  </si>
  <si>
    <t>(1:15) (Shotgun) 17-R.Tannehill pass short left to 2-J.Jones for 6 yards, TOUCHDOWN [97-P.Ford]. The Replay Official reviewed the pass completion ruling, and the play was REVERSED. (Shotgun) 17-R.Tannehill pass incomplete short left to 2-J.Jones [97-P.Ford].</t>
  </si>
  <si>
    <t>(1:05) (Shotgun) 3-R.Wilson pass short right to 25-T.Homer ran ob at SEA 36 for 11 yards (35-C.Jackson).</t>
  </si>
  <si>
    <t>T.Homer</t>
  </si>
  <si>
    <t>(:59) (No Huddle, Shotgun) 3-R.Wilson pass short right to 16-T.Lockett ran ob at SEA 44 for 8 yards (20-J.Jenkins).</t>
  </si>
  <si>
    <t>(:56) (No Huddle, Shotgun) 3-R.Wilson pass short left to 18-F.Swain ran ob at TEN 44 for 12 yards (35-C.Jackson).</t>
  </si>
  <si>
    <t>(:51) (Shotgun) 3-R.Wilson pass short left to 14-D.Metcalf ran ob at TEN 36 for 8 yards.</t>
  </si>
  <si>
    <t>(:48) (No Huddle, Shotgun) 41-A.Collins up the middle to TEN 11 for 25 yards (30-B.McDougald).</t>
  </si>
  <si>
    <t>A.Collins</t>
  </si>
  <si>
    <t>(:29) (No Huddle, Shotgun) 3-R.Wilson pass incomplete short left to 14-D.Metcalf.</t>
  </si>
  <si>
    <t>(:25) (Shotgun) 3-R.Wilson pass incomplete short right to 16-T.Lockett [92-O.Adeniyi]. PENALTY on TEN-35-C.Jackson, Defensive Pass Interference, 10 yards, enforced at TEN 11 - No Play.</t>
  </si>
  <si>
    <t>(:21) (Shotgun) 32-C.Carson up the middle for 1 yard, TOUCHDOWN.</t>
  </si>
  <si>
    <t>(:12) 17-R.Tannehill kneels to TEN 26 for -1 yards.</t>
  </si>
  <si>
    <t>(14:55) 22-D.Henry right end to TEN 31 for 11 yards (54-B.Wagner, 2-D.Reed).</t>
  </si>
  <si>
    <t>(14:18) 22-D.Henry right guard to TEN 34 for 3 yards (6-Q.Diggs). TEN-76-R.Saffold was injured during the play. His return is Questionable.</t>
  </si>
  <si>
    <t>(13:46) (Shotgun) 17-R.Tannehill pass short middle to 85-M.Pruitt to TEN 40 for 6 yards (54-B.Wagner).</t>
  </si>
  <si>
    <t>M.Pruitt</t>
  </si>
  <si>
    <t>(13:15) (Shotgun) 22-D.Henry up the middle to TEN 44 for 4 yards (33-J.Adams).</t>
  </si>
  <si>
    <t>(12:31) 17-R.Tannehill pass short left to 11-A.Brown to SEA 41 for 15 yards (21-T.Flowers).</t>
  </si>
  <si>
    <t>(11:54) 22-D.Henry right guard to SEA 43 for -2 yards (51-K.Hyder, 99-A.Woods).</t>
  </si>
  <si>
    <t>(11:14) (Shotgun) 17-R.Tannehill pass short middle to 85-M.Pruitt pushed ob at SEA 28 for 15 yards (56-J.Brooks). PENALTY on SEA-56-J.Brooks, Unnecessary Roughness, 14 yards, enforced at SEA 28.</t>
  </si>
  <si>
    <t>(10:50) (Shotgun) 17-R.Tannehill pass incomplete short middle to 85-M.Pruitt (33-J.Adams). PENALTY on SEA-57-C.Barton, Defensive Holding, 5 yards, enforced at SEA 14 - No Play.</t>
  </si>
  <si>
    <t>(10:46) 22-D.Henry right guard for 9 yards, TOUCHDOWN.</t>
  </si>
  <si>
    <t>(10:30) 32-C.Carson right guard to SEA 19 for 8 yards (51-D.Long; 35-C.Jackson).</t>
  </si>
  <si>
    <t>(10:02) (Shotgun) 3-R.Wilson pass short left to 16-T.Lockett to SEA 20 for 1 yard (35-C.Jackson).</t>
  </si>
  <si>
    <t>(9:25) 32-C.Carson left end pushed ob at SEA 21 for 1 yard (29-D.Cruikshank).</t>
  </si>
  <si>
    <t>(8:59) (No Huddle, Shotgun) 3-R.Wilson pass short middle to 14-D.Metcalf to SEA 35 for 14 yards (20-J.Jenkins).</t>
  </si>
  <si>
    <t>(8:26) (No Huddle, Shotgun) 3-R.Wilson pass short right to 16-T.Lockett ran ob at SEA 45 for 10 yards.</t>
  </si>
  <si>
    <t>(7:46) 3-R.Wilson up the middle to SEA 42 for -3 yards (91-L.Murchison).</t>
  </si>
  <si>
    <t>(7:03) 3-R.Wilson pass short right to 16-T.Lockett pushed ob at TEN 47 for 11 yards (20-J.Jenkins).</t>
  </si>
  <si>
    <t>(6:22) 32-C.Carson right tackle to TEN 48 for -1 yards (51-D.Long, 93-T.Tart).</t>
  </si>
  <si>
    <t>(5:41) 22-D.Henry right guard to TEN 10 for 2 yards (99-A.Woods).</t>
  </si>
  <si>
    <t>(4:58) (Shotgun) 17-R.Tannehill pass deep middle to 85-M.Pruitt to TEN 32 for 22 yards (6-Q.Diggs; 33-J.Adams).</t>
  </si>
  <si>
    <t>(4:12) (Shotgun) 17-R.Tannehill pass short left to 22-D.Henry to TEN 44 for 12 yards (54-B.Wagner).</t>
  </si>
  <si>
    <t>(3:36) (Shotgun) 22-D.Henry up the middle to 50 for 6 yards (92-R.Nkemdiche).</t>
  </si>
  <si>
    <t>(3:01) 22-D.Henry right tackle to SEA 43 for 7 yards (6-Q.Diggs, 2-D.Reed).</t>
  </si>
  <si>
    <t>(2:14) 17-R.Tannehill pass incomplete short middle to 11-A.Brown.</t>
  </si>
  <si>
    <t>(2:10) (Shotgun) 17-R.Tannehill pass incomplete short left to 2-J.Jones.</t>
  </si>
  <si>
    <t>(2:05) (No Huddle, Shotgun) 17-R.Tannehill pass short middle to 80-C.Rogers to SEA 31 for 12 yards (54-B.Wagner; 57-C.Barton).</t>
  </si>
  <si>
    <t>(1:26) 22-D.Henry up the middle to SEA 31 for no gain (94-R.Green, 92-R.Nkemdiche).</t>
  </si>
  <si>
    <t>(:44) (Shotgun) 17-R.Tannehill pass short middle to 87-G.Swaim to SEA 26 for 5 yards (54-B.Wagner).</t>
  </si>
  <si>
    <t>(15:00) 3-R.Wilson pass short left to 32-C.Carson pushed ob at SEA 36 for 2 yards (31-K.Byard). PENALTY on SEA-14-D.Metcalf, Offensive Pass Interference, 10 yards, enforced at SEA 34 - No Play. Penalty on SEA-14-D.Metcalf, Offensive Holding, declined.</t>
  </si>
  <si>
    <t>(14:31) (Shotgun) 3-R.Wilson pass short left to 18-F.Swain to SEA 25 for 1 yard (35-C.Jackson).</t>
  </si>
  <si>
    <t>(13:55) (Shotgun) 3-R.Wilson pass short middle to 16-T.Lockett to SEA 32 for 7 yards (51-D.Long).</t>
  </si>
  <si>
    <t>(13:16) (Shotgun) 3-R.Wilson pass deep left to 18-F.Swain for 68 yards, TOUCHDOWN.</t>
  </si>
  <si>
    <t>(13:06) 17-R.Tannehill pass short middle to 11-A.Brown to TEN 40 for 15 yards (6-Q.Diggs, 56-J.Brooks).</t>
  </si>
  <si>
    <t>(12:30) 22-D.Henry left end for 60 yards, TOUCHDOWN.</t>
  </si>
  <si>
    <t>(12:17) 18-F.Swain right end pushed ob at SEA 30 for 5 yards (29-D.Cruikshank).</t>
  </si>
  <si>
    <t>(11:47) 3-R.Wilson pass short left to 81-G.Everett to SEA 33 for 3 yards (31-K.Byard, 20-J.Jenkins).</t>
  </si>
  <si>
    <t>(11:03) (Shotgun) 3-R.Wilson pass incomplete deep left to 14-D.Metcalf (26-K.Fulton).</t>
  </si>
  <si>
    <t>(10:43) 22-D.Henry right tackle to TEN 21 for 3 yards (99-A.Woods).</t>
  </si>
  <si>
    <t>(10:10) 22-D.Henry right tackle to TEN 27 for 6 yards (2-D.Reed).</t>
  </si>
  <si>
    <t>(9:35) (No Huddle) 17-R.Tannehill up the middle to TEN 29 for 2 yards (97-P.Ford).</t>
  </si>
  <si>
    <t>(8:54) 17-R.Tannehill pass incomplete short left to 11-A.Brown.</t>
  </si>
  <si>
    <t>(8:50) (Shotgun) 17-R.Tannehill scrambles right guard to TEN 48 for 19 yards (28-U.Amadi).</t>
  </si>
  <si>
    <t>(8:08) (Shotgun) 17-R.Tannehill pass incomplete deep right to 11-A.Brown. PENALTY on SEA-2-D.Reed, Taunting, 15 yards, enforced at TEN 48.</t>
  </si>
  <si>
    <t>(8:00) 22-D.Henry right tackle to SEA 37 for no gain (10-B.Mayowa, 94-R.Green).</t>
  </si>
  <si>
    <t>(6:34) (Shotgun) 17-R.Tannehill pass short right to 2-J.Jones to SEA 29 for 16 yards (2-D.Reed, 33-J.Adams).</t>
  </si>
  <si>
    <t>(5:52) (No Huddle, Shotgun) 17-R.Tannehill pass incomplete short right to 89-T.Hudson [51-K.Hyder].</t>
  </si>
  <si>
    <t>(5:46) Ball officially placed at the SEA 30 to start next drive. (Shotgun) 32-C.Carson right tackle to SEA 32 for 2 yards (58-H.Landry, 51-D.Long).</t>
  </si>
  <si>
    <t>(5:12) (Shotgun) 3-R.Wilson pass incomplete short right to 16-T.Lockett.</t>
  </si>
  <si>
    <t>(5:08) (Shotgun) 3-R.Wilson pass short left to 14-D.Metcalf to SEA 39 for 7 yards (58-H.Landry; 31-K.Byard).</t>
  </si>
  <si>
    <t>(4:13) 22-D.Henry right guard to TEN 37 for 5 yards (10-B.Mayowa; 56-J.Brooks). PENALTY on TEN-60-B.Jones, Offensive Holding, 10 yards, enforced at TEN 32 - No Play.</t>
  </si>
  <si>
    <t>(4:08) (Shotgun) 17-R.Tannehill pass short right to 2-J.Jones to TEN 32 for 10 yards (2-D.Reed; 56-J.Brooks).</t>
  </si>
  <si>
    <t>(3:40) (No Huddle, Shotgun) 17-R.Tannehill pass short left to 22-D.Henry to TEN 46 for 14 yards (54-B.Wagner).</t>
  </si>
  <si>
    <t>(3:08) (No Huddle, Shotgun) 17-R.Tannehill pass short middle to 22-D.Henry to 50 for 4 yards (54-B.Wagner).</t>
  </si>
  <si>
    <t>(2:42) (No Huddle, Shotgun) 17-R.Tannehill pass short middle to 28-J.McNichols to SEA 41 for 9 yards (54-B.Wagner).</t>
  </si>
  <si>
    <t>(2:21) (No Huddle, Shotgun) 28-J.McNichols right guard to SEA 38 for 3 yards (51-K.Hyder).</t>
  </si>
  <si>
    <t>(2:01) (No Huddle, Shotgun) 17-R.Tannehill pass short middle to 28-J.McNichols to SEA 26 for 12 yards (56-J.Brooks, 54-B.Wagner).</t>
  </si>
  <si>
    <t>(1:54) 22-D.Henry left guard to SEA 18 for 8 yards (56-J.Brooks; 6-Q.Diggs).</t>
  </si>
  <si>
    <t>(1:35) (No Huddle, Shotgun) 22-D.Henry right guard to SEA 14 for 4 yards (91-L.Collier; 92-R.Nkemdiche).</t>
  </si>
  <si>
    <t>(1:06) (No Huddle, Shotgun) 17-R.Tannehill pass short middle to 22-D.Henry to SEA 10 for 4 yards (33-J.Adams).</t>
  </si>
  <si>
    <t>(:42) (No Huddle, Shotgun) 17-R.Tannehill pass short middle to 28-J.McNichols to SEA 5 for 5 yards (33-J.Adams).</t>
  </si>
  <si>
    <t>(:34) (Shotgun) 22-D.Henry left guard for 5 yards, TOUCHDOWN. The Replay Official reviewed the runner broke the plane ruling, and the play was REVERSED. (Shotgun) 22-D.Henry left guard to SEA 1 for 4 yards (51-K.Hyder; 56-J.Brooks).</t>
  </si>
  <si>
    <t>(:32) (Shotgun) 22-D.Henry right guard for 1 yard, TOUCHDOWN.</t>
  </si>
  <si>
    <t>(:24) (Shotgun) 3-R.Wilson pass short left to 25-T.Homer to SEA 31 for 3 yards (26-K.Fulton).</t>
  </si>
  <si>
    <t>(:17) (Shotgun) 3-R.Wilson pass incomplete short right to 81-G.Everett [48-B.Dupree]. SEA-72-B.Shell was injured during the play.</t>
  </si>
  <si>
    <t>(:10) (Shotgun) 3-R.Wilson scrambles right end pushed ob at SEA 43 for 12 yards (58-H.Landry).</t>
  </si>
  <si>
    <t>(:02) (Shotgun) 3-R.Wilson pass short left to 16-T.Lockett pushed ob at TEN 30 for 27 yards (35-C.Jackson).</t>
  </si>
  <si>
    <t>(9:54) 17-R.Tannehill pass short middle to 22-D.Henry to TEN 24 for 6 yards (54-B.Wagner).</t>
  </si>
  <si>
    <t>(9:27) (No Huddle) 22-D.Henry left guard to TEN 24 for no gain (54-B.Wagner, 92-R.Nkemdiche).</t>
  </si>
  <si>
    <t>(8:42) (No Huddle, Shotgun) 17-R.Tannehill pass incomplete short middle to 80-C.Rogers. PENALTY on SEA-33-J.Adams, Roughing the Passer, 15 yards, enforced at TEN 24 - No Play.</t>
  </si>
  <si>
    <t>(8:38) 17-R.Tannehill pass incomplete deep right to 11-A.Brown (28-U.Amadi).</t>
  </si>
  <si>
    <t>(8:33) (Shotgun) 17-R.Tannehill pass incomplete short right to 80-C.Rogers.</t>
  </si>
  <si>
    <t>(8:30) (Shotgun) 17-R.Tannehill pass incomplete short right to 80-C.Rogers.</t>
  </si>
  <si>
    <t>(8:19) 3-R.Wilson pass incomplete deep left to 16-T.Lockett.</t>
  </si>
  <si>
    <t>(8:13) (Shotgun) 3-R.Wilson pass incomplete deep left to 14-D.Metcalf.</t>
  </si>
  <si>
    <t>(7:19) 22-D.Henry left end to SEA 27 for 12 yards (54-B.Wagner).</t>
  </si>
  <si>
    <t>(6:42) 22-D.Henry right guard to SEA 23 for 4 yards (2-D.Reed).</t>
  </si>
  <si>
    <t>(6:08) 22-D.Henry right end to SEA 22 for 1 yard (54-B.Wagner).</t>
  </si>
  <si>
    <t>(5:27) (Shotgun) 22-D.Henry left end to SEA 18 for 4 yards (54-B.Wagner; 21-T.Flowers).</t>
  </si>
  <si>
    <t>Amari Cooper Q</t>
  </si>
  <si>
    <t>Diontae Johnson Q</t>
  </si>
  <si>
    <t>Darrell Henderson Jr. Q</t>
  </si>
  <si>
    <t>Elijah Mitchell Q</t>
  </si>
  <si>
    <t>Jarvis Landry IR</t>
  </si>
  <si>
    <t>JaMycal Hasty O</t>
  </si>
  <si>
    <t>Maxx Williams</t>
  </si>
  <si>
    <t>Danny Amendola D</t>
  </si>
  <si>
    <t>Zack Moss</t>
  </si>
  <si>
    <t>Laviska Shenault Jr. Q</t>
  </si>
  <si>
    <t>James O'Shaughnessy Q</t>
  </si>
  <si>
    <t>Javonte Williams Q</t>
  </si>
  <si>
    <t>Brandon Zylstra</t>
  </si>
  <si>
    <t>Demetric Felton</t>
  </si>
  <si>
    <t>Saquon Barkley</t>
  </si>
  <si>
    <t>Foster Moreau</t>
  </si>
  <si>
    <t>Jauan Jennings</t>
  </si>
  <si>
    <t>Ricky Seals-Jones</t>
  </si>
  <si>
    <t>Russell Gage</t>
  </si>
  <si>
    <t>MyCole Pruitt</t>
  </si>
  <si>
    <t>AJ Dillon</t>
  </si>
  <si>
    <t>Mike Gesicki</t>
  </si>
  <si>
    <t>Zach Ertz O</t>
  </si>
  <si>
    <t>Albert Wilson</t>
  </si>
  <si>
    <t>Nico Collins IR</t>
  </si>
  <si>
    <t>Rashard Higgins</t>
  </si>
  <si>
    <t>Jeff Smith</t>
  </si>
  <si>
    <t>Kaden Smith</t>
  </si>
  <si>
    <t>Olamide Zaccheaus</t>
  </si>
  <si>
    <t>Ronald Jones II</t>
  </si>
  <si>
    <t>Lil'Jordan Humphrey</t>
  </si>
  <si>
    <t>Travis Homer</t>
  </si>
  <si>
    <t>Derek Carrier</t>
  </si>
  <si>
    <t>Peyton Barber</t>
  </si>
  <si>
    <t>O.J. Howard</t>
  </si>
  <si>
    <t>Geoff Swaim</t>
  </si>
  <si>
    <t>Devonta Freeman</t>
  </si>
  <si>
    <t>Mo Alie-Cox</t>
  </si>
  <si>
    <t>Jordan Akins</t>
  </si>
  <si>
    <t>Alex Collins</t>
  </si>
  <si>
    <t>Andre Roberts</t>
  </si>
  <si>
    <t>Kendall Hinton</t>
  </si>
  <si>
    <t>Tommy Hudson</t>
  </si>
  <si>
    <t>Chris Evans</t>
  </si>
  <si>
    <t>Jerick McKinnon</t>
  </si>
  <si>
    <t>Willie Snead IV</t>
  </si>
  <si>
    <t>Jody Fortson</t>
  </si>
  <si>
    <t>Ashton Dulin</t>
  </si>
  <si>
    <t>Lee Smith</t>
  </si>
  <si>
    <t>Josh Oliver</t>
  </si>
  <si>
    <t>Cameron Brate</t>
  </si>
  <si>
    <t>Tajaé Sharpe</t>
  </si>
  <si>
    <t>Christian Blake</t>
  </si>
  <si>
    <t>Cethan Carter</t>
  </si>
  <si>
    <t>Marlon Mack</t>
  </si>
  <si>
    <t>Luke Farrell</t>
  </si>
  <si>
    <t>Brandon Aiyuk</t>
  </si>
  <si>
    <t>Tyler Johnson</t>
  </si>
  <si>
    <t>Preston Williams</t>
  </si>
  <si>
    <t>Equanimeous St. Brown</t>
  </si>
  <si>
    <t>Trey Sermon Q</t>
  </si>
  <si>
    <t>Isaiah McKenzie</t>
  </si>
  <si>
    <t>Elijhaa Penny</t>
  </si>
  <si>
    <t>J.J. Taylor</t>
  </si>
  <si>
    <t>Reggie Gilliam</t>
  </si>
  <si>
    <t>DeAndre Carter</t>
  </si>
  <si>
    <t>Benny Snell Jr.</t>
  </si>
  <si>
    <t>INDEX(PivotCopy!$A$1:$M$367,MATCH(Output!$B3,PivotCopy!$A$1:$A$367,0),6)</t>
  </si>
  <si>
    <t>Average</t>
  </si>
  <si>
    <t>Games</t>
  </si>
  <si>
    <t>Roto Street Journal Expected Fantasy Points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</si>
</sst>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Gotham Book"/>
    </font>
    <font>
      <b/>
      <sz val="11"/>
      <color rgb="FFFFFFFF"/>
      <name val="Gotham Book"/>
    </font>
    <font>
      <u/>
      <sz val="11"/>
      <color theme="10"/>
      <name val="Calibri"/>
      <family val="2"/>
      <scheme val="minor"/>
    </font>
    <font>
      <sz val="11"/>
      <color rgb="FF444444"/>
      <name val="Gotham Book"/>
    </font>
    <font>
      <sz val="11"/>
      <color theme="4" tint="-0.499984740745262"/>
      <name val="Calibri"/>
      <family val="2"/>
      <scheme val="minor"/>
    </font>
    <font>
      <b/>
      <sz val="28"/>
      <color theme="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F8F9F9"/>
        <bgColor indexed="64"/>
      </patternFill>
    </fill>
    <fill>
      <patternFill patternType="solid">
        <fgColor rgb="FF6AC259"/>
        <bgColor indexed="64"/>
      </patternFill>
    </fill>
    <fill>
      <patternFill patternType="solid">
        <fgColor rgb="FF68BD5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5DA94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DA94F"/>
      </left>
      <right style="medium">
        <color rgb="FF5DA94F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rgb="FF000000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3" borderId="0" xfId="0" applyFill="1"/>
    <xf numFmtId="2" fontId="0" fillId="0" borderId="0" xfId="0" applyNumberFormat="1"/>
    <xf numFmtId="164" fontId="16" fillId="0" borderId="10" xfId="0" applyNumberFormat="1" applyFont="1" applyBorder="1"/>
    <xf numFmtId="0" fontId="19" fillId="0" borderId="0" xfId="0" applyFont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21" fillId="0" borderId="0" xfId="42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1" fillId="36" borderId="0" xfId="42" applyFill="1" applyAlignment="1">
      <alignment horizontal="center" vertical="center" wrapText="1"/>
    </xf>
    <xf numFmtId="0" fontId="20" fillId="38" borderId="11" xfId="0" applyFont="1" applyFill="1" applyBorder="1" applyAlignment="1">
      <alignment horizontal="center" vertical="center" wrapText="1"/>
    </xf>
    <xf numFmtId="0" fontId="20" fillId="37" borderId="0" xfId="0" applyFont="1" applyFill="1" applyBorder="1" applyAlignment="1">
      <alignment horizontal="center" vertical="center" wrapText="1"/>
    </xf>
    <xf numFmtId="0" fontId="0" fillId="0" borderId="0" xfId="0" applyFill="1"/>
    <xf numFmtId="164" fontId="0" fillId="0" borderId="0" xfId="0" applyNumberFormat="1"/>
    <xf numFmtId="0" fontId="21" fillId="0" borderId="12" xfId="42" applyBorder="1" applyAlignment="1">
      <alignment horizontal="left" vertical="center" wrapText="1"/>
    </xf>
    <xf numFmtId="0" fontId="21" fillId="36" borderId="12" xfId="42" applyFill="1" applyBorder="1" applyAlignment="1">
      <alignment horizontal="left" vertical="center" wrapText="1"/>
    </xf>
    <xf numFmtId="164" fontId="13" fillId="35" borderId="0" xfId="0" applyNumberFormat="1" applyFont="1" applyFill="1"/>
    <xf numFmtId="164" fontId="13" fillId="35" borderId="0" xfId="0" applyNumberFormat="1" applyFont="1" applyFill="1" applyBorder="1"/>
    <xf numFmtId="0" fontId="16" fillId="0" borderId="10" xfId="0" applyFont="1" applyBorder="1"/>
    <xf numFmtId="1" fontId="0" fillId="33" borderId="0" xfId="0" applyNumberFormat="1" applyFill="1"/>
    <xf numFmtId="0" fontId="19" fillId="39" borderId="0" xfId="0" applyFont="1" applyFill="1" applyAlignment="1">
      <alignment horizontal="center" vertical="center" wrapText="1"/>
    </xf>
    <xf numFmtId="0" fontId="21" fillId="39" borderId="0" xfId="42" applyFill="1" applyAlignment="1">
      <alignment horizontal="center" vertical="center" wrapText="1"/>
    </xf>
    <xf numFmtId="0" fontId="20" fillId="40" borderId="11" xfId="0" applyFont="1" applyFill="1" applyBorder="1" applyAlignment="1">
      <alignment horizontal="center" vertical="center" wrapText="1"/>
    </xf>
    <xf numFmtId="164" fontId="13" fillId="35" borderId="13" xfId="0" applyNumberFormat="1" applyFont="1" applyFill="1" applyBorder="1"/>
    <xf numFmtId="0" fontId="16" fillId="0" borderId="10" xfId="0" applyFont="1" applyBorder="1" applyAlignment="1">
      <alignment horizontal="left"/>
    </xf>
    <xf numFmtId="164" fontId="16" fillId="34" borderId="0" xfId="0" applyNumberFormat="1" applyFont="1" applyFill="1"/>
    <xf numFmtId="0" fontId="0" fillId="34" borderId="0" xfId="0" applyFill="1"/>
    <xf numFmtId="1" fontId="0" fillId="41" borderId="0" xfId="0" applyNumberFormat="1" applyFill="1"/>
    <xf numFmtId="0" fontId="16" fillId="42" borderId="0" xfId="0" applyFont="1" applyFill="1"/>
    <xf numFmtId="0" fontId="16" fillId="42" borderId="14" xfId="0" applyFont="1" applyFill="1" applyBorder="1"/>
    <xf numFmtId="0" fontId="16" fillId="42" borderId="15" xfId="0" applyFont="1" applyFill="1" applyBorder="1" applyAlignment="1">
      <alignment horizontal="left"/>
    </xf>
    <xf numFmtId="164" fontId="16" fillId="42" borderId="15" xfId="0" applyNumberFormat="1" applyFont="1" applyFill="1" applyBorder="1"/>
    <xf numFmtId="0" fontId="16" fillId="42" borderId="15" xfId="0" applyNumberFormat="1" applyFont="1" applyFill="1" applyBorder="1"/>
    <xf numFmtId="0" fontId="19" fillId="0" borderId="16" xfId="0" applyFont="1" applyBorder="1" applyAlignment="1">
      <alignment horizontal="center" vertical="center" wrapText="1"/>
    </xf>
    <xf numFmtId="0" fontId="19" fillId="36" borderId="16" xfId="0" applyFont="1" applyFill="1" applyBorder="1" applyAlignment="1">
      <alignment horizontal="center" vertical="center" wrapText="1"/>
    </xf>
    <xf numFmtId="0" fontId="22" fillId="36" borderId="16" xfId="0" applyFont="1" applyFill="1" applyBorder="1" applyAlignment="1">
      <alignment horizontal="center" vertical="center" wrapText="1"/>
    </xf>
    <xf numFmtId="1" fontId="16" fillId="0" borderId="10" xfId="0" applyNumberFormat="1" applyFont="1" applyBorder="1"/>
    <xf numFmtId="0" fontId="23" fillId="34" borderId="0" xfId="0" applyFont="1" applyFill="1"/>
    <xf numFmtId="0" fontId="24" fillId="34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427249</xdr:colOff>
      <xdr:row>2</xdr:row>
      <xdr:rowOff>19515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0D600F-4E0E-485F-8788-95D8EA11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727" y="171449"/>
          <a:ext cx="3261517" cy="9301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r/Desktop/2021%20xFP%20model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  <sheetName val="Pivot"/>
      <sheetName val="Sheet1"/>
      <sheetName val="Lookup"/>
      <sheetName val="Output"/>
    </sheetNames>
    <sheetDataSet>
      <sheetData sheetId="0"/>
      <sheetData sheetId="1"/>
      <sheetData sheetId="2"/>
      <sheetData sheetId="3">
        <row r="2">
          <cell r="D2">
            <v>99</v>
          </cell>
          <cell r="E2">
            <v>4</v>
          </cell>
        </row>
        <row r="3">
          <cell r="D3">
            <v>98</v>
          </cell>
          <cell r="E3">
            <v>3.7</v>
          </cell>
        </row>
        <row r="4">
          <cell r="D4">
            <v>97</v>
          </cell>
          <cell r="E4">
            <v>3.5</v>
          </cell>
        </row>
        <row r="5">
          <cell r="D5">
            <v>96</v>
          </cell>
          <cell r="E5">
            <v>3.2</v>
          </cell>
        </row>
        <row r="6">
          <cell r="D6">
            <v>95</v>
          </cell>
          <cell r="E6">
            <v>3.2</v>
          </cell>
        </row>
        <row r="7">
          <cell r="D7">
            <v>94</v>
          </cell>
          <cell r="E7">
            <v>2.8</v>
          </cell>
        </row>
        <row r="8">
          <cell r="D8">
            <v>93</v>
          </cell>
          <cell r="E8">
            <v>2.7</v>
          </cell>
        </row>
        <row r="9">
          <cell r="D9">
            <v>92</v>
          </cell>
          <cell r="E9">
            <v>2.7</v>
          </cell>
        </row>
        <row r="10">
          <cell r="D10">
            <v>91</v>
          </cell>
          <cell r="E10">
            <v>2.5</v>
          </cell>
        </row>
        <row r="11">
          <cell r="D11">
            <v>90</v>
          </cell>
          <cell r="E11">
            <v>2.2000000000000002</v>
          </cell>
        </row>
        <row r="12">
          <cell r="D12">
            <v>89</v>
          </cell>
          <cell r="E12">
            <v>2.2000000000000002</v>
          </cell>
        </row>
        <row r="13">
          <cell r="D13">
            <v>88</v>
          </cell>
          <cell r="E13">
            <v>2.2000000000000002</v>
          </cell>
        </row>
        <row r="14">
          <cell r="D14">
            <v>87</v>
          </cell>
          <cell r="E14">
            <v>2.2000000000000002</v>
          </cell>
        </row>
        <row r="15">
          <cell r="D15">
            <v>86</v>
          </cell>
          <cell r="E15">
            <v>2</v>
          </cell>
        </row>
        <row r="16">
          <cell r="D16">
            <v>85</v>
          </cell>
          <cell r="E16">
            <v>2</v>
          </cell>
        </row>
        <row r="17">
          <cell r="D17">
            <v>84</v>
          </cell>
          <cell r="E17">
            <v>2</v>
          </cell>
        </row>
        <row r="18">
          <cell r="D18">
            <v>83</v>
          </cell>
          <cell r="E18">
            <v>2</v>
          </cell>
        </row>
        <row r="19">
          <cell r="D19">
            <v>82</v>
          </cell>
          <cell r="E19">
            <v>2</v>
          </cell>
        </row>
        <row r="20">
          <cell r="D20">
            <v>81</v>
          </cell>
          <cell r="E20">
            <v>2</v>
          </cell>
        </row>
        <row r="21">
          <cell r="D21">
            <v>80</v>
          </cell>
          <cell r="E21">
            <v>1.8</v>
          </cell>
        </row>
        <row r="22">
          <cell r="D22">
            <v>79</v>
          </cell>
          <cell r="E22">
            <v>1.8</v>
          </cell>
        </row>
        <row r="23">
          <cell r="D23">
            <v>78</v>
          </cell>
          <cell r="E23">
            <v>1.8</v>
          </cell>
        </row>
        <row r="24">
          <cell r="D24">
            <v>77</v>
          </cell>
          <cell r="E24">
            <v>1.8</v>
          </cell>
        </row>
        <row r="25">
          <cell r="D25">
            <v>76</v>
          </cell>
          <cell r="E25">
            <v>1.8</v>
          </cell>
        </row>
        <row r="26">
          <cell r="D26">
            <v>75</v>
          </cell>
          <cell r="E26">
            <v>1.8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son Barrett" refreshedDate="44461.019319791667" createdVersion="7" refreshedVersion="7" minRefreshableVersion="3" recordCount="3837" xr:uid="{658A696D-8E05-4E3C-9A9E-47949CF0C0C6}">
  <cacheSource type="worksheet">
    <worksheetSource ref="B1:V3838" sheet="Raw Data"/>
  </cacheSource>
  <cacheFields count="21">
    <cacheField name="week" numFmtId="1">
      <sharedItems containsSemiMixedTypes="0" containsString="0" containsNumber="1" containsInteger="1" minValue="1" maxValue="2" count="2">
        <n v="2"/>
        <n v="1"/>
      </sharedItems>
    </cacheField>
    <cacheField name="posteam" numFmtId="1">
      <sharedItems/>
    </cacheField>
    <cacheField name="defteam" numFmtId="1">
      <sharedItems/>
    </cacheField>
    <cacheField name="yardline_100" numFmtId="1">
      <sharedItems containsSemiMixedTypes="0" containsString="0" containsNumber="1" containsInteger="1" minValue="1" maxValue="99"/>
    </cacheField>
    <cacheField name="yard_line_fixed" numFmtId="1">
      <sharedItems containsSemiMixedTypes="0" containsString="0" containsNumber="1" containsInteger="1" minValue="1" maxValue="99"/>
    </cacheField>
    <cacheField name="desc" numFmtId="1">
      <sharedItems longText="1"/>
    </cacheField>
    <cacheField name="play_type" numFmtId="1">
      <sharedItems/>
    </cacheField>
    <cacheField name="rush" numFmtId="1">
      <sharedItems containsSemiMixedTypes="0" containsString="0" containsNumber="1" containsInteger="1" minValue="0" maxValue="1"/>
    </cacheField>
    <cacheField name="pass" numFmtId="1">
      <sharedItems containsSemiMixedTypes="0" containsString="0" containsNumber="1" containsInteger="1" minValue="0" maxValue="1"/>
    </cacheField>
    <cacheField name="two_point_attempt" numFmtId="1">
      <sharedItems containsMixedTypes="1" containsNumber="1" containsInteger="1" minValue="0" maxValue="1"/>
    </cacheField>
    <cacheField name="two_point_conversion_prob" numFmtId="1">
      <sharedItems containsSemiMixedTypes="0" containsString="0" containsNumber="1" minValue="0" maxValue="0.47349999999999998"/>
    </cacheField>
    <cacheField name="fantasy" numFmtId="1">
      <sharedItems/>
    </cacheField>
    <cacheField name="air_yards" numFmtId="1">
      <sharedItems containsMixedTypes="1" containsNumber="1" containsInteger="1" minValue="-9" maxValue="57"/>
    </cacheField>
    <cacheField name="air_yards_add" numFmtId="1">
      <sharedItems containsSemiMixedTypes="0" containsString="0" containsNumber="1" containsInteger="1" minValue="-9" maxValue="57"/>
    </cacheField>
    <cacheField name="rushes" numFmtId="1">
      <sharedItems containsSemiMixedTypes="0" containsString="0" containsNumber="1" containsInteger="1" minValue="0" maxValue="1"/>
    </cacheField>
    <cacheField name="targets" numFmtId="1">
      <sharedItems containsSemiMixedTypes="0" containsString="0" containsNumber="1" containsInteger="1" minValue="0" maxValue="1"/>
    </cacheField>
    <cacheField name="Expected Fantasy Points Rushing" numFmtId="0">
      <sharedItems containsSemiMixedTypes="0" containsString="0" containsNumber="1" minValue="0" maxValue="3.3"/>
    </cacheField>
    <cacheField name="Expected Fantasy Points by Spot on the Field Receiving" numFmtId="0">
      <sharedItems containsSemiMixedTypes="0" containsString="0" containsNumber="1" minValue="0" maxValue="4"/>
    </cacheField>
    <cacheField name="Expected Fantasy Points by aDOT" numFmtId="2">
      <sharedItems containsSemiMixedTypes="0" containsString="0" containsNumber="1" minValue="0" maxValue="2.5975000000000001"/>
    </cacheField>
    <cacheField name="Total Expected Fantasy Points" numFmtId="2">
      <sharedItems containsSemiMixedTypes="0" containsString="0" containsNumber="1" minValue="0" maxValue="4.2469999999999999"/>
    </cacheField>
    <cacheField name="Name" numFmtId="0">
      <sharedItems count="364">
        <s v="J.JEFFERSON, MIN"/>
        <s v="R.WOODS, LA"/>
        <s v="A.COOPER, DAL"/>
        <s v="J.FORTSON, KC"/>
        <s v="K.DRAKE, LV"/>
        <s v="Q.WATKINS, PHI"/>
        <s v="C.WILSON, DAL"/>
        <s v="E.PENNY, NYG"/>
        <s v="K.RUDOLPH, NYG"/>
        <s v="M.VALDES-SCANTLING, GB"/>
        <s v="D.PARKER, MIA"/>
        <s v="D.COOK, MIN"/>
        <s v="J.SMITH-SCHUSTER, PIT"/>
        <s v="M.DAVIS, ATL"/>
        <s v="D.MONTGOMERY, CHI"/>
        <s v="C.KUPP, LA"/>
        <s v="T.HIGGINS, CIN"/>
        <s v="T.POLLARD, DAL"/>
        <s v="T.JOHNSON, JAX"/>
        <s v="D.CHARK, JAX"/>
        <s v="T.KROFT, NYJ"/>
        <s v="B.BERRIOS, NYJ"/>
        <s v="K.SMITH, ATL"/>
        <s v="D.JOHNSON, PIT"/>
        <s v="T.BOYD, CIN"/>
        <s v="A.ROBERTS, HOU"/>
        <s v="C.CLAYPOOL, PIT"/>
        <s v="D.SAMUEL, SF"/>
        <s v="D.WALLER, LV"/>
        <s v="M.WILLIAMS, LAC"/>
        <s v="K.PITTS, ATL"/>
        <s v="E.SANDERS, BUF"/>
        <s v="J.MIXON, CIN"/>
        <s v="D.SWIFT, DET"/>
        <s v="T.HIGBEE, LA"/>
        <s v="M.EVANS, TB"/>
        <s v="D.SCHULTZ, DAL"/>
        <s v="M.GORDON, DEN"/>
        <s v="K.ALLEN, LAC"/>
        <s v="J.JACKSON, LAC"/>
        <s v="T.CONKLIN, MIN"/>
        <s v="C.DAVIS, NYJ"/>
        <s v="S.DIGGS, BUF"/>
        <s v="D.KNOX, BUF"/>
        <s v="C.BEASLEY, BUF"/>
        <s v="J.TAYLOR, IND"/>
        <s v="Z.PASCAL, IND"/>
        <s v="M.STRACHAN, IND"/>
        <s v="A. ST. BROWN, DET"/>
        <s v="C.RIDLEY, ATL"/>
        <s v="T.SHARPE, ATL"/>
        <s v="C.PATTERSON, ATL"/>
        <s v="B.JARWIN, DAL"/>
        <s v="M.JONES, JAX"/>
        <s v="D.JOHNSON, HOU"/>
        <s v="B.COOKS, HOU"/>
        <s v="T.KELCE, KC"/>
        <s v="V.JEFFERSON, LA"/>
        <s v="M.PITTMAN, IND"/>
        <s v="K.BOURNE, NE"/>
        <s v="M.CALLAWAY, NO"/>
        <s v="A.KAMARA, NO"/>
        <s v="T.MCLAURIN, WAS"/>
        <s v="M.PRUITT, TEN"/>
        <s v="T.LOCKETT, SEA"/>
        <s v="D.METCALF, SEA"/>
        <s v="J.MCNICHOLS, TEN"/>
        <s v="C.ROGERS, TEN"/>
        <s v="M.BROWN, BAL"/>
        <s v="D.MOONEY, CHI"/>
        <s v="K.HUNT, CLE"/>
        <s v="A.SCHWARTZ, CLE"/>
        <s v="T.HILL, KC"/>
        <s v="C.LAMB, DAL"/>
        <s v="N.FANT, DEN"/>
        <s v="E.SAUBERT, DEN"/>
        <s v="K.HAMLER, DEN"/>
        <s v="D.ADAMS, GB"/>
        <s v="L.SHENAULT, JAX"/>
        <s v="J.ROBINSON, JAX"/>
        <s v="D.HARRIS, NE"/>
        <s v="N.AGHOLOR, NE"/>
        <s v="A.ABDULLAH, MIN"/>
        <s v="J.CHASE, CIN"/>
        <s v="D.MOORE, CAR"/>
        <s v="C.MCCAFFREY, CAR"/>
        <s v="T.JOHNSON, NYJ"/>
        <s v="D.GOEDERT, PHI"/>
        <s v="H.HURST, ATL"/>
        <s v="J.REAGOR, PHI"/>
        <s v="D.SMITH, PHI"/>
        <s v="N.HINES, IND"/>
        <s v="P.CAMPBELL, IND"/>
        <s v="T.HOCKENSON, DET"/>
        <s v="J.WILLIAMS, DET"/>
        <s v="G.KITTLE, SF"/>
        <s v="Q.CEPHUS, DET"/>
        <s v="T.BENSON, DET"/>
        <s v="C.GODWIN, TB"/>
        <s v="D.SINGLETARY, BUF"/>
        <s v="A.EKELER, LAC"/>
        <s v="E.ELLIOTT, DAL"/>
        <s v="J.WILLIAMS, DEN"/>
        <s v="A.JONES, GB"/>
        <s v="N.COLLINS, HOU"/>
        <s v="R.HIGGINS, CLE"/>
        <s v="M.HARDMAN, KC"/>
        <s v="F.MOREAU, LV"/>
        <s v="D.CARRIER, LV"/>
        <s v="P.FREIERMUTH, PIT"/>
        <s v="B.EDWARDS, LV"/>
        <s v="H.RUGGS, LV"/>
        <s v="D.HOPKINS, ARI"/>
        <s v="C.KIRK, ARI"/>
        <s v="J.MEYERS, NE"/>
        <s v="C.HOGAN, NO"/>
        <s v="D.BROWN, WAS"/>
        <s v="L.THOMAS, WAS"/>
        <s v="M.SANU, SF"/>
        <s v="K.JUSZCZYK, SF"/>
        <s v="N.WESTBROOK-IKHINE, TEN"/>
        <s v="D.HENRY, TEN"/>
        <s v="A.BROWN, TEN"/>
        <s v="M.WILLIAMS, ARI"/>
        <s v="A.GREEN, ARI"/>
        <s v="R.MOORE, ARI"/>
        <s v="J.JONES, TEN"/>
        <s v="C.EDMONDS, ARI"/>
        <s v="D.HARRIS, ARI"/>
        <s v="A.INGOLD, LV"/>
        <s v="D.DUVERNAY, BAL"/>
        <s v="S.WATKINS, BAL"/>
        <s v="M.ANDREWS, BAL"/>
        <s v="M.GOODWIN, CHI"/>
        <s v="D.WILLIAMS, CHI"/>
        <s v="A.ROBINSON, CHI"/>
        <s v="D.NJOKU, CLE"/>
        <s v="J.LANDRY, CLE"/>
        <s v="D.PEOPLES-JONES, CLE"/>
        <s v="R.GRONKOWSKI, TB"/>
        <s v="L.FOURNETTE, TB"/>
        <s v="G.BERNARD, TB"/>
        <s v="K.GOLLADAY, NYG"/>
        <s v="A.TRAUTMAN, NO"/>
        <s v="A.LAZARD, GB"/>
        <s v="A.DILLON, GB"/>
        <s v="J.O'SHAUGHNESSY, JAX"/>
        <s v="J.GUYTON, LAC"/>
        <s v="A.GIBSON, WAS"/>
        <s v="J.WADDLE, MIA"/>
        <s v="M.GESICKI, MIA"/>
        <s v="S.AHMED, MIA"/>
        <s v="M.GASKIN, MIA"/>
        <s v="A.THIELEN, MIN"/>
        <s v="K.OSBORN, MIN"/>
        <s v="M. CARTER, NYJ"/>
        <s v="E.MOORE, NYJ"/>
        <s v="J.SMITH, NYJ"/>
        <s v="R.ANDERSON, CAR"/>
        <s v="I.THOMAS, CAR"/>
        <s v="M.SANDERS, PHI"/>
        <s v="C.CARSON, SEA"/>
        <s v="J.DOYLE, IND"/>
        <s v="R.JONES, TB"/>
        <s v="R.GAGE, ATL"/>
        <s v="A.BROWN, TB"/>
        <s v="O.ZACCHEAUS, ATL"/>
        <s v="A.WILSON, MIA"/>
        <s v="P.WILLIAMS, MIA"/>
        <s v="S.ANDERSON, LAC"/>
        <s v="A.OKWUEGBUNAM, DEN"/>
        <s v="C.SUTTON, DEN"/>
        <s v="L.FARRELL, JAX"/>
        <s v="R.COBB, GB"/>
        <s v="H.BRYANT, CLE"/>
        <s v="A.HOOPER, CLE"/>
        <s v="P.BROWN, HOU"/>
        <s v="B.PRINGLE, KC"/>
        <s v="N.HARRIS, PIT"/>
        <s v="S.BARKLEY, NYG"/>
        <s v="J.MCKISSIC, WAS"/>
        <s v="S.SHEPARD, NYG"/>
        <s v="D.SLAYTON, NYG"/>
        <s v="J.HASTY, SF"/>
        <s v="K.GAINWELL, PHI"/>
        <s v="T.HOMER, SEA"/>
        <s v="F.SWAIN, SEA"/>
        <s v="A.HOOKER, TEN"/>
        <s v="A.FIRKSER, TEN"/>
        <s v="G.SWAIM, TEN"/>
        <s v="H.RENFROW, LV"/>
        <s v="J.JACOBS, LV"/>
        <s v="T.WILLIAMS, BAL"/>
        <s v="J.OLIVER, BAL"/>
        <s v="Z.JONES, LV"/>
        <s v="P.RICARD, BAL"/>
        <s v="W.SNEAD, LV"/>
        <s v="C.KMET, CHI"/>
        <s v="D.JACKSON, LA"/>
        <s v="D.BYRD, CHI"/>
        <s v="D.HENDERSON, LA"/>
        <s v="J.GRAHAM, CHI"/>
        <s v="A.JANOVICH, CLE"/>
        <s v="C.EDWARDS-HELAIRE, KC"/>
        <s v="D.ROBINSON, KC"/>
        <s v="M.REMMERS, KC"/>
        <s v="N.CHUBB, CLE"/>
        <s v="B.BELL, KC"/>
        <s v="M.GALLUP, DAL"/>
        <s v="T.JOHNSON, TB"/>
        <s v="K.TONEY, NYG"/>
        <s v="J.JEUDY, DEN"/>
        <s v="T.PATRICK, DEN"/>
        <s v="D.BOOKER, NYG"/>
        <s v="G.BRIGHTWELL, NYG"/>
        <s v="C.BOARD, NYG"/>
        <s v="R.TONYAN, GB"/>
        <s v="D.HARRIS, NO"/>
        <s v="T.JONES, NO"/>
        <s v="J.JOHNSON, NO"/>
        <s v="T.MONTGOMERY, NO"/>
        <s v="M.LEWIS, GB"/>
        <s v="AM.RODGERS, GB"/>
        <s v="M.TAYLOR, GB"/>
        <s v="D.AMENDOLA, HOU"/>
        <s v="P.LINDSAY, HOU"/>
        <s v="C.CONLEY, HOU"/>
        <s v="C.MANHERTZ, JAX"/>
        <s v="R.BURKHEAD, HOU"/>
        <s v="D.SMITH, JAX"/>
        <s v="M.INGRAM, HOU"/>
        <s v="J.AKINS, HOU"/>
        <s v="C.HYDE, JAX"/>
        <s v="J.COOK, LAC"/>
        <s v="A.HUMPHRIES, WAS"/>
        <s v="K.HILL, LAC"/>
        <s v="J.PALMER, LAC"/>
        <s v="C.SIMS, WAS"/>
        <s v="J.PATTERSON, WAS"/>
        <s v="D.PARHAM, LAC"/>
        <s v="J.WHITE, NE"/>
        <s v="D.SMYTHE, MIA"/>
        <s v="R.STEVENSON, NE"/>
        <s v="J.SMITH, NE"/>
        <s v="H.HENRY, NE"/>
        <s v="D.WESTBROOK, MIN"/>
        <s v="C.UZOMAH, CIN"/>
        <s v="S.PERINE, CIN"/>
        <s v="A.MATTISON, MIN"/>
        <s v="M.THOMAS, CIN"/>
        <s v="C.HERNDON, MIN"/>
        <s v="C.HAM, MIN"/>
        <s v="R.GRIFFIN, NYJ"/>
        <s v="T.MARSHALL, CAR"/>
        <s v="D.ARNOLD, CAR"/>
        <s v="C.HUBBARD, CAR"/>
        <s v="D.MIMS, NYJ"/>
        <s v="Z.ERTZ, PHI"/>
        <s v="J.WASHINGTON, PIT"/>
        <s v="G.DAVIS, BUF"/>
        <s v="E.EBRON, PIT"/>
        <s v="Z.GENTRY, PIT"/>
        <s v="G.EVERETT, SEA"/>
        <s v="W.DISSLY, SEA"/>
        <s v="M.ALIE-COX, IND"/>
        <s v="D.ESKRIDGE, SEA"/>
        <s v="D.DALLAS, SEA"/>
        <s v="T.WILLIAMS, DET"/>
        <s v="T.SHERFIELD, SF"/>
        <s v="D.FELLS, DET"/>
        <s v="K.RAYMOND, DET"/>
        <s v="J.CABINDA, DET"/>
        <s v="L.SMITH, ATL"/>
        <s v="O.HOWARD, TB"/>
        <s v="C.BLAKE, ATL"/>
        <s v="C.BRATE, TB"/>
        <s v="P.HESSE, ATL"/>
        <s v="I.MCKENZIE, BUF"/>
        <s v="Z.MOSS, BUF"/>
        <s v="J.GRANT, MIA"/>
        <s v="C.CARTER, MIA"/>
        <s v="J.KUMEROW, BUF"/>
        <s v="C.EVANS, CIN"/>
        <s v="L.ROUNTREE, LAC"/>
        <s v="L.TREADWELL, JAX"/>
        <s v="K.HINTON, DEN"/>
        <s v="E.ST, GB"/>
        <s v="D.FELTON, CLE"/>
        <s v="J.MCKINNON, KC"/>
        <s v="M.BURTON, KC"/>
        <s v="A.DULIN, IND"/>
        <s v="M.MACK, IND"/>
        <s v="B.ZYLSTRA, CAR"/>
        <s v="L.HUMPHREY, NO"/>
        <s v="K.SMITH, NYG"/>
        <s v="R.SEALS-JONES, WAS"/>
        <s v="B.AIYUK, SF"/>
        <s v="E.MITCHELL, SF"/>
        <s v="J.HURTS, PHI"/>
        <s v="J.JENNINGS, SF"/>
        <s v="T.HUDSON, TEN"/>
        <s v="Z.WILSON, NYJ"/>
        <s v="C.WENTZ, IND"/>
        <s v="M.RYAN, ATL"/>
        <s v="K.MURRAY, ARI"/>
        <s v="J.CONNER, ARI"/>
        <s v="M.SARGENT, TEN"/>
        <s v="M.MARIOTA, LV"/>
        <s v="D.CARR, LV"/>
        <s v="T.CANNON, BAL"/>
        <s v="L.MURRAY, BAL"/>
        <s v="L.JACKSON, BAL"/>
        <s v="M.STAFFORD, LA"/>
        <s v="J.FIELDS, CHI"/>
        <s v="S.MICHEL, LA"/>
        <s v="DA.WILLIAMS, KC"/>
        <s v="J.GILLAN, CLE"/>
        <s v="D.PRESCOTT, DAL"/>
        <s v="D.JONES, NYG"/>
        <s v="T.HILL, NO"/>
        <s v="J.WINSTON, NO"/>
        <s v="K.HILL, GB"/>
        <s v="G.NABERS, LAC"/>
        <s v="J.HERBERT, LAC"/>
        <s v="T.TAGOVAILOA, MIA"/>
        <s v="J.BRISSETT, MIA"/>
        <s v="M.BROWN, MIA"/>
        <s v="B.BOLDEN, NE"/>
        <s v="J.BURROW, CIN"/>
        <s v="T.COLEMAN, NYJ"/>
        <s v="S.DARNOLD, CAR"/>
        <s v="J.ALLEN, BUF"/>
        <s v="M.BREIDA, BUF"/>
        <s v="R.PENNY, SEA"/>
        <s v="R.WILSON, SEA"/>
        <s v="J.GAROPPOLO, SF"/>
        <s v="R.MOSTERT, SF"/>
        <s v="T.LANCE, SF"/>
        <s v="T.BRADY, TB"/>
        <s v="B.GABBERT, TB"/>
        <s v="R.GILLIAM, BUF"/>
        <s v="M.TRUBISKY, BUF"/>
        <s v="A.DALTON, CHI"/>
        <s v="T.LAWRENCE, JAX"/>
        <s v="T.BRIDGEWATER, DEN"/>
        <s v="AA.RODGERS, GB"/>
        <s v="J.GOFF, DET"/>
        <s v="J.LOVE, GB"/>
        <s v="B.MAYFIELD, CLE"/>
        <s v="TY.TAYLOR, HOU"/>
        <s v="D.MILLS, HOU"/>
        <s v="D.FREEMAN, BAL"/>
        <s v="P.MAHOMES, KC"/>
        <s v="M.ORZECH, LA"/>
        <s v="P.BARBER, LV"/>
        <s v="B.SNELL, PIT"/>
        <s v="K.COUSINS, MIN"/>
        <s v="J.TAYLOR, NE"/>
        <s v="D.CARTER, WAS"/>
        <s v="T.HEINICKE, WAS"/>
        <s v="T.SERMON, SF"/>
        <s v="T.CANNON, SF"/>
        <s v="R.TANNEHILL, TEN"/>
        <s v="A.COLLINS, SE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37">
  <r>
    <x v="0"/>
    <s v="MIN"/>
    <s v="ARI"/>
    <n v="99"/>
    <n v="1"/>
    <s v="(10:23) 8-K.Cousins pass short left to 18-J.Jefferson pushed ob at MIN 8 for 7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</r>
  <r>
    <x v="1"/>
    <s v="LA"/>
    <s v="CHI"/>
    <n v="98"/>
    <n v="2"/>
    <s v="(5:33) (Shotgun) 9-M.Stafford pass short left to 2-R.Woods to LA 8 for 6 yards (58-R.Smith)."/>
    <s v="pass"/>
    <n v="0"/>
    <n v="1"/>
    <n v="0"/>
    <n v="0"/>
    <s v="R.Woods"/>
    <n v="-2"/>
    <n v="-2"/>
    <n v="0"/>
    <n v="1"/>
    <n v="0"/>
    <n v="1.6"/>
    <n v="1.5650000000000002"/>
    <n v="1.5650000000000002"/>
    <x v="1"/>
  </r>
  <r>
    <x v="1"/>
    <s v="DAL"/>
    <s v="TB"/>
    <n v="98"/>
    <n v="2"/>
    <s v="(13:18) (Shotgun) 4-D.Prescott pass deep left to 19-A.Cooper pushed ob at DAL 30 for 28 yards (31-A.Winfield)."/>
    <s v="pass"/>
    <n v="0"/>
    <n v="1"/>
    <n v="0"/>
    <n v="0"/>
    <s v="A.Cooper"/>
    <n v="23"/>
    <n v="23"/>
    <n v="0"/>
    <n v="1"/>
    <n v="0"/>
    <n v="1.6"/>
    <n v="2.0024999999999999"/>
    <n v="2.0024999999999999"/>
    <x v="2"/>
  </r>
  <r>
    <x v="0"/>
    <s v="KC"/>
    <s v="BAL"/>
    <n v="98"/>
    <n v="2"/>
    <s v="(15:00) (Shotgun) 15-P.Mahomes pass short left to 88-J.Fortson pushed ob at KC 13 for 11 yards (23-A.Averett)."/>
    <s v="pass"/>
    <n v="0"/>
    <n v="1"/>
    <n v="0"/>
    <n v="0"/>
    <s v="J.Fortson"/>
    <n v="7"/>
    <n v="7"/>
    <n v="0"/>
    <n v="1"/>
    <n v="0"/>
    <n v="1.6"/>
    <n v="1.7225000000000001"/>
    <n v="1.7225000000000001"/>
    <x v="3"/>
  </r>
  <r>
    <x v="0"/>
    <s v="LV"/>
    <s v="PIT"/>
    <n v="97"/>
    <n v="3"/>
    <s v="(1:43) 4-D.Carr pass short right to 23-K.Drake pushed ob at LV 16 for 13 yards (42-J.Pierre)."/>
    <s v="pass"/>
    <n v="0"/>
    <n v="1"/>
    <n v="0"/>
    <n v="0"/>
    <s v="K.Drake"/>
    <n v="-3"/>
    <n v="-3"/>
    <n v="0"/>
    <n v="1"/>
    <n v="0"/>
    <n v="1.6"/>
    <n v="1.5475000000000001"/>
    <n v="1.5475000000000001"/>
    <x v="4"/>
  </r>
  <r>
    <x v="0"/>
    <s v="PHI"/>
    <s v="SF"/>
    <n v="97"/>
    <n v="3"/>
    <s v="(7:12) (Shotgun) 1-J.Hurts pass deep right to 16-Q.Watkins to SF 6 for 91 yards (38-D.Lenoir)."/>
    <s v="pass"/>
    <n v="0"/>
    <n v="1"/>
    <n v="0"/>
    <n v="0"/>
    <s v="Q.Watkins"/>
    <n v="39"/>
    <n v="39"/>
    <n v="0"/>
    <n v="1"/>
    <n v="0"/>
    <n v="1.6"/>
    <n v="2.2824999999999998"/>
    <n v="2.2824999999999998"/>
    <x v="5"/>
  </r>
  <r>
    <x v="1"/>
    <s v="DAL"/>
    <s v="TB"/>
    <n v="95"/>
    <n v="5"/>
    <s v="(14:42) (Shotgun) 4-D.Prescott pass short left to 1-C.Wilson to DAL 7 for 2 yards (54-L.David)."/>
    <s v="pass"/>
    <n v="0"/>
    <n v="1"/>
    <n v="0"/>
    <n v="0"/>
    <s v="C.Wilson"/>
    <n v="2"/>
    <n v="2"/>
    <n v="0"/>
    <n v="1"/>
    <n v="0"/>
    <n v="1.6"/>
    <n v="1.635"/>
    <n v="1.635"/>
    <x v="6"/>
  </r>
  <r>
    <x v="1"/>
    <s v="NYG"/>
    <s v="DEN"/>
    <n v="95"/>
    <n v="5"/>
    <s v="(3:22) 8-D.Jones pass incomplete short left to 39-E.Penny."/>
    <s v="pass"/>
    <n v="0"/>
    <n v="1"/>
    <n v="0"/>
    <n v="0"/>
    <s v="E.Penny"/>
    <n v="1"/>
    <n v="1"/>
    <n v="0"/>
    <n v="1"/>
    <n v="0"/>
    <n v="1.6"/>
    <n v="1.6175000000000002"/>
    <n v="1.6175000000000002"/>
    <x v="7"/>
  </r>
  <r>
    <x v="1"/>
    <s v="NYG"/>
    <s v="DEN"/>
    <n v="95"/>
    <n v="5"/>
    <s v="(3:18) (Shotgun) 8-D.Jones pass short left to 80-K.Rudolph to NYG 7 for 2 yards (21-R.Darby)."/>
    <s v="pass"/>
    <n v="0"/>
    <n v="1"/>
    <n v="0"/>
    <n v="0"/>
    <s v="K.Rudolph"/>
    <n v="2"/>
    <n v="2"/>
    <n v="0"/>
    <n v="1"/>
    <n v="0"/>
    <n v="1.6"/>
    <n v="1.635"/>
    <n v="1.635"/>
    <x v="8"/>
  </r>
  <r>
    <x v="1"/>
    <s v="GB"/>
    <s v="NO"/>
    <n v="95"/>
    <n v="5"/>
    <s v="(6:11) (Shotgun) 12-Aa.Rodgers pass incomplete short middle to 83-M.Valdes-Scantling [90-T.Kpassagnon]."/>
    <s v="pass"/>
    <n v="0"/>
    <n v="1"/>
    <n v="0"/>
    <n v="0"/>
    <s v="M.Valdes-Scantling"/>
    <n v="4"/>
    <n v="4"/>
    <n v="0"/>
    <n v="1"/>
    <n v="0"/>
    <n v="1.6"/>
    <n v="1.6700000000000002"/>
    <n v="1.6700000000000002"/>
    <x v="9"/>
  </r>
  <r>
    <x v="1"/>
    <s v="MIA"/>
    <s v="NE"/>
    <n v="95"/>
    <n v="5"/>
    <s v="(3:24) (Shotgun) 1-T.Tagovailoa pass short right to 11-D.Parker to MIA 18 for 13 yards (2-J.Mills)."/>
    <s v="pass"/>
    <n v="0"/>
    <n v="1"/>
    <n v="0"/>
    <n v="0"/>
    <s v="D.Parker"/>
    <n v="6"/>
    <n v="6"/>
    <n v="0"/>
    <n v="1"/>
    <n v="0"/>
    <n v="1.6"/>
    <n v="1.7050000000000001"/>
    <n v="1.7050000000000001"/>
    <x v="10"/>
  </r>
  <r>
    <x v="1"/>
    <s v="MIN"/>
    <s v="CIN"/>
    <n v="95"/>
    <n v="5"/>
    <s v="(1:48) (Shotgun) 8-K.Cousins pass short middle to 33-D.Cook to MIN 12 for 7 yards (24-V.Bell; 37-R.Allen)."/>
    <s v="pass"/>
    <n v="0"/>
    <n v="1"/>
    <n v="0"/>
    <n v="0"/>
    <s v="D.Cook"/>
    <n v="3"/>
    <n v="3"/>
    <n v="0"/>
    <n v="1"/>
    <n v="0"/>
    <n v="1.6"/>
    <n v="1.6525000000000001"/>
    <n v="1.6525000000000001"/>
    <x v="11"/>
  </r>
  <r>
    <x v="1"/>
    <s v="PIT"/>
    <s v="BUF"/>
    <n v="95"/>
    <n v="5"/>
    <s v="(9:45) (Shotgun) 7-B.Roethlisberger pass incomplete short right to 19-J.Smith-Schuster (24-T.Johnson)."/>
    <s v="pass"/>
    <n v="0"/>
    <n v="1"/>
    <n v="0"/>
    <n v="0"/>
    <s v="J.Smith-Schuster"/>
    <n v="11"/>
    <n v="11"/>
    <n v="0"/>
    <n v="1"/>
    <n v="0"/>
    <n v="1.6"/>
    <n v="1.7925"/>
    <n v="1.7925"/>
    <x v="12"/>
  </r>
  <r>
    <x v="0"/>
    <s v="ATL"/>
    <s v="TB"/>
    <n v="96"/>
    <n v="4"/>
    <s v="(13:04) 2-M.Ryan pass short middle to 28-M.Davis to ATL 12 for 8 yards (90-J.Pierre-Paul)."/>
    <s v="pass"/>
    <n v="0"/>
    <n v="1"/>
    <n v="0"/>
    <n v="0"/>
    <s v="M.Davis"/>
    <n v="1"/>
    <n v="1"/>
    <n v="0"/>
    <n v="1"/>
    <n v="0"/>
    <n v="1.6"/>
    <n v="1.6175000000000002"/>
    <n v="1.6175000000000002"/>
    <x v="13"/>
  </r>
  <r>
    <x v="0"/>
    <s v="CHI"/>
    <s v="CIN"/>
    <n v="95"/>
    <n v="5"/>
    <s v="(2:35) (Shotgun) 14-A.Dalton pass incomplete short left to 32-D.Montgomery (24-V.Bell). PENALTY on CIN-24-V.Bell, Taunting, 15 yards, enforced at CHI 5."/>
    <s v="pass"/>
    <n v="0"/>
    <n v="1"/>
    <n v="0"/>
    <n v="0"/>
    <s v="D.Montgomery"/>
    <n v="-5"/>
    <n v="-5"/>
    <n v="0"/>
    <n v="1"/>
    <n v="0"/>
    <n v="1.6"/>
    <n v="1.5125000000000002"/>
    <n v="1.5125000000000002"/>
    <x v="14"/>
  </r>
  <r>
    <x v="0"/>
    <s v="LA"/>
    <s v="IND"/>
    <n v="95"/>
    <n v="5"/>
    <s v="(10:09) 9-M.Stafford pass short right to 10-C.Kupp pushed ob at LA 14 for 9 yards (37-K.Willis)."/>
    <s v="pass"/>
    <n v="0"/>
    <n v="1"/>
    <n v="0"/>
    <n v="0"/>
    <s v="C.Kupp"/>
    <n v="0"/>
    <n v="0"/>
    <n v="0"/>
    <n v="1"/>
    <n v="0"/>
    <n v="1.6"/>
    <n v="1.6"/>
    <n v="1.6"/>
    <x v="15"/>
  </r>
  <r>
    <x v="1"/>
    <s v="DAL"/>
    <s v="TB"/>
    <n v="94"/>
    <n v="6"/>
    <s v="(11:53) 4-D.Prescott pass short left to 19-A.Cooper to DAL 8 for 2 yards (35-J.Dean)."/>
    <s v="pass"/>
    <n v="0"/>
    <n v="1"/>
    <n v="0"/>
    <n v="0"/>
    <s v="A.Cooper"/>
    <n v="-2"/>
    <n v="-2"/>
    <n v="0"/>
    <n v="1"/>
    <n v="0"/>
    <n v="1.6"/>
    <n v="1.5650000000000002"/>
    <n v="1.5650000000000002"/>
    <x v="2"/>
  </r>
  <r>
    <x v="0"/>
    <s v="CIN"/>
    <s v="CHI"/>
    <n v="94"/>
    <n v="6"/>
    <s v="(4:12) (Shotgun) 9-J.Burrow pass short right to 85-T.Higgins pushed ob at CIN 20 for 14 yards (22-K.Vildor)."/>
    <s v="pass"/>
    <n v="0"/>
    <n v="1"/>
    <n v="0"/>
    <n v="0"/>
    <s v="T.Higgins"/>
    <n v="11"/>
    <n v="11"/>
    <n v="0"/>
    <n v="1"/>
    <n v="0"/>
    <n v="1.6"/>
    <n v="1.7925"/>
    <n v="1.7925"/>
    <x v="16"/>
  </r>
  <r>
    <x v="1"/>
    <s v="DAL"/>
    <s v="TB"/>
    <n v="93"/>
    <n v="7"/>
    <s v="(14:21) (No Huddle, Shotgun) 4-D.Prescott pass short middle to 20-T.Pollard to DAL 12 for 5 yards (45-D.White)."/>
    <s v="pass"/>
    <n v="0"/>
    <n v="1"/>
    <n v="0"/>
    <n v="0"/>
    <s v="T.Pollard"/>
    <n v="4"/>
    <n v="4"/>
    <n v="0"/>
    <n v="1"/>
    <n v="0"/>
    <n v="1.6"/>
    <n v="1.6700000000000002"/>
    <n v="1.6700000000000002"/>
    <x v="17"/>
  </r>
  <r>
    <x v="1"/>
    <s v="DAL"/>
    <s v="TB"/>
    <n v="92"/>
    <n v="8"/>
    <s v="(11:15) (Shotgun) 4-D.Prescott pass incomplete short left to 19-A.Cooper."/>
    <s v="pass"/>
    <n v="0"/>
    <n v="1"/>
    <n v="0"/>
    <n v="0"/>
    <s v="A.Cooper"/>
    <n v="5"/>
    <n v="5"/>
    <n v="0"/>
    <n v="1"/>
    <n v="0"/>
    <n v="1.6"/>
    <n v="1.6875"/>
    <n v="1.6875"/>
    <x v="2"/>
  </r>
  <r>
    <x v="1"/>
    <s v="DAL"/>
    <s v="TB"/>
    <n v="92"/>
    <n v="8"/>
    <s v="(11:10) (Shotgun) 4-D.Prescott pass incomplete short right to 19-A.Cooper."/>
    <s v="pass"/>
    <n v="0"/>
    <n v="1"/>
    <n v="0"/>
    <n v="0"/>
    <s v="A.Cooper"/>
    <n v="9"/>
    <n v="9"/>
    <n v="0"/>
    <n v="1"/>
    <n v="0"/>
    <n v="1.6"/>
    <n v="1.7575000000000001"/>
    <n v="1.7575000000000001"/>
    <x v="2"/>
  </r>
  <r>
    <x v="1"/>
    <s v="GB"/>
    <s v="NO"/>
    <n v="92"/>
    <n v="8"/>
    <s v="(4:51) (Shotgun) 12-Aa.Rodgers pass deep middle intended for 83-M.Valdes-Scantling INTERCEPTED by 43-M.Williams at NO 35. 43-M.Williams pushed ob at GB 12 for 53 yards (74-E.Jenkins)."/>
    <s v="pass"/>
    <n v="0"/>
    <n v="1"/>
    <n v="0"/>
    <n v="0"/>
    <s v="M.Valdes-Scantling"/>
    <n v="57"/>
    <n v="57"/>
    <n v="0"/>
    <n v="1"/>
    <n v="0"/>
    <n v="1.6"/>
    <n v="2.5975000000000001"/>
    <n v="2.5975000000000001"/>
    <x v="9"/>
  </r>
  <r>
    <x v="1"/>
    <s v="JAX"/>
    <s v="HOU"/>
    <n v="93"/>
    <n v="7"/>
    <s v="(3:21) (Shotgun) 16-T.Lawrence pass short left to 12-T.Johnson pushed ob at JAX 13 for 6 yards (20-Ju.Reid; 51-K.Grugier-Hill)."/>
    <s v="pass"/>
    <n v="0"/>
    <n v="1"/>
    <n v="0"/>
    <n v="0"/>
    <s v="T.Johnson"/>
    <n v="-3"/>
    <n v="-3"/>
    <n v="0"/>
    <n v="1"/>
    <n v="0"/>
    <n v="1.6"/>
    <n v="1.5475000000000001"/>
    <n v="1.5475000000000001"/>
    <x v="18"/>
  </r>
  <r>
    <x v="1"/>
    <s v="JAX"/>
    <s v="HOU"/>
    <n v="92"/>
    <n v="8"/>
    <s v="(2:32) (Shotgun) 16-T.Lawrence pass deep left intended for 17-D.Chark INTERCEPTED by 26-V.Hargreaves at JAX 25. 26-V.Hargreaves pushed ob at JAX 7 for 18 yards (25-J.Robinson)."/>
    <s v="pass"/>
    <n v="0"/>
    <n v="1"/>
    <n v="0"/>
    <n v="0"/>
    <s v="D.Chark"/>
    <n v="17"/>
    <n v="17"/>
    <n v="0"/>
    <n v="1"/>
    <n v="0"/>
    <n v="1.6"/>
    <n v="1.8975"/>
    <n v="1.8975"/>
    <x v="19"/>
  </r>
  <r>
    <x v="1"/>
    <s v="NYJ"/>
    <s v="CAR"/>
    <n v="93"/>
    <n v="7"/>
    <s v="(4:27) (Shotgun) 2-Z.Wilson pass short left to 81-T.Kroft pushed ob at NYJ 13 for 6 yards (7-S.Thompson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1"/>
    <s v="NYJ"/>
    <s v="CAR"/>
    <n v="92"/>
    <n v="8"/>
    <s v="(4:18) (Shotgun) 2-Z.Wilson pass short middle to 10-B.Berrios to NYJ 23 for 15 yards (21-J.Chinn)."/>
    <s v="pass"/>
    <n v="0"/>
    <n v="1"/>
    <n v="0"/>
    <n v="0"/>
    <s v="B.Berrios"/>
    <n v="12"/>
    <n v="12"/>
    <n v="0"/>
    <n v="1"/>
    <n v="0"/>
    <n v="1.6"/>
    <n v="1.81"/>
    <n v="1.81"/>
    <x v="21"/>
  </r>
  <r>
    <x v="1"/>
    <s v="ATL"/>
    <s v="PHI"/>
    <n v="92"/>
    <n v="8"/>
    <s v="(11:31) (Shotgun) 2-M.Ryan pass short middle to 40-K.Smith to ATL 14 for 6 yards (50-E.Wilson; 49-A.Singleton)."/>
    <s v="pass"/>
    <n v="0"/>
    <n v="1"/>
    <n v="0"/>
    <n v="0"/>
    <s v="K.Smith"/>
    <n v="5"/>
    <n v="5"/>
    <n v="0"/>
    <n v="1"/>
    <n v="0"/>
    <n v="1.6"/>
    <n v="1.6875"/>
    <n v="1.6875"/>
    <x v="22"/>
  </r>
  <r>
    <x v="1"/>
    <s v="PIT"/>
    <s v="BUF"/>
    <n v="93"/>
    <n v="7"/>
    <s v="(10:58) (Shotgun) 7-B.Roethlisberger pass incomplete deep right to 18-D.Johnson (23-M.Hyde)."/>
    <s v="pass"/>
    <n v="0"/>
    <n v="1"/>
    <n v="0"/>
    <n v="0"/>
    <s v="D.Johnson"/>
    <n v="16"/>
    <n v="16"/>
    <n v="0"/>
    <n v="1"/>
    <n v="0"/>
    <n v="1.6"/>
    <n v="1.8800000000000001"/>
    <n v="1.8800000000000001"/>
    <x v="23"/>
  </r>
  <r>
    <x v="0"/>
    <s v="CIN"/>
    <s v="CHI"/>
    <n v="93"/>
    <n v="7"/>
    <s v="(5:34) (Shotgun) 9-J.Burrow pass short left to 83-T.Boyd to CIN 9 for 2 yards (58-R.Smith)."/>
    <s v="pass"/>
    <n v="0"/>
    <n v="1"/>
    <n v="0"/>
    <n v="0"/>
    <s v="T.Boyd"/>
    <n v="2"/>
    <n v="2"/>
    <n v="0"/>
    <n v="1"/>
    <n v="0"/>
    <n v="1.6"/>
    <n v="1.635"/>
    <n v="1.635"/>
    <x v="24"/>
  </r>
  <r>
    <x v="0"/>
    <s v="HOU"/>
    <s v="CLE"/>
    <n v="92"/>
    <n v="8"/>
    <s v="(6:27) (Shotgun) 10-D.Mills pass short middle intended for 19-A.Roberts INTERCEPTED by 56-M.Smith at HOU 18. 56-M.Smith to HOU 18 for no gain."/>
    <s v="pass"/>
    <n v="0"/>
    <n v="1"/>
    <n v="0"/>
    <n v="0"/>
    <s v="A.Roberts"/>
    <n v="10"/>
    <n v="10"/>
    <n v="0"/>
    <n v="1"/>
    <n v="0"/>
    <n v="1.6"/>
    <n v="1.7750000000000001"/>
    <n v="1.7750000000000001"/>
    <x v="25"/>
  </r>
  <r>
    <x v="0"/>
    <s v="PIT"/>
    <s v="LV"/>
    <n v="92"/>
    <n v="8"/>
    <s v="(8:15) 7-B.Roethlisberger pass incomplete deep right to 11-C.Claypool (29-C.Hayward)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</r>
  <r>
    <x v="0"/>
    <s v="SF"/>
    <s v="PHI"/>
    <n v="92"/>
    <n v="8"/>
    <s v="(4:51) 10-J.Garoppolo pass short left to 19-D.Samuel to SF 14 for 6 yards (93-M.Williams; 28-A.Harris)."/>
    <s v="pass"/>
    <n v="0"/>
    <n v="1"/>
    <n v="0"/>
    <n v="0"/>
    <s v="D.Samuel"/>
    <n v="-2"/>
    <n v="-2"/>
    <n v="0"/>
    <n v="1"/>
    <n v="0"/>
    <n v="1.6"/>
    <n v="1.5650000000000002"/>
    <n v="1.5650000000000002"/>
    <x v="27"/>
  </r>
  <r>
    <x v="1"/>
    <s v="LV"/>
    <s v="BAL"/>
    <n v="91"/>
    <n v="9"/>
    <s v="(12:37) (No Huddle, Shotgun) 4-D.Carr pass incomplete short left to 83-D.Waller."/>
    <s v="pass"/>
    <n v="0"/>
    <n v="1"/>
    <n v="0"/>
    <n v="0"/>
    <s v="D.Waller"/>
    <n v="4"/>
    <n v="4"/>
    <n v="0"/>
    <n v="1"/>
    <n v="0"/>
    <n v="1.6"/>
    <n v="1.6700000000000002"/>
    <n v="1.6700000000000002"/>
    <x v="28"/>
  </r>
  <r>
    <x v="1"/>
    <s v="LAC"/>
    <s v="WAS"/>
    <n v="91"/>
    <n v="9"/>
    <s v="(13:29) (Shotgun) 10-J.Herbert pass deep right to 81-M.Williams pushed ob at LAC 27 for 18 yards (31-K.Curl)."/>
    <s v="pass"/>
    <n v="0"/>
    <n v="1"/>
    <n v="0"/>
    <n v="0"/>
    <s v="M.Williams"/>
    <n v="18"/>
    <n v="18"/>
    <n v="0"/>
    <n v="1"/>
    <n v="0"/>
    <n v="1.6"/>
    <n v="1.915"/>
    <n v="1.915"/>
    <x v="29"/>
  </r>
  <r>
    <x v="1"/>
    <s v="MIN"/>
    <s v="CIN"/>
    <n v="91"/>
    <n v="9"/>
    <s v="(15:00) 8-K.Cousins pass incomplete deep left to 18-J.Jefferson (22-C.Awuzie)."/>
    <s v="pass"/>
    <n v="0"/>
    <n v="1"/>
    <n v="0"/>
    <n v="0"/>
    <s v="J.Jefferson"/>
    <n v="31"/>
    <n v="31"/>
    <n v="0"/>
    <n v="1"/>
    <n v="0"/>
    <n v="1.6"/>
    <n v="2.1425000000000001"/>
    <n v="2.1425000000000001"/>
    <x v="0"/>
  </r>
  <r>
    <x v="1"/>
    <s v="ATL"/>
    <s v="PHI"/>
    <n v="91"/>
    <n v="9"/>
    <s v="(6:37) (Shotgun) 2-M.Ryan pass deep middle to 8-K.Pitts to ATL 27 for 18 yards (3-S.Nelson)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</r>
  <r>
    <x v="0"/>
    <s v="BUF"/>
    <s v="MIA"/>
    <n v="91"/>
    <n v="9"/>
    <s v="(:43) (Shotgun) 17-J.Allen pass incomplete short right to 1-E.Sanders (94-C.Wilkins)."/>
    <s v="pass"/>
    <n v="0"/>
    <n v="1"/>
    <n v="0"/>
    <n v="0"/>
    <s v="E.Sanders"/>
    <n v="11"/>
    <n v="11"/>
    <n v="0"/>
    <n v="1"/>
    <n v="0"/>
    <n v="1.6"/>
    <n v="1.7925"/>
    <n v="1.7925"/>
    <x v="31"/>
  </r>
  <r>
    <x v="0"/>
    <s v="CIN"/>
    <s v="CHI"/>
    <n v="91"/>
    <n v="9"/>
    <s v="(9:52) (Shotgun) 9-J.Burrow pass short left to 28-J.Mixon to CIN 11 for 2 yards (33-Ja.Johnson)."/>
    <s v="pass"/>
    <n v="0"/>
    <n v="1"/>
    <n v="0"/>
    <n v="0"/>
    <s v="J.Mixon"/>
    <n v="-1"/>
    <n v="-1"/>
    <n v="0"/>
    <n v="1"/>
    <n v="0"/>
    <n v="1.6"/>
    <n v="1.5825"/>
    <n v="1.5825"/>
    <x v="32"/>
  </r>
  <r>
    <x v="0"/>
    <s v="DET"/>
    <s v="GB"/>
    <n v="91"/>
    <n v="9"/>
    <s v="(3:07) (Shotgun) 16-J.Goff pass short left to 32-D.Swift ran ob at DET 16 for 7 yards (31-A.Amos) [52-R.Gary]."/>
    <s v="pass"/>
    <n v="0"/>
    <n v="1"/>
    <n v="0"/>
    <n v="0"/>
    <s v="D.Swift"/>
    <n v="-3"/>
    <n v="-3"/>
    <n v="0"/>
    <n v="1"/>
    <n v="0"/>
    <n v="1.6"/>
    <n v="1.5475000000000001"/>
    <n v="1.5475000000000001"/>
    <x v="33"/>
  </r>
  <r>
    <x v="0"/>
    <s v="MIN"/>
    <s v="ARI"/>
    <n v="91"/>
    <n v="9"/>
    <s v="(9:09) (Shotgun) 8-K.Cousins pass incomplete deep right to 18-J.Jefferson."/>
    <s v="pass"/>
    <n v="0"/>
    <n v="1"/>
    <n v="0"/>
    <n v="0"/>
    <s v="J.Jefferson"/>
    <n v="34"/>
    <n v="34"/>
    <n v="0"/>
    <n v="1"/>
    <n v="0"/>
    <n v="1.6"/>
    <n v="2.1950000000000003"/>
    <n v="2.1950000000000003"/>
    <x v="0"/>
  </r>
  <r>
    <x v="0"/>
    <s v="NYJ"/>
    <s v="NE"/>
    <n v="91"/>
    <n v="9"/>
    <s v="(3:31) (Shotgun) 2-Z.Wilson pass short right to 10-B.Berrios pushed ob at NYJ 20 for 11 yards (27-J.Jackson)."/>
    <s v="pass"/>
    <n v="0"/>
    <n v="1"/>
    <n v="0"/>
    <n v="0"/>
    <s v="B.Berrios"/>
    <n v="8"/>
    <n v="8"/>
    <n v="0"/>
    <n v="1"/>
    <n v="0"/>
    <n v="1.6"/>
    <n v="1.74"/>
    <n v="1.74"/>
    <x v="21"/>
  </r>
  <r>
    <x v="1"/>
    <s v="LA"/>
    <s v="CHI"/>
    <n v="89"/>
    <n v="11"/>
    <s v="(7:18) (Shotgun) 9-M.Stafford pass short right to 89-T.Higbee to LA 12 for 1 yard (38-Ta.Gipson)."/>
    <s v="pass"/>
    <n v="0"/>
    <n v="1"/>
    <n v="0"/>
    <n v="0"/>
    <s v="T.Higbee"/>
    <n v="-3"/>
    <n v="-3"/>
    <n v="0"/>
    <n v="1"/>
    <n v="0"/>
    <n v="1.6"/>
    <n v="1.5475000000000001"/>
    <n v="1.5475000000000001"/>
    <x v="34"/>
  </r>
  <r>
    <x v="1"/>
    <s v="TB"/>
    <s v="DAL"/>
    <n v="89"/>
    <n v="11"/>
    <s v="(8:53) (Shotgun) 12-T.Brady pass short middle to 13-M.Evans to TB 21 for 10 yards (7-T.Diggs)."/>
    <s v="pass"/>
    <n v="0"/>
    <n v="1"/>
    <n v="0"/>
    <n v="0"/>
    <s v="M.Evans"/>
    <n v="7"/>
    <n v="7"/>
    <n v="0"/>
    <n v="1"/>
    <n v="0"/>
    <n v="1.6"/>
    <n v="1.7225000000000001"/>
    <n v="1.7225000000000001"/>
    <x v="35"/>
  </r>
  <r>
    <x v="1"/>
    <s v="DAL"/>
    <s v="TB"/>
    <n v="89"/>
    <n v="11"/>
    <s v="(4:14) (Shotgun) 4-D.Prescott pass short left to 86-D.Schultz to DAL 14 for 3 yards (54-L.David)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</r>
  <r>
    <x v="1"/>
    <s v="DEN"/>
    <s v="NYG"/>
    <n v="88"/>
    <n v="12"/>
    <s v="(4:54) 5-T.Bridgewater pass short left to 25-M.Gordon pushed ob at DEN 15 for 3 yards (24-J.Bradberry). PENALTY on NYG-51-A.Ojulari, Roughing the Passer, 15 yards, enforced at DEN 15."/>
    <s v="pass"/>
    <n v="0"/>
    <n v="1"/>
    <n v="0"/>
    <n v="0"/>
    <s v="M.Gordon"/>
    <n v="1"/>
    <n v="1"/>
    <n v="0"/>
    <n v="1"/>
    <n v="0"/>
    <n v="1.6"/>
    <n v="1.6175000000000002"/>
    <n v="1.6175000000000002"/>
    <x v="37"/>
  </r>
  <r>
    <x v="1"/>
    <s v="JAX"/>
    <s v="HOU"/>
    <n v="89"/>
    <n v="11"/>
    <s v="(9:47) (Shotgun) 16-T.Lawrence pass incomplete short right to 17-D.Chark."/>
    <s v="pass"/>
    <n v="0"/>
    <n v="1"/>
    <n v="0"/>
    <n v="0"/>
    <s v="D.Chark"/>
    <n v="12"/>
    <n v="12"/>
    <n v="0"/>
    <n v="1"/>
    <n v="0"/>
    <n v="1.6"/>
    <n v="1.81"/>
    <n v="1.81"/>
    <x v="19"/>
  </r>
  <r>
    <x v="1"/>
    <s v="LAC"/>
    <s v="WAS"/>
    <n v="88"/>
    <n v="12"/>
    <s v="(7:35) 10-J.Herbert pass incomplete short left to 13-K.Allen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</r>
  <r>
    <x v="1"/>
    <s v="LAC"/>
    <s v="WAS"/>
    <n v="87"/>
    <n v="13"/>
    <s v="(6:55) (Shotgun) 10-J.Herbert pass short left to 22-J.Jackson pushed ob at LAC 15 for 2 yards (55-C.Holcomb)."/>
    <s v="pass"/>
    <n v="0"/>
    <n v="1"/>
    <n v="0"/>
    <n v="0"/>
    <s v="J.Jackson"/>
    <n v="-2"/>
    <n v="-2"/>
    <n v="0"/>
    <n v="1"/>
    <n v="0"/>
    <n v="1.6"/>
    <n v="1.5650000000000002"/>
    <n v="1.5650000000000002"/>
    <x v="39"/>
  </r>
  <r>
    <x v="1"/>
    <s v="LAC"/>
    <s v="WAS"/>
    <n v="88"/>
    <n v="12"/>
    <s v="(5:29) (Shotgun) 10-J.Herbert pass short middle to 13-K.Allen to LAC 29 for 17 yards (20-B.McCain)."/>
    <s v="pass"/>
    <n v="0"/>
    <n v="1"/>
    <n v="0"/>
    <n v="0"/>
    <s v="K.Allen"/>
    <n v="15"/>
    <n v="15"/>
    <n v="0"/>
    <n v="1"/>
    <n v="0"/>
    <n v="1.6"/>
    <n v="1.8625"/>
    <n v="1.8625"/>
    <x v="38"/>
  </r>
  <r>
    <x v="1"/>
    <s v="MIN"/>
    <s v="CIN"/>
    <n v="90"/>
    <n v="10"/>
    <s v="(5:01) 8-K.Cousins pass short left to 33-D.Cook pushed ob at MIN 19 for 9 yards (30-J.Bates)."/>
    <s v="pass"/>
    <n v="0"/>
    <n v="1"/>
    <n v="0"/>
    <n v="0"/>
    <s v="D.Cook"/>
    <n v="0"/>
    <n v="0"/>
    <n v="0"/>
    <n v="1"/>
    <n v="0"/>
    <n v="1.6"/>
    <n v="1.6"/>
    <n v="1.6"/>
    <x v="11"/>
  </r>
  <r>
    <x v="1"/>
    <s v="MIN"/>
    <s v="CIN"/>
    <n v="88"/>
    <n v="12"/>
    <s v="(3:05) (Shotgun) 8-K.Cousins pass short right to 18-J.Jefferson to MIN 11 for -1 yards (21-M.Hilton)."/>
    <s v="pass"/>
    <n v="0"/>
    <n v="1"/>
    <n v="0"/>
    <n v="0"/>
    <s v="J.Jefferson"/>
    <n v="-3"/>
    <n v="-3"/>
    <n v="0"/>
    <n v="1"/>
    <n v="0"/>
    <n v="1.6"/>
    <n v="1.5475000000000001"/>
    <n v="1.5475000000000001"/>
    <x v="0"/>
  </r>
  <r>
    <x v="1"/>
    <s v="CIN"/>
    <s v="MIN"/>
    <n v="90"/>
    <n v="10"/>
    <s v="(9:16) (Shotgun) 9-J.Burrow pass short middle to 83-T.Boyd to CIN 28 for 18 yards (22-H.Smith)."/>
    <s v="pass"/>
    <n v="0"/>
    <n v="1"/>
    <n v="0"/>
    <n v="0"/>
    <s v="T.Boyd"/>
    <n v="7"/>
    <n v="7"/>
    <n v="0"/>
    <n v="1"/>
    <n v="0"/>
    <n v="1.6"/>
    <n v="1.7225000000000001"/>
    <n v="1.7225000000000001"/>
    <x v="24"/>
  </r>
  <r>
    <x v="1"/>
    <s v="MIN"/>
    <s v="CIN"/>
    <n v="88"/>
    <n v="12"/>
    <s v="(1:30) (Shotgun) 8-K.Cousins pass deep middle to 83-T.Conklin to MIN 39 for 27 yards (30-J.Bates)."/>
    <s v="pass"/>
    <n v="0"/>
    <n v="1"/>
    <n v="0"/>
    <n v="0"/>
    <s v="T.Conklin"/>
    <n v="21"/>
    <n v="21"/>
    <n v="0"/>
    <n v="1"/>
    <n v="0"/>
    <n v="1.6"/>
    <n v="1.9675"/>
    <n v="1.9675"/>
    <x v="40"/>
  </r>
  <r>
    <x v="1"/>
    <s v="NYJ"/>
    <s v="CAR"/>
    <n v="89"/>
    <n v="11"/>
    <s v="(10:49) (Shotgun) 2-Z.Wilson pass short right to 84-C.Davis to NYJ 46 for 35 yards (21-J.Chinn)."/>
    <s v="pass"/>
    <n v="0"/>
    <n v="1"/>
    <n v="0"/>
    <n v="0"/>
    <s v="C.Davis"/>
    <n v="14"/>
    <n v="14"/>
    <n v="0"/>
    <n v="1"/>
    <n v="0"/>
    <n v="1.6"/>
    <n v="1.845"/>
    <n v="1.845"/>
    <x v="41"/>
  </r>
  <r>
    <x v="1"/>
    <s v="BUF"/>
    <s v="PIT"/>
    <n v="88"/>
    <n v="12"/>
    <s v="(9:04) (Shotgun) 17-J.Allen pass short right to 14-S.Diggs to BUF 18 for 6 yards (39-M.Fitzpatrick)."/>
    <s v="pass"/>
    <n v="0"/>
    <n v="1"/>
    <n v="0"/>
    <n v="0"/>
    <s v="S.Diggs"/>
    <n v="6"/>
    <n v="6"/>
    <n v="0"/>
    <n v="1"/>
    <n v="0"/>
    <n v="1.6"/>
    <n v="1.7050000000000001"/>
    <n v="1.7050000000000001"/>
    <x v="42"/>
  </r>
  <r>
    <x v="1"/>
    <s v="PIT"/>
    <s v="BUF"/>
    <n v="87"/>
    <n v="13"/>
    <s v="(2:41) 7-B.Roethlisberger pass short left to 19-J.Smith-Schuster to PIT 19 for 6 yards (21-J.Poyer)."/>
    <s v="pass"/>
    <n v="0"/>
    <n v="1"/>
    <n v="0"/>
    <n v="0"/>
    <s v="J.Smith-Schuster"/>
    <n v="2"/>
    <n v="2"/>
    <n v="0"/>
    <n v="1"/>
    <n v="0"/>
    <n v="1.6"/>
    <n v="1.635"/>
    <n v="1.635"/>
    <x v="12"/>
  </r>
  <r>
    <x v="1"/>
    <s v="BUF"/>
    <s v="PIT"/>
    <n v="90"/>
    <n v="10"/>
    <s v="(5:24) (Shotgun) 17-J.Allen pass short middle to 88-D.Knox to BUF 22 for 12 yards (34-Te.Edmunds)."/>
    <s v="pass"/>
    <n v="0"/>
    <n v="1"/>
    <n v="0"/>
    <n v="0"/>
    <s v="D.Knox"/>
    <n v="12"/>
    <n v="12"/>
    <n v="0"/>
    <n v="1"/>
    <n v="0"/>
    <n v="1.6"/>
    <n v="1.81"/>
    <n v="1.81"/>
    <x v="43"/>
  </r>
  <r>
    <x v="1"/>
    <s v="BUF"/>
    <s v="PIT"/>
    <n v="88"/>
    <n v="12"/>
    <s v="(4:42) (Shotgun) 17-J.Allen pass short right to 11-C.Beasley to BUF 22 for 10 yards (55-D.Bush)."/>
    <s v="pass"/>
    <n v="0"/>
    <n v="1"/>
    <n v="0"/>
    <n v="0"/>
    <s v="C.Beasley"/>
    <n v="5"/>
    <n v="5"/>
    <n v="0"/>
    <n v="1"/>
    <n v="0"/>
    <n v="1.6"/>
    <n v="1.6875"/>
    <n v="1.6875"/>
    <x v="44"/>
  </r>
  <r>
    <x v="1"/>
    <s v="IND"/>
    <s v="SEA"/>
    <n v="88"/>
    <n v="12"/>
    <s v="(12:14) (Shotgun) 2-C.Wentz pass short left to 28-J.Taylor to IND 19 for 7 yards (6-Q.Diggs)."/>
    <s v="pass"/>
    <n v="0"/>
    <n v="1"/>
    <n v="0"/>
    <n v="0"/>
    <s v="J.Taylor"/>
    <n v="-7"/>
    <n v="-7"/>
    <n v="0"/>
    <n v="1"/>
    <n v="0"/>
    <n v="1.6"/>
    <n v="1.4775"/>
    <n v="1.4775"/>
    <x v="45"/>
  </r>
  <r>
    <x v="1"/>
    <s v="IND"/>
    <s v="SEA"/>
    <n v="88"/>
    <n v="12"/>
    <s v="(:38) (Shotgun) 2-C.Wentz pass incomplete short middle to 14-Z.Pascal [90-B.Mone]."/>
    <s v="pass"/>
    <n v="0"/>
    <n v="1"/>
    <n v="0"/>
    <n v="0"/>
    <s v="Z.Pascal"/>
    <n v="8"/>
    <n v="8"/>
    <n v="0"/>
    <n v="1"/>
    <n v="0"/>
    <n v="1.6"/>
    <n v="1.74"/>
    <n v="1.74"/>
    <x v="46"/>
  </r>
  <r>
    <x v="1"/>
    <s v="IND"/>
    <s v="SEA"/>
    <n v="88"/>
    <n v="12"/>
    <s v="(:34) (Shotgun) 2-C.Wentz pass deep middle to 17-M.Strachan to IND 28 for 16 yards (2-D.Reed)."/>
    <s v="pass"/>
    <n v="0"/>
    <n v="1"/>
    <n v="0"/>
    <n v="0"/>
    <s v="M.Strachan"/>
    <n v="16"/>
    <n v="16"/>
    <n v="0"/>
    <n v="1"/>
    <n v="0"/>
    <n v="1.6"/>
    <n v="1.8800000000000001"/>
    <n v="1.8800000000000001"/>
    <x v="47"/>
  </r>
  <r>
    <x v="1"/>
    <s v="DET"/>
    <s v="SF"/>
    <n v="88"/>
    <n v="12"/>
    <s v="(:34) (Shotgun) 16-J.Goff pass short middle to 14-A.St. Brown to DET 15 for 3 yards (54-F.Warner)."/>
    <s v="pass"/>
    <n v="0"/>
    <n v="1"/>
    <n v="0"/>
    <n v="0"/>
    <s v="A.St"/>
    <n v="3"/>
    <n v="3"/>
    <n v="0"/>
    <n v="1"/>
    <n v="0"/>
    <n v="1.6"/>
    <n v="1.6525000000000001"/>
    <n v="1.6525000000000001"/>
    <x v="48"/>
  </r>
  <r>
    <x v="0"/>
    <s v="ATL"/>
    <s v="TB"/>
    <n v="89"/>
    <n v="11"/>
    <s v="(10:05) (Shotgun) 2-M.Ryan pass incomplete deep right to 18-C.Ridley (31-A.Winfield)."/>
    <s v="pass"/>
    <n v="0"/>
    <n v="1"/>
    <n v="0"/>
    <n v="0"/>
    <s v="C.Ridley"/>
    <n v="41"/>
    <n v="41"/>
    <n v="0"/>
    <n v="1"/>
    <n v="0"/>
    <n v="1.6"/>
    <n v="2.3174999999999999"/>
    <n v="2.3174999999999999"/>
    <x v="49"/>
  </r>
  <r>
    <x v="0"/>
    <s v="ATL"/>
    <s v="TB"/>
    <n v="89"/>
    <n v="11"/>
    <s v="(9:57) (Shotgun) 2-M.Ryan pass short right to 4-T.Sharpe to ATL 19 for 8 yards (24-C.Davis; 54-L.David)."/>
    <s v="pass"/>
    <n v="0"/>
    <n v="1"/>
    <n v="0"/>
    <n v="0"/>
    <s v="T.Sharpe"/>
    <n v="4"/>
    <n v="4"/>
    <n v="0"/>
    <n v="1"/>
    <n v="0"/>
    <n v="1.6"/>
    <n v="1.6700000000000002"/>
    <n v="1.6700000000000002"/>
    <x v="50"/>
  </r>
  <r>
    <x v="0"/>
    <s v="ATL"/>
    <s v="TB"/>
    <n v="88"/>
    <n v="12"/>
    <s v="(12:22) (Shotgun) 2-M.Ryan pass short right to 84-C.Patterson to ATL 13 for 1 yard (90-J.Pierre-Paul)."/>
    <s v="pass"/>
    <n v="0"/>
    <n v="1"/>
    <n v="0"/>
    <n v="0"/>
    <s v="C.Patterson"/>
    <n v="-1"/>
    <n v="-1"/>
    <n v="0"/>
    <n v="1"/>
    <n v="0"/>
    <n v="1.6"/>
    <n v="1.5825"/>
    <n v="1.5825"/>
    <x v="51"/>
  </r>
  <r>
    <x v="0"/>
    <s v="BUF"/>
    <s v="MIA"/>
    <n v="87"/>
    <n v="13"/>
    <s v="(9:12) (Shotgun) 17-J.Allen pass short left to 11-C.Beasley to BUF 14 for 1 yard (29-Br.Jones, 43-A.Van Ginkel)."/>
    <s v="pass"/>
    <n v="0"/>
    <n v="1"/>
    <n v="0"/>
    <n v="0"/>
    <s v="C.Beasley"/>
    <n v="-4"/>
    <n v="-4"/>
    <n v="0"/>
    <n v="1"/>
    <n v="0"/>
    <n v="1.6"/>
    <n v="1.53"/>
    <n v="1.53"/>
    <x v="44"/>
  </r>
  <r>
    <x v="0"/>
    <s v="CIN"/>
    <s v="CHI"/>
    <n v="89"/>
    <n v="11"/>
    <s v="(9:12) (Shotgun) 9-J.Burrow pass short left to 85-T.Higgins pushed ob at CIN 18 for 7 yards (33-Ja.Johnson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</r>
  <r>
    <x v="0"/>
    <s v="DAL"/>
    <s v="LAC"/>
    <n v="88"/>
    <n v="12"/>
    <s v="(3:07) (Shotgun) 4-D.Prescott pass short right to 89-B.Jarwin to DAL 19 for 7 yards (9-K.Murray, 99-J.Tillery)."/>
    <s v="pass"/>
    <n v="0"/>
    <n v="1"/>
    <n v="0"/>
    <n v="0"/>
    <s v="B.Jarwin"/>
    <n v="3"/>
    <n v="3"/>
    <n v="0"/>
    <n v="1"/>
    <n v="0"/>
    <n v="1.6"/>
    <n v="1.6525000000000001"/>
    <n v="1.6525000000000001"/>
    <x v="52"/>
  </r>
  <r>
    <x v="0"/>
    <s v="JAX"/>
    <s v="DEN"/>
    <n v="90"/>
    <n v="10"/>
    <s v="(13:27) (Shotgun) 16-T.Lawrence pass incomplete deep left to 11-M.Jones."/>
    <s v="pass"/>
    <n v="0"/>
    <n v="1"/>
    <n v="0"/>
    <n v="0"/>
    <s v="M.Jones"/>
    <n v="40"/>
    <n v="40"/>
    <n v="0"/>
    <n v="1"/>
    <n v="0"/>
    <n v="1.6"/>
    <n v="2.2999999999999998"/>
    <n v="2.2999999999999998"/>
    <x v="53"/>
  </r>
  <r>
    <x v="0"/>
    <s v="HOU"/>
    <s v="CLE"/>
    <n v="88"/>
    <n v="12"/>
    <s v="(3:33) (Shotgun) 10-D.Mills pass short left to 31-D.Johnson to HOU 23 for 11 yards (96-J.Elliott). PENALTY on HOU-68-J.Britt, Offensive Holding, 10 yards, enforced at HOU 20."/>
    <s v="pass"/>
    <n v="0"/>
    <n v="1"/>
    <n v="0"/>
    <n v="0"/>
    <s v="D.Johnson"/>
    <n v="-5"/>
    <n v="-5"/>
    <n v="0"/>
    <n v="1"/>
    <n v="0"/>
    <n v="1.6"/>
    <n v="1.5125000000000002"/>
    <n v="1.5125000000000002"/>
    <x v="54"/>
  </r>
  <r>
    <x v="0"/>
    <s v="HOU"/>
    <s v="CLE"/>
    <n v="90"/>
    <n v="10"/>
    <s v="(3:25) (Shotgun) 10-D.Mills pass short left to 13-B.Cooks to HOU 21 for 11 yards (21-D.Ward)."/>
    <s v="pass"/>
    <n v="0"/>
    <n v="1"/>
    <n v="0"/>
    <n v="0"/>
    <s v="B.Cooks"/>
    <n v="11"/>
    <n v="11"/>
    <n v="0"/>
    <n v="1"/>
    <n v="0"/>
    <n v="1.6"/>
    <n v="1.7925"/>
    <n v="1.7925"/>
    <x v="55"/>
  </r>
  <r>
    <x v="0"/>
    <s v="KC"/>
    <s v="BAL"/>
    <n v="88"/>
    <n v="12"/>
    <s v="(11:23) (Shotgun) 15-P.Mahomes pass short right to 87-T.Kelce to KC 26 for 14 yards (40-M.Harrison)."/>
    <s v="pass"/>
    <n v="0"/>
    <n v="1"/>
    <n v="0"/>
    <n v="0"/>
    <s v="T.Kelce"/>
    <n v="5"/>
    <n v="5"/>
    <n v="0"/>
    <n v="1"/>
    <n v="0"/>
    <n v="1.6"/>
    <n v="1.6875"/>
    <n v="1.6875"/>
    <x v="56"/>
  </r>
  <r>
    <x v="0"/>
    <s v="LA"/>
    <s v="IND"/>
    <n v="88"/>
    <n v="12"/>
    <s v="(7:31) 9-M.Stafford pass short middle to 2-R.Woods to LA 28 for 16 yards (38-T.Carrie)."/>
    <s v="pass"/>
    <n v="0"/>
    <n v="1"/>
    <n v="0"/>
    <n v="0"/>
    <s v="R.Woods"/>
    <n v="13"/>
    <n v="13"/>
    <n v="0"/>
    <n v="1"/>
    <n v="0"/>
    <n v="1.6"/>
    <n v="1.8275000000000001"/>
    <n v="1.8275000000000001"/>
    <x v="1"/>
  </r>
  <r>
    <x v="0"/>
    <s v="IND"/>
    <s v="LA"/>
    <n v="88"/>
    <n v="12"/>
    <s v="(2:19) (Shotgun) 2-C.Wentz pass short middle to 14-Z.Pascal to IND 21 for 9 yards (4-J.Fuller)."/>
    <s v="pass"/>
    <n v="0"/>
    <n v="1"/>
    <n v="0"/>
    <n v="0"/>
    <s v="Z.Pascal"/>
    <n v="7"/>
    <n v="7"/>
    <n v="0"/>
    <n v="1"/>
    <n v="0"/>
    <n v="1.6"/>
    <n v="1.7225000000000001"/>
    <n v="1.7225000000000001"/>
    <x v="46"/>
  </r>
  <r>
    <x v="0"/>
    <s v="LA"/>
    <s v="IND"/>
    <n v="89"/>
    <n v="11"/>
    <s v="(14:22) (Shotgun) 9-M.Stafford pass incomplete deep left to 12-V.Jefferson."/>
    <s v="pass"/>
    <n v="0"/>
    <n v="1"/>
    <n v="0"/>
    <n v="0"/>
    <s v="V.Jefferson"/>
    <n v="17"/>
    <n v="17"/>
    <n v="0"/>
    <n v="1"/>
    <n v="0"/>
    <n v="1.6"/>
    <n v="1.8975"/>
    <n v="1.8975"/>
    <x v="57"/>
  </r>
  <r>
    <x v="0"/>
    <s v="IND"/>
    <s v="LA"/>
    <n v="90"/>
    <n v="10"/>
    <s v="(:24) (Shotgun) 9-J.Eason pass incomplete deep middle to 11-M.Pittman (4-J.Fuller)."/>
    <s v="pass"/>
    <n v="0"/>
    <n v="1"/>
    <n v="0"/>
    <n v="0"/>
    <s v="M.Pittman"/>
    <n v="21"/>
    <n v="21"/>
    <n v="0"/>
    <n v="1"/>
    <n v="0"/>
    <n v="1.6"/>
    <n v="1.9675"/>
    <n v="1.9675"/>
    <x v="58"/>
  </r>
  <r>
    <x v="0"/>
    <s v="IND"/>
    <s v="LA"/>
    <n v="90"/>
    <n v="10"/>
    <s v="(:19) (Shotgun) 9-J.Eason pass short left to 11-M.Pittman pushed ob at IND 20 for 10 yards (31-R.Rochell)."/>
    <s v="pass"/>
    <n v="0"/>
    <n v="1"/>
    <n v="0"/>
    <n v="0"/>
    <s v="M.Pittman"/>
    <n v="10"/>
    <n v="10"/>
    <n v="0"/>
    <n v="1"/>
    <n v="0"/>
    <n v="1.6"/>
    <n v="1.7750000000000001"/>
    <n v="1.7750000000000001"/>
    <x v="58"/>
  </r>
  <r>
    <x v="0"/>
    <s v="PIT"/>
    <s v="LV"/>
    <n v="87"/>
    <n v="13"/>
    <s v="(12:15) 7-B.Roethlisberger pass incomplete deep right to 11-C.Claypool (27-T.Mullen)."/>
    <s v="pass"/>
    <n v="0"/>
    <n v="1"/>
    <n v="0"/>
    <n v="0"/>
    <s v="C.Claypool"/>
    <n v="35"/>
    <n v="35"/>
    <n v="0"/>
    <n v="1"/>
    <n v="0"/>
    <n v="1.6"/>
    <n v="2.2124999999999999"/>
    <n v="2.2124999999999999"/>
    <x v="26"/>
  </r>
  <r>
    <x v="0"/>
    <s v="PIT"/>
    <s v="LV"/>
    <n v="87"/>
    <n v="13"/>
    <s v="(12:09) (Shotgun) 7-B.Roethlisberger pass short left to 18-D.Johnson pushed ob at PIT 18 for 5 yards (25-T.Moehrig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0"/>
    <s v="NE"/>
    <s v="NYJ"/>
    <n v="87"/>
    <n v="13"/>
    <s v="(9:10) (Shotgun) 10-M.Jones pass short left to 84-K.Bourne to NE 16 for 3 yards (40-J.Guidry; 57-C.Mosley)."/>
    <s v="pass"/>
    <n v="0"/>
    <n v="1"/>
    <n v="0"/>
    <n v="0"/>
    <s v="K.Bourne"/>
    <n v="-3"/>
    <n v="-3"/>
    <n v="0"/>
    <n v="1"/>
    <n v="0"/>
    <n v="1.6"/>
    <n v="1.5475000000000001"/>
    <n v="1.5475000000000001"/>
    <x v="59"/>
  </r>
  <r>
    <x v="0"/>
    <s v="NO"/>
    <s v="CAR"/>
    <n v="88"/>
    <n v="12"/>
    <s v="(6:07) (Shotgun) 2-J.Winston pass short left to 1-M.Callaway to NO 16 for 4 yards (53-B.Burns) [21-J.Chinn]."/>
    <s v="pass"/>
    <n v="0"/>
    <n v="1"/>
    <n v="0"/>
    <n v="0"/>
    <s v="M.Callaway"/>
    <n v="4"/>
    <n v="4"/>
    <n v="0"/>
    <n v="1"/>
    <n v="0"/>
    <n v="1.6"/>
    <n v="1.6700000000000002"/>
    <n v="1.6700000000000002"/>
    <x v="60"/>
  </r>
  <r>
    <x v="0"/>
    <s v="NO"/>
    <s v="CAR"/>
    <n v="90"/>
    <n v="10"/>
    <s v="(9:42) 74-J.Hurst reported in as eligible.  2-J.Winston pass incomplete short left to 41-A.Kamara."/>
    <s v="pass"/>
    <n v="0"/>
    <n v="1"/>
    <n v="0"/>
    <n v="0"/>
    <s v="A.Kamara"/>
    <n v="0"/>
    <n v="0"/>
    <n v="0"/>
    <n v="1"/>
    <n v="0"/>
    <n v="1.6"/>
    <n v="1.6"/>
    <n v="1.6"/>
    <x v="61"/>
  </r>
  <r>
    <x v="0"/>
    <s v="WAS"/>
    <s v="NYG"/>
    <n v="90"/>
    <n v="10"/>
    <s v="(9:02) (Shotgun) 4-T.Heinicke pass short left to 17-T.McLaurin to WAS 14 for 4 yards (21-J.Peppers; 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0"/>
    <s v="SF"/>
    <s v="PHI"/>
    <n v="90"/>
    <n v="10"/>
    <s v="(3:05) (Shotgun) 10-J.Garoppolo pass short left to 19-D.Samuel to SF 15 for 5 yards (3-S.Nelson)."/>
    <s v="pass"/>
    <n v="0"/>
    <n v="1"/>
    <n v="0"/>
    <n v="0"/>
    <s v="D.Samuel"/>
    <n v="5"/>
    <n v="5"/>
    <n v="0"/>
    <n v="1"/>
    <n v="0"/>
    <n v="1.6"/>
    <n v="1.6875"/>
    <n v="1.6875"/>
    <x v="27"/>
  </r>
  <r>
    <x v="0"/>
    <s v="TEN"/>
    <s v="SEA"/>
    <n v="90"/>
    <n v="10"/>
    <s v="(4:58) (Shotgun) 17-R.Tannehill pass deep middle to 85-M.Pruitt to TEN 32 for 22 yards (6-Q.Diggs; 33-J.Adams)."/>
    <s v="pass"/>
    <n v="0"/>
    <n v="1"/>
    <n v="0"/>
    <n v="0"/>
    <s v="M.Pruitt"/>
    <n v="18"/>
    <n v="18"/>
    <n v="0"/>
    <n v="1"/>
    <n v="0"/>
    <n v="1.6"/>
    <n v="1.915"/>
    <n v="1.915"/>
    <x v="63"/>
  </r>
  <r>
    <x v="0"/>
    <s v="SEA"/>
    <s v="TEN"/>
    <n v="87"/>
    <n v="13"/>
    <s v="(8:19) 3-R.Wilson pass incomplete deep left to 16-T.Lockett."/>
    <s v="pass"/>
    <n v="0"/>
    <n v="1"/>
    <n v="0"/>
    <n v="0"/>
    <s v="T.Lockett"/>
    <n v="30"/>
    <n v="30"/>
    <n v="0"/>
    <n v="1"/>
    <n v="0"/>
    <n v="1.6"/>
    <n v="2.125"/>
    <n v="2.125"/>
    <x v="64"/>
  </r>
  <r>
    <x v="0"/>
    <s v="SEA"/>
    <s v="TEN"/>
    <n v="87"/>
    <n v="13"/>
    <s v="(8:13) (Shotgun) 3-R.Wilson pass incomplete deep left to 14-D.Metcalf."/>
    <s v="pass"/>
    <n v="0"/>
    <n v="1"/>
    <n v="0"/>
    <n v="0"/>
    <s v="D.Metcalf"/>
    <n v="19"/>
    <n v="19"/>
    <n v="0"/>
    <n v="1"/>
    <n v="0"/>
    <n v="1.6"/>
    <n v="1.9325000000000001"/>
    <n v="1.9325000000000001"/>
    <x v="65"/>
  </r>
  <r>
    <x v="1"/>
    <s v="TEN"/>
    <s v="ARI"/>
    <n v="81"/>
    <n v="19"/>
    <s v="(6:59) (Shotgun) 17-R.Tannehill pass incomplete short right to 28-J.McNichols."/>
    <s v="pass"/>
    <n v="0"/>
    <n v="1"/>
    <n v="0"/>
    <n v="0"/>
    <s v="J.McNichols"/>
    <n v="-1"/>
    <n v="-1"/>
    <n v="0"/>
    <n v="1"/>
    <n v="0"/>
    <n v="1.6"/>
    <n v="1.5825"/>
    <n v="1.5825"/>
    <x v="66"/>
  </r>
  <r>
    <x v="1"/>
    <s v="TEN"/>
    <s v="ARI"/>
    <n v="86"/>
    <n v="14"/>
    <s v="(4:34) (Shotgun) 17-R.Tannehill pass short left to 80-C.Rogers to TEN 18 for 4 yards (7-B.Murphy)."/>
    <s v="pass"/>
    <n v="0"/>
    <n v="1"/>
    <n v="0"/>
    <n v="0"/>
    <s v="C.Rogers"/>
    <n v="4"/>
    <n v="4"/>
    <n v="0"/>
    <n v="1"/>
    <n v="0"/>
    <n v="1.6"/>
    <n v="1.6700000000000002"/>
    <n v="1.6700000000000002"/>
    <x v="67"/>
  </r>
  <r>
    <x v="1"/>
    <s v="TEN"/>
    <s v="ARI"/>
    <n v="82"/>
    <n v="18"/>
    <s v="(3:49) (Shotgun) 17-R.Tannehill pass short left to 28-J.McNichols pushed ob at TEN 26 for 8 yards (9-I.Simmons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1"/>
    <s v="BAL"/>
    <s v="LV"/>
    <n v="81"/>
    <n v="19"/>
    <s v="(13:23) (Shotgun) 8-L.Jackson pass short right to 5-M.Brown to BAL 32 for 13 yards (52-D.Perryman)."/>
    <s v="pass"/>
    <n v="0"/>
    <n v="1"/>
    <n v="0"/>
    <n v="0"/>
    <s v="M.Brown"/>
    <n v="13"/>
    <n v="13"/>
    <n v="0"/>
    <n v="1"/>
    <n v="0"/>
    <n v="1.6"/>
    <n v="1.8275000000000001"/>
    <n v="1.8275000000000001"/>
    <x v="68"/>
  </r>
  <r>
    <x v="1"/>
    <s v="CHI"/>
    <s v="LA"/>
    <n v="81"/>
    <n v="19"/>
    <s v="(13:49) (Shotgun) 14-A.Dalton pass short right to 11-D.Mooney to CHI 25 for 6 yards (22-D.Long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</r>
  <r>
    <x v="1"/>
    <s v="CLE"/>
    <s v="KC"/>
    <n v="81"/>
    <n v="19"/>
    <s v="(9:28) (Shotgun) 6-B.Mayfield pass short left to 27-K.Hunt to CLE 23 for 4 yards (54-N.Bolton) [51-M.Danna]."/>
    <s v="pass"/>
    <n v="0"/>
    <n v="1"/>
    <n v="0"/>
    <n v="0"/>
    <s v="K.Hunt"/>
    <n v="3"/>
    <n v="3"/>
    <n v="0"/>
    <n v="1"/>
    <n v="0"/>
    <n v="1.6"/>
    <n v="1.6525000000000001"/>
    <n v="1.6525000000000001"/>
    <x v="70"/>
  </r>
  <r>
    <x v="1"/>
    <s v="KC"/>
    <s v="CLE"/>
    <n v="83"/>
    <n v="17"/>
    <s v="(7:10) (Shotgun) 15-P.Mahomes pass short right to 87-T.Kelce to KC 34 for 17 yards (33-R.Harrison)."/>
    <s v="pass"/>
    <n v="0"/>
    <n v="1"/>
    <n v="0"/>
    <n v="0"/>
    <s v="T.Kelce"/>
    <n v="10"/>
    <n v="10"/>
    <n v="0"/>
    <n v="1"/>
    <n v="0"/>
    <n v="1.6"/>
    <n v="1.7750000000000001"/>
    <n v="1.7750000000000001"/>
    <x v="56"/>
  </r>
  <r>
    <x v="1"/>
    <s v="CLE"/>
    <s v="KC"/>
    <n v="86"/>
    <n v="14"/>
    <s v="(5:56) (Shotgun) 6-B.Mayfield pass short right to 10-A.Schwartz to CLE 23 for 9 yards (38-L.Sneed)."/>
    <s v="pass"/>
    <n v="0"/>
    <n v="1"/>
    <n v="0"/>
    <n v="0"/>
    <s v="A.Schwartz"/>
    <n v="6"/>
    <n v="6"/>
    <n v="0"/>
    <n v="1"/>
    <n v="0"/>
    <n v="1.6"/>
    <n v="1.7050000000000001"/>
    <n v="1.7050000000000001"/>
    <x v="71"/>
  </r>
  <r>
    <x v="1"/>
    <s v="KC"/>
    <s v="CLE"/>
    <n v="82"/>
    <n v="18"/>
    <s v="(2:50) (Shotgun) 15-P.Mahomes pass short left to 10-T.Hill to KC 27 for 9 yards (4-A.Walker)."/>
    <s v="pass"/>
    <n v="0"/>
    <n v="1"/>
    <n v="0"/>
    <n v="0"/>
    <s v="T.Hill"/>
    <n v="3"/>
    <n v="3"/>
    <n v="0"/>
    <n v="1"/>
    <n v="0"/>
    <n v="1.6"/>
    <n v="1.6525000000000001"/>
    <n v="1.6525000000000001"/>
    <x v="72"/>
  </r>
  <r>
    <x v="1"/>
    <s v="DAL"/>
    <s v="TB"/>
    <n v="81"/>
    <n v="19"/>
    <s v="(3:36) (Shotgun) 4-D.Prescott pass short right to 88-C.Lamb to DAL 25 for 6 yards (54-L.David; 35-J.Dean)."/>
    <s v="pass"/>
    <n v="0"/>
    <n v="1"/>
    <n v="0"/>
    <n v="0"/>
    <s v="C.Lamb"/>
    <n v="1"/>
    <n v="1"/>
    <n v="0"/>
    <n v="1"/>
    <n v="0"/>
    <n v="1.6"/>
    <n v="1.6175000000000002"/>
    <n v="1.6175000000000002"/>
    <x v="73"/>
  </r>
  <r>
    <x v="1"/>
    <s v="DEN"/>
    <s v="NYG"/>
    <n v="81"/>
    <n v="19"/>
    <s v="(11:35) (Shotgun) 5-T.Bridgewater pass short middle to 87-N.Fant to DEN 34 for 15 yards (29-X.McKinney, 48-T.Crowder) [99-L.Williams]."/>
    <s v="pass"/>
    <n v="0"/>
    <n v="1"/>
    <n v="0"/>
    <n v="0"/>
    <s v="N.Fant"/>
    <n v="11"/>
    <n v="11"/>
    <n v="0"/>
    <n v="1"/>
    <n v="0"/>
    <n v="1.6"/>
    <n v="1.7925"/>
    <n v="1.7925"/>
    <x v="74"/>
  </r>
  <r>
    <x v="1"/>
    <s v="DEN"/>
    <s v="NYG"/>
    <n v="85"/>
    <n v="15"/>
    <s v="(2:07) 5-T.Bridgewater pass incomplete short right to 82-E.Saubert."/>
    <s v="pass"/>
    <n v="0"/>
    <n v="1"/>
    <n v="0"/>
    <n v="0"/>
    <s v="E.Saubert"/>
    <n v="1"/>
    <n v="1"/>
    <n v="0"/>
    <n v="1"/>
    <n v="0"/>
    <n v="1.6"/>
    <n v="1.6175000000000002"/>
    <n v="1.6175000000000002"/>
    <x v="75"/>
  </r>
  <r>
    <x v="1"/>
    <s v="DEN"/>
    <s v="NYG"/>
    <n v="85"/>
    <n v="15"/>
    <s v="(2:03) (Shotgun) 5-T.Bridgewater pass deep right to 1-K.Hamler ran ob at DEN 37 for 22 yards [23-L.Ryan]."/>
    <s v="pass"/>
    <n v="0"/>
    <n v="1"/>
    <n v="0"/>
    <n v="0"/>
    <s v="K.Hamler"/>
    <n v="22"/>
    <n v="22"/>
    <n v="0"/>
    <n v="1"/>
    <n v="0"/>
    <n v="1.6"/>
    <n v="1.9850000000000001"/>
    <n v="1.9850000000000001"/>
    <x v="76"/>
  </r>
  <r>
    <x v="1"/>
    <s v="GB"/>
    <s v="NO"/>
    <n v="84"/>
    <n v="16"/>
    <s v="(2:28) (Shotgun) 12-Aa.Rodgers pass short middle to 17-D.Adams to GB 22 for 6 yards (26-P.Williams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1"/>
    <s v="JAX"/>
    <s v="HOU"/>
    <n v="84"/>
    <n v="16"/>
    <s v="(14:01) 16-T.Lawrence pass incomplete short right to 17-D.Chark."/>
    <s v="pass"/>
    <n v="0"/>
    <n v="1"/>
    <n v="0"/>
    <n v="0"/>
    <s v="D.Chark"/>
    <n v="7"/>
    <n v="7"/>
    <n v="0"/>
    <n v="1"/>
    <n v="0"/>
    <n v="1.6"/>
    <n v="1.7225000000000001"/>
    <n v="1.7225000000000001"/>
    <x v="19"/>
  </r>
  <r>
    <x v="1"/>
    <s v="JAX"/>
    <s v="HOU"/>
    <n v="84"/>
    <n v="16"/>
    <s v="(13:57) (Shotgun) 16-T.Lawrence pass short middle to 10-L.Shenault pushed ob at JAX 29 for 13 yards (58-C.Kirksey)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</r>
  <r>
    <x v="1"/>
    <s v="JAX"/>
    <s v="HOU"/>
    <n v="86"/>
    <n v="14"/>
    <s v="(9:00) (Shotgun) 16-T.Lawrence pass short right to 25-J.Robinson to JAX 19 for 5 yards (41-Z.Cunningham; 50-J.Jenkins) [90-R.Blacklock]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</r>
  <r>
    <x v="1"/>
    <s v="JAX"/>
    <s v="HOU"/>
    <n v="85"/>
    <n v="15"/>
    <s v="(2:23) (No Huddle, Shotgun) 16-T.Lawrence pass deep right to 17-D.Chark pushed ob at JAX 33 for 18 yards (23-E.Murray)."/>
    <s v="pass"/>
    <n v="0"/>
    <n v="1"/>
    <n v="0"/>
    <n v="0"/>
    <s v="D.Chark"/>
    <n v="18"/>
    <n v="18"/>
    <n v="0"/>
    <n v="1"/>
    <n v="0"/>
    <n v="1.6"/>
    <n v="1.915"/>
    <n v="1.915"/>
    <x v="19"/>
  </r>
  <r>
    <x v="1"/>
    <s v="LAC"/>
    <s v="WAS"/>
    <n v="83"/>
    <n v="17"/>
    <s v="(2:52) 79-T.Pipkins reported in as eligible.  10-J.Herbert pass short left to 13-K.Allen pushed ob at LAC 28 for 11 yards (20-B.McCain)."/>
    <s v="pass"/>
    <n v="0"/>
    <n v="1"/>
    <n v="0"/>
    <n v="0"/>
    <s v="K.Allen"/>
    <n v="2"/>
    <n v="2"/>
    <n v="0"/>
    <n v="1"/>
    <n v="0"/>
    <n v="1.6"/>
    <n v="1.635"/>
    <n v="1.635"/>
    <x v="38"/>
  </r>
  <r>
    <x v="1"/>
    <s v="NE"/>
    <s v="MIA"/>
    <n v="86"/>
    <n v="14"/>
    <s v="(8:08) 10-M.Jones pass incomplete short middle to 37-D.Harris (52-E.Roberts)."/>
    <s v="pass"/>
    <n v="0"/>
    <n v="1"/>
    <n v="0"/>
    <n v="0"/>
    <s v="D.Harris"/>
    <n v="4"/>
    <n v="4"/>
    <n v="0"/>
    <n v="1"/>
    <n v="0"/>
    <n v="1.6"/>
    <n v="1.6700000000000002"/>
    <n v="1.6700000000000002"/>
    <x v="80"/>
  </r>
  <r>
    <x v="1"/>
    <s v="NE"/>
    <s v="MIA"/>
    <n v="86"/>
    <n v="14"/>
    <s v="(8:01) (Shotgun) 10-M.Jones pass deep left to 15-N.Agholor pushed ob at NE 35 for 21 yards (21-E.Rowe) [49-S.Eguavoen]. MIA-21-E.Rowe was injured during the play."/>
    <s v="pass"/>
    <n v="0"/>
    <n v="1"/>
    <n v="0"/>
    <n v="0"/>
    <s v="N.Agholor"/>
    <n v="20"/>
    <n v="20"/>
    <n v="0"/>
    <n v="1"/>
    <n v="0"/>
    <n v="1.6"/>
    <n v="1.9500000000000002"/>
    <n v="1.9500000000000002"/>
    <x v="81"/>
  </r>
  <r>
    <x v="1"/>
    <s v="MIN"/>
    <s v="CIN"/>
    <n v="85"/>
    <n v="15"/>
    <s v="(1:39) 8-K.Cousins pass short left to 31-A.Abdullah pushed ob at MIN 20 for 5 yards (24-V.Bell)."/>
    <s v="pass"/>
    <n v="0"/>
    <n v="1"/>
    <n v="0"/>
    <n v="0"/>
    <s v="A.Abdullah"/>
    <n v="-4"/>
    <n v="-4"/>
    <n v="0"/>
    <n v="1"/>
    <n v="0"/>
    <n v="1.6"/>
    <n v="1.53"/>
    <n v="1.53"/>
    <x v="82"/>
  </r>
  <r>
    <x v="1"/>
    <s v="CIN"/>
    <s v="MIN"/>
    <n v="85"/>
    <n v="15"/>
    <s v="(4:05) (Shotgun) 9-J.Burrow pass short right to 1-J.Chase to CIN 30 for 15 yards (54-E.Kendricks; 21-B.Breeland)."/>
    <s v="pass"/>
    <n v="0"/>
    <n v="1"/>
    <n v="0"/>
    <n v="0"/>
    <s v="J.Chase"/>
    <n v="8"/>
    <n v="8"/>
    <n v="0"/>
    <n v="1"/>
    <n v="0"/>
    <n v="1.6"/>
    <n v="1.74"/>
    <n v="1.74"/>
    <x v="83"/>
  </r>
  <r>
    <x v="1"/>
    <s v="CIN"/>
    <s v="MIN"/>
    <n v="86"/>
    <n v="14"/>
    <s v="(3:57) (Shotgun) 9-J.Burrow pass incomplete short middle to 1-J.Chase."/>
    <s v="pass"/>
    <n v="0"/>
    <n v="1"/>
    <n v="0"/>
    <n v="0"/>
    <s v="J.Chase"/>
    <n v="12"/>
    <n v="12"/>
    <n v="0"/>
    <n v="1"/>
    <n v="0"/>
    <n v="1.6"/>
    <n v="1.81"/>
    <n v="1.81"/>
    <x v="83"/>
  </r>
  <r>
    <x v="1"/>
    <s v="CAR"/>
    <s v="NYJ"/>
    <n v="81"/>
    <n v="19"/>
    <s v="(:39) (No Huddle) 14-S.Darnold pass incomplete short middle to 2-Dj.Moore."/>
    <s v="pass"/>
    <n v="0"/>
    <n v="1"/>
    <n v="0"/>
    <n v="0"/>
    <s v="Dj.Moore"/>
    <n v="12"/>
    <n v="12"/>
    <n v="0"/>
    <n v="1"/>
    <n v="0"/>
    <n v="1.6"/>
    <n v="1.81"/>
    <n v="1.81"/>
    <x v="84"/>
  </r>
  <r>
    <x v="1"/>
    <s v="CAR"/>
    <s v="NYJ"/>
    <n v="81"/>
    <n v="19"/>
    <s v="(:35) (Shotgun) 14-S.Darnold pass short right to 22-C.McCaffrey to CAR 28 for 9 yards (37-B.Hall)."/>
    <s v="pass"/>
    <n v="0"/>
    <n v="1"/>
    <n v="0"/>
    <n v="0"/>
    <s v="C.McCaffrey"/>
    <n v="5"/>
    <n v="5"/>
    <n v="0"/>
    <n v="1"/>
    <n v="0"/>
    <n v="1.6"/>
    <n v="1.6875"/>
    <n v="1.6875"/>
    <x v="85"/>
  </r>
  <r>
    <x v="1"/>
    <s v="NYJ"/>
    <s v="CAR"/>
    <n v="83"/>
    <n v="17"/>
    <s v="(8:35) (Shotgun) 2-Z.Wilson pass short left to 10-B.Berrios to NYJ 18 for 1 yard (26-D.Jackson)."/>
    <s v="pass"/>
    <n v="0"/>
    <n v="1"/>
    <n v="0"/>
    <n v="0"/>
    <s v="B.Berrios"/>
    <n v="-4"/>
    <n v="-4"/>
    <n v="0"/>
    <n v="1"/>
    <n v="0"/>
    <n v="1.6"/>
    <n v="1.53"/>
    <n v="1.53"/>
    <x v="21"/>
  </r>
  <r>
    <x v="1"/>
    <s v="NYJ"/>
    <s v="CAR"/>
    <n v="82"/>
    <n v="18"/>
    <s v="(7:50) (Shotgun) 2-Z.Wilson pass short left to 25-T.Johnson pushed ob at NYJ 29 for 11 yards (7-S.Thompson)."/>
    <s v="pass"/>
    <n v="0"/>
    <n v="1"/>
    <n v="0"/>
    <n v="0"/>
    <s v="T.Johnson"/>
    <n v="4"/>
    <n v="4"/>
    <n v="0"/>
    <n v="1"/>
    <n v="0"/>
    <n v="1.6"/>
    <n v="1.6700000000000002"/>
    <n v="1.6700000000000002"/>
    <x v="86"/>
  </r>
  <r>
    <x v="1"/>
    <s v="PHI"/>
    <s v="ATL"/>
    <n v="83"/>
    <n v="17"/>
    <s v="(14:43) (Shotgun) 1-J.Hurts pass short right to 88-D.Goedert pushed ob at PHI 30 for 13 yards (54-F.Oluokun)."/>
    <s v="pass"/>
    <n v="0"/>
    <n v="1"/>
    <n v="0"/>
    <n v="0"/>
    <s v="D.Goedert"/>
    <n v="8"/>
    <n v="8"/>
    <n v="0"/>
    <n v="1"/>
    <n v="0"/>
    <n v="1.6"/>
    <n v="1.74"/>
    <n v="1.74"/>
    <x v="87"/>
  </r>
  <r>
    <x v="1"/>
    <s v="ATL"/>
    <s v="PHI"/>
    <n v="86"/>
    <n v="14"/>
    <s v="(12:37) (Shotgun) 2-M.Ryan pass short left to 18-C.Ridley to ATL 19 for 5 yards (3-S.Nelson; 54-S.Bradley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</r>
  <r>
    <x v="1"/>
    <s v="ATL"/>
    <s v="PHI"/>
    <n v="82"/>
    <n v="18"/>
    <s v="(11:23) (Shotgun) 2-M.Ryan pass incomplete deep middle to 18-C.Ridley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</r>
  <r>
    <x v="1"/>
    <s v="ATL"/>
    <s v="PHI"/>
    <n v="86"/>
    <n v="14"/>
    <s v="(5:12) (Shotgun) 2-M.Ryan pass short left to 81-H.Hurst to ATL 19 for 5 yards (3-S.Nelson)."/>
    <s v="pass"/>
    <n v="0"/>
    <n v="1"/>
    <n v="0"/>
    <n v="0"/>
    <s v="H.Hurst"/>
    <n v="4"/>
    <n v="4"/>
    <n v="0"/>
    <n v="1"/>
    <n v="0"/>
    <n v="1.6"/>
    <n v="1.6700000000000002"/>
    <n v="1.6700000000000002"/>
    <x v="88"/>
  </r>
  <r>
    <x v="1"/>
    <s v="PHI"/>
    <s v="ATL"/>
    <n v="82"/>
    <n v="18"/>
    <s v="(14:39) (Shotgun) 1-J.Hurts pass short left to 18-J.Reagor to PHI 25 for 7 yards (23-E.Harris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</r>
  <r>
    <x v="1"/>
    <s v="PHI"/>
    <s v="ATL"/>
    <n v="81"/>
    <n v="19"/>
    <s v="(13:18) (Shotgun) 1-J.Hurts pass short right to 6-D.Smith to PHI 38 for 19 yards (54-F.Oluokun)."/>
    <s v="pass"/>
    <n v="0"/>
    <n v="1"/>
    <n v="0"/>
    <n v="0"/>
    <s v="D.Smith"/>
    <n v="14"/>
    <n v="14"/>
    <n v="0"/>
    <n v="1"/>
    <n v="0"/>
    <n v="1.6"/>
    <n v="1.845"/>
    <n v="1.845"/>
    <x v="90"/>
  </r>
  <r>
    <x v="1"/>
    <s v="ATL"/>
    <s v="PHI"/>
    <n v="86"/>
    <n v="14"/>
    <s v="(10:59) (Shotgun) 2-M.Ryan pass short right to 40-K.Smith to ATL 23 for 9 yards (50-E.Wilson)."/>
    <s v="pass"/>
    <n v="0"/>
    <n v="1"/>
    <n v="0"/>
    <n v="0"/>
    <s v="K.Smith"/>
    <n v="7"/>
    <n v="7"/>
    <n v="0"/>
    <n v="1"/>
    <n v="0"/>
    <n v="1.6"/>
    <n v="1.7225000000000001"/>
    <n v="1.7225000000000001"/>
    <x v="22"/>
  </r>
  <r>
    <x v="1"/>
    <s v="ATL"/>
    <s v="PHI"/>
    <n v="82"/>
    <n v="18"/>
    <s v="(7:02) (Shotgun) 2-M.Ryan pass short left to 28-M.Davis pushed ob at ATL 24 for 6 yards (3-S.Nelson; 29-A.Maddox)."/>
    <s v="pass"/>
    <n v="0"/>
    <n v="1"/>
    <n v="0"/>
    <n v="0"/>
    <s v="M.Davis"/>
    <n v="2"/>
    <n v="2"/>
    <n v="0"/>
    <n v="1"/>
    <n v="0"/>
    <n v="1.6"/>
    <n v="1.635"/>
    <n v="1.635"/>
    <x v="13"/>
  </r>
  <r>
    <x v="1"/>
    <s v="BUF"/>
    <s v="PIT"/>
    <n v="82"/>
    <n v="18"/>
    <s v="(8:24) (Shotgun) 17-J.Allen pass short left to 11-C.Beasley to BUF 23 for 5 yards (21-T.Norwood, 55-D.Bush)."/>
    <s v="pass"/>
    <n v="0"/>
    <n v="1"/>
    <n v="0"/>
    <n v="0"/>
    <s v="C.Beasley"/>
    <n v="5"/>
    <n v="5"/>
    <n v="0"/>
    <n v="1"/>
    <n v="0"/>
    <n v="1.6"/>
    <n v="1.6875"/>
    <n v="1.6875"/>
    <x v="44"/>
  </r>
  <r>
    <x v="1"/>
    <s v="IND"/>
    <s v="SEA"/>
    <n v="81"/>
    <n v="19"/>
    <s v="(:37) (Shotgun) 2-C.Wentz pass incomplete short left to 21-N.Hines (94-R.Green) [94-R.Green]."/>
    <s v="pass"/>
    <n v="0"/>
    <n v="1"/>
    <n v="0"/>
    <n v="0"/>
    <s v="N.Hines"/>
    <n v="0"/>
    <n v="0"/>
    <n v="0"/>
    <n v="1"/>
    <n v="0"/>
    <n v="1.6"/>
    <n v="1.6"/>
    <n v="1.6"/>
    <x v="91"/>
  </r>
  <r>
    <x v="1"/>
    <s v="IND"/>
    <s v="SEA"/>
    <n v="81"/>
    <n v="19"/>
    <s v="(:34) (Shotgun) 2-C.Wentz pass short right to 21-N.Hines to IND 23 for 4 yards (28-U.Amadi)."/>
    <s v="pass"/>
    <n v="0"/>
    <n v="1"/>
    <n v="0"/>
    <n v="0"/>
    <s v="N.Hines"/>
    <n v="-4"/>
    <n v="-4"/>
    <n v="0"/>
    <n v="1"/>
    <n v="0"/>
    <n v="1.6"/>
    <n v="1.53"/>
    <n v="1.53"/>
    <x v="91"/>
  </r>
  <r>
    <x v="1"/>
    <s v="IND"/>
    <s v="SEA"/>
    <n v="81"/>
    <n v="19"/>
    <s v="(11:26) (Shotgun) 2-C.Wentz pass incomplete short middle to 1-P.Campbell [8-C.Dunlap]."/>
    <s v="pass"/>
    <n v="0"/>
    <n v="1"/>
    <n v="0"/>
    <n v="0"/>
    <s v="P.Campbell"/>
    <n v="9"/>
    <n v="9"/>
    <n v="0"/>
    <n v="1"/>
    <n v="0"/>
    <n v="1.6"/>
    <n v="1.7575000000000001"/>
    <n v="1.7575000000000001"/>
    <x v="92"/>
  </r>
  <r>
    <x v="1"/>
    <s v="IND"/>
    <s v="SEA"/>
    <n v="85"/>
    <n v="15"/>
    <s v="(7:56) (Shotgun) 2-C.Wentz pass incomplete short middle to 11-M.Pittman [97-P.Ford]. SEA-97-P.Ford was injured during the play."/>
    <s v="pass"/>
    <n v="0"/>
    <n v="1"/>
    <n v="0"/>
    <n v="0"/>
    <s v="M.Pittman"/>
    <n v="15"/>
    <n v="15"/>
    <n v="0"/>
    <n v="1"/>
    <n v="0"/>
    <n v="1.6"/>
    <n v="1.8625"/>
    <n v="1.8625"/>
    <x v="58"/>
  </r>
  <r>
    <x v="1"/>
    <s v="DET"/>
    <s v="SF"/>
    <n v="82"/>
    <n v="18"/>
    <s v="(5:34) (Shotgun) 16-J.Goff pass incomplete short left to 88-T.Hockenso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</r>
  <r>
    <x v="1"/>
    <s v="DET"/>
    <s v="SF"/>
    <n v="85"/>
    <n v="15"/>
    <s v="(1:03) (Shotgun) 16-J.Goff pass short right to 30-J.Williams to DET 22 for 7 yards (24-K.Williams; 54-F.Warner). Penalty on DET-67-M.Nelson, Offensive Holding, declined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</r>
  <r>
    <x v="1"/>
    <s v="SF"/>
    <s v="DET"/>
    <n v="81"/>
    <n v="19"/>
    <s v="(14:55) 10-J.Garoppolo pass short left to 85-G.Kittle to DET 46 for 35 yards (90-T.Flowers)."/>
    <s v="pass"/>
    <n v="0"/>
    <n v="1"/>
    <n v="0"/>
    <n v="0"/>
    <s v="G.Kittle"/>
    <n v="15"/>
    <n v="15"/>
    <n v="0"/>
    <n v="1"/>
    <n v="0"/>
    <n v="1.6"/>
    <n v="1.8625"/>
    <n v="1.8625"/>
    <x v="95"/>
  </r>
  <r>
    <x v="1"/>
    <s v="SF"/>
    <s v="DET"/>
    <n v="81"/>
    <n v="19"/>
    <s v="(8:51) (Shotgun) 10-J.Garoppolo pass incomplete short middle to 19-D.Samuel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</r>
  <r>
    <x v="1"/>
    <s v="DET"/>
    <s v="SF"/>
    <n v="85"/>
    <n v="15"/>
    <s v="(15:00) (Shotgun) 16-J.Goff pass incomplete deep left to 87-Q.Cephus. PENALTY on DET-87-Q.Cephus, Illegal Touch Pass, 0 yards, enforced at DET 15."/>
    <s v="pass"/>
    <n v="0"/>
    <n v="1"/>
    <n v="0"/>
    <n v="0"/>
    <s v="Q.Cephus"/>
    <n v="24"/>
    <n v="24"/>
    <n v="0"/>
    <n v="1"/>
    <n v="0"/>
    <n v="1.6"/>
    <n v="2.02"/>
    <n v="2.02"/>
    <x v="96"/>
  </r>
  <r>
    <x v="1"/>
    <s v="DET"/>
    <s v="SF"/>
    <n v="86"/>
    <n v="14"/>
    <s v="(5:45) (Shotgun) 16-J.Goff pass short right to 17-T.Benson to DET 17 for 3 yards (38-D.Lenoir)."/>
    <s v="pass"/>
    <n v="0"/>
    <n v="1"/>
    <n v="0"/>
    <n v="0"/>
    <s v="T.Benson"/>
    <n v="3"/>
    <n v="3"/>
    <n v="0"/>
    <n v="1"/>
    <n v="0"/>
    <n v="1.6"/>
    <n v="1.6525000000000001"/>
    <n v="1.6525000000000001"/>
    <x v="97"/>
  </r>
  <r>
    <x v="1"/>
    <s v="DET"/>
    <s v="SF"/>
    <n v="83"/>
    <n v="17"/>
    <s v="(5:24) (No Huddle, Shotgun) 16-J.Goff pass short right to 88-T.Hockenson ran ob at DET 27 for 10 yards."/>
    <s v="pass"/>
    <n v="0"/>
    <n v="1"/>
    <n v="0"/>
    <n v="0"/>
    <s v="T.Hockenson"/>
    <n v="9"/>
    <n v="9"/>
    <n v="0"/>
    <n v="1"/>
    <n v="0"/>
    <n v="1.6"/>
    <n v="1.7575000000000001"/>
    <n v="1.7575000000000001"/>
    <x v="93"/>
  </r>
  <r>
    <x v="0"/>
    <s v="ATL"/>
    <s v="TB"/>
    <n v="86"/>
    <n v="14"/>
    <s v="(8:53) (Shotgun) 2-M.Ryan pass short middle to 8-K.Pitts to ATL 38 for 24 yards (31-A.Winfield)."/>
    <s v="pass"/>
    <n v="0"/>
    <n v="1"/>
    <n v="0"/>
    <n v="0"/>
    <s v="K.Pitts"/>
    <n v="6"/>
    <n v="6"/>
    <n v="0"/>
    <n v="1"/>
    <n v="0"/>
    <n v="1.6"/>
    <n v="1.7050000000000001"/>
    <n v="1.7050000000000001"/>
    <x v="30"/>
  </r>
  <r>
    <x v="0"/>
    <s v="TB"/>
    <s v="ATL"/>
    <n v="81"/>
    <n v="19"/>
    <s v="(3:41) (Shotgun) 12-T.Brady pass deep middle to 14-C.Godwin to TB 45 for 26 yards (23-E.Harris)."/>
    <s v="pass"/>
    <n v="0"/>
    <n v="1"/>
    <n v="0"/>
    <n v="0"/>
    <s v="C.Godwin"/>
    <n v="18"/>
    <n v="18"/>
    <n v="0"/>
    <n v="1"/>
    <n v="0"/>
    <n v="1.6"/>
    <n v="1.915"/>
    <n v="1.915"/>
    <x v="98"/>
  </r>
  <r>
    <x v="0"/>
    <s v="BUF"/>
    <s v="MIA"/>
    <n v="86"/>
    <n v="14"/>
    <s v="(8:27) (Shotgun) 17-J.Allen pass short middle to 11-C.Beasley to BUF 21 for 7 yards (27-J.Coleman)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</r>
  <r>
    <x v="0"/>
    <s v="BUF"/>
    <s v="MIA"/>
    <n v="84"/>
    <n v="16"/>
    <s v="(7:58) (Shotgun) 17-J.Allen pass incomplete deep left to 26-D.Singletary."/>
    <s v="pass"/>
    <n v="0"/>
    <n v="1"/>
    <n v="0"/>
    <n v="0"/>
    <s v="D.Singletary"/>
    <n v="19"/>
    <n v="19"/>
    <n v="0"/>
    <n v="1"/>
    <n v="0"/>
    <n v="1.6"/>
    <n v="1.9325000000000001"/>
    <n v="1.9325000000000001"/>
    <x v="99"/>
  </r>
  <r>
    <x v="0"/>
    <s v="BUF"/>
    <s v="MIA"/>
    <n v="84"/>
    <n v="16"/>
    <s v="(7:54) (Shotgun) 17-J.Allen pass short middle intended for 14-S.Diggs INTERCEPTED by 25-X.Howard at BUF 25. 25-X.Howard to BUF 24 for 1 yard (14-S.Diggs)."/>
    <s v="pass"/>
    <n v="0"/>
    <n v="1"/>
    <n v="0"/>
    <n v="0"/>
    <s v="S.Diggs"/>
    <n v="9"/>
    <n v="9"/>
    <n v="0"/>
    <n v="1"/>
    <n v="0"/>
    <n v="1.6"/>
    <n v="1.7575000000000001"/>
    <n v="1.7575000000000001"/>
    <x v="42"/>
  </r>
  <r>
    <x v="0"/>
    <s v="CIN"/>
    <s v="CHI"/>
    <n v="85"/>
    <n v="15"/>
    <s v="(3:19) (Shotgun) 9-J.Burrow pass short middle to 85-T.Higgins to CIN 23 for 8 yards (20-D.Shelley)."/>
    <s v="pass"/>
    <n v="0"/>
    <n v="1"/>
    <n v="0"/>
    <n v="0"/>
    <s v="T.Higgins"/>
    <n v="5"/>
    <n v="5"/>
    <n v="0"/>
    <n v="1"/>
    <n v="0"/>
    <n v="1.6"/>
    <n v="1.6875"/>
    <n v="1.6875"/>
    <x v="16"/>
  </r>
  <r>
    <x v="0"/>
    <s v="LAC"/>
    <s v="DAL"/>
    <n v="82"/>
    <n v="18"/>
    <s v="(4:26) (Shotgun) 10-J.Herbert pass short right to 30-A.Ekeler to LAC 23 for 5 yards (93-T.Basham)."/>
    <s v="pass"/>
    <n v="0"/>
    <n v="1"/>
    <n v="0"/>
    <n v="0"/>
    <s v="A.Ekeler"/>
    <n v="0"/>
    <n v="0"/>
    <n v="0"/>
    <n v="1"/>
    <n v="0"/>
    <n v="1.6"/>
    <n v="1.6"/>
    <n v="1.6"/>
    <x v="100"/>
  </r>
  <r>
    <x v="0"/>
    <s v="DAL"/>
    <s v="LAC"/>
    <n v="81"/>
    <n v="19"/>
    <s v="(2:34) (Shotgun) 4-D.Prescott pass short right to 21-E.Elliott pushed ob at DAL 26 for 7 yards (43-M.Davis)."/>
    <s v="pass"/>
    <n v="0"/>
    <n v="1"/>
    <n v="0"/>
    <n v="0"/>
    <s v="E.Elliott"/>
    <n v="1"/>
    <n v="1"/>
    <n v="0"/>
    <n v="1"/>
    <n v="0"/>
    <n v="1.6"/>
    <n v="1.6175000000000002"/>
    <n v="1.6175000000000002"/>
    <x v="101"/>
  </r>
  <r>
    <x v="0"/>
    <s v="DEN"/>
    <s v="JAX"/>
    <n v="86"/>
    <n v="14"/>
    <s v="(5:14) (Shotgun) 5-T.Bridgewater pass short right to 33-J.Williams to DEN 24 for 10 yards (5-R.Ford)."/>
    <s v="pass"/>
    <n v="0"/>
    <n v="1"/>
    <n v="0"/>
    <n v="0"/>
    <s v="J.Williams"/>
    <n v="-3"/>
    <n v="-3"/>
    <n v="0"/>
    <n v="1"/>
    <n v="0"/>
    <n v="1.6"/>
    <n v="1.5475000000000001"/>
    <n v="1.5475000000000001"/>
    <x v="102"/>
  </r>
  <r>
    <x v="0"/>
    <s v="GB"/>
    <s v="DET"/>
    <n v="82"/>
    <n v="18"/>
    <s v="(14:01) 12-Aa.Rodgers pass incomplete deep right to 83-M.Valdes-Scantling (26-I.Melifonwu)."/>
    <s v="pass"/>
    <n v="0"/>
    <n v="1"/>
    <n v="0"/>
    <n v="0"/>
    <s v="M.Valdes-Scantling"/>
    <n v="32"/>
    <n v="32"/>
    <n v="0"/>
    <n v="1"/>
    <n v="0"/>
    <n v="1.6"/>
    <n v="2.16"/>
    <n v="2.16"/>
    <x v="9"/>
  </r>
  <r>
    <x v="0"/>
    <s v="GB"/>
    <s v="DET"/>
    <n v="82"/>
    <n v="18"/>
    <s v="(13:55) (Shotgun) 12-Aa.Rodgers pass short right to 17-D.Adams to GB 23 for 5 yards (26-I.Melifonwu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0"/>
    <s v="GB"/>
    <s v="DET"/>
    <n v="84"/>
    <n v="16"/>
    <s v="(14:18) (Shotgun) 12-Aa.Rodgers pass short left to 33-A.Jones pushed ob at GB 26 for 10 yards (25-W.Harris)."/>
    <s v="pass"/>
    <n v="0"/>
    <n v="1"/>
    <n v="0"/>
    <n v="0"/>
    <s v="A.Jones"/>
    <n v="2"/>
    <n v="2"/>
    <n v="0"/>
    <n v="1"/>
    <n v="0"/>
    <n v="1.6"/>
    <n v="1.635"/>
    <n v="1.635"/>
    <x v="103"/>
  </r>
  <r>
    <x v="0"/>
    <s v="GB"/>
    <s v="DET"/>
    <n v="85"/>
    <n v="15"/>
    <s v="(8:21) 12-Aa.Rodgers pass short right to 17-D.Adams to GB 30 for 15 yards (41-A.Parker)."/>
    <s v="pass"/>
    <n v="0"/>
    <n v="1"/>
    <n v="0"/>
    <n v="0"/>
    <s v="D.Adams"/>
    <n v="15"/>
    <n v="15"/>
    <n v="0"/>
    <n v="1"/>
    <n v="0"/>
    <n v="1.6"/>
    <n v="1.8625"/>
    <n v="1.8625"/>
    <x v="77"/>
  </r>
  <r>
    <x v="0"/>
    <s v="DET"/>
    <s v="GB"/>
    <n v="81"/>
    <n v="19"/>
    <s v="(3:56) (Shotgun) 16-J.Goff pass incomplete short right to 87-Q.Cephus (21-E.Stokes)."/>
    <s v="pass"/>
    <n v="0"/>
    <n v="1"/>
    <n v="0"/>
    <n v="0"/>
    <s v="Q.Cephus"/>
    <n v="11"/>
    <n v="11"/>
    <n v="0"/>
    <n v="1"/>
    <n v="0"/>
    <n v="1.6"/>
    <n v="1.7925"/>
    <n v="1.7925"/>
    <x v="96"/>
  </r>
  <r>
    <x v="0"/>
    <s v="DET"/>
    <s v="GB"/>
    <n v="84"/>
    <n v="16"/>
    <s v="(3:00) (Shotgun) 16-J.Goff pass short middle to 14-A.St. Brown to DET 21 for 5 yards (23-J.Alexander)."/>
    <s v="pass"/>
    <n v="0"/>
    <n v="1"/>
    <n v="0"/>
    <n v="0"/>
    <s v="A.St"/>
    <n v="5"/>
    <n v="5"/>
    <n v="0"/>
    <n v="1"/>
    <n v="0"/>
    <n v="1.6"/>
    <n v="1.6875"/>
    <n v="1.6875"/>
    <x v="48"/>
  </r>
  <r>
    <x v="0"/>
    <s v="HOU"/>
    <s v="CLE"/>
    <n v="84"/>
    <n v="16"/>
    <s v="(9:52) (Shotgun) 5-Ty.Taylor pass short left to 12-N.Collins to HOU 48 for 32 yards (21-D.Ward) [90-J.Clowney]."/>
    <s v="pass"/>
    <n v="0"/>
    <n v="1"/>
    <n v="0"/>
    <n v="0"/>
    <s v="N.Collins"/>
    <n v="11"/>
    <n v="11"/>
    <n v="0"/>
    <n v="1"/>
    <n v="0"/>
    <n v="1.6"/>
    <n v="1.7925"/>
    <n v="1.7925"/>
    <x v="104"/>
  </r>
  <r>
    <x v="0"/>
    <s v="CLE"/>
    <s v="HOU"/>
    <n v="84"/>
    <n v="16"/>
    <s v="(13:12) (Shotgun) 6-B.Mayfield pass short left to 82-R.Higgins to CLE 30 for 14 yards (58-C.Kirksey)."/>
    <s v="pass"/>
    <n v="0"/>
    <n v="1"/>
    <n v="0"/>
    <n v="0"/>
    <s v="R.Higgins"/>
    <n v="11"/>
    <n v="11"/>
    <n v="0"/>
    <n v="1"/>
    <n v="0"/>
    <n v="1.6"/>
    <n v="1.7925"/>
    <n v="1.7925"/>
    <x v="105"/>
  </r>
  <r>
    <x v="0"/>
    <s v="KC"/>
    <s v="BAL"/>
    <n v="83"/>
    <n v="17"/>
    <s v="(9:54) (Shotgun) 15-P.Mahomes pass short middle to 17-M.Hardman to KC 23 for 6 yards (54-T.Bowser)."/>
    <s v="pass"/>
    <n v="0"/>
    <n v="1"/>
    <n v="0"/>
    <n v="0"/>
    <s v="M.Hardman"/>
    <n v="6"/>
    <n v="6"/>
    <n v="0"/>
    <n v="1"/>
    <n v="0"/>
    <n v="1.6"/>
    <n v="1.7050000000000001"/>
    <n v="1.7050000000000001"/>
    <x v="106"/>
  </r>
  <r>
    <x v="0"/>
    <s v="KC"/>
    <s v="BAL"/>
    <n v="86"/>
    <n v="14"/>
    <s v="(1:13) (Shotgun) 15-P.Mahomes pass deep right to 17-M.Hardman to KC 31 for 17 yards."/>
    <s v="pass"/>
    <n v="0"/>
    <n v="1"/>
    <n v="0"/>
    <n v="0"/>
    <s v="M.Hardman"/>
    <n v="17"/>
    <n v="17"/>
    <n v="0"/>
    <n v="1"/>
    <n v="0"/>
    <n v="1.6"/>
    <n v="1.8975"/>
    <n v="1.8975"/>
    <x v="106"/>
  </r>
  <r>
    <x v="0"/>
    <s v="LA"/>
    <s v="IND"/>
    <n v="83"/>
    <n v="17"/>
    <s v="(3:02) (Shotgun) 9-M.Stafford pass incomplete short middle to 12-V.Jefferson (90-G.Stewart)."/>
    <s v="pass"/>
    <n v="0"/>
    <n v="1"/>
    <n v="0"/>
    <n v="0"/>
    <s v="V.Jefferson"/>
    <n v="3"/>
    <n v="3"/>
    <n v="0"/>
    <n v="1"/>
    <n v="0"/>
    <n v="1.6"/>
    <n v="1.6525000000000001"/>
    <n v="1.6525000000000001"/>
    <x v="57"/>
  </r>
  <r>
    <x v="0"/>
    <s v="LA"/>
    <s v="IND"/>
    <n v="83"/>
    <n v="17"/>
    <s v="(2:57) (No Huddle, Shotgun) 9-M.Stafford pass incomplete deep middle to 2-R.Woods (32-J.Blackmon)."/>
    <s v="pass"/>
    <n v="0"/>
    <n v="1"/>
    <n v="0"/>
    <n v="0"/>
    <s v="R.Woods"/>
    <n v="20"/>
    <n v="20"/>
    <n v="0"/>
    <n v="1"/>
    <n v="0"/>
    <n v="1.6"/>
    <n v="1.9500000000000002"/>
    <n v="1.9500000000000002"/>
    <x v="1"/>
  </r>
  <r>
    <x v="0"/>
    <s v="LV"/>
    <s v="PIT"/>
    <n v="84"/>
    <n v="16"/>
    <s v="(11:27) (Shotgun) 4-D.Carr pass incomplete short middle to 87-F.Moreau (93-J.Schobert)."/>
    <s v="pass"/>
    <n v="0"/>
    <n v="1"/>
    <n v="0"/>
    <n v="0"/>
    <s v="F.Moreau"/>
    <n v="5"/>
    <n v="5"/>
    <n v="0"/>
    <n v="1"/>
    <n v="0"/>
    <n v="1.6"/>
    <n v="1.6875"/>
    <n v="1.6875"/>
    <x v="107"/>
  </r>
  <r>
    <x v="0"/>
    <s v="LV"/>
    <s v="PIT"/>
    <n v="84"/>
    <n v="16"/>
    <s v="(11:22) (Shotgun) 4-D.Carr pass short left to 85-D.Carrier to LV 25 for 9 yards (20-C.Sutton)."/>
    <s v="pass"/>
    <n v="0"/>
    <n v="1"/>
    <n v="0"/>
    <n v="0"/>
    <s v="D.Carrier"/>
    <n v="6"/>
    <n v="6"/>
    <n v="0"/>
    <n v="1"/>
    <n v="0"/>
    <n v="1.6"/>
    <n v="1.7050000000000001"/>
    <n v="1.7050000000000001"/>
    <x v="108"/>
  </r>
  <r>
    <x v="0"/>
    <s v="PIT"/>
    <s v="LV"/>
    <n v="82"/>
    <n v="18"/>
    <s v="(11:30) (Shotgun) 7-B.Roethlisberger pass short right to 88-P.Freiermuth to PIT 32 for 14 yards (52-D.Perryman)."/>
    <s v="pass"/>
    <n v="0"/>
    <n v="1"/>
    <n v="0"/>
    <n v="0"/>
    <s v="P.Freiermuth"/>
    <n v="8"/>
    <n v="8"/>
    <n v="0"/>
    <n v="1"/>
    <n v="0"/>
    <n v="1.6"/>
    <n v="1.74"/>
    <n v="1.74"/>
    <x v="109"/>
  </r>
  <r>
    <x v="0"/>
    <s v="LV"/>
    <s v="PIT"/>
    <n v="82"/>
    <n v="18"/>
    <s v="(9:11) 4-D.Carr pass short middle to 89-B.Edwards to LV 36 for 18 yards (20-C.Sutton; 39-M.Fitzpatrick)."/>
    <s v="pass"/>
    <n v="0"/>
    <n v="1"/>
    <n v="0"/>
    <n v="0"/>
    <s v="B.Edwards"/>
    <n v="15"/>
    <n v="15"/>
    <n v="0"/>
    <n v="1"/>
    <n v="0"/>
    <n v="1.6"/>
    <n v="1.8625"/>
    <n v="1.8625"/>
    <x v="110"/>
  </r>
  <r>
    <x v="0"/>
    <s v="LV"/>
    <s v="PIT"/>
    <n v="84"/>
    <n v="16"/>
    <s v="(1:15) (No Huddle, Shotgun) 4-D.Carr pass short left to 11-H.Ruggs to LV 18 for 2 yards (41-R.Spillane)."/>
    <s v="pass"/>
    <n v="0"/>
    <n v="1"/>
    <n v="0"/>
    <n v="0"/>
    <s v="H.Ruggs"/>
    <n v="-2"/>
    <n v="-2"/>
    <n v="0"/>
    <n v="1"/>
    <n v="0"/>
    <n v="1.6"/>
    <n v="1.5650000000000002"/>
    <n v="1.5650000000000002"/>
    <x v="111"/>
  </r>
  <r>
    <x v="0"/>
    <s v="LV"/>
    <s v="PIT"/>
    <n v="82"/>
    <n v="18"/>
    <s v="(:32) (No Huddle, Shotgun) 4-D.Carr pass short middle to 83-D.Waller to LV 31 for 13 yards (41-R.Spillane; 8-M.Ingram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</r>
  <r>
    <x v="0"/>
    <s v="ARI"/>
    <s v="MIN"/>
    <n v="81"/>
    <n v="19"/>
    <s v="(12:55) (Shotgun) 1-K.Murray pass short middle to 10-D.Hopkins to ARI 27 for 8 yards (23-X.Woods, 24-M.Alexander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</r>
  <r>
    <x v="0"/>
    <s v="ARI"/>
    <s v="MIN"/>
    <n v="82"/>
    <n v="18"/>
    <s v="(6:20) (Shotgun) 1-K.Murray pass short right to 13-C.Kirk to ARI 29 for 11 yards (22-H.Smith, 59-N.Vigil)."/>
    <s v="pass"/>
    <n v="0"/>
    <n v="1"/>
    <n v="0"/>
    <n v="0"/>
    <s v="C.Kirk"/>
    <n v="10"/>
    <n v="10"/>
    <n v="0"/>
    <n v="1"/>
    <n v="0"/>
    <n v="1.6"/>
    <n v="1.7750000000000001"/>
    <n v="1.7750000000000001"/>
    <x v="113"/>
  </r>
  <r>
    <x v="0"/>
    <s v="MIN"/>
    <s v="ARI"/>
    <n v="85"/>
    <n v="15"/>
    <s v="(4:19) 8-K.Cousins pass short right to 18-J.Jefferson to MIN 28 for 13 yards (3-B.Baker)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</r>
  <r>
    <x v="0"/>
    <s v="NYJ"/>
    <s v="NE"/>
    <n v="84"/>
    <n v="16"/>
    <s v="(7:54) 2-Z.Wilson pass short middle intended for 84-C.Davis INTERCEPTED by 27-J.Jackson at NYJ 30. 27-J.Jackson to NYJ 35 for -5 yards (8-E.Moore)."/>
    <s v="pass"/>
    <n v="0"/>
    <n v="1"/>
    <n v="0"/>
    <n v="0"/>
    <s v="C.Davis"/>
    <n v="14"/>
    <n v="14"/>
    <n v="0"/>
    <n v="1"/>
    <n v="0"/>
    <n v="1.6"/>
    <n v="1.845"/>
    <n v="1.845"/>
    <x v="41"/>
  </r>
  <r>
    <x v="0"/>
    <s v="NE"/>
    <s v="NYJ"/>
    <n v="86"/>
    <n v="14"/>
    <s v="(5:50) 10-M.Jones pass deep left to 16-J.Meyers pushed ob at NE 38 for 24 yards (40-J.Guidry)."/>
    <s v="pass"/>
    <n v="0"/>
    <n v="1"/>
    <n v="0"/>
    <n v="0"/>
    <s v="J.Meyers"/>
    <n v="22"/>
    <n v="22"/>
    <n v="0"/>
    <n v="1"/>
    <n v="0"/>
    <n v="1.6"/>
    <n v="1.9850000000000001"/>
    <n v="1.9850000000000001"/>
    <x v="114"/>
  </r>
  <r>
    <x v="0"/>
    <s v="NYJ"/>
    <s v="NE"/>
    <n v="83"/>
    <n v="17"/>
    <s v="(10:39) (Shotgun) 2-Z.Wilson pass incomplete short left to 10-B.Berrio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</r>
  <r>
    <x v="0"/>
    <s v="NYJ"/>
    <s v="NE"/>
    <n v="83"/>
    <n v="17"/>
    <s v="(10:34) (Shotgun) 2-Z.Wilson pass deep left to 10-B.Berrios to NYJ 44 for 27 yards (32-D.McCourty) [9-M.Judon]."/>
    <s v="pass"/>
    <n v="0"/>
    <n v="1"/>
    <n v="0"/>
    <n v="0"/>
    <s v="B.Berrios"/>
    <n v="26"/>
    <n v="26"/>
    <n v="0"/>
    <n v="1"/>
    <n v="0"/>
    <n v="1.6"/>
    <n v="2.0550000000000002"/>
    <n v="2.0550000000000002"/>
    <x v="21"/>
  </r>
  <r>
    <x v="0"/>
    <s v="NYJ"/>
    <s v="NE"/>
    <n v="82"/>
    <n v="18"/>
    <s v="(5:11) (Shotgun) 2-Z.Wilson pass incomplete short right to 10-B.Berrios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YJ"/>
    <s v="NE"/>
    <n v="82"/>
    <n v="18"/>
    <s v="(5:07) (Shotgun) 2-Z.Wilson pass short right to 81-T.Kroft to NYJ 26 for 8 yards (31-J.Jones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0"/>
    <s v="NO"/>
    <s v="CAR"/>
    <n v="84"/>
    <n v="16"/>
    <s v="(5:25) (Shotgun) 2-J.Winston pass incomplete short left to 80-C.Hogan (93-B.Roy)."/>
    <s v="pass"/>
    <n v="0"/>
    <n v="1"/>
    <n v="0"/>
    <n v="0"/>
    <s v="C.Hogan"/>
    <n v="0"/>
    <n v="0"/>
    <n v="0"/>
    <n v="1"/>
    <n v="0"/>
    <n v="1.6"/>
    <n v="1.6"/>
    <n v="1.6"/>
    <x v="115"/>
  </r>
  <r>
    <x v="0"/>
    <s v="NO"/>
    <s v="CAR"/>
    <n v="84"/>
    <n v="16"/>
    <s v="(8:53) (Shotgun) 2-J.Winston sacked at NO 11 for -5 yards (53-B.Burns). FUMBLES (53-B.Burns), RECOVERED by CAR-90-D.Jones at NO 11. The Replay Official reviewed the fumble ruling, and the play was REVERSED. (Shotgun) 2-J.Winston pass incomplete short left to 80-C.Hogan [53-B.Burns]."/>
    <s v="pass"/>
    <n v="0"/>
    <n v="1"/>
    <n v="0"/>
    <n v="0"/>
    <s v="C.Hogan"/>
    <n v="-5"/>
    <n v="-5"/>
    <n v="0"/>
    <n v="1"/>
    <n v="0"/>
    <n v="1.6"/>
    <n v="1.5125000000000002"/>
    <n v="1.5125000000000002"/>
    <x v="115"/>
  </r>
  <r>
    <x v="0"/>
    <s v="WAS"/>
    <s v="NYG"/>
    <n v="84"/>
    <n v="16"/>
    <s v="(2:36) (Shotgun) 4-T.Heinicke pass deep middle to 2-D.Brown to WAS 38 for 22 yards (54-B.Martinez)."/>
    <s v="pass"/>
    <n v="0"/>
    <n v="1"/>
    <n v="0"/>
    <n v="0"/>
    <s v="D.Brown"/>
    <n v="19"/>
    <n v="19"/>
    <n v="0"/>
    <n v="1"/>
    <n v="0"/>
    <n v="1.6"/>
    <n v="1.9325000000000001"/>
    <n v="1.9325000000000001"/>
    <x v="116"/>
  </r>
  <r>
    <x v="0"/>
    <s v="WAS"/>
    <s v="NYG"/>
    <n v="86"/>
    <n v="14"/>
    <s v="(8:23) (Shotgun) 4-T.Heinicke pass short right to 82-L.Thomas to WAS 18 for 4 yards (48-T.Crowder)."/>
    <s v="pass"/>
    <n v="0"/>
    <n v="1"/>
    <n v="0"/>
    <n v="0"/>
    <s v="L.Thomas"/>
    <n v="1"/>
    <n v="1"/>
    <n v="0"/>
    <n v="1"/>
    <n v="0"/>
    <n v="1.6"/>
    <n v="1.6175000000000002"/>
    <n v="1.6175000000000002"/>
    <x v="117"/>
  </r>
  <r>
    <x v="0"/>
    <s v="WAS"/>
    <s v="NYG"/>
    <n v="82"/>
    <n v="18"/>
    <s v="(7:43) (Shotgun) 4-T.Heinicke pass incomplete deep right to 17-T.McLaurin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</r>
  <r>
    <x v="0"/>
    <s v="SF"/>
    <s v="PHI"/>
    <n v="81"/>
    <n v="19"/>
    <s v="(9:49) 10-J.Garoppolo pass incomplete short left to 19-D.Samuel."/>
    <s v="pass"/>
    <n v="0"/>
    <n v="1"/>
    <n v="0"/>
    <n v="0"/>
    <s v="D.Samuel"/>
    <n v="-9"/>
    <n v="-9"/>
    <n v="0"/>
    <n v="1"/>
    <n v="0"/>
    <n v="1.6"/>
    <n v="1.4425000000000001"/>
    <n v="1.4425000000000001"/>
    <x v="27"/>
  </r>
  <r>
    <x v="0"/>
    <s v="SF"/>
    <s v="PHI"/>
    <n v="81"/>
    <n v="19"/>
    <s v="(9:43) (Shotgun) 10-J.Garoppolo pass incomplete short left to 6-M.Sanu [97-J.Hargrave]."/>
    <s v="pass"/>
    <n v="0"/>
    <n v="1"/>
    <n v="0"/>
    <n v="0"/>
    <s v="M.Sanu"/>
    <n v="12"/>
    <n v="12"/>
    <n v="0"/>
    <n v="1"/>
    <n v="0"/>
    <n v="1.6"/>
    <n v="1.81"/>
    <n v="1.81"/>
    <x v="118"/>
  </r>
  <r>
    <x v="0"/>
    <s v="SF"/>
    <s v="PHI"/>
    <n v="83"/>
    <n v="17"/>
    <s v="(2:00) (Shotgun) 10-J.Garoppolo pass short right to 85-G.Kittle pushed ob at SF 25 for 8 yards (42-K.Wallace). PHI-55-B.Graham was injured during the play. He is Out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</r>
  <r>
    <x v="0"/>
    <s v="SF"/>
    <s v="PHI"/>
    <n v="85"/>
    <n v="15"/>
    <s v="(3:13) (Shotgun) 10-J.Garoppolo pass short right to 44-K.Juszczyk to SF 23 for 8 yards (49-A.Singleton). SF-44-K.Juszczyk was injured during the play."/>
    <s v="pass"/>
    <n v="0"/>
    <n v="1"/>
    <n v="0"/>
    <n v="0"/>
    <s v="K.Juszczyk"/>
    <n v="5"/>
    <n v="5"/>
    <n v="0"/>
    <n v="1"/>
    <n v="0"/>
    <n v="1.6"/>
    <n v="1.6875"/>
    <n v="1.6875"/>
    <x v="119"/>
  </r>
  <r>
    <x v="0"/>
    <s v="TEN"/>
    <s v="SEA"/>
    <n v="81"/>
    <n v="19"/>
    <s v="(12:21) (No Huddle, Shotgun) 17-R.Tannehill pass short middle to 80-C.Rogers to TEN 29 for 10 yards (54-B.Wagner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0"/>
    <s v="TEN"/>
    <s v="SEA"/>
    <n v="85"/>
    <n v="15"/>
    <s v="(9:21) 17-R.Tannehill pass short right to 15-N.Westbrook-Ikhine to TEN 21 for 6 yards (10-B.Mayowa, 2-D.Reed)."/>
    <s v="pass"/>
    <n v="0"/>
    <n v="1"/>
    <n v="0"/>
    <n v="0"/>
    <s v="N.Westbrook-Ikhine"/>
    <n v="5"/>
    <n v="5"/>
    <n v="0"/>
    <n v="1"/>
    <n v="0"/>
    <n v="1.6"/>
    <n v="1.6875"/>
    <n v="1.6875"/>
    <x v="120"/>
  </r>
  <r>
    <x v="0"/>
    <s v="SEA"/>
    <s v="TEN"/>
    <n v="83"/>
    <n v="17"/>
    <s v="(8:10) (Shotgun) 3-R.Wilson pass short middle to 14-D.Metcalf to SEA 33 for 16 yards (24-E.Molden; 54-R.Evans)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81"/>
    <n v="19"/>
    <s v="(10:02) (Shotgun) 3-R.Wilson pass short left to 16-T.Lockett to SEA 20 for 1 yard (35-C.Jackson)."/>
    <s v="pass"/>
    <n v="0"/>
    <n v="1"/>
    <n v="0"/>
    <n v="0"/>
    <s v="T.Lockett"/>
    <n v="0"/>
    <n v="0"/>
    <n v="0"/>
    <n v="1"/>
    <n v="0"/>
    <n v="1.6"/>
    <n v="1.6"/>
    <n v="1.6"/>
    <x v="64"/>
  </r>
  <r>
    <x v="0"/>
    <s v="TEN"/>
    <s v="SEA"/>
    <n v="82"/>
    <n v="18"/>
    <s v="(9:54) 17-R.Tannehill pass short middle to 22-D.Henry to TEN 24 for 6 yards (54-B.Wagner)."/>
    <s v="pass"/>
    <n v="0"/>
    <n v="1"/>
    <n v="0"/>
    <n v="0"/>
    <s v="D.Henry"/>
    <n v="6"/>
    <n v="6"/>
    <n v="0"/>
    <n v="1"/>
    <n v="0"/>
    <n v="1.6"/>
    <n v="1.7050000000000001"/>
    <n v="1.7050000000000001"/>
    <x v="121"/>
  </r>
  <r>
    <x v="1"/>
    <s v="TEN"/>
    <s v="ARI"/>
    <n v="78"/>
    <n v="22"/>
    <s v="(14:23) (Shotgun) 17-R.Tannehill pass short middle to 22-D.Henry to TEN 25 for 3 yards (58-J.Hicks)."/>
    <s v="pass"/>
    <n v="0"/>
    <n v="1"/>
    <n v="0"/>
    <n v="0"/>
    <s v="D.Henry"/>
    <n v="2"/>
    <n v="2"/>
    <n v="0"/>
    <n v="1"/>
    <n v="0"/>
    <n v="1.6"/>
    <n v="1.635"/>
    <n v="1.635"/>
    <x v="121"/>
  </r>
  <r>
    <x v="1"/>
    <s v="TEN"/>
    <s v="ARI"/>
    <n v="75"/>
    <n v="25"/>
    <s v="(13:42) (Shotgun) 17-R.Tannehill pass incomplete short right to 80-C.Rogers (7-B.Murphy)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1"/>
    <s v="TEN"/>
    <s v="ARI"/>
    <n v="75"/>
    <n v="25"/>
    <s v="(10:59) 17-R.Tannehill pass incomplete short left to 11-A.Brown (44-M.Golden)."/>
    <s v="pass"/>
    <n v="0"/>
    <n v="1"/>
    <n v="0"/>
    <n v="0"/>
    <s v="A.Brown"/>
    <n v="0"/>
    <n v="0"/>
    <n v="0"/>
    <n v="1"/>
    <n v="0"/>
    <n v="1.6"/>
    <n v="1.6"/>
    <n v="1.6"/>
    <x v="122"/>
  </r>
  <r>
    <x v="1"/>
    <s v="TEN"/>
    <s v="ARI"/>
    <n v="75"/>
    <n v="25"/>
    <s v="(10:56) 17-R.Tannehill pass short left to 11-A.Brown to TEN 37 for 12 yards (7-B.Murphy)."/>
    <s v="pass"/>
    <n v="0"/>
    <n v="1"/>
    <n v="0"/>
    <n v="0"/>
    <s v="A.Brown"/>
    <n v="9"/>
    <n v="9"/>
    <n v="0"/>
    <n v="1"/>
    <n v="0"/>
    <n v="1.6"/>
    <n v="1.7575000000000001"/>
    <n v="1.7575000000000001"/>
    <x v="122"/>
  </r>
  <r>
    <x v="1"/>
    <s v="ARI"/>
    <s v="TEN"/>
    <n v="75"/>
    <n v="25"/>
    <s v="(6:50) (Shotgun) 1-K.Murray pass incomplete deep right to 87-M.Williams."/>
    <s v="pass"/>
    <n v="0"/>
    <n v="1"/>
    <n v="0"/>
    <n v="0"/>
    <s v="M.Williams"/>
    <n v="22"/>
    <n v="22"/>
    <n v="0"/>
    <n v="1"/>
    <n v="0"/>
    <n v="1.6"/>
    <n v="1.9850000000000001"/>
    <n v="1.9850000000000001"/>
    <x v="123"/>
  </r>
  <r>
    <x v="1"/>
    <s v="ARI"/>
    <s v="TEN"/>
    <n v="75"/>
    <n v="25"/>
    <s v="(6:44) (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</r>
  <r>
    <x v="1"/>
    <s v="ARI"/>
    <s v="TEN"/>
    <n v="75"/>
    <n v="25"/>
    <s v="(6:39) (Shotgun) 1-K.Murray pass deep left to 4-R.Moore to ARI 43 for 18 yards (55-J.Brown)."/>
    <s v="pass"/>
    <n v="0"/>
    <n v="1"/>
    <n v="0"/>
    <n v="0"/>
    <s v="R.Moore"/>
    <n v="17"/>
    <n v="17"/>
    <n v="0"/>
    <n v="1"/>
    <n v="0"/>
    <n v="1.6"/>
    <n v="1.8975"/>
    <n v="1.8975"/>
    <x v="125"/>
  </r>
  <r>
    <x v="1"/>
    <s v="TEN"/>
    <s v="ARI"/>
    <n v="75"/>
    <n v="25"/>
    <s v="(1:44) (Shotgun) 17-R.Tannehill pass short middle to 2-J.Jones to TEN 34 for 9 yards (3-B.Baker)."/>
    <s v="pass"/>
    <n v="0"/>
    <n v="1"/>
    <n v="0"/>
    <n v="0"/>
    <s v="J.Jones"/>
    <n v="5"/>
    <n v="5"/>
    <n v="0"/>
    <n v="1"/>
    <n v="0"/>
    <n v="1.6"/>
    <n v="1.6875"/>
    <n v="1.6875"/>
    <x v="126"/>
  </r>
  <r>
    <x v="1"/>
    <s v="ARI"/>
    <s v="TEN"/>
    <n v="80"/>
    <n v="20"/>
    <s v="(14:18) (No Huddle, Shotgun) 1-K.Murray pass short right to 2-C.Edmonds pushed ob at ARI 23 for 3 yards (54-R.Evans). ARI-68-K.Beachum was injured during the play. His return is Questionable."/>
    <s v="pass"/>
    <n v="0"/>
    <n v="1"/>
    <n v="0"/>
    <n v="0"/>
    <s v="C.Edmonds"/>
    <n v="-6"/>
    <n v="-6"/>
    <n v="0"/>
    <n v="1"/>
    <n v="0"/>
    <n v="1.6"/>
    <n v="1.4950000000000001"/>
    <n v="1.4950000000000001"/>
    <x v="127"/>
  </r>
  <r>
    <x v="1"/>
    <s v="ARI"/>
    <s v="TEN"/>
    <n v="77"/>
    <n v="23"/>
    <s v="(13:54) (Shotgun) 1-K.Murray pass deep left intended for 86-D.Harris INTERCEPTED by 31-K.Byard at ARI 44. 31-K.Byard to ARI 32 for 12 yards (2-C.Edmonds; 87-M.Williams)."/>
    <s v="pass"/>
    <n v="0"/>
    <n v="1"/>
    <n v="0"/>
    <n v="0"/>
    <s v="D.Harris"/>
    <n v="21"/>
    <n v="21"/>
    <n v="0"/>
    <n v="1"/>
    <n v="0"/>
    <n v="1.6"/>
    <n v="1.9675"/>
    <n v="1.9675"/>
    <x v="128"/>
  </r>
  <r>
    <x v="1"/>
    <s v="ARI"/>
    <s v="TEN"/>
    <n v="75"/>
    <n v="25"/>
    <s v="(12:55) (Shotgun) 61-R.Hudson to ARI 25 for no gain. FUMBLES, recovered by ARI-1-K.Murray at ARI 20. 1-K.Murray pass short left to 4-R.Moore to TEN 46 for 29 yards (54-R.Evans)."/>
    <s v="pass"/>
    <n v="0"/>
    <n v="1"/>
    <n v="0"/>
    <n v="0"/>
    <s v="R.Moore"/>
    <n v="-4"/>
    <n v="-4"/>
    <n v="0"/>
    <n v="1"/>
    <n v="0"/>
    <n v="1.6"/>
    <n v="1.53"/>
    <n v="1.53"/>
    <x v="125"/>
  </r>
  <r>
    <x v="1"/>
    <s v="TEN"/>
    <s v="ARI"/>
    <n v="80"/>
    <n v="20"/>
    <s v="(10:40) (Shotgun) 17-R.Tannehill pass short middle to 80-C.Rogers to TEN 29 for 9 yards (3-B.Baker)."/>
    <s v="pass"/>
    <n v="0"/>
    <n v="1"/>
    <n v="0"/>
    <n v="0"/>
    <s v="C.Rogers"/>
    <n v="7"/>
    <n v="7"/>
    <n v="0"/>
    <n v="1"/>
    <n v="0"/>
    <n v="1.6"/>
    <n v="1.7225000000000001"/>
    <n v="1.7225000000000001"/>
    <x v="67"/>
  </r>
  <r>
    <x v="1"/>
    <s v="TEN"/>
    <s v="ARI"/>
    <n v="75"/>
    <n v="25"/>
    <s v="(3:06) (Shotgun) 17-R.Tannehill pass incomplete short middle to 80-C.Rogers (7-B.Murphy) [42-D.Kennard]."/>
    <s v="pass"/>
    <n v="0"/>
    <n v="1"/>
    <n v="0"/>
    <n v="0"/>
    <s v="C.Rogers"/>
    <n v="10"/>
    <n v="10"/>
    <n v="0"/>
    <n v="1"/>
    <n v="0"/>
    <n v="1.6"/>
    <n v="1.7750000000000001"/>
    <n v="1.7750000000000001"/>
    <x v="67"/>
  </r>
  <r>
    <x v="1"/>
    <s v="LV"/>
    <s v="BAL"/>
    <n v="75"/>
    <n v="25"/>
    <s v="(15:00) (Shotgun) 4-D.Carr pass incomplete short right to 83-D.Waller (36-C.Clark)."/>
    <s v="pass"/>
    <n v="0"/>
    <n v="1"/>
    <n v="0"/>
    <n v="0"/>
    <s v="D.Waller"/>
    <n v="6"/>
    <n v="6"/>
    <n v="0"/>
    <n v="1"/>
    <n v="0"/>
    <n v="1.6"/>
    <n v="1.7050000000000001"/>
    <n v="1.7050000000000001"/>
    <x v="28"/>
  </r>
  <r>
    <x v="1"/>
    <s v="LV"/>
    <s v="BAL"/>
    <n v="75"/>
    <n v="25"/>
    <s v="(14:56) (No Huddle, Shotgun) 4-D.Carr pass short left to 45-A.Ingold pushed ob at LV 34 for 9 yards (32-D.Elliott; 23-A.Averett)."/>
    <s v="pass"/>
    <n v="0"/>
    <n v="1"/>
    <n v="0"/>
    <n v="0"/>
    <s v="A.Ingold"/>
    <n v="5"/>
    <n v="5"/>
    <n v="0"/>
    <n v="1"/>
    <n v="0"/>
    <n v="1.6"/>
    <n v="1.6875"/>
    <n v="1.6875"/>
    <x v="129"/>
  </r>
  <r>
    <x v="1"/>
    <s v="LV"/>
    <s v="BAL"/>
    <n v="76"/>
    <n v="24"/>
    <s v="(5:14) 4-D.Carr pass incomplete deep right to 83-D.Waller (36-C.Clark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</r>
  <r>
    <x v="1"/>
    <s v="LV"/>
    <s v="BAL"/>
    <n v="76"/>
    <n v="24"/>
    <s v="(5:09) (Shotgun) 4-D.Carr pass incomplete deep right to 83-D.Waller."/>
    <s v="pass"/>
    <n v="0"/>
    <n v="1"/>
    <n v="0"/>
    <n v="0"/>
    <s v="D.Waller"/>
    <n v="35"/>
    <n v="35"/>
    <n v="0"/>
    <n v="1"/>
    <n v="0"/>
    <n v="1.6"/>
    <n v="2.2124999999999999"/>
    <n v="2.2124999999999999"/>
    <x v="28"/>
  </r>
  <r>
    <x v="1"/>
    <s v="LV"/>
    <s v="BAL"/>
    <n v="76"/>
    <n v="24"/>
    <s v="(5:03) (Shotgun) 4-D.Carr pass incomplete deep middle to 83-D.Waller (36-C.Clark)."/>
    <s v="pass"/>
    <n v="0"/>
    <n v="1"/>
    <n v="0"/>
    <n v="0"/>
    <s v="D.Waller"/>
    <n v="20"/>
    <n v="20"/>
    <n v="0"/>
    <n v="1"/>
    <n v="0"/>
    <n v="1.6"/>
    <n v="1.9500000000000002"/>
    <n v="1.9500000000000002"/>
    <x v="28"/>
  </r>
  <r>
    <x v="1"/>
    <s v="BAL"/>
    <s v="LV"/>
    <n v="80"/>
    <n v="20"/>
    <s v="(:08) (Shotgun) 8-L.Jackson pass short right to 13-D.Duvernay to BAL 26 for 6 yards (24-J.Abram)."/>
    <s v="pass"/>
    <n v="0"/>
    <n v="1"/>
    <n v="0"/>
    <n v="0"/>
    <s v="D.Duvernay"/>
    <n v="-3"/>
    <n v="-3"/>
    <n v="0"/>
    <n v="1"/>
    <n v="0"/>
    <n v="1.6"/>
    <n v="1.5475000000000001"/>
    <n v="1.5475000000000001"/>
    <x v="130"/>
  </r>
  <r>
    <x v="1"/>
    <s v="BAL"/>
    <s v="LV"/>
    <n v="77"/>
    <n v="23"/>
    <s v="(14:20) (Shotgun) 8-L.Jackson pass incomplete short middle to 14-S.Watkins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</r>
  <r>
    <x v="1"/>
    <s v="LV"/>
    <s v="BAL"/>
    <n v="75"/>
    <n v="25"/>
    <s v="(8:52) (Shotgun) 4-D.Carr pass short left to 45-A.Ingold pushed ob at LV 30 for 5 yards (32-D.Elliott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</r>
  <r>
    <x v="1"/>
    <s v="BAL"/>
    <s v="LV"/>
    <n v="75"/>
    <n v="25"/>
    <s v="(15:00) (Shotgun) 8-L.Jackson pass short middle to 89-M.Andrews to BAL 35 for 10 yards (52-D.Perryman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</r>
  <r>
    <x v="1"/>
    <s v="LV"/>
    <s v="BAL"/>
    <n v="76"/>
    <n v="24"/>
    <s v="(7:55) (Shotgun) 4-D.Carr pass short right to 23-K.Drake to LV 28 for 4 yards (6-P.Queen)."/>
    <s v="pass"/>
    <n v="0"/>
    <n v="1"/>
    <n v="0"/>
    <n v="0"/>
    <s v="K.Drake"/>
    <n v="-1"/>
    <n v="-1"/>
    <n v="0"/>
    <n v="1"/>
    <n v="0"/>
    <n v="1.6"/>
    <n v="1.5825"/>
    <n v="1.5825"/>
    <x v="4"/>
  </r>
  <r>
    <x v="1"/>
    <s v="LV"/>
    <s v="BAL"/>
    <n v="77"/>
    <n v="23"/>
    <s v="(14:07) (Shotgun) 4-D.Carr pass short middle to 23-K.Drake to LV 44 for 21 yards (36-C.Clark; 32-D.Elliott)."/>
    <s v="pass"/>
    <n v="0"/>
    <n v="1"/>
    <n v="0"/>
    <n v="0"/>
    <s v="K.Drake"/>
    <n v="6"/>
    <n v="6"/>
    <n v="0"/>
    <n v="1"/>
    <n v="0"/>
    <n v="1.6"/>
    <n v="1.7050000000000001"/>
    <n v="1.7050000000000001"/>
    <x v="4"/>
  </r>
  <r>
    <x v="1"/>
    <s v="LV"/>
    <s v="BAL"/>
    <n v="75"/>
    <n v="25"/>
    <s v="(6:04) (Shotgun) 4-D.Carr pass short left to 83-D.Waller pushed ob at LV 34 for 9 yards (23-A.Averett)."/>
    <s v="pass"/>
    <n v="0"/>
    <n v="1"/>
    <n v="0"/>
    <n v="0"/>
    <s v="D.Waller"/>
    <n v="8"/>
    <n v="8"/>
    <n v="0"/>
    <n v="1"/>
    <n v="0"/>
    <n v="1.6"/>
    <n v="1.74"/>
    <n v="1.74"/>
    <x v="28"/>
  </r>
  <r>
    <x v="1"/>
    <s v="LV"/>
    <s v="BAL"/>
    <n v="75"/>
    <n v="25"/>
    <s v="(:37) (Shotgun) 4-D.Carr pass deep middle to 89-B.Edwards to LV 45 for 20 yards (23-A.Averett)."/>
    <s v="pass"/>
    <n v="0"/>
    <n v="1"/>
    <n v="0"/>
    <n v="0"/>
    <s v="B.Edwards"/>
    <n v="18"/>
    <n v="18"/>
    <n v="0"/>
    <n v="1"/>
    <n v="0"/>
    <n v="1.6"/>
    <n v="1.915"/>
    <n v="1.915"/>
    <x v="110"/>
  </r>
  <r>
    <x v="1"/>
    <s v="LV"/>
    <s v="BAL"/>
    <n v="75"/>
    <n v="25"/>
    <s v="(10:00) 4-D.Carr pass short right to 89-B.Edwards to LV 36 for 11 yards (23-A.Averett)."/>
    <s v="pass"/>
    <n v="0"/>
    <n v="1"/>
    <n v="0"/>
    <n v="0"/>
    <s v="B.Edwards"/>
    <n v="10"/>
    <n v="10"/>
    <n v="0"/>
    <n v="1"/>
    <n v="0"/>
    <n v="1.6"/>
    <n v="1.7750000000000001"/>
    <n v="1.7750000000000001"/>
    <x v="110"/>
  </r>
  <r>
    <x v="1"/>
    <s v="BAL"/>
    <s v="LV"/>
    <n v="80"/>
    <n v="20"/>
    <s v="(6:07) (Shotgun) 8-L.Jackson pass short middle to 14-S.Watkins to BAL 30 for 10 yards (42-C.Littleton) [98-M.Crosby]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CHI"/>
    <s v="LA"/>
    <n v="78"/>
    <n v="22"/>
    <s v="(3:58) (Shotgun) 14-A.Dalton pass short right to 84-M.Goodwin pushed ob at CHI 41 for 19 yards (22-D.Long). PENALTY on LA-22-D.Long, Face Mask (15 Yards), 15 yards, enforced at CHI 41."/>
    <s v="pass"/>
    <n v="0"/>
    <n v="1"/>
    <n v="0"/>
    <n v="0"/>
    <s v="M.Goodwin"/>
    <n v="8"/>
    <n v="8"/>
    <n v="0"/>
    <n v="1"/>
    <n v="0"/>
    <n v="1.6"/>
    <n v="1.74"/>
    <n v="1.74"/>
    <x v="133"/>
  </r>
  <r>
    <x v="1"/>
    <s v="LA"/>
    <s v="CHI"/>
    <n v="75"/>
    <n v="25"/>
    <s v="(15:00) 9-M.Stafford pass incomplete short left to 10-C.Kupp (33-Ja.Johnson)."/>
    <s v="pass"/>
    <n v="0"/>
    <n v="1"/>
    <n v="0"/>
    <n v="0"/>
    <s v="C.Kupp"/>
    <n v="-1"/>
    <n v="-1"/>
    <n v="0"/>
    <n v="1"/>
    <n v="0"/>
    <n v="1.6"/>
    <n v="1.5825"/>
    <n v="1.5825"/>
    <x v="15"/>
  </r>
  <r>
    <x v="1"/>
    <s v="LA"/>
    <s v="CHI"/>
    <n v="75"/>
    <n v="25"/>
    <s v="(14:30) (No Huddle, Shotgun) 9-M.Stafford pass deep middle to 2-R.Woods to LA 44 for 19 yards (22-K.Vildor)."/>
    <s v="pass"/>
    <n v="0"/>
    <n v="1"/>
    <n v="0"/>
    <n v="0"/>
    <s v="R.Woods"/>
    <n v="19"/>
    <n v="19"/>
    <n v="0"/>
    <n v="1"/>
    <n v="0"/>
    <n v="1.6"/>
    <n v="1.9325000000000001"/>
    <n v="1.9325000000000001"/>
    <x v="1"/>
  </r>
  <r>
    <x v="1"/>
    <s v="CHI"/>
    <s v="LA"/>
    <n v="79"/>
    <n v="21"/>
    <s v="(1:13) (Shotgun) 14-A.Dalton pass short middle to 8-D.Williams to CHI 26 for 5 yards (31-R.Rochell)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</r>
  <r>
    <x v="1"/>
    <s v="CHI"/>
    <s v="LA"/>
    <n v="75"/>
    <n v="25"/>
    <s v="(3:17) (Shotgun) 14-A.Dalton pass short right to 12-A.Robinson to CHI 30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CLE"/>
    <s v="KC"/>
    <n v="75"/>
    <n v="25"/>
    <s v="(1:51) 6-B.Mayfield pass deep right to 10-A.Schwartz ran ob at KC 31 for 44 yards."/>
    <s v="pass"/>
    <n v="0"/>
    <n v="1"/>
    <n v="0"/>
    <n v="0"/>
    <s v="A.Schwartz"/>
    <n v="40"/>
    <n v="40"/>
    <n v="0"/>
    <n v="1"/>
    <n v="0"/>
    <n v="1.6"/>
    <n v="2.2999999999999998"/>
    <n v="2.2999999999999998"/>
    <x v="71"/>
  </r>
  <r>
    <x v="1"/>
    <s v="CLE"/>
    <s v="KC"/>
    <n v="78"/>
    <n v="22"/>
    <s v="(2:19) (No Huddle, Shotgun) 6-B.Mayfield pass short right to 27-K.Hunt to CLE 25 for 3 yards (56-B.Niemann)."/>
    <s v="pass"/>
    <n v="0"/>
    <n v="1"/>
    <n v="0"/>
    <n v="0"/>
    <s v="K.Hunt"/>
    <n v="-1"/>
    <n v="-1"/>
    <n v="0"/>
    <n v="1"/>
    <n v="0"/>
    <n v="1.6"/>
    <n v="1.5825"/>
    <n v="1.5825"/>
    <x v="70"/>
  </r>
  <r>
    <x v="1"/>
    <s v="KC"/>
    <s v="CLE"/>
    <n v="75"/>
    <n v="25"/>
    <s v="(13:28) (Shotgun) 15-P.Mahomes pass short right to 10-T.Hill to KC 33 for 8 yards (21-D.Ward)."/>
    <s v="pass"/>
    <n v="0"/>
    <n v="1"/>
    <n v="0"/>
    <n v="0"/>
    <s v="T.Hill"/>
    <n v="4"/>
    <n v="4"/>
    <n v="0"/>
    <n v="1"/>
    <n v="0"/>
    <n v="1.6"/>
    <n v="1.6700000000000002"/>
    <n v="1.6700000000000002"/>
    <x v="72"/>
  </r>
  <r>
    <x v="1"/>
    <s v="CLE"/>
    <s v="KC"/>
    <n v="79"/>
    <n v="21"/>
    <s v="(:59) (Shotgun) 6-B.Mayfield pass deep right to 85-D.Njoku to KC 36 for 43 yards (35-C.Ward) [90-J.Reed]."/>
    <s v="pass"/>
    <n v="0"/>
    <n v="1"/>
    <n v="0"/>
    <n v="0"/>
    <s v="D.Njoku"/>
    <n v="30"/>
    <n v="30"/>
    <n v="0"/>
    <n v="1"/>
    <n v="0"/>
    <n v="1.6"/>
    <n v="2.125"/>
    <n v="2.125"/>
    <x v="136"/>
  </r>
  <r>
    <x v="1"/>
    <s v="CLE"/>
    <s v="KC"/>
    <n v="75"/>
    <n v="25"/>
    <s v="(:32) 6-B.Mayfield pass short right to 80-J.Landry to CLE 36 for 11 yards (35-C.Ward)."/>
    <s v="pass"/>
    <n v="0"/>
    <n v="1"/>
    <n v="0"/>
    <n v="0"/>
    <s v="J.Landry"/>
    <n v="5"/>
    <n v="5"/>
    <n v="0"/>
    <n v="1"/>
    <n v="0"/>
    <n v="1.6"/>
    <n v="1.6875"/>
    <n v="1.6875"/>
    <x v="137"/>
  </r>
  <r>
    <x v="1"/>
    <s v="KC"/>
    <s v="CLE"/>
    <n v="75"/>
    <n v="25"/>
    <s v="(10:24) (Shotgun) 15-P.Mahomes pass deep right to 10-T.Hill for 75 yards, TOUCHDOWN [96-J.Elliott]."/>
    <s v="pass"/>
    <n v="0"/>
    <n v="1"/>
    <n v="0"/>
    <n v="0"/>
    <s v="T.Hill"/>
    <n v="45"/>
    <n v="45"/>
    <n v="0"/>
    <n v="1"/>
    <n v="0"/>
    <n v="1.6"/>
    <n v="2.3875000000000002"/>
    <n v="2.3875000000000002"/>
    <x v="72"/>
  </r>
  <r>
    <x v="1"/>
    <s v="CLE"/>
    <s v="KC"/>
    <n v="77"/>
    <n v="23"/>
    <s v="(8:50) (Shotgun) 6-B.Mayfield pass incomplete deep left to 85-D.Njoku."/>
    <s v="pass"/>
    <n v="0"/>
    <n v="1"/>
    <n v="0"/>
    <n v="0"/>
    <s v="D.Njoku"/>
    <n v="29"/>
    <n v="29"/>
    <n v="0"/>
    <n v="1"/>
    <n v="0"/>
    <n v="1.6"/>
    <n v="2.1074999999999999"/>
    <n v="2.1074999999999999"/>
    <x v="136"/>
  </r>
  <r>
    <x v="1"/>
    <s v="CLE"/>
    <s v="KC"/>
    <n v="80"/>
    <n v="20"/>
    <s v="(6:55) (Shotgun) 6-B.Mayfield pass short middle to 80-J.Landry to CLE 30 for 10 yards (53-A.Hitchens)."/>
    <s v="pass"/>
    <n v="0"/>
    <n v="1"/>
    <n v="0"/>
    <n v="0"/>
    <s v="J.Landry"/>
    <n v="6"/>
    <n v="6"/>
    <n v="0"/>
    <n v="1"/>
    <n v="0"/>
    <n v="1.6"/>
    <n v="1.7050000000000001"/>
    <n v="1.7050000000000001"/>
    <x v="137"/>
  </r>
  <r>
    <x v="1"/>
    <s v="CLE"/>
    <s v="KC"/>
    <n v="75"/>
    <n v="25"/>
    <s v="(2:00) (Shotgun) 6-B.Mayfield pass short right to 11-D.Peoples-Jones to CLE 29 for 4 yards (35-C.Ward)."/>
    <s v="pass"/>
    <n v="0"/>
    <n v="1"/>
    <n v="0"/>
    <n v="0"/>
    <s v="D.Peoples-Jones"/>
    <n v="3"/>
    <n v="3"/>
    <n v="0"/>
    <n v="1"/>
    <n v="0"/>
    <n v="1.6"/>
    <n v="1.6525000000000001"/>
    <n v="1.6525000000000001"/>
    <x v="138"/>
  </r>
  <r>
    <x v="1"/>
    <s v="TB"/>
    <s v="DAL"/>
    <n v="79"/>
    <n v="21"/>
    <s v="(8:24) (No Huddle, Shotgun) 12-T.Brady pass incomplete short left to 13-M.Evans."/>
    <s v="pass"/>
    <n v="0"/>
    <n v="1"/>
    <n v="0"/>
    <n v="0"/>
    <s v="M.Evans"/>
    <n v="7"/>
    <n v="7"/>
    <n v="0"/>
    <n v="1"/>
    <n v="0"/>
    <n v="1.6"/>
    <n v="1.7225000000000001"/>
    <n v="1.7225000000000001"/>
    <x v="35"/>
  </r>
  <r>
    <x v="1"/>
    <s v="TB"/>
    <s v="DAL"/>
    <n v="79"/>
    <n v="21"/>
    <s v="(8:20) (Shotgun) 12-T.Brady pass deep middle to 87-R.Gronkowski to TB 40 for 19 yards (18-D.Kazee)."/>
    <s v="pass"/>
    <n v="0"/>
    <n v="1"/>
    <n v="0"/>
    <n v="0"/>
    <s v="R.Gronkowski"/>
    <n v="17"/>
    <n v="17"/>
    <n v="0"/>
    <n v="1"/>
    <n v="0"/>
    <n v="1.6"/>
    <n v="1.8975"/>
    <n v="1.8975"/>
    <x v="139"/>
  </r>
  <r>
    <x v="1"/>
    <s v="DAL"/>
    <s v="TB"/>
    <n v="75"/>
    <n v="25"/>
    <s v="(5:23) (Shotgun) 4-D.Prescott pass short left to 20-T.Pollard to DAL 36 for 11 yards (31-A.Winfield; 35-J.Dean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</r>
  <r>
    <x v="1"/>
    <s v="DAL"/>
    <s v="TB"/>
    <n v="75"/>
    <n v="25"/>
    <s v="(9:48) 4-D.Prescott pass short right to 88-C.Lamb to DAL 47 for 22 yards (45-D.White)."/>
    <s v="pass"/>
    <n v="0"/>
    <n v="1"/>
    <n v="0"/>
    <n v="0"/>
    <s v="C.Lamb"/>
    <n v="14"/>
    <n v="14"/>
    <n v="0"/>
    <n v="1"/>
    <n v="0"/>
    <n v="1.6"/>
    <n v="1.845"/>
    <n v="1.845"/>
    <x v="73"/>
  </r>
  <r>
    <x v="1"/>
    <s v="TB"/>
    <s v="DAL"/>
    <n v="80"/>
    <n v="20"/>
    <s v="(4:14) 12-T.Brady pass short left intended for 7-L.Fournette INTERCEPTED by 7-T.Diggs at TB 21. 7-T.Diggs to TB 21 for no gain (7-L.Fournette; 74-A.Marpet)."/>
    <s v="pass"/>
    <n v="0"/>
    <n v="1"/>
    <n v="0"/>
    <n v="0"/>
    <s v="L.Fournette"/>
    <n v="1"/>
    <n v="1"/>
    <n v="0"/>
    <n v="1"/>
    <n v="0"/>
    <n v="1.6"/>
    <n v="1.6175000000000002"/>
    <n v="1.6175000000000002"/>
    <x v="140"/>
  </r>
  <r>
    <x v="1"/>
    <s v="DAL"/>
    <s v="TB"/>
    <n v="75"/>
    <n v="25"/>
    <s v="(2:38) (Shotgun) 4-D.Prescott pass short left to 19-A.Cooper to DAL 36 for 11 yards (32-M.Edwards; 35-J.Dean)."/>
    <s v="pass"/>
    <n v="0"/>
    <n v="1"/>
    <n v="0"/>
    <n v="0"/>
    <s v="A.Cooper"/>
    <n v="9"/>
    <n v="9"/>
    <n v="0"/>
    <n v="1"/>
    <n v="0"/>
    <n v="1.6"/>
    <n v="1.7575000000000001"/>
    <n v="1.7575000000000001"/>
    <x v="2"/>
  </r>
  <r>
    <x v="1"/>
    <s v="DAL"/>
    <s v="TB"/>
    <n v="75"/>
    <n v="25"/>
    <s v="(15:00) (Shotgun) 4-D.Prescott pass incomplete short left to 19-A.Cooper (24-C.Davi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</r>
  <r>
    <x v="1"/>
    <s v="DAL"/>
    <s v="TB"/>
    <n v="75"/>
    <n v="25"/>
    <s v="(14:57) (Shotgun) 4-D.Prescott pass short left to 86-D.Schultz to DAL 30 for 5 yards (32-M.Edwards). TB-32-M.Edwards was injured during the play. His return is Questionable."/>
    <s v="pass"/>
    <n v="0"/>
    <n v="1"/>
    <n v="0"/>
    <n v="0"/>
    <s v="D.Schultz"/>
    <n v="1"/>
    <n v="1"/>
    <n v="0"/>
    <n v="1"/>
    <n v="0"/>
    <n v="1.6"/>
    <n v="1.6175000000000002"/>
    <n v="1.6175000000000002"/>
    <x v="36"/>
  </r>
  <r>
    <x v="1"/>
    <s v="DAL"/>
    <s v="TB"/>
    <n v="75"/>
    <n v="25"/>
    <s v="(8:44) 4-D.Prescott pass deep middle intended for 88-C.Lamb INTERCEPTED by 24-C.Davis [9-J.Tryon] at 50. 24-C.Davis to DAL 19 for 31 yards (71-L.Collins). Penalty on DAL-20-T.Pollard, Tripping, declined. PENALTY on TB-58-S.Barrett, Illegal Block Above the Waist, 10 yards, enforced at DAL 25."/>
    <s v="pass"/>
    <n v="0"/>
    <n v="1"/>
    <n v="0"/>
    <n v="0"/>
    <s v="C.Lamb"/>
    <n v="25"/>
    <n v="25"/>
    <n v="0"/>
    <n v="1"/>
    <n v="0"/>
    <n v="1.6"/>
    <n v="2.0375000000000001"/>
    <n v="2.0375000000000001"/>
    <x v="73"/>
  </r>
  <r>
    <x v="1"/>
    <s v="TB"/>
    <s v="DAL"/>
    <n v="75"/>
    <n v="25"/>
    <s v="(:33) (Shotgun) 12-T.Brady pass short left to 7-L.Fournette pushed ob at TB 35 for 10 yards (55-L.Vander Esch)."/>
    <s v="pass"/>
    <n v="0"/>
    <n v="1"/>
    <n v="0"/>
    <n v="0"/>
    <s v="L.Fournette"/>
    <n v="-3"/>
    <n v="-3"/>
    <n v="0"/>
    <n v="1"/>
    <n v="0"/>
    <n v="1.6"/>
    <n v="1.5475000000000001"/>
    <n v="1.5475000000000001"/>
    <x v="140"/>
  </r>
  <r>
    <x v="1"/>
    <s v="DAL"/>
    <s v="TB"/>
    <n v="75"/>
    <n v="25"/>
    <s v="(3:02) (Shotgun) 4-D.Prescott pass short left to 19-A.Cooper to DAL 36 for 11 yards (35-J.Dean; 31-A.Winfield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TB"/>
    <s v="DAL"/>
    <n v="75"/>
    <n v="25"/>
    <s v="(1:24) (Shotgun) 12-T.Brady pass short left to 25-G.Bernard pushed ob at TB 33 for 8 yards (11-M.Parsons)."/>
    <s v="pass"/>
    <n v="0"/>
    <n v="1"/>
    <n v="0"/>
    <n v="0"/>
    <s v="G.Bernard"/>
    <n v="-5"/>
    <n v="-5"/>
    <n v="0"/>
    <n v="1"/>
    <n v="0"/>
    <n v="1.6"/>
    <n v="1.5125000000000002"/>
    <n v="1.5125000000000002"/>
    <x v="141"/>
  </r>
  <r>
    <x v="1"/>
    <s v="NYG"/>
    <s v="DEN"/>
    <n v="75"/>
    <n v="25"/>
    <s v="(13:18) 8-D.Jones pass deep middle to 19-K.Golladay to NYG 42 for 17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1"/>
    <s v="DEN"/>
    <s v="NYG"/>
    <n v="75"/>
    <n v="25"/>
    <s v="(8:56) 5-T.Bridgewater pass short left to 87-N.Fant to DEN 30 for 5 yards (55-R.Ragland)."/>
    <s v="pass"/>
    <n v="0"/>
    <n v="1"/>
    <n v="0"/>
    <n v="0"/>
    <s v="N.Fant"/>
    <n v="3"/>
    <n v="3"/>
    <n v="0"/>
    <n v="1"/>
    <n v="0"/>
    <n v="1.6"/>
    <n v="1.6525000000000001"/>
    <n v="1.6525000000000001"/>
    <x v="74"/>
  </r>
  <r>
    <x v="1"/>
    <s v="GB"/>
    <s v="NO"/>
    <n v="76"/>
    <n v="24"/>
    <s v="(10:17) (Shotgun) 12-Aa.Rodgers pass short left to 17-D.Adams to GB 28 for 4 yards (5-K.Alexander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1"/>
    <s v="NO"/>
    <s v="GB"/>
    <n v="80"/>
    <n v="20"/>
    <s v="(11:07) 2-J.Winston pass short right to 82-A.Trautman to NO 28 for 8 yards (97-K.Clark)."/>
    <s v="pass"/>
    <n v="0"/>
    <n v="1"/>
    <n v="0"/>
    <n v="0"/>
    <s v="A.Trautman"/>
    <n v="-3"/>
    <n v="-3"/>
    <n v="0"/>
    <n v="1"/>
    <n v="0"/>
    <n v="1.6"/>
    <n v="1.5475000000000001"/>
    <n v="1.5475000000000001"/>
    <x v="143"/>
  </r>
  <r>
    <x v="1"/>
    <s v="GB"/>
    <s v="NO"/>
    <n v="75"/>
    <n v="25"/>
    <s v="(1:07) (Shotgun) 12-Aa.Rodgers pass short middle to 13-A.Lazard to GB 39 for 14 yards (29-P.Adebo)."/>
    <s v="pass"/>
    <n v="0"/>
    <n v="1"/>
    <n v="0"/>
    <n v="0"/>
    <s v="A.Lazard"/>
    <n v="14"/>
    <n v="14"/>
    <n v="0"/>
    <n v="1"/>
    <n v="0"/>
    <n v="1.6"/>
    <n v="1.845"/>
    <n v="1.845"/>
    <x v="144"/>
  </r>
  <r>
    <x v="1"/>
    <s v="GB"/>
    <s v="NO"/>
    <n v="78"/>
    <n v="22"/>
    <s v="(1:42) 12-Aa.Rodgers pass incomplete short right to 17-D.Adams (23-M.Lattimore)."/>
    <s v="pass"/>
    <n v="0"/>
    <n v="1"/>
    <n v="0"/>
    <n v="0"/>
    <s v="D.Adams"/>
    <n v="5"/>
    <n v="5"/>
    <n v="0"/>
    <n v="1"/>
    <n v="0"/>
    <n v="1.6"/>
    <n v="1.6875"/>
    <n v="1.6875"/>
    <x v="77"/>
  </r>
  <r>
    <x v="1"/>
    <s v="GB"/>
    <s v="NO"/>
    <n v="75"/>
    <n v="25"/>
    <s v="(14:48) (Shotgun) 12-Aa.Rodgers pass short left to 13-A.Lazard to GB 27 for 2 yards (27-M.Jenkins)."/>
    <s v="pass"/>
    <n v="0"/>
    <n v="1"/>
    <n v="0"/>
    <n v="0"/>
    <s v="A.Lazard"/>
    <n v="0"/>
    <n v="0"/>
    <n v="0"/>
    <n v="1"/>
    <n v="0"/>
    <n v="1.6"/>
    <n v="1.6"/>
    <n v="1.6"/>
    <x v="144"/>
  </r>
  <r>
    <x v="1"/>
    <s v="GB"/>
    <s v="NO"/>
    <n v="80"/>
    <n v="20"/>
    <s v="(13:23) (Shotgun) 12-Aa.Rodgers pass incomplete short right to 28-A.Dillon. Penalty on GB-62-L.Patrick, Offensive Holding, declined."/>
    <s v="pass"/>
    <n v="0"/>
    <n v="1"/>
    <n v="0"/>
    <n v="0"/>
    <s v="A.Dillon"/>
    <n v="2"/>
    <n v="2"/>
    <n v="0"/>
    <n v="1"/>
    <n v="0"/>
    <n v="1.6"/>
    <n v="1.635"/>
    <n v="1.635"/>
    <x v="145"/>
  </r>
  <r>
    <x v="1"/>
    <s v="JAX"/>
    <s v="HOU"/>
    <n v="75"/>
    <n v="25"/>
    <s v="(6:39) (Shotgun) 16-T.Lawrence pass deep right to 11-M.Jones to HOU 42 for 33 yards (20-Ju.Reid)."/>
    <s v="pass"/>
    <n v="0"/>
    <n v="1"/>
    <n v="0"/>
    <n v="0"/>
    <s v="M.Jones"/>
    <n v="28"/>
    <n v="28"/>
    <n v="0"/>
    <n v="1"/>
    <n v="0"/>
    <n v="1.6"/>
    <n v="2.09"/>
    <n v="2.09"/>
    <x v="53"/>
  </r>
  <r>
    <x v="1"/>
    <s v="JAX"/>
    <s v="HOU"/>
    <n v="75"/>
    <n v="25"/>
    <s v="(2:25) (Shotgun) 16-T.Lawrence pass short left to 10-L.Shenault to JAX 33 for 8 yards (26-V.Hargreaves, 23-E.Murra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</r>
  <r>
    <x v="1"/>
    <s v="JAX"/>
    <s v="HOU"/>
    <n v="75"/>
    <n v="25"/>
    <s v="(:59) (Shotgun) 16-T.Lawrence pass incomplete short middle to 17-D.Chark (41-Z.Cunningham)."/>
    <s v="pass"/>
    <n v="0"/>
    <n v="1"/>
    <n v="0"/>
    <n v="0"/>
    <s v="D.Chark"/>
    <n v="12"/>
    <n v="12"/>
    <n v="0"/>
    <n v="1"/>
    <n v="0"/>
    <n v="1.6"/>
    <n v="1.81"/>
    <n v="1.81"/>
    <x v="19"/>
  </r>
  <r>
    <x v="1"/>
    <s v="JAX"/>
    <s v="HOU"/>
    <n v="75"/>
    <n v="25"/>
    <s v="(:55) (Shotgun) 16-T.Lawrence pass incomplete short left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</r>
  <r>
    <x v="1"/>
    <s v="JAX"/>
    <s v="HOU"/>
    <n v="75"/>
    <n v="25"/>
    <s v="(:51) (Shotgun) 16-T.Lawrence pass incomplete short left to 25-J.Robinson."/>
    <s v="pass"/>
    <n v="0"/>
    <n v="1"/>
    <n v="0"/>
    <n v="0"/>
    <s v="J.Robinson"/>
    <n v="5"/>
    <n v="5"/>
    <n v="0"/>
    <n v="1"/>
    <n v="0"/>
    <n v="1.6"/>
    <n v="1.6875"/>
    <n v="1.6875"/>
    <x v="79"/>
  </r>
  <r>
    <x v="1"/>
    <s v="JAX"/>
    <s v="HOU"/>
    <n v="75"/>
    <n v="25"/>
    <s v="(3:24) 16-T.Lawrence pass short right to 80-J.O'Shaughnessy to JAX 22 for -3 yards (58-C.Kirksey) [94-C.Omenihu]."/>
    <s v="pass"/>
    <n v="0"/>
    <n v="1"/>
    <n v="0"/>
    <n v="0"/>
    <s v="J.O'Shaughnessy"/>
    <n v="-3"/>
    <n v="-3"/>
    <n v="0"/>
    <n v="1"/>
    <n v="0"/>
    <n v="1.6"/>
    <n v="1.5475000000000001"/>
    <n v="1.5475000000000001"/>
    <x v="146"/>
  </r>
  <r>
    <x v="1"/>
    <s v="JAX"/>
    <s v="HOU"/>
    <n v="78"/>
    <n v="22"/>
    <s v="(2:49) (Shotgun) 16-T.Lawrence pass short middle to 80-J.O'Shaughnessy to JAX 29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</r>
  <r>
    <x v="1"/>
    <s v="JAX"/>
    <s v="HOU"/>
    <n v="79"/>
    <n v="21"/>
    <s v="(:15) (Shotgun) 16-T.Lawrence pass incomplete deep left to 17-D.Chark."/>
    <s v="pass"/>
    <n v="0"/>
    <n v="1"/>
    <n v="0"/>
    <n v="0"/>
    <s v="D.Chark"/>
    <n v="25"/>
    <n v="25"/>
    <n v="0"/>
    <n v="1"/>
    <n v="0"/>
    <n v="1.6"/>
    <n v="2.0375000000000001"/>
    <n v="2.0375000000000001"/>
    <x v="19"/>
  </r>
  <r>
    <x v="1"/>
    <s v="JAX"/>
    <s v="HOU"/>
    <n v="79"/>
    <n v="21"/>
    <s v="(:09) (Shotgun) 16-T.Lawrence pass short middle to 80-J.O'Shaughnessy to JAX 28 for 7 yards (41-Z.Cunningham)."/>
    <s v="pass"/>
    <n v="0"/>
    <n v="1"/>
    <n v="0"/>
    <n v="0"/>
    <s v="J.O'Shaughnessy"/>
    <n v="6"/>
    <n v="6"/>
    <n v="0"/>
    <n v="1"/>
    <n v="0"/>
    <n v="1.6"/>
    <n v="1.7050000000000001"/>
    <n v="1.7050000000000001"/>
    <x v="146"/>
  </r>
  <r>
    <x v="1"/>
    <s v="JAX"/>
    <s v="HOU"/>
    <n v="75"/>
    <n v="25"/>
    <s v="(11:56) (Shotgun) 16-T.Lawrence pass short left to 80-J.O'Shaughnessy to JAX 34 for 9 yards (24-T.Smith; 25-D.King)."/>
    <s v="pass"/>
    <n v="0"/>
    <n v="1"/>
    <n v="0"/>
    <n v="0"/>
    <s v="J.O'Shaughnessy"/>
    <n v="-1"/>
    <n v="-1"/>
    <n v="0"/>
    <n v="1"/>
    <n v="0"/>
    <n v="1.6"/>
    <n v="1.5825"/>
    <n v="1.5825"/>
    <x v="146"/>
  </r>
  <r>
    <x v="1"/>
    <s v="LAC"/>
    <s v="WAS"/>
    <n v="75"/>
    <n v="25"/>
    <s v="(15:00) (Shotgun) 10-J.Herbert pass short left to 15-J.Guyton pushed ob at LAC 35 for 10 yards (55-C.Holcomb)."/>
    <s v="pass"/>
    <n v="0"/>
    <n v="1"/>
    <n v="0"/>
    <n v="0"/>
    <s v="J.Guyton"/>
    <n v="-4"/>
    <n v="-4"/>
    <n v="0"/>
    <n v="1"/>
    <n v="0"/>
    <n v="1.6"/>
    <n v="1.53"/>
    <n v="1.53"/>
    <x v="147"/>
  </r>
  <r>
    <x v="1"/>
    <s v="WAS"/>
    <s v="LAC"/>
    <n v="76"/>
    <n v="24"/>
    <s v="(14:25) (Shotgun) 4-T.Heinicke pass short middle to 24-A.Gibson to WAS 35 for 11 yards (33-D.James) [99-J.Tillery]."/>
    <s v="pass"/>
    <n v="0"/>
    <n v="1"/>
    <n v="0"/>
    <n v="0"/>
    <s v="A.Gibson"/>
    <n v="0"/>
    <n v="0"/>
    <n v="0"/>
    <n v="1"/>
    <n v="0"/>
    <n v="1.6"/>
    <n v="1.6"/>
    <n v="1.6"/>
    <x v="148"/>
  </r>
  <r>
    <x v="1"/>
    <s v="LAC"/>
    <s v="WAS"/>
    <n v="75"/>
    <n v="25"/>
    <s v="(10:42) (Shotgun) 10-J.Herbert pass short right to 13-K.Allen to LAC 32 for 7 yards (25-B.St-Juste)."/>
    <s v="pass"/>
    <n v="0"/>
    <n v="1"/>
    <n v="0"/>
    <n v="0"/>
    <s v="K.Allen"/>
    <n v="5"/>
    <n v="5"/>
    <n v="0"/>
    <n v="1"/>
    <n v="0"/>
    <n v="1.6"/>
    <n v="1.6875"/>
    <n v="1.6875"/>
    <x v="38"/>
  </r>
  <r>
    <x v="1"/>
    <s v="WAS"/>
    <s v="LAC"/>
    <n v="75"/>
    <n v="25"/>
    <s v="(11:21) 4-T.Heinicke pass incomplete short middle to 24-A.Gibson [25-C.Harris]."/>
    <s v="pass"/>
    <n v="0"/>
    <n v="1"/>
    <n v="0"/>
    <n v="0"/>
    <s v="A.Gibson"/>
    <n v="-4"/>
    <n v="-4"/>
    <n v="0"/>
    <n v="1"/>
    <n v="0"/>
    <n v="1.6"/>
    <n v="1.53"/>
    <n v="1.53"/>
    <x v="148"/>
  </r>
  <r>
    <x v="1"/>
    <s v="MIA"/>
    <s v="NE"/>
    <n v="80"/>
    <n v="20"/>
    <s v="(10:34) (Shotgun) 1-T.Tagovailoa pass short middle to 17-J.Waddle to MIA 37 for 17 yards (27-J.Jackson, 32-D.McCourty)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</r>
  <r>
    <x v="1"/>
    <s v="MIA"/>
    <s v="NE"/>
    <n v="75"/>
    <n v="25"/>
    <s v="(10:17) (Shotgun) 1-T.Tagovailoa pass incomplete short right to 88-M.Gesicki."/>
    <s v="pass"/>
    <n v="0"/>
    <n v="1"/>
    <n v="0"/>
    <n v="0"/>
    <s v="M.Gesicki"/>
    <n v="15"/>
    <n v="15"/>
    <n v="0"/>
    <n v="1"/>
    <n v="0"/>
    <n v="1.6"/>
    <n v="1.8625"/>
    <n v="1.8625"/>
    <x v="150"/>
  </r>
  <r>
    <x v="1"/>
    <s v="MIA"/>
    <s v="NE"/>
    <n v="75"/>
    <n v="25"/>
    <s v="(10:14) (Shotgun) 1-T.Tagovailoa pass short left to 11-D.Parker to MIA 48 for 23 yards (23-K.Dugger, 32-D.McCourty)."/>
    <s v="pass"/>
    <n v="0"/>
    <n v="1"/>
    <n v="0"/>
    <n v="0"/>
    <s v="D.Parker"/>
    <n v="12"/>
    <n v="12"/>
    <n v="0"/>
    <n v="1"/>
    <n v="0"/>
    <n v="1.6"/>
    <n v="1.81"/>
    <n v="1.81"/>
    <x v="10"/>
  </r>
  <r>
    <x v="1"/>
    <s v="NE"/>
    <s v="MIA"/>
    <n v="80"/>
    <n v="20"/>
    <s v="(9:11) 10-M.Jones pass short middle to 15-N.Agholor to NE 32 for 12 yards (24-By.Jones)."/>
    <s v="pass"/>
    <n v="0"/>
    <n v="1"/>
    <n v="0"/>
    <n v="0"/>
    <s v="N.Agholor"/>
    <n v="12"/>
    <n v="12"/>
    <n v="0"/>
    <n v="1"/>
    <n v="0"/>
    <n v="1.6"/>
    <n v="1.81"/>
    <n v="1.81"/>
    <x v="81"/>
  </r>
  <r>
    <x v="1"/>
    <s v="MIA"/>
    <s v="NE"/>
    <n v="80"/>
    <n v="20"/>
    <s v="(7:41) (Shotgun) 1-T.Tagovailoa pass short right to 26-S.Ahmed pushed ob at MIA 26 for 6 yards (8-J.Bentley)."/>
    <s v="pass"/>
    <n v="0"/>
    <n v="1"/>
    <n v="0"/>
    <n v="0"/>
    <s v="S.Ahmed"/>
    <n v="0"/>
    <n v="0"/>
    <n v="0"/>
    <n v="1"/>
    <n v="0"/>
    <n v="1.6"/>
    <n v="1.6"/>
    <n v="1.6"/>
    <x v="151"/>
  </r>
  <r>
    <x v="1"/>
    <s v="MIA"/>
    <s v="NE"/>
    <n v="75"/>
    <n v="25"/>
    <s v="(6:24) (Shotgun) 1-T.Tagovailoa pass incomplete deep right to 17-J.Waddle."/>
    <s v="pass"/>
    <n v="0"/>
    <n v="1"/>
    <n v="0"/>
    <n v="0"/>
    <s v="J.Waddle"/>
    <n v="17"/>
    <n v="17"/>
    <n v="0"/>
    <n v="1"/>
    <n v="0"/>
    <n v="1.6"/>
    <n v="1.8975"/>
    <n v="1.8975"/>
    <x v="149"/>
  </r>
  <r>
    <x v="1"/>
    <s v="MIA"/>
    <s v="NE"/>
    <n v="75"/>
    <n v="25"/>
    <s v="(2:30) (Shotgun) 1-T.Tagovailoa pass deep left to 17-J.Waddle to NE 39 for 36 yards (2-J.Mills)."/>
    <s v="pass"/>
    <n v="0"/>
    <n v="1"/>
    <n v="0"/>
    <n v="0"/>
    <s v="J.Waddle"/>
    <n v="28"/>
    <n v="28"/>
    <n v="0"/>
    <n v="1"/>
    <n v="0"/>
    <n v="1.6"/>
    <n v="2.09"/>
    <n v="2.09"/>
    <x v="149"/>
  </r>
  <r>
    <x v="1"/>
    <s v="MIA"/>
    <s v="NE"/>
    <n v="78"/>
    <n v="22"/>
    <s v="(2:10) (Shotgun) 1-T.Tagovailoa pass incomplete deep right to 26-S.Ahmed."/>
    <s v="pass"/>
    <n v="0"/>
    <n v="1"/>
    <n v="0"/>
    <n v="0"/>
    <s v="S.Ahmed"/>
    <n v="33"/>
    <n v="33"/>
    <n v="0"/>
    <n v="1"/>
    <n v="0"/>
    <n v="1.6"/>
    <n v="2.1775000000000002"/>
    <n v="2.1775000000000002"/>
    <x v="151"/>
  </r>
  <r>
    <x v="1"/>
    <s v="MIA"/>
    <s v="NE"/>
    <n v="78"/>
    <n v="22"/>
    <s v="(2:05) (Shotgun) 1-T.Tagovailoa pass short middle to 37-M.Gaskin to MIA 20 for -2 yards (21-A.Phillips, 54-D.Hightower)."/>
    <s v="pass"/>
    <n v="0"/>
    <n v="1"/>
    <n v="0"/>
    <n v="0"/>
    <s v="M.Gaskin"/>
    <n v="-4"/>
    <n v="-4"/>
    <n v="0"/>
    <n v="1"/>
    <n v="0"/>
    <n v="1.6"/>
    <n v="1.53"/>
    <n v="1.53"/>
    <x v="152"/>
  </r>
  <r>
    <x v="1"/>
    <s v="MIA"/>
    <s v="NE"/>
    <n v="75"/>
    <n v="25"/>
    <s v="(10:35) 1-T.Tagovailoa pass short left to 11-D.Parker to MIA 40 for 15 yards (32-D.McCourty)."/>
    <s v="pass"/>
    <n v="0"/>
    <n v="1"/>
    <n v="0"/>
    <n v="0"/>
    <s v="D.Parker"/>
    <n v="3"/>
    <n v="3"/>
    <n v="0"/>
    <n v="1"/>
    <n v="0"/>
    <n v="1.6"/>
    <n v="1.6525000000000001"/>
    <n v="1.6525000000000001"/>
    <x v="10"/>
  </r>
  <r>
    <x v="1"/>
    <s v="MIN"/>
    <s v="CIN"/>
    <n v="80"/>
    <n v="20"/>
    <s v="(15:00) 8-K.Cousins pass short right to 33-D.Cook to MIN 29 for 9 yards (55-L.Wilson; 98-D.Reader)."/>
    <s v="pass"/>
    <n v="0"/>
    <n v="1"/>
    <n v="0"/>
    <n v="0"/>
    <s v="D.Cook"/>
    <n v="-5"/>
    <n v="-5"/>
    <n v="0"/>
    <n v="1"/>
    <n v="0"/>
    <n v="1.6"/>
    <n v="1.5125000000000002"/>
    <n v="1.5125000000000002"/>
    <x v="11"/>
  </r>
  <r>
    <x v="1"/>
    <s v="MIN"/>
    <s v="CIN"/>
    <n v="76"/>
    <n v="24"/>
    <s v="(14:10) 8-K.Cousins pass short middle to 83-T.Conklin to MIN 30 for 6 yards (57-G.Pratt)."/>
    <s v="pass"/>
    <n v="0"/>
    <n v="1"/>
    <n v="0"/>
    <n v="0"/>
    <s v="T.Conklin"/>
    <n v="5"/>
    <n v="5"/>
    <n v="0"/>
    <n v="1"/>
    <n v="0"/>
    <n v="1.6"/>
    <n v="1.6875"/>
    <n v="1.6875"/>
    <x v="40"/>
  </r>
  <r>
    <x v="1"/>
    <s v="MIN"/>
    <s v="CIN"/>
    <n v="76"/>
    <n v="24"/>
    <s v="(7:14) (Shotgun) 8-K.Cousins pass incomplete short left to 19-A.Thielen."/>
    <s v="pass"/>
    <n v="0"/>
    <n v="1"/>
    <n v="0"/>
    <n v="0"/>
    <s v="A.Thielen"/>
    <n v="6"/>
    <n v="6"/>
    <n v="0"/>
    <n v="1"/>
    <n v="0"/>
    <n v="1.6"/>
    <n v="1.7050000000000001"/>
    <n v="1.7050000000000001"/>
    <x v="153"/>
  </r>
  <r>
    <x v="1"/>
    <s v="CIN"/>
    <s v="MIN"/>
    <n v="75"/>
    <n v="25"/>
    <s v="(6:39) (Shotgun) 9-J.Burrow pass short left to 28-J.Mixon pushed ob at CIN 37 for 12 yards (54-E.Kendricks)."/>
    <s v="pass"/>
    <n v="0"/>
    <n v="1"/>
    <n v="0"/>
    <n v="0"/>
    <s v="J.Mixon"/>
    <n v="3"/>
    <n v="3"/>
    <n v="0"/>
    <n v="1"/>
    <n v="0"/>
    <n v="1.6"/>
    <n v="1.6525000000000001"/>
    <n v="1.6525000000000001"/>
    <x v="32"/>
  </r>
  <r>
    <x v="1"/>
    <s v="MIN"/>
    <s v="CIN"/>
    <n v="75"/>
    <n v="25"/>
    <s v="(1:47) (Shotgun) 8-K.Cousins pass incomplete short left to 33-D.Cook."/>
    <s v="pass"/>
    <n v="0"/>
    <n v="1"/>
    <n v="0"/>
    <n v="0"/>
    <s v="D.Cook"/>
    <n v="0"/>
    <n v="0"/>
    <n v="0"/>
    <n v="1"/>
    <n v="0"/>
    <n v="1.6"/>
    <n v="1.6"/>
    <n v="1.6"/>
    <x v="11"/>
  </r>
  <r>
    <x v="1"/>
    <s v="MIN"/>
    <s v="CIN"/>
    <n v="80"/>
    <n v="20"/>
    <s v="(1:33) (Shotgun) 8-K.Cousins pass short middle to 83-T.Conklin to MIN 26 for 6 yards (24-V.Bell)."/>
    <s v="pass"/>
    <n v="0"/>
    <n v="1"/>
    <n v="0"/>
    <n v="0"/>
    <s v="T.Conklin"/>
    <n v="3"/>
    <n v="3"/>
    <n v="0"/>
    <n v="1"/>
    <n v="0"/>
    <n v="1.6"/>
    <n v="1.6525000000000001"/>
    <n v="1.6525000000000001"/>
    <x v="40"/>
  </r>
  <r>
    <x v="1"/>
    <s v="CIN"/>
    <s v="MIN"/>
    <n v="75"/>
    <n v="25"/>
    <s v="(1:11) (Shotgun) 9-J.Burrow pass short middle to 85-T.Higgins to CIN 39 for 14 yards (21-B.Breeland; 22-H.Smith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</r>
  <r>
    <x v="1"/>
    <s v="MIN"/>
    <s v="CIN"/>
    <n v="80"/>
    <n v="20"/>
    <s v="(:35) (Shotgun) 8-K.Cousins pass deep middle to 19-A.Thielen to MIN 40 for 20 yards (55-L.Wilson)."/>
    <s v="pass"/>
    <n v="0"/>
    <n v="1"/>
    <n v="0"/>
    <n v="0"/>
    <s v="A.Thielen"/>
    <n v="19"/>
    <n v="19"/>
    <n v="0"/>
    <n v="1"/>
    <n v="0"/>
    <n v="1.6"/>
    <n v="1.9325000000000001"/>
    <n v="1.9325000000000001"/>
    <x v="153"/>
  </r>
  <r>
    <x v="1"/>
    <s v="MIN"/>
    <s v="CIN"/>
    <n v="75"/>
    <n v="25"/>
    <s v="(14:13) 8-K.Cousins pass short right to 19-A.Thielen to MIN 30 for 5 yards (20-E.Apple)."/>
    <s v="pass"/>
    <n v="0"/>
    <n v="1"/>
    <n v="0"/>
    <n v="0"/>
    <s v="A.Thielen"/>
    <n v="0"/>
    <n v="0"/>
    <n v="0"/>
    <n v="1"/>
    <n v="0"/>
    <n v="1.6"/>
    <n v="1.6"/>
    <n v="1.6"/>
    <x v="153"/>
  </r>
  <r>
    <x v="1"/>
    <s v="MIN"/>
    <s v="CIN"/>
    <n v="78"/>
    <n v="22"/>
    <s v="(6:28) (Shotgun) 8-K.Cousins pass short right to 17-K.Osborn to MIN 32 for 10 yards (20-E.Apple)."/>
    <s v="pass"/>
    <n v="0"/>
    <n v="1"/>
    <n v="0"/>
    <n v="0"/>
    <s v="K.Osborn"/>
    <n v="10"/>
    <n v="10"/>
    <n v="0"/>
    <n v="1"/>
    <n v="0"/>
    <n v="1.6"/>
    <n v="1.7750000000000001"/>
    <n v="1.7750000000000001"/>
    <x v="154"/>
  </r>
  <r>
    <x v="1"/>
    <s v="MIN"/>
    <s v="CIN"/>
    <n v="80"/>
    <n v="20"/>
    <s v="(5:51) (Shotgun) 8-K.Cousins pass short middle to 19-A.Thielen to MIN 27 for 7 yards (23-D.Phillips). Penalty on MIN, Illegal Formation, declined."/>
    <s v="pass"/>
    <n v="0"/>
    <n v="1"/>
    <n v="0"/>
    <n v="0"/>
    <s v="A.Thielen"/>
    <n v="7"/>
    <n v="7"/>
    <n v="0"/>
    <n v="1"/>
    <n v="0"/>
    <n v="1.6"/>
    <n v="1.7225000000000001"/>
    <n v="1.7225000000000001"/>
    <x v="153"/>
  </r>
  <r>
    <x v="1"/>
    <s v="NYJ"/>
    <s v="CAR"/>
    <n v="78"/>
    <n v="22"/>
    <s v="(11:37) (Shotgun) 2-Z.Wilson pass incomplete short left to 32-Mi.Carter."/>
    <s v="pass"/>
    <n v="0"/>
    <n v="1"/>
    <n v="0"/>
    <n v="0"/>
    <s v="Mi.Carter"/>
    <n v="-2"/>
    <n v="-2"/>
    <n v="0"/>
    <n v="1"/>
    <n v="0"/>
    <n v="1.6"/>
    <n v="1.5650000000000002"/>
    <n v="1.5650000000000002"/>
    <x v="155"/>
  </r>
  <r>
    <x v="1"/>
    <s v="NYJ"/>
    <s v="CAR"/>
    <n v="76"/>
    <n v="24"/>
    <s v="(8:17) 2-Z.Wilson pass incomplete deep right to 84-C.Davis."/>
    <s v="pass"/>
    <n v="0"/>
    <n v="1"/>
    <n v="0"/>
    <n v="0"/>
    <s v="C.Davis"/>
    <n v="46"/>
    <n v="46"/>
    <n v="0"/>
    <n v="1"/>
    <n v="0"/>
    <n v="1.6"/>
    <n v="2.4050000000000002"/>
    <n v="2.4050000000000002"/>
    <x v="41"/>
  </r>
  <r>
    <x v="1"/>
    <s v="NYJ"/>
    <s v="CAR"/>
    <n v="76"/>
    <n v="24"/>
    <s v="(8:08) (Shotgun) 2-Z.Wilson pass incomplete deep right to 25-T.Johnson (7-S.Thompson)."/>
    <s v="pass"/>
    <n v="0"/>
    <n v="1"/>
    <n v="0"/>
    <n v="0"/>
    <s v="T.Johnson"/>
    <n v="26"/>
    <n v="26"/>
    <n v="0"/>
    <n v="1"/>
    <n v="0"/>
    <n v="1.6"/>
    <n v="2.0550000000000002"/>
    <n v="2.0550000000000002"/>
    <x v="86"/>
  </r>
  <r>
    <x v="1"/>
    <s v="NYJ"/>
    <s v="CAR"/>
    <n v="75"/>
    <n v="25"/>
    <s v="(1:39) (Shotgun) 2-Z.Wilson pass incomplete short middle to 8-E.Moore [4-J.Carter]."/>
    <s v="pass"/>
    <n v="0"/>
    <n v="1"/>
    <n v="0"/>
    <n v="0"/>
    <s v="E.Moore"/>
    <n v="1"/>
    <n v="1"/>
    <n v="0"/>
    <n v="1"/>
    <n v="0"/>
    <n v="1.6"/>
    <n v="1.6175000000000002"/>
    <n v="1.6175000000000002"/>
    <x v="156"/>
  </r>
  <r>
    <x v="1"/>
    <s v="NYJ"/>
    <s v="CAR"/>
    <n v="75"/>
    <n v="25"/>
    <s v="(1:34) (Shotgun) 2-Z.Wilson pass incomplete deep right to 8-E.Moore (21-J.Chinn)."/>
    <s v="pass"/>
    <n v="0"/>
    <n v="1"/>
    <n v="0"/>
    <n v="0"/>
    <s v="E.Moore"/>
    <n v="54"/>
    <n v="54"/>
    <n v="0"/>
    <n v="1"/>
    <n v="0"/>
    <n v="1.6"/>
    <n v="2.5449999999999999"/>
    <n v="2.5449999999999999"/>
    <x v="156"/>
  </r>
  <r>
    <x v="1"/>
    <s v="NYJ"/>
    <s v="CAR"/>
    <n v="75"/>
    <n v="25"/>
    <s v="(7:26) (Shotgun) 2-Z.Wilson pass incomplete short right to 16-J.Smith (7-S.Thompson)."/>
    <s v="pass"/>
    <n v="0"/>
    <n v="1"/>
    <n v="0"/>
    <n v="0"/>
    <s v="J.Smith"/>
    <n v="12"/>
    <n v="12"/>
    <n v="0"/>
    <n v="1"/>
    <n v="0"/>
    <n v="1.6"/>
    <n v="1.81"/>
    <n v="1.81"/>
    <x v="157"/>
  </r>
  <r>
    <x v="1"/>
    <s v="NYJ"/>
    <s v="CAR"/>
    <n v="75"/>
    <n v="25"/>
    <s v="(7:19) (Shotgun) 2-Z.Wilson pass short right to 81-T.Kroft to NYJ 35 for 10 yards (38-M.Hartsfield)."/>
    <s v="pass"/>
    <n v="0"/>
    <n v="1"/>
    <n v="0"/>
    <n v="0"/>
    <s v="T.Kroft"/>
    <n v="3"/>
    <n v="3"/>
    <n v="0"/>
    <n v="1"/>
    <n v="0"/>
    <n v="1.6"/>
    <n v="1.6525000000000001"/>
    <n v="1.6525000000000001"/>
    <x v="20"/>
  </r>
  <r>
    <x v="1"/>
    <s v="NYJ"/>
    <s v="CAR"/>
    <n v="75"/>
    <n v="25"/>
    <s v="(4:06) (Shotgun) 2-Z.Wilson pass incomplete short right to 81-T.Kroft."/>
    <s v="pass"/>
    <n v="0"/>
    <n v="1"/>
    <n v="0"/>
    <n v="0"/>
    <s v="T.Kroft"/>
    <n v="4"/>
    <n v="4"/>
    <n v="0"/>
    <n v="1"/>
    <n v="0"/>
    <n v="1.6"/>
    <n v="1.6700000000000002"/>
    <n v="1.6700000000000002"/>
    <x v="20"/>
  </r>
  <r>
    <x v="1"/>
    <s v="NYJ"/>
    <s v="CAR"/>
    <n v="75"/>
    <n v="25"/>
    <s v="(4:03) (Shotgun) 2-Z.Wilson pass short left to 10-B.Berrios to NYJ 33 for 8 yards (26-D.Jackson; 7-S.Thompson)."/>
    <s v="pass"/>
    <n v="0"/>
    <n v="1"/>
    <n v="0"/>
    <n v="0"/>
    <s v="B.Berrios"/>
    <n v="5"/>
    <n v="5"/>
    <n v="0"/>
    <n v="1"/>
    <n v="0"/>
    <n v="1.6"/>
    <n v="1.6875"/>
    <n v="1.6875"/>
    <x v="21"/>
  </r>
  <r>
    <x v="1"/>
    <s v="CAR"/>
    <s v="NYJ"/>
    <n v="79"/>
    <n v="21"/>
    <s v="(14:55) 14-S.Darnold pass incomplete short left to 11-R.Anderson."/>
    <s v="pass"/>
    <n v="0"/>
    <n v="1"/>
    <n v="0"/>
    <n v="0"/>
    <s v="R.Anderson"/>
    <n v="14"/>
    <n v="14"/>
    <n v="0"/>
    <n v="1"/>
    <n v="0"/>
    <n v="1.6"/>
    <n v="1.845"/>
    <n v="1.845"/>
    <x v="158"/>
  </r>
  <r>
    <x v="1"/>
    <s v="CAR"/>
    <s v="NYJ"/>
    <n v="80"/>
    <n v="20"/>
    <s v="(11:03) 14-S.Darnold pass short right to 80-I.Thomas pushed ob at CAR 37 for 17 yards (20-M.Maye)."/>
    <s v="pass"/>
    <n v="0"/>
    <n v="1"/>
    <n v="0"/>
    <n v="0"/>
    <s v="I.Thomas"/>
    <n v="2"/>
    <n v="2"/>
    <n v="0"/>
    <n v="1"/>
    <n v="0"/>
    <n v="1.6"/>
    <n v="1.635"/>
    <n v="1.635"/>
    <x v="159"/>
  </r>
  <r>
    <x v="1"/>
    <s v="NYJ"/>
    <s v="CAR"/>
    <n v="77"/>
    <n v="23"/>
    <s v="(3:53) (No Huddle, Shotgun) 2-Z.Wilson pass short left to 10-B.Berrios to NYJ 25 for 2 yards (26-D.Jackson)."/>
    <s v="pass"/>
    <n v="0"/>
    <n v="1"/>
    <n v="0"/>
    <n v="0"/>
    <s v="B.Berrios"/>
    <n v="2"/>
    <n v="2"/>
    <n v="0"/>
    <n v="1"/>
    <n v="0"/>
    <n v="1.6"/>
    <n v="1.635"/>
    <n v="1.635"/>
    <x v="21"/>
  </r>
  <r>
    <x v="1"/>
    <s v="NYJ"/>
    <s v="CAR"/>
    <n v="75"/>
    <n v="25"/>
    <s v="(3:31) (No Huddle, Shotgun) 2-Z.Wilson pass incomplete short right to 25-T.Johnson."/>
    <s v="pass"/>
    <n v="0"/>
    <n v="1"/>
    <n v="0"/>
    <n v="0"/>
    <s v="T.Johnson"/>
    <n v="-1"/>
    <n v="-1"/>
    <n v="0"/>
    <n v="1"/>
    <n v="0"/>
    <n v="1.6"/>
    <n v="1.5825"/>
    <n v="1.5825"/>
    <x v="86"/>
  </r>
  <r>
    <x v="1"/>
    <s v="NYJ"/>
    <s v="CAR"/>
    <n v="75"/>
    <n v="25"/>
    <s v="(3:28) (Shotgun) 2-Z.Wilson pass incomplete deep left to 8-E.Moore (26-D.Jackson)."/>
    <s v="pass"/>
    <n v="0"/>
    <n v="1"/>
    <n v="0"/>
    <n v="0"/>
    <s v="E.Moore"/>
    <n v="41"/>
    <n v="41"/>
    <n v="0"/>
    <n v="1"/>
    <n v="0"/>
    <n v="1.6"/>
    <n v="2.3174999999999999"/>
    <n v="2.3174999999999999"/>
    <x v="156"/>
  </r>
  <r>
    <x v="1"/>
    <s v="NYJ"/>
    <s v="CAR"/>
    <n v="75"/>
    <n v="25"/>
    <s v="(3:20) (Shotgun) 2-Z.Wilson pass deep left to 10-B.Berrios to 50 for 25 yards (34-S.Chandler)."/>
    <s v="pass"/>
    <n v="0"/>
    <n v="1"/>
    <n v="0"/>
    <n v="0"/>
    <s v="B.Berrios"/>
    <n v="18"/>
    <n v="18"/>
    <n v="0"/>
    <n v="1"/>
    <n v="0"/>
    <n v="1.6"/>
    <n v="1.915"/>
    <n v="1.915"/>
    <x v="21"/>
  </r>
  <r>
    <x v="1"/>
    <s v="ATL"/>
    <s v="PHI"/>
    <n v="75"/>
    <n v="25"/>
    <s v="(15:00) 2-M.Ryan pass deep middle to 18-C.Ridley to ATL 41 for 16 yards (2-D.Slay; 22-M.Epps)."/>
    <s v="pass"/>
    <n v="0"/>
    <n v="1"/>
    <n v="0"/>
    <n v="0"/>
    <s v="C.Ridley"/>
    <n v="16"/>
    <n v="16"/>
    <n v="0"/>
    <n v="1"/>
    <n v="0"/>
    <n v="1.6"/>
    <n v="1.8800000000000001"/>
    <n v="1.8800000000000001"/>
    <x v="49"/>
  </r>
  <r>
    <x v="1"/>
    <s v="PHI"/>
    <s v="ATL"/>
    <n v="75"/>
    <n v="25"/>
    <s v="(9:58) (Shotgun) 1-J.Hurts pass short left to 16-Q.Watkins pushed ob at PHI 35 for 10 yards (23-E.Harris). PENALTY on ATL-23-E.Harris, Unnecessary Roughness, 15 yards, enforced at PHI 35."/>
    <s v="pass"/>
    <n v="0"/>
    <n v="1"/>
    <n v="0"/>
    <n v="0"/>
    <s v="Q.Watkins"/>
    <n v="-4"/>
    <n v="-4"/>
    <n v="0"/>
    <n v="1"/>
    <n v="0"/>
    <n v="1.6"/>
    <n v="1.53"/>
    <n v="1.53"/>
    <x v="5"/>
  </r>
  <r>
    <x v="1"/>
    <s v="PHI"/>
    <s v="ATL"/>
    <n v="75"/>
    <n v="25"/>
    <s v="(8:20) (Shotgun) 1-J.Hurts pass short right to 6-D.Smith to PHI 33 for 8 yards (45-D.Jones; 23-E.Harri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</r>
  <r>
    <x v="1"/>
    <s v="ATL"/>
    <s v="PHI"/>
    <n v="77"/>
    <n v="23"/>
    <s v="(10:28) 2-M.Ryan pass incomplete deep right to 18-C.Ridley."/>
    <s v="pass"/>
    <n v="0"/>
    <n v="1"/>
    <n v="0"/>
    <n v="0"/>
    <s v="C.Ridley"/>
    <n v="22"/>
    <n v="22"/>
    <n v="0"/>
    <n v="1"/>
    <n v="0"/>
    <n v="1.6"/>
    <n v="1.9850000000000001"/>
    <n v="1.9850000000000001"/>
    <x v="49"/>
  </r>
  <r>
    <x v="1"/>
    <s v="ATL"/>
    <s v="PHI"/>
    <n v="77"/>
    <n v="23"/>
    <s v="(10:21) (Shotgun) 2-M.Ryan pass incomplete short right to 28-M.Davis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1"/>
    <s v="ATL"/>
    <s v="PHI"/>
    <n v="77"/>
    <n v="23"/>
    <s v="(10:16) (Shotgun) 2-M.Ryan pass short right to 8-K.Pitts to ATL 30 for 7 yards (2-D.Slay)."/>
    <s v="pass"/>
    <n v="0"/>
    <n v="1"/>
    <n v="0"/>
    <n v="0"/>
    <s v="K.Pitts"/>
    <n v="7"/>
    <n v="7"/>
    <n v="0"/>
    <n v="1"/>
    <n v="0"/>
    <n v="1.6"/>
    <n v="1.7225000000000001"/>
    <n v="1.7225000000000001"/>
    <x v="30"/>
  </r>
  <r>
    <x v="1"/>
    <s v="PHI"/>
    <s v="ATL"/>
    <n v="78"/>
    <n v="22"/>
    <s v="(7:49) (Shotgun) 1-J.Hurts pass short left to 26-M.Sanders to PHI 22 for no gain (39-T.Green)."/>
    <s v="pass"/>
    <n v="0"/>
    <n v="1"/>
    <n v="0"/>
    <n v="0"/>
    <s v="M.Sanders"/>
    <n v="0"/>
    <n v="0"/>
    <n v="0"/>
    <n v="1"/>
    <n v="0"/>
    <n v="1.6"/>
    <n v="1.6"/>
    <n v="1.6"/>
    <x v="160"/>
  </r>
  <r>
    <x v="1"/>
    <s v="ATL"/>
    <s v="PHI"/>
    <n v="76"/>
    <n v="24"/>
    <s v="(6:56) (No Huddle, Shotgun) 2-M.Ryan pass short middle to 28-M.Davis to ATL 32 for 8 yards (49-A.Singleton)."/>
    <s v="pass"/>
    <n v="0"/>
    <n v="1"/>
    <n v="0"/>
    <n v="0"/>
    <s v="M.Davis"/>
    <n v="1"/>
    <n v="1"/>
    <n v="0"/>
    <n v="1"/>
    <n v="0"/>
    <n v="1.6"/>
    <n v="1.6175000000000002"/>
    <n v="1.6175000000000002"/>
    <x v="13"/>
  </r>
  <r>
    <x v="1"/>
    <s v="ATL"/>
    <s v="PHI"/>
    <n v="75"/>
    <n v="25"/>
    <s v="(6:13) (Shotgun) 2-M.Ryan pass short left to 18-C.Ridley pushed ob at ATL 32 for 7 yards (29-A.Maddox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</r>
  <r>
    <x v="1"/>
    <s v="BUF"/>
    <s v="PIT"/>
    <n v="77"/>
    <n v="23"/>
    <s v="(7:47) (Shotgun) 17-J.Allen pass short right to 88-D.Knox pushed ob at BUF 33 for 10 yards (21-T.Norwood; 39-M.Fitzpatrick)."/>
    <s v="pass"/>
    <n v="0"/>
    <n v="1"/>
    <n v="0"/>
    <n v="0"/>
    <s v="D.Knox"/>
    <n v="2"/>
    <n v="2"/>
    <n v="0"/>
    <n v="1"/>
    <n v="0"/>
    <n v="1.6"/>
    <n v="1.635"/>
    <n v="1.635"/>
    <x v="43"/>
  </r>
  <r>
    <x v="1"/>
    <s v="PIT"/>
    <s v="BUF"/>
    <n v="80"/>
    <n v="20"/>
    <s v="(5:05) (Shotgun) 7-B.Roethlisberger pass short left to 18-D.Johnson pushed ob at PIT 26 for 6 yards (39-L.Wallace)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</r>
  <r>
    <x v="1"/>
    <s v="PIT"/>
    <s v="BUF"/>
    <n v="79"/>
    <n v="21"/>
    <s v="(1:16) (Shotgun) 7-B.Roethlisberger pass short left to 19-J.Smith-Schuster to PIT 33 for 12 yards (23-M.Hyde). PIT-18-D.Johnson was injured during the play.  D.Johnson assisted off."/>
    <s v="pass"/>
    <n v="0"/>
    <n v="1"/>
    <n v="0"/>
    <n v="0"/>
    <s v="J.Smith-Schuster"/>
    <n v="12"/>
    <n v="12"/>
    <n v="0"/>
    <n v="1"/>
    <n v="0"/>
    <n v="1.6"/>
    <n v="1.81"/>
    <n v="1.81"/>
    <x v="12"/>
  </r>
  <r>
    <x v="1"/>
    <s v="BUF"/>
    <s v="PIT"/>
    <n v="76"/>
    <n v="24"/>
    <s v="(13:32) (No Huddle, Shotgun) 17-J.Allen pass short left to 1-E.Sanders pushed ob at BUF 37 for 13 yards (39-M.Fitzpatrick)."/>
    <s v="pass"/>
    <n v="0"/>
    <n v="1"/>
    <n v="0"/>
    <n v="0"/>
    <s v="E.Sanders"/>
    <n v="13"/>
    <n v="13"/>
    <n v="0"/>
    <n v="1"/>
    <n v="0"/>
    <n v="1.6"/>
    <n v="1.8275000000000001"/>
    <n v="1.8275000000000001"/>
    <x v="31"/>
  </r>
  <r>
    <x v="1"/>
    <s v="BUF"/>
    <s v="PIT"/>
    <n v="78"/>
    <n v="22"/>
    <s v="(4:06) (Shotgun) 17-J.Allen pass short left to 26-D.Singletary to BUF 27 for 5 yards (20-C.Sutton)."/>
    <s v="pass"/>
    <n v="0"/>
    <n v="1"/>
    <n v="0"/>
    <n v="0"/>
    <s v="D.Singletary"/>
    <n v="3"/>
    <n v="3"/>
    <n v="0"/>
    <n v="1"/>
    <n v="0"/>
    <n v="1.6"/>
    <n v="1.6525000000000001"/>
    <n v="1.6525000000000001"/>
    <x v="99"/>
  </r>
  <r>
    <x v="1"/>
    <s v="BUF"/>
    <s v="PIT"/>
    <n v="75"/>
    <n v="25"/>
    <s v="(10:23) (Shotgun) 17-J.Allen pass short left to 14-S.Diggs pushed ob at BUF 32 for 7 yards (42-J.Pierre)."/>
    <s v="pass"/>
    <n v="0"/>
    <n v="1"/>
    <n v="0"/>
    <n v="0"/>
    <s v="S.Diggs"/>
    <n v="3"/>
    <n v="3"/>
    <n v="0"/>
    <n v="1"/>
    <n v="0"/>
    <n v="1.6"/>
    <n v="1.6525000000000001"/>
    <n v="1.6525000000000001"/>
    <x v="42"/>
  </r>
  <r>
    <x v="1"/>
    <s v="BUF"/>
    <s v="PIT"/>
    <n v="75"/>
    <n v="25"/>
    <s v="(1:47) (Shotgun) 17-J.Allen pass short right to 11-C.Beasley to BUF 37 for 12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75"/>
    <n v="25"/>
    <s v="(11:12) (Shotgun) 17-J.Allen pass short left to 11-C.Beasley to BUF 29 for 4 yards (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SEA"/>
    <s v="IND"/>
    <n v="75"/>
    <n v="25"/>
    <s v="(7:04) 3-R.Wilson pass short right to 32-C.Carson pushed ob at SEA 41 for 16 yards (58-B.Okereke)."/>
    <s v="pass"/>
    <n v="0"/>
    <n v="1"/>
    <n v="0"/>
    <n v="0"/>
    <s v="C.Carson"/>
    <n v="0"/>
    <n v="0"/>
    <n v="0"/>
    <n v="1"/>
    <n v="0"/>
    <n v="1.6"/>
    <n v="1.6"/>
    <n v="1.6"/>
    <x v="161"/>
  </r>
  <r>
    <x v="1"/>
    <s v="IND"/>
    <s v="SEA"/>
    <n v="77"/>
    <n v="23"/>
    <s v="(:08) (Shotgun) 2-C.Wentz pass short right to 84-J.Doyle pushed ob at IND 28 for 5 yards (56-J.Brooks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1"/>
    <s v="SEA"/>
    <s v="IND"/>
    <n v="75"/>
    <n v="25"/>
    <s v="(15:00) 3-R.Wilson pass short left to 32-C.Carson to SEA 29 for 4 yards (58-B.Okereke)."/>
    <s v="pass"/>
    <n v="0"/>
    <n v="1"/>
    <n v="0"/>
    <n v="0"/>
    <s v="C.Carson"/>
    <n v="1"/>
    <n v="1"/>
    <n v="0"/>
    <n v="1"/>
    <n v="0"/>
    <n v="1.6"/>
    <n v="1.6175000000000002"/>
    <n v="1.6175000000000002"/>
    <x v="161"/>
  </r>
  <r>
    <x v="1"/>
    <s v="IND"/>
    <s v="SEA"/>
    <n v="75"/>
    <n v="25"/>
    <s v="(6:41) (Shotgun) 2-C.Wentz pass short right to 28-J.Taylor to IND 38 for 13 yards (2-D.Reed, 54-B.Wagner)."/>
    <s v="pass"/>
    <n v="0"/>
    <n v="1"/>
    <n v="0"/>
    <n v="0"/>
    <s v="J.Taylor"/>
    <n v="0"/>
    <n v="0"/>
    <n v="0"/>
    <n v="1"/>
    <n v="0"/>
    <n v="1.6"/>
    <n v="1.6"/>
    <n v="1.6"/>
    <x v="45"/>
  </r>
  <r>
    <x v="1"/>
    <s v="IND"/>
    <s v="SEA"/>
    <n v="79"/>
    <n v="21"/>
    <s v="(:31) (No Huddle, Shotgun) 2-C.Wentz pass short right to 21-N.Hines ran ob at IND 40 for 19 yards (33-J.Adams)."/>
    <s v="pass"/>
    <n v="0"/>
    <n v="1"/>
    <n v="0"/>
    <n v="0"/>
    <s v="N.Hines"/>
    <n v="-1"/>
    <n v="-1"/>
    <n v="0"/>
    <n v="1"/>
    <n v="0"/>
    <n v="1.6"/>
    <n v="1.5825"/>
    <n v="1.5825"/>
    <x v="91"/>
  </r>
  <r>
    <x v="1"/>
    <s v="SF"/>
    <s v="DET"/>
    <n v="75"/>
    <n v="25"/>
    <s v="(12:51) 10-J.Garoppolo pass deep middle to 19-D.Samuel to DET 46 for 29 yards (23-J.Okudah)."/>
    <s v="pass"/>
    <n v="0"/>
    <n v="1"/>
    <n v="0"/>
    <n v="0"/>
    <s v="D.Samuel"/>
    <n v="18"/>
    <n v="18"/>
    <n v="0"/>
    <n v="1"/>
    <n v="0"/>
    <n v="1.6"/>
    <n v="1.915"/>
    <n v="1.915"/>
    <x v="27"/>
  </r>
  <r>
    <x v="1"/>
    <s v="SF"/>
    <s v="DET"/>
    <n v="75"/>
    <n v="25"/>
    <s v="(6:07) (Shotgun) 10-J.Garoppolo pass short left to 44-K.Juszczyk to SF 32 for 7 yards (24-A.Oruwariye). PENALTY on DET-53-C.Harris, Roughing the Passer, 15 yards, enforced at SF 32."/>
    <s v="pass"/>
    <n v="0"/>
    <n v="1"/>
    <n v="0"/>
    <n v="0"/>
    <s v="K.Juszczyk"/>
    <n v="5"/>
    <n v="5"/>
    <n v="0"/>
    <n v="1"/>
    <n v="0"/>
    <n v="1.6"/>
    <n v="1.6875"/>
    <n v="1.6875"/>
    <x v="119"/>
  </r>
  <r>
    <x v="1"/>
    <s v="DET"/>
    <s v="SF"/>
    <n v="80"/>
    <n v="20"/>
    <s v="(2:19) 16-J.Goff pass short right to 88-T.Hockenson to DET 30 for 10 yards (3-J.Tartt)."/>
    <s v="pass"/>
    <n v="0"/>
    <n v="1"/>
    <n v="0"/>
    <n v="0"/>
    <s v="T.Hockenson"/>
    <n v="0"/>
    <n v="0"/>
    <n v="0"/>
    <n v="1"/>
    <n v="0"/>
    <n v="1.6"/>
    <n v="1.6"/>
    <n v="1.6"/>
    <x v="93"/>
  </r>
  <r>
    <x v="1"/>
    <s v="SF"/>
    <s v="DET"/>
    <n v="79"/>
    <n v="21"/>
    <s v="(8:08) 10-J.Garoppolo pass deep right to 19-D.Samuel for 79 yards, TOUCHDOWN [8-J.Collins]."/>
    <s v="pass"/>
    <n v="0"/>
    <n v="1"/>
    <n v="0"/>
    <n v="0"/>
    <s v="D.Samuel"/>
    <n v="26"/>
    <n v="26"/>
    <n v="0"/>
    <n v="1"/>
    <n v="0"/>
    <n v="1.6"/>
    <n v="2.0550000000000002"/>
    <n v="2.0550000000000002"/>
    <x v="27"/>
  </r>
  <r>
    <x v="1"/>
    <s v="SF"/>
    <s v="DET"/>
    <n v="79"/>
    <n v="21"/>
    <s v="(3:40) 10-J.Garoppolo pass short middle to 19-D.Samuel to SF 37 for 16 yards (25-W.Harris)."/>
    <s v="pass"/>
    <n v="0"/>
    <n v="1"/>
    <n v="0"/>
    <n v="0"/>
    <s v="D.Samuel"/>
    <n v="14"/>
    <n v="14"/>
    <n v="0"/>
    <n v="1"/>
    <n v="0"/>
    <n v="1.6"/>
    <n v="1.845"/>
    <n v="1.845"/>
    <x v="27"/>
  </r>
  <r>
    <x v="1"/>
    <s v="DET"/>
    <s v="SF"/>
    <n v="75"/>
    <n v="25"/>
    <s v="(9:53) (Shotgun) 16-J.Goff pass short middle to 88-T.Hockenson to DET 48 for 23 yards (54-F.Warner; 1-J.Ward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</r>
  <r>
    <x v="0"/>
    <s v="TB"/>
    <s v="ATL"/>
    <n v="75"/>
    <n v="25"/>
    <s v="(15:00) 12-T.Brady pass deep left to 13-M.Evans to TB 45 for 20 yards (22-F.Moreau)."/>
    <s v="pass"/>
    <n v="0"/>
    <n v="1"/>
    <n v="0"/>
    <n v="0"/>
    <s v="M.Evans"/>
    <n v="20"/>
    <n v="20"/>
    <n v="0"/>
    <n v="1"/>
    <n v="0"/>
    <n v="1.6"/>
    <n v="1.9500000000000002"/>
    <n v="1.9500000000000002"/>
    <x v="35"/>
  </r>
  <r>
    <x v="0"/>
    <s v="TB"/>
    <s v="ATL"/>
    <n v="78"/>
    <n v="22"/>
    <s v="(3:13) (Shotgun) 12-T.Brady pass incomplete short left to 27-R.Jones."/>
    <s v="pass"/>
    <n v="0"/>
    <n v="1"/>
    <n v="0"/>
    <n v="0"/>
    <s v="R.Jones"/>
    <n v="-1"/>
    <n v="-1"/>
    <n v="0"/>
    <n v="1"/>
    <n v="0"/>
    <n v="1.6"/>
    <n v="1.5825"/>
    <n v="1.5825"/>
    <x v="163"/>
  </r>
  <r>
    <x v="0"/>
    <s v="TB"/>
    <s v="ATL"/>
    <n v="78"/>
    <n v="22"/>
    <s v="(3:10) (Shotgun) 12-T.Brady pass incomplete short right to 13-M.Evans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</r>
  <r>
    <x v="0"/>
    <s v="TB"/>
    <s v="ATL"/>
    <n v="76"/>
    <n v="24"/>
    <s v="(11:43) 12-T.Brady pass incomplete deep middle to 13-M.Evans [6-D.Fowler]."/>
    <s v="pass"/>
    <n v="0"/>
    <n v="1"/>
    <n v="0"/>
    <n v="0"/>
    <s v="M.Evans"/>
    <n v="52"/>
    <n v="52"/>
    <n v="0"/>
    <n v="1"/>
    <n v="0"/>
    <n v="1.6"/>
    <n v="2.5099999999999998"/>
    <n v="2.5099999999999998"/>
    <x v="35"/>
  </r>
  <r>
    <x v="0"/>
    <s v="TB"/>
    <s v="ATL"/>
    <n v="76"/>
    <n v="24"/>
    <s v="(11:35) (Shotgun) 12-T.Brady pass short left to 87-R.Gronkowski to TB 33 for 9 yards (22-F.Moreau)."/>
    <s v="pass"/>
    <n v="0"/>
    <n v="1"/>
    <n v="0"/>
    <n v="0"/>
    <s v="R.Gronkowski"/>
    <n v="5"/>
    <n v="5"/>
    <n v="0"/>
    <n v="1"/>
    <n v="0"/>
    <n v="1.6"/>
    <n v="1.6875"/>
    <n v="1.6875"/>
    <x v="139"/>
  </r>
  <r>
    <x v="0"/>
    <s v="ATL"/>
    <s v="TB"/>
    <n v="80"/>
    <n v="20"/>
    <s v="(14:26) (No Huddle) 2-M.Ryan pass short right intended for 14-R.Gage INTERCEPTED by 58-S.Barrett (50-V.Vea) at ATL 21. 58-S.Barrett to ATL 18 for 3 yards (40-K.Smith)."/>
    <s v="pass"/>
    <n v="0"/>
    <n v="1"/>
    <n v="0"/>
    <n v="0"/>
    <s v="R.Gage"/>
    <n v="1"/>
    <n v="1"/>
    <n v="0"/>
    <n v="1"/>
    <n v="0"/>
    <n v="1.6"/>
    <n v="1.6175000000000002"/>
    <n v="1.6175000000000002"/>
    <x v="164"/>
  </r>
  <r>
    <x v="0"/>
    <s v="ATL"/>
    <s v="TB"/>
    <n v="75"/>
    <n v="25"/>
    <s v="(12:43) 2-M.Ryan pass short right to 18-C.Ridley to ATL 28 for 3 yards (54-L.David)."/>
    <s v="pass"/>
    <n v="0"/>
    <n v="1"/>
    <n v="0"/>
    <n v="0"/>
    <s v="C.Ridley"/>
    <n v="3"/>
    <n v="3"/>
    <n v="0"/>
    <n v="1"/>
    <n v="0"/>
    <n v="1.6"/>
    <n v="1.6525000000000001"/>
    <n v="1.6525000000000001"/>
    <x v="49"/>
  </r>
  <r>
    <x v="0"/>
    <s v="TB"/>
    <s v="ATL"/>
    <n v="77"/>
    <n v="23"/>
    <s v="(6:31) (Shotgun) 12-T.Brady pass short left to 7-L.Fournette to TB 25 for 2 yards (54-F.Oluokun). FUMBLES (54-F.Oluokun), ball out of bounds at TB 21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0"/>
    <s v="TB"/>
    <s v="ATL"/>
    <n v="79"/>
    <n v="21"/>
    <s v="(5:59) (Shotgun) 12-T.Brady pass incomplete deep right to 81-A.Brown (24-A.Terrell). ATL-24-A.Terrell was injured during the play. His return is Questionable."/>
    <s v="pass"/>
    <n v="0"/>
    <n v="1"/>
    <n v="0"/>
    <n v="0"/>
    <s v="A.Brown"/>
    <n v="27"/>
    <n v="27"/>
    <n v="0"/>
    <n v="1"/>
    <n v="0"/>
    <n v="1.6"/>
    <n v="2.0725000000000002"/>
    <n v="2.0725000000000002"/>
    <x v="165"/>
  </r>
  <r>
    <x v="0"/>
    <s v="ATL"/>
    <s v="TB"/>
    <n v="75"/>
    <n v="25"/>
    <s v="(9:18) (Shotgun) 2-M.Ryan pass short left to 14-R.Gage to ATL 27 for 2 yards (31-A.Winfield). ATL-14-R.Gage was injured during the play. His return is Questionable."/>
    <s v="pass"/>
    <n v="0"/>
    <n v="1"/>
    <n v="0"/>
    <n v="0"/>
    <s v="R.Gage"/>
    <n v="-4"/>
    <n v="-4"/>
    <n v="0"/>
    <n v="1"/>
    <n v="0"/>
    <n v="1.6"/>
    <n v="1.53"/>
    <n v="1.53"/>
    <x v="164"/>
  </r>
  <r>
    <x v="0"/>
    <s v="ATL"/>
    <s v="TB"/>
    <n v="75"/>
    <n v="25"/>
    <s v="(7:53) (Shotgun) 2-M.Ryan pass short right to 17-O.Zaccheaus to ATL 35 for 10 yards (31-A.Winfield)."/>
    <s v="pass"/>
    <n v="0"/>
    <n v="1"/>
    <n v="0"/>
    <n v="0"/>
    <s v="O.Zaccheaus"/>
    <n v="4"/>
    <n v="4"/>
    <n v="0"/>
    <n v="1"/>
    <n v="0"/>
    <n v="1.6"/>
    <n v="1.6700000000000002"/>
    <n v="1.6700000000000002"/>
    <x v="166"/>
  </r>
  <r>
    <x v="0"/>
    <s v="MIA"/>
    <s v="BUF"/>
    <n v="75"/>
    <n v="25"/>
    <s v="(7:02) New QB - #14 Brissett, Jacoby. 14-J.Brissett pass short left to 11-D.Parker to MIA 32 for 7 yards (27-T.White)."/>
    <s v="pass"/>
    <n v="0"/>
    <n v="1"/>
    <n v="0"/>
    <n v="0"/>
    <s v="D.Parker"/>
    <n v="5"/>
    <n v="5"/>
    <n v="0"/>
    <n v="1"/>
    <n v="0"/>
    <n v="1.6"/>
    <n v="1.6875"/>
    <n v="1.6875"/>
    <x v="10"/>
  </r>
  <r>
    <x v="0"/>
    <s v="MIA"/>
    <s v="BUF"/>
    <n v="79"/>
    <n v="21"/>
    <s v="(:51) (Shotgun) 14-J.Brissett pass short right to 37-M.Gaskin to MIA 27 for 6 yards (58-M.Milano)."/>
    <s v="pass"/>
    <n v="0"/>
    <n v="1"/>
    <n v="0"/>
    <n v="0"/>
    <s v="M.Gaskin"/>
    <n v="2"/>
    <n v="2"/>
    <n v="0"/>
    <n v="1"/>
    <n v="0"/>
    <n v="1.6"/>
    <n v="1.635"/>
    <n v="1.635"/>
    <x v="152"/>
  </r>
  <r>
    <x v="0"/>
    <s v="MIA"/>
    <s v="BUF"/>
    <n v="75"/>
    <n v="25"/>
    <s v="(2:57) (Shotgun) 14-J.Brissett pass short right to 11-D.Parker to MIA 29 for 4 yards (49-Tr.Edmunds; 30-D.Jackson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</r>
  <r>
    <x v="0"/>
    <s v="BUF"/>
    <s v="MIA"/>
    <n v="75"/>
    <n v="25"/>
    <s v="(15:00) (Shotgun) 17-J.Allen pass short middle to 11-C.Beasley to BUF 47 for 22 yards (8-J.Holland)."/>
    <s v="pass"/>
    <n v="0"/>
    <n v="1"/>
    <n v="0"/>
    <n v="0"/>
    <s v="C.Beasley"/>
    <n v="11"/>
    <n v="11"/>
    <n v="0"/>
    <n v="1"/>
    <n v="0"/>
    <n v="1.6"/>
    <n v="1.7925"/>
    <n v="1.7925"/>
    <x v="44"/>
  </r>
  <r>
    <x v="0"/>
    <s v="MIA"/>
    <s v="BUF"/>
    <n v="75"/>
    <n v="25"/>
    <s v="(11:48) (Shotgun) 14-J.Brissett pass short left to 2-A.Wilson to MIA 30 for 5 yards (23-M.Hyde; 54-A.Klein)."/>
    <s v="pass"/>
    <n v="0"/>
    <n v="1"/>
    <n v="0"/>
    <n v="0"/>
    <s v="A.Wilson"/>
    <n v="3"/>
    <n v="3"/>
    <n v="0"/>
    <n v="1"/>
    <n v="0"/>
    <n v="1.6"/>
    <n v="1.6525000000000001"/>
    <n v="1.6525000000000001"/>
    <x v="167"/>
  </r>
  <r>
    <x v="0"/>
    <s v="MIA"/>
    <s v="BUF"/>
    <n v="80"/>
    <n v="20"/>
    <s v="(6:21) (Shotgun) 14-J.Brissett pass short left to 37-M.Gaskin to MIA 24 for 4 yards (98-S.Lotulelei)."/>
    <s v="pass"/>
    <n v="0"/>
    <n v="1"/>
    <n v="0"/>
    <n v="0"/>
    <s v="M.Gaskin"/>
    <n v="-4"/>
    <n v="-4"/>
    <n v="0"/>
    <n v="1"/>
    <n v="0"/>
    <n v="1.6"/>
    <n v="1.53"/>
    <n v="1.53"/>
    <x v="152"/>
  </r>
  <r>
    <x v="0"/>
    <s v="MIA"/>
    <s v="BUF"/>
    <n v="76"/>
    <n v="24"/>
    <s v="(5:48) (No Huddle, Shotgun) 14-J.Brissett pass short left to 18-P.Williams to MIA 26 for 2 yards (27-T.White)."/>
    <s v="pass"/>
    <n v="0"/>
    <n v="1"/>
    <n v="0"/>
    <n v="0"/>
    <s v="P.Williams"/>
    <n v="1"/>
    <n v="1"/>
    <n v="0"/>
    <n v="1"/>
    <n v="0"/>
    <n v="1.6"/>
    <n v="1.6175000000000002"/>
    <n v="1.6175000000000002"/>
    <x v="168"/>
  </r>
  <r>
    <x v="0"/>
    <s v="MIA"/>
    <s v="BUF"/>
    <n v="75"/>
    <n v="25"/>
    <s v="(13:38) (Shotgun) 14-J.Brissett pass incomplete short middle to 11-D.Parker [54-A.Klein]."/>
    <s v="pass"/>
    <n v="0"/>
    <n v="1"/>
    <n v="0"/>
    <n v="0"/>
    <s v="D.Parker"/>
    <n v="10"/>
    <n v="10"/>
    <n v="0"/>
    <n v="1"/>
    <n v="0"/>
    <n v="1.6"/>
    <n v="1.7750000000000001"/>
    <n v="1.7750000000000001"/>
    <x v="10"/>
  </r>
  <r>
    <x v="0"/>
    <s v="CIN"/>
    <s v="CHI"/>
    <n v="75"/>
    <n v="25"/>
    <s v="(6:30) (Shotgun) 9-J.Burrow pass incomplete short right to 1-J.Chase. PENALTY on CHI-38-Ta.Gipson, Taunting, 15 yards, enforced at CIN 25."/>
    <s v="pass"/>
    <n v="0"/>
    <n v="1"/>
    <n v="0"/>
    <n v="0"/>
    <s v="J.Chase"/>
    <n v="7"/>
    <n v="7"/>
    <n v="0"/>
    <n v="1"/>
    <n v="0"/>
    <n v="1.6"/>
    <n v="1.7225000000000001"/>
    <n v="1.7225000000000001"/>
    <x v="83"/>
  </r>
  <r>
    <x v="0"/>
    <s v="CHI"/>
    <s v="CIN"/>
    <n v="80"/>
    <n v="20"/>
    <s v="(2:32) 14-A.Dalton pass short right to 11-D.Mooney to CHI 22 for 2 yards (22-C.Awuzie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</r>
  <r>
    <x v="0"/>
    <s v="CIN"/>
    <s v="CHI"/>
    <n v="77"/>
    <n v="23"/>
    <s v="(13:20) (No Huddle, Shotgun) 9-J.Burrow pass short middle to 83-T.Boyd to CIN 45 for 22 yards (20-D.Shelley)."/>
    <s v="pass"/>
    <n v="0"/>
    <n v="1"/>
    <n v="0"/>
    <n v="0"/>
    <s v="T.Boyd"/>
    <n v="5"/>
    <n v="5"/>
    <n v="0"/>
    <n v="1"/>
    <n v="0"/>
    <n v="1.6"/>
    <n v="1.6875"/>
    <n v="1.6875"/>
    <x v="24"/>
  </r>
  <r>
    <x v="0"/>
    <s v="CIN"/>
    <s v="CHI"/>
    <n v="80"/>
    <n v="20"/>
    <s v="(8:14) (Shotgun) 9-J.Burrow pass short middle intended for 83-T.Boyd INTERCEPTED by 90-A.Blackson (44-A.Ogletree) [44-A.Ogletree] at CIN 15. 90-A.Blackson to CIN 9 for 6 yards (28-J.Mixon; 71-R.Reiff)."/>
    <s v="pass"/>
    <n v="0"/>
    <n v="1"/>
    <n v="0"/>
    <n v="0"/>
    <s v="T.Boyd"/>
    <n v="-5"/>
    <n v="-5"/>
    <n v="0"/>
    <n v="1"/>
    <n v="0"/>
    <n v="1.6"/>
    <n v="1.5125000000000002"/>
    <n v="1.5125000000000002"/>
    <x v="24"/>
  </r>
  <r>
    <x v="0"/>
    <s v="CIN"/>
    <s v="CHI"/>
    <n v="75"/>
    <n v="25"/>
    <s v="(6:40) (Shotgun) 9-J.Burrow pass short middle to 83-T.Boyd to CIN 30 for 5 yards (4-E.Jackson; 44-A.Ogletree) [96-A.Hicks]."/>
    <s v="pass"/>
    <n v="0"/>
    <n v="1"/>
    <n v="0"/>
    <n v="0"/>
    <s v="T.Boyd"/>
    <n v="4"/>
    <n v="4"/>
    <n v="0"/>
    <n v="1"/>
    <n v="0"/>
    <n v="1.6"/>
    <n v="1.6700000000000002"/>
    <n v="1.6700000000000002"/>
    <x v="24"/>
  </r>
  <r>
    <x v="0"/>
    <s v="CHI"/>
    <s v="CIN"/>
    <n v="77"/>
    <n v="23"/>
    <s v="(3:50) (Shotgun) 1-J.Fields pass short middle intended for 84-M.Goodwin INTERCEPTED by 55-L.Wilson [30-J.Bates] at CHI 25. 55-L.Wilson to CHI 7 for 18 yards (8-D.Williams; 84-M.Goodwin)."/>
    <s v="pass"/>
    <n v="0"/>
    <n v="1"/>
    <n v="0"/>
    <n v="0"/>
    <s v="M.Goodwin"/>
    <n v="2"/>
    <n v="2"/>
    <n v="0"/>
    <n v="1"/>
    <n v="0"/>
    <n v="1.6"/>
    <n v="1.635"/>
    <n v="1.635"/>
    <x v="133"/>
  </r>
  <r>
    <x v="0"/>
    <s v="DAL"/>
    <s v="LAC"/>
    <n v="77"/>
    <n v="23"/>
    <s v="(14:19) (Shotgun) 4-D.Prescott pass short right to 88-C.Lamb to DAL 29 for 6 yards (9-K.Murray)."/>
    <s v="pass"/>
    <n v="0"/>
    <n v="1"/>
    <n v="0"/>
    <n v="0"/>
    <s v="C.Lamb"/>
    <n v="5"/>
    <n v="5"/>
    <n v="0"/>
    <n v="1"/>
    <n v="0"/>
    <n v="1.6"/>
    <n v="1.6875"/>
    <n v="1.6875"/>
    <x v="73"/>
  </r>
  <r>
    <x v="0"/>
    <s v="DAL"/>
    <s v="LAC"/>
    <n v="80"/>
    <n v="20"/>
    <s v="(7:00) (Shotgun) 4-D.Prescott pass deep left to 88-C.Lamb ran ob at DAL 37 for 17 yards."/>
    <s v="pass"/>
    <n v="0"/>
    <n v="1"/>
    <n v="0"/>
    <n v="0"/>
    <s v="C.Lamb"/>
    <n v="17"/>
    <n v="17"/>
    <n v="0"/>
    <n v="1"/>
    <n v="0"/>
    <n v="1.6"/>
    <n v="1.8975"/>
    <n v="1.8975"/>
    <x v="73"/>
  </r>
  <r>
    <x v="0"/>
    <s v="DAL"/>
    <s v="LAC"/>
    <n v="77"/>
    <n v="23"/>
    <s v="(9:43) (Shotgun) 4-D.Prescott pass short right to 19-A.Cooper to DAL 28 for 5 yards (26-A.Samuel)."/>
    <s v="pass"/>
    <n v="0"/>
    <n v="1"/>
    <n v="0"/>
    <n v="0"/>
    <s v="A.Cooper"/>
    <n v="5"/>
    <n v="5"/>
    <n v="0"/>
    <n v="1"/>
    <n v="0"/>
    <n v="1.6"/>
    <n v="1.6875"/>
    <n v="1.6875"/>
    <x v="2"/>
  </r>
  <r>
    <x v="0"/>
    <s v="LAC"/>
    <s v="DAL"/>
    <n v="77"/>
    <n v="23"/>
    <s v="(3:47) 10-J.Herbert pass short right to 82-S.Anderson pushed ob at LAC 30 for 7 yards (28-M.Hooker)."/>
    <s v="pass"/>
    <n v="0"/>
    <n v="1"/>
    <n v="0"/>
    <n v="0"/>
    <s v="S.Anderson"/>
    <n v="2"/>
    <n v="2"/>
    <n v="0"/>
    <n v="1"/>
    <n v="0"/>
    <n v="1.6"/>
    <n v="1.635"/>
    <n v="1.635"/>
    <x v="169"/>
  </r>
  <r>
    <x v="0"/>
    <s v="JAX"/>
    <s v="DEN"/>
    <n v="79"/>
    <n v="21"/>
    <s v="(14:20) (Shotgun) 16-T.Lawrence pass short left to 11-M.Jones to JAX 25 for 4 yards (2-P.Surtain; 47-J.Jewell)."/>
    <s v="pass"/>
    <n v="0"/>
    <n v="1"/>
    <n v="0"/>
    <n v="0"/>
    <s v="M.Jones"/>
    <n v="3"/>
    <n v="3"/>
    <n v="0"/>
    <n v="1"/>
    <n v="0"/>
    <n v="1.6"/>
    <n v="1.6525000000000001"/>
    <n v="1.6525000000000001"/>
    <x v="53"/>
  </r>
  <r>
    <x v="0"/>
    <s v="JAX"/>
    <s v="DEN"/>
    <n v="75"/>
    <n v="25"/>
    <s v="(13:40) (Shotgun) 16-T.Lawrence pass deep left to 80-J.O'Shaughnessy pushed ob at JAX 49 for 24 yards (22-K.Jackson)."/>
    <s v="pass"/>
    <n v="0"/>
    <n v="1"/>
    <n v="0"/>
    <n v="0"/>
    <s v="J.O'Shaughnessy"/>
    <n v="20"/>
    <n v="20"/>
    <n v="0"/>
    <n v="1"/>
    <n v="0"/>
    <n v="1.6"/>
    <n v="1.9500000000000002"/>
    <n v="1.9500000000000002"/>
    <x v="146"/>
  </r>
  <r>
    <x v="0"/>
    <s v="DEN"/>
    <s v="JAX"/>
    <n v="75"/>
    <n v="25"/>
    <s v="(8:41) (Shotgun) 5-T.Bridgewater pass short right to 85-A.Okwuegbunam pushed ob at DEN 31 for 6 yards (2-R.Jenkins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</r>
  <r>
    <x v="0"/>
    <s v="JAX"/>
    <s v="DEN"/>
    <n v="75"/>
    <n v="25"/>
    <s v="(:26) 16-T.Lawrence pass short right to 25-J.Robinson to JAX 23 for -2 yards (47-J.Jewell)."/>
    <s v="pass"/>
    <n v="0"/>
    <n v="1"/>
    <n v="0"/>
    <n v="0"/>
    <s v="J.Robinson"/>
    <n v="-2"/>
    <n v="-2"/>
    <n v="0"/>
    <n v="1"/>
    <n v="0"/>
    <n v="1.6"/>
    <n v="1.5650000000000002"/>
    <n v="1.5650000000000002"/>
    <x v="79"/>
  </r>
  <r>
    <x v="0"/>
    <s v="JAX"/>
    <s v="DEN"/>
    <n v="77"/>
    <n v="23"/>
    <s v="(15:00) (Shotgun) 16-T.Lawrence pass incomplete short right to 10-L.Shenault."/>
    <s v="pass"/>
    <n v="0"/>
    <n v="1"/>
    <n v="0"/>
    <n v="0"/>
    <s v="L.Shenault"/>
    <n v="4"/>
    <n v="4"/>
    <n v="0"/>
    <n v="1"/>
    <n v="0"/>
    <n v="1.6"/>
    <n v="1.6700000000000002"/>
    <n v="1.6700000000000002"/>
    <x v="78"/>
  </r>
  <r>
    <x v="0"/>
    <s v="JAX"/>
    <s v="DEN"/>
    <n v="77"/>
    <n v="23"/>
    <s v="(14:57) (Shotgun) 16-T.Lawrence pass incomplete deep left to 10-L.Shenault."/>
    <s v="pass"/>
    <n v="0"/>
    <n v="1"/>
    <n v="0"/>
    <n v="0"/>
    <s v="L.Shenault"/>
    <n v="18"/>
    <n v="18"/>
    <n v="0"/>
    <n v="1"/>
    <n v="0"/>
    <n v="1.6"/>
    <n v="1.915"/>
    <n v="1.915"/>
    <x v="78"/>
  </r>
  <r>
    <x v="0"/>
    <s v="JAX"/>
    <s v="DEN"/>
    <n v="79"/>
    <n v="21"/>
    <s v="(6:08) (Shotgun) 16-T.Lawrence pass incomplete short middle to 10-L.Shenault."/>
    <s v="pass"/>
    <n v="0"/>
    <n v="1"/>
    <n v="0"/>
    <n v="0"/>
    <s v="L.Shenault"/>
    <n v="6"/>
    <n v="6"/>
    <n v="0"/>
    <n v="1"/>
    <n v="0"/>
    <n v="1.6"/>
    <n v="1.7050000000000001"/>
    <n v="1.7050000000000001"/>
    <x v="78"/>
  </r>
  <r>
    <x v="0"/>
    <s v="DEN"/>
    <s v="JAX"/>
    <n v="76"/>
    <n v="24"/>
    <s v="(4:26) (Shotgun) 5-T.Bridgewater pass short middle to 14-C.Sutton to DEN 40 for 16 yards (42-A.Wingard)."/>
    <s v="pass"/>
    <n v="0"/>
    <n v="1"/>
    <n v="0"/>
    <n v="0"/>
    <s v="C.Sutton"/>
    <n v="15"/>
    <n v="15"/>
    <n v="0"/>
    <n v="1"/>
    <n v="0"/>
    <n v="1.6"/>
    <n v="1.8625"/>
    <n v="1.8625"/>
    <x v="171"/>
  </r>
  <r>
    <x v="0"/>
    <s v="JAX"/>
    <s v="DEN"/>
    <n v="75"/>
    <n v="25"/>
    <s v="(1:54) (Shotgun) 16-T.Lawrence pass short right to 89-L.Farrell to JAX 31 for 6 yards (40-J.Strnad)."/>
    <s v="pass"/>
    <n v="0"/>
    <n v="1"/>
    <n v="0"/>
    <n v="0"/>
    <s v="L.Farrell"/>
    <n v="6"/>
    <n v="6"/>
    <n v="0"/>
    <n v="1"/>
    <n v="0"/>
    <n v="1.6"/>
    <n v="1.7050000000000001"/>
    <n v="1.7050000000000001"/>
    <x v="172"/>
  </r>
  <r>
    <x v="0"/>
    <s v="JAX"/>
    <s v="DEN"/>
    <n v="75"/>
    <n v="25"/>
    <s v="(12:35) 16-T.Lawrence pass short right to 11-M.Jones to JAX 25 for no gain (40-J.Strnad)."/>
    <s v="pass"/>
    <n v="0"/>
    <n v="1"/>
    <n v="0"/>
    <n v="0"/>
    <s v="M.Jones"/>
    <n v="-3"/>
    <n v="-3"/>
    <n v="0"/>
    <n v="1"/>
    <n v="0"/>
    <n v="1.6"/>
    <n v="1.5475000000000001"/>
    <n v="1.5475000000000001"/>
    <x v="53"/>
  </r>
  <r>
    <x v="0"/>
    <s v="DEN"/>
    <s v="JAX"/>
    <n v="75"/>
    <n v="25"/>
    <s v="(8:20) (Shotgun) 5-T.Bridgewater pass short right to 1-K.Hamler to DEN 30 for 5 yards (42-A.Wingard)."/>
    <s v="pass"/>
    <n v="0"/>
    <n v="1"/>
    <n v="0"/>
    <n v="0"/>
    <s v="K.Hamler"/>
    <n v="5"/>
    <n v="5"/>
    <n v="0"/>
    <n v="1"/>
    <n v="0"/>
    <n v="1.6"/>
    <n v="1.6875"/>
    <n v="1.6875"/>
    <x v="76"/>
  </r>
  <r>
    <x v="0"/>
    <s v="JAX"/>
    <s v="DEN"/>
    <n v="80"/>
    <n v="20"/>
    <s v="(1:00) (Shotgun) 16-T.Lawrence pass short right to 25-J.Robinson pushed ob at JAX 26 for 6 yards (23-K.Fuller; 45-A.Johnson)."/>
    <s v="pass"/>
    <n v="0"/>
    <n v="1"/>
    <n v="0"/>
    <n v="0"/>
    <s v="J.Robinson"/>
    <n v="-5"/>
    <n v="-5"/>
    <n v="0"/>
    <n v="1"/>
    <n v="0"/>
    <n v="1.6"/>
    <n v="1.5125000000000002"/>
    <n v="1.5125000000000002"/>
    <x v="79"/>
  </r>
  <r>
    <x v="0"/>
    <s v="DET"/>
    <s v="GB"/>
    <n v="75"/>
    <n v="25"/>
    <s v="(3:45) (Shotgun) 16-J.Goff pass short middle to 14-A.St. Brown to DET 31 for 6 yards (59-D.Campbell)."/>
    <s v="pass"/>
    <n v="0"/>
    <n v="1"/>
    <n v="0"/>
    <n v="0"/>
    <s v="A.St"/>
    <n v="5"/>
    <n v="5"/>
    <n v="0"/>
    <n v="1"/>
    <n v="0"/>
    <n v="1.6"/>
    <n v="1.6875"/>
    <n v="1.6875"/>
    <x v="48"/>
  </r>
  <r>
    <x v="0"/>
    <s v="GB"/>
    <s v="DET"/>
    <n v="76"/>
    <n v="24"/>
    <s v="(12:20) (Shotgun) 12-Aa.Rodgers pass deep right to 17-D.Adams ran ob at DET 26 for 50 yards (26-I.Melifonwu). DET-26-I.Melifonwu was injured during the play."/>
    <s v="pass"/>
    <n v="0"/>
    <n v="1"/>
    <n v="0"/>
    <n v="0"/>
    <s v="D.Adams"/>
    <n v="50"/>
    <n v="50"/>
    <n v="0"/>
    <n v="1"/>
    <n v="0"/>
    <n v="1.6"/>
    <n v="2.4750000000000001"/>
    <n v="2.4750000000000001"/>
    <x v="77"/>
  </r>
  <r>
    <x v="0"/>
    <s v="GB"/>
    <s v="DET"/>
    <n v="75"/>
    <n v="25"/>
    <s v="(5:53) (Shotgun) 12-Aa.Rodgers pass incomplete deep right to 83-M.Valdes-Scantling [53-C.Harris]."/>
    <s v="pass"/>
    <n v="0"/>
    <n v="1"/>
    <n v="0"/>
    <n v="0"/>
    <s v="M.Valdes-Scantling"/>
    <n v="45"/>
    <n v="45"/>
    <n v="0"/>
    <n v="1"/>
    <n v="0"/>
    <n v="1.6"/>
    <n v="2.3875000000000002"/>
    <n v="2.3875000000000002"/>
    <x v="9"/>
  </r>
  <r>
    <x v="0"/>
    <s v="GB"/>
    <s v="DET"/>
    <n v="79"/>
    <n v="21"/>
    <s v="(5:26) (No Huddle) 12-Aa.Rodgers pass short middle to 18-R.Cobb to GB 35 for 14 yards (8-J.Collins). Penalty on DET, Defensive Too Many Men on Field, declined."/>
    <s v="pass"/>
    <n v="0"/>
    <n v="1"/>
    <n v="0"/>
    <n v="0"/>
    <s v="R.Cobb"/>
    <n v="14"/>
    <n v="14"/>
    <n v="0"/>
    <n v="1"/>
    <n v="0"/>
    <n v="1.6"/>
    <n v="1.845"/>
    <n v="1.845"/>
    <x v="173"/>
  </r>
  <r>
    <x v="0"/>
    <s v="DET"/>
    <s v="GB"/>
    <n v="77"/>
    <n v="23"/>
    <s v="(12:36) (Shotgun) 16-J.Goff pass short right to 88-T.Hockenson to DET 25 for 2 yards (59-D.Campbell)."/>
    <s v="pass"/>
    <n v="0"/>
    <n v="1"/>
    <n v="0"/>
    <n v="0"/>
    <s v="T.Hockenson"/>
    <n v="-2"/>
    <n v="-2"/>
    <n v="0"/>
    <n v="1"/>
    <n v="0"/>
    <n v="1.6"/>
    <n v="1.5650000000000002"/>
    <n v="1.5650000000000002"/>
    <x v="93"/>
  </r>
  <r>
    <x v="0"/>
    <s v="DET"/>
    <s v="GB"/>
    <n v="75"/>
    <n v="25"/>
    <s v="(11:56) (Shotgun) 16-J.Goff pass short middle to 88-T.Hockenson to DET 30 for 5 yards (59-D.Campbell) [52-R.Gary]."/>
    <s v="pass"/>
    <n v="0"/>
    <n v="1"/>
    <n v="0"/>
    <n v="0"/>
    <s v="T.Hockenson"/>
    <n v="5"/>
    <n v="5"/>
    <n v="0"/>
    <n v="1"/>
    <n v="0"/>
    <n v="1.6"/>
    <n v="1.6875"/>
    <n v="1.6875"/>
    <x v="93"/>
  </r>
  <r>
    <x v="0"/>
    <s v="DET"/>
    <s v="GB"/>
    <n v="79"/>
    <n v="21"/>
    <s v="(2:44) (No Huddle, Shotgun) 16-J.Goff pass short middle to 17-T.Benson pushed ob at DET 45 for 24 yards (23-J.Alexander)."/>
    <s v="pass"/>
    <n v="0"/>
    <n v="1"/>
    <n v="0"/>
    <n v="0"/>
    <s v="T.Benson"/>
    <n v="2"/>
    <n v="2"/>
    <n v="0"/>
    <n v="1"/>
    <n v="0"/>
    <n v="1.6"/>
    <n v="1.635"/>
    <n v="1.635"/>
    <x v="97"/>
  </r>
  <r>
    <x v="0"/>
    <s v="CLE"/>
    <s v="HOU"/>
    <n v="77"/>
    <n v="23"/>
    <s v="(13:16) (Shotgun) 6-B.Mayfield pass short left to 88-H.Bryant to CLE 29 for 6 yards (26-V.Hargreaves)."/>
    <s v="pass"/>
    <n v="0"/>
    <n v="1"/>
    <n v="0"/>
    <n v="0"/>
    <s v="H.Bryant"/>
    <n v="6"/>
    <n v="6"/>
    <n v="0"/>
    <n v="1"/>
    <n v="0"/>
    <n v="1.6"/>
    <n v="1.7050000000000001"/>
    <n v="1.7050000000000001"/>
    <x v="174"/>
  </r>
  <r>
    <x v="0"/>
    <s v="CLE"/>
    <s v="HOU"/>
    <n v="79"/>
    <n v="21"/>
    <s v="(11:00) (Shotgun) 6-B.Mayfield pass short right to 81-A.Hooper to CLE 26 for 5 yards (41-Z.Cunningham; 24-T.Smith)."/>
    <s v="pass"/>
    <n v="0"/>
    <n v="1"/>
    <n v="0"/>
    <n v="0"/>
    <s v="A.Hooper"/>
    <n v="5"/>
    <n v="5"/>
    <n v="0"/>
    <n v="1"/>
    <n v="0"/>
    <n v="1.6"/>
    <n v="1.6875"/>
    <n v="1.6875"/>
    <x v="175"/>
  </r>
  <r>
    <x v="0"/>
    <s v="HOU"/>
    <s v="CLE"/>
    <n v="78"/>
    <n v="22"/>
    <s v="(5:47) (Shotgun) 10-D.Mills pass incomplete short middle to 85-P.Brown (28-J.Owusu-Koramoah)."/>
    <s v="pass"/>
    <n v="0"/>
    <n v="1"/>
    <n v="0"/>
    <n v="0"/>
    <s v="P.Brown"/>
    <n v="4"/>
    <n v="4"/>
    <n v="0"/>
    <n v="1"/>
    <n v="0"/>
    <n v="1.6"/>
    <n v="1.6700000000000002"/>
    <n v="1.6700000000000002"/>
    <x v="176"/>
  </r>
  <r>
    <x v="0"/>
    <s v="HOU"/>
    <s v="CLE"/>
    <n v="78"/>
    <n v="22"/>
    <s v="(5:43) (Shotgun) 10-D.Mills pass incomplete short left to 13-B.Cooks. Penalty on HOU-71-T.Howard, Ineligible Downfield Pass, declined."/>
    <s v="pass"/>
    <n v="0"/>
    <n v="1"/>
    <n v="0"/>
    <n v="0"/>
    <s v="B.Cooks"/>
    <n v="8"/>
    <n v="8"/>
    <n v="0"/>
    <n v="1"/>
    <n v="0"/>
    <n v="1.6"/>
    <n v="1.74"/>
    <n v="1.74"/>
    <x v="55"/>
  </r>
  <r>
    <x v="0"/>
    <s v="HOU"/>
    <s v="CLE"/>
    <n v="78"/>
    <n v="22"/>
    <s v="(5:38) (Shotgun) 10-D.Mills pass incomplete deep right to 13-B.Cooks (20-G.Newsome)."/>
    <s v="pass"/>
    <n v="0"/>
    <n v="1"/>
    <n v="0"/>
    <n v="0"/>
    <s v="B.Cooks"/>
    <n v="40"/>
    <n v="40"/>
    <n v="0"/>
    <n v="1"/>
    <n v="0"/>
    <n v="1.6"/>
    <n v="2.2999999999999998"/>
    <n v="2.2999999999999998"/>
    <x v="55"/>
  </r>
  <r>
    <x v="0"/>
    <s v="HOU"/>
    <s v="CLE"/>
    <n v="79"/>
    <n v="21"/>
    <s v="(3:03) (No Huddle, Shotgun) 10-D.Mills pass short right to 13-B.Cooks to HOU 29 for 8 yards (56-M.Smith). PENALTY on CLE-56-M.Smith, Face Mask (15 Yards), 15 yards, enforced at HOU 29."/>
    <s v="pass"/>
    <n v="0"/>
    <n v="1"/>
    <n v="0"/>
    <n v="0"/>
    <s v="B.Cooks"/>
    <n v="4"/>
    <n v="4"/>
    <n v="0"/>
    <n v="1"/>
    <n v="0"/>
    <n v="1.6"/>
    <n v="1.6700000000000002"/>
    <n v="1.6700000000000002"/>
    <x v="55"/>
  </r>
  <r>
    <x v="0"/>
    <s v="KC"/>
    <s v="BAL"/>
    <n v="77"/>
    <n v="23"/>
    <s v="(9:23) (Shotgun) 15-P.Mahomes pass short right to 10-T.Hill ran ob at KC 30 for 7 yards (44-M.Humphrey)."/>
    <s v="pass"/>
    <n v="0"/>
    <n v="1"/>
    <n v="0"/>
    <n v="0"/>
    <s v="T.Hill"/>
    <n v="7"/>
    <n v="7"/>
    <n v="0"/>
    <n v="1"/>
    <n v="0"/>
    <n v="1.6"/>
    <n v="1.7225000000000001"/>
    <n v="1.7225000000000001"/>
    <x v="72"/>
  </r>
  <r>
    <x v="0"/>
    <s v="BAL"/>
    <s v="KC"/>
    <n v="75"/>
    <n v="25"/>
    <s v="(6:05) (Shotgun) 8-L.Jackson pass short left to 5-M.Brown ran ob at BAL 42 for 1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</r>
  <r>
    <x v="0"/>
    <s v="BAL"/>
    <s v="KC"/>
    <n v="75"/>
    <n v="25"/>
    <s v="(:51) (Shotgun) 8-L.Jackson pass short middle to 14-S.Watkins to BAL 36 for 11 yards (27-R.Fenton)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0"/>
    <s v="BAL"/>
    <s v="KC"/>
    <n v="75"/>
    <n v="25"/>
    <s v="(11:53) (Shotgun) 8-L.Jackson pass short middle to 5-M.Brown to KC 48 for 27 yards (32-T.Mathieu)."/>
    <s v="pass"/>
    <n v="0"/>
    <n v="1"/>
    <n v="0"/>
    <n v="0"/>
    <s v="M.Brown"/>
    <n v="7"/>
    <n v="7"/>
    <n v="0"/>
    <n v="1"/>
    <n v="0"/>
    <n v="1.6"/>
    <n v="1.7225000000000001"/>
    <n v="1.7225000000000001"/>
    <x v="68"/>
  </r>
  <r>
    <x v="0"/>
    <s v="KC"/>
    <s v="BAL"/>
    <n v="75"/>
    <n v="25"/>
    <s v="(3:14) (Shotgun) 15-P.Mahomes pass deep middle to 13-B.Pringle to KC 48 for 23 yards (36-C.Clark)."/>
    <s v="pass"/>
    <n v="0"/>
    <n v="1"/>
    <n v="0"/>
    <n v="0"/>
    <s v="B.Pringle"/>
    <n v="16"/>
    <n v="16"/>
    <n v="0"/>
    <n v="1"/>
    <n v="0"/>
    <n v="1.6"/>
    <n v="1.8800000000000001"/>
    <n v="1.8800000000000001"/>
    <x v="177"/>
  </r>
  <r>
    <x v="0"/>
    <s v="IND"/>
    <s v="LA"/>
    <n v="79"/>
    <n v="21"/>
    <s v="(1:33) (Shotgun) 2-C.Wentz pass deep right to 11-M.Pittman to LA 37 for 42 yards (4-J.Fuller) [99-A.Donald]."/>
    <s v="pass"/>
    <n v="0"/>
    <n v="1"/>
    <n v="0"/>
    <n v="0"/>
    <s v="M.Pittman"/>
    <n v="40"/>
    <n v="40"/>
    <n v="0"/>
    <n v="1"/>
    <n v="0"/>
    <n v="1.6"/>
    <n v="2.2999999999999998"/>
    <n v="2.2999999999999998"/>
    <x v="58"/>
  </r>
  <r>
    <x v="0"/>
    <s v="LA"/>
    <s v="IND"/>
    <n v="78"/>
    <n v="22"/>
    <s v="(14:42) (Shotgun) 9-M.Stafford pass deep middle intended for 10-C.Kupp INTERCEPTED by 37-K.Willis (94-T.Lewis) at LA 42. 37-K.Willis to LA 42 for no gain."/>
    <s v="pass"/>
    <n v="0"/>
    <n v="1"/>
    <n v="0"/>
    <n v="0"/>
    <s v="C.Kupp"/>
    <n v="20"/>
    <n v="20"/>
    <n v="0"/>
    <n v="1"/>
    <n v="0"/>
    <n v="1.6"/>
    <n v="1.9500000000000002"/>
    <n v="1.9500000000000002"/>
    <x v="15"/>
  </r>
  <r>
    <x v="0"/>
    <s v="IND"/>
    <s v="LA"/>
    <n v="75"/>
    <n v="25"/>
    <s v="(1:51) (Shotgun) 2-C.Wentz pass short left to 84-J.Doyle to IND 38 for 13 yards (11-D.Williams, 24-T.Rapp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0"/>
    <s v="LA"/>
    <s v="IND"/>
    <n v="75"/>
    <n v="25"/>
    <s v="(7:22) 9-M.Stafford pass incomplete short right to 2-R.Woods."/>
    <s v="pass"/>
    <n v="0"/>
    <n v="1"/>
    <n v="0"/>
    <n v="0"/>
    <s v="R.Woods"/>
    <n v="8"/>
    <n v="8"/>
    <n v="0"/>
    <n v="1"/>
    <n v="0"/>
    <n v="1.6"/>
    <n v="1.74"/>
    <n v="1.74"/>
    <x v="1"/>
  </r>
  <r>
    <x v="0"/>
    <s v="LA"/>
    <s v="IND"/>
    <n v="75"/>
    <n v="25"/>
    <s v="(7:17) (Shotgun) 9-M.Stafford pass short right to 2-R.Woods to LA 39 for 14 yards (38-T.Carrie)."/>
    <s v="pass"/>
    <n v="0"/>
    <n v="1"/>
    <n v="0"/>
    <n v="0"/>
    <s v="R.Woods"/>
    <n v="6"/>
    <n v="6"/>
    <n v="0"/>
    <n v="1"/>
    <n v="0"/>
    <n v="1.6"/>
    <n v="1.7050000000000001"/>
    <n v="1.7050000000000001"/>
    <x v="1"/>
  </r>
  <r>
    <x v="0"/>
    <s v="IND"/>
    <s v="LA"/>
    <n v="75"/>
    <n v="25"/>
    <s v="(2:23) (Shotgun) 9-J.Eason pass incomplete short left to 14-Z.Pascal."/>
    <s v="pass"/>
    <n v="0"/>
    <n v="1"/>
    <n v="0"/>
    <n v="0"/>
    <s v="Z.Pascal"/>
    <n v="4"/>
    <n v="4"/>
    <n v="0"/>
    <n v="1"/>
    <n v="0"/>
    <n v="1.6"/>
    <n v="1.6700000000000002"/>
    <n v="1.6700000000000002"/>
    <x v="46"/>
  </r>
  <r>
    <x v="0"/>
    <s v="IND"/>
    <s v="LA"/>
    <n v="75"/>
    <n v="25"/>
    <s v="(2:19) (Shotgun) 9-J.Eason pass deep right intended for 84-J.Doyle INTERCEPTED by 5-J.Ramsey [54-L.Floyd] at IND 45. 5-J.Ramsey ran ob at IND 45 for no gain."/>
    <s v="pass"/>
    <n v="0"/>
    <n v="1"/>
    <n v="0"/>
    <n v="0"/>
    <s v="J.Doyle"/>
    <n v="20"/>
    <n v="20"/>
    <n v="0"/>
    <n v="1"/>
    <n v="0"/>
    <n v="1.6"/>
    <n v="1.9500000000000002"/>
    <n v="1.9500000000000002"/>
    <x v="162"/>
  </r>
  <r>
    <x v="0"/>
    <s v="IND"/>
    <s v="LA"/>
    <n v="80"/>
    <n v="20"/>
    <s v="(:13) (Shotgun) 9-J.Eason pass short right to 14-Z.Pascal to IND 25 for 5 yards. Lateral to 11-M.Pittman to IND 8 for -17 yards. Lateral to 9-J.Eason to IND 8 for no gain. Lateral to 21-N.Hines to IND 35 for 27 yards (33-N.Scott)."/>
    <s v="pass"/>
    <n v="0"/>
    <n v="1"/>
    <n v="0"/>
    <n v="0"/>
    <s v="Z.Pascal"/>
    <n v="8"/>
    <n v="8"/>
    <n v="0"/>
    <n v="1"/>
    <n v="0"/>
    <n v="1.6"/>
    <n v="1.74"/>
    <n v="1.74"/>
    <x v="46"/>
  </r>
  <r>
    <x v="0"/>
    <s v="PIT"/>
    <s v="LV"/>
    <n v="80"/>
    <n v="20"/>
    <s v="(6:45) (Shotgun) 7-B.Roethlisberger pass short left to 11-C.Claypool to PIT 22 for 2 yards (39-N.Hobbs)."/>
    <s v="pass"/>
    <n v="0"/>
    <n v="1"/>
    <n v="0"/>
    <n v="0"/>
    <s v="C.Claypool"/>
    <n v="-1"/>
    <n v="-1"/>
    <n v="0"/>
    <n v="1"/>
    <n v="0"/>
    <n v="1.6"/>
    <n v="1.5825"/>
    <n v="1.5825"/>
    <x v="26"/>
  </r>
  <r>
    <x v="0"/>
    <s v="PIT"/>
    <s v="LV"/>
    <n v="78"/>
    <n v="22"/>
    <s v="(5:59) (Shotgun) 7-B.Roethlisberger pass deep left intended for 18-D.Johnson INTERCEPTED by 27-T.Mullen [98-M.Crosby] at LV 46. 27-T.Mullen to PIT 39 for 15 yards."/>
    <s v="pass"/>
    <n v="0"/>
    <n v="1"/>
    <n v="0"/>
    <n v="0"/>
    <s v="D.Johnson"/>
    <n v="32"/>
    <n v="32"/>
    <n v="0"/>
    <n v="1"/>
    <n v="0"/>
    <n v="1.6"/>
    <n v="2.16"/>
    <n v="2.16"/>
    <x v="23"/>
  </r>
  <r>
    <x v="0"/>
    <s v="PIT"/>
    <s v="LV"/>
    <n v="78"/>
    <n v="22"/>
    <s v="(3:05) (Shotgun) 7-B.Roethlisberger pass short right to 22-N.Harris to PIT 31 for 9 yards (52-D.Perryman)."/>
    <s v="pass"/>
    <n v="0"/>
    <n v="1"/>
    <n v="0"/>
    <n v="0"/>
    <s v="N.Harris"/>
    <n v="-1"/>
    <n v="-1"/>
    <n v="0"/>
    <n v="1"/>
    <n v="0"/>
    <n v="1.6"/>
    <n v="1.5825"/>
    <n v="1.5825"/>
    <x v="178"/>
  </r>
  <r>
    <x v="0"/>
    <s v="PIT"/>
    <s v="LV"/>
    <n v="75"/>
    <n v="25"/>
    <s v="(9:34) 7-B.Roethlisberger pass short right to 18-D.Johnson to PIT 38 for 13 yards (27-T.Mullen)."/>
    <s v="pass"/>
    <n v="0"/>
    <n v="1"/>
    <n v="0"/>
    <n v="0"/>
    <s v="D.Johnson"/>
    <n v="13"/>
    <n v="13"/>
    <n v="0"/>
    <n v="1"/>
    <n v="0"/>
    <n v="1.6"/>
    <n v="1.8275000000000001"/>
    <n v="1.8275000000000001"/>
    <x v="23"/>
  </r>
  <r>
    <x v="0"/>
    <s v="LV"/>
    <s v="PIT"/>
    <n v="75"/>
    <n v="25"/>
    <s v="(6:25) (Shotgun) 4-D.Carr pass short right to 11-H.Ruggs pushed ob at LV 38 for 13 yards (39-M.Fitzpatrick)."/>
    <s v="pass"/>
    <n v="0"/>
    <n v="1"/>
    <n v="0"/>
    <n v="0"/>
    <s v="H.Ruggs"/>
    <n v="1"/>
    <n v="1"/>
    <n v="0"/>
    <n v="1"/>
    <n v="0"/>
    <n v="1.6"/>
    <n v="1.6175000000000002"/>
    <n v="1.6175000000000002"/>
    <x v="111"/>
  </r>
  <r>
    <x v="0"/>
    <s v="LV"/>
    <s v="PIT"/>
    <n v="75"/>
    <n v="25"/>
    <s v="(15:00) (Shotgun) 4-D.Carr pass short middle to 83-D.Waller to LV 34 for 9 yards (41-R.Spillane) [8-M.Ingram]."/>
    <s v="pass"/>
    <n v="0"/>
    <n v="1"/>
    <n v="0"/>
    <n v="0"/>
    <s v="D.Waller"/>
    <n v="4"/>
    <n v="4"/>
    <n v="0"/>
    <n v="1"/>
    <n v="0"/>
    <n v="1.6"/>
    <n v="1.6700000000000002"/>
    <n v="1.6700000000000002"/>
    <x v="28"/>
  </r>
  <r>
    <x v="0"/>
    <s v="PIT"/>
    <s v="LV"/>
    <n v="79"/>
    <n v="21"/>
    <s v="(4:15) (Shotgun) 7-B.Roethlisberger pass short left to 88-P.Freiermuth to PIT 29 for 8 yards (52-D.Perryman; 39-N.Hobbs) [92-S.Thomas]. LV-52-D.Perryman was injured during the play.  PENALTY on LV-92-S.Thomas, Roughing the Passer, 15 yards, enforced at PIT 29."/>
    <s v="pass"/>
    <n v="0"/>
    <n v="1"/>
    <n v="0"/>
    <n v="0"/>
    <s v="P.Freiermuth"/>
    <n v="7"/>
    <n v="7"/>
    <n v="0"/>
    <n v="1"/>
    <n v="0"/>
    <n v="1.6"/>
    <n v="1.7225000000000001"/>
    <n v="1.7225000000000001"/>
    <x v="109"/>
  </r>
  <r>
    <x v="0"/>
    <s v="PIT"/>
    <s v="LV"/>
    <n v="77"/>
    <n v="23"/>
    <s v="(12:14) (Shotgun) 7-B.Roethlisberger pass deep left to 11-C.Claypool to LV 25 for 52 yards (24-J.Abram)."/>
    <s v="pass"/>
    <n v="0"/>
    <n v="1"/>
    <n v="0"/>
    <n v="0"/>
    <s v="C.Claypool"/>
    <n v="41"/>
    <n v="41"/>
    <n v="0"/>
    <n v="1"/>
    <n v="0"/>
    <n v="1.6"/>
    <n v="2.3174999999999999"/>
    <n v="2.3174999999999999"/>
    <x v="26"/>
  </r>
  <r>
    <x v="0"/>
    <s v="LV"/>
    <s v="PIT"/>
    <n v="75"/>
    <n v="25"/>
    <s v="(11:15) (Shotgun) 4-D.Carr pass short left to 85-D.Carrier to LV 29 for 4 yards (20-C.Sutton)."/>
    <s v="pass"/>
    <n v="0"/>
    <n v="1"/>
    <n v="0"/>
    <n v="0"/>
    <s v="D.Carrier"/>
    <n v="1"/>
    <n v="1"/>
    <n v="0"/>
    <n v="1"/>
    <n v="0"/>
    <n v="1.6"/>
    <n v="1.6175000000000002"/>
    <n v="1.6175000000000002"/>
    <x v="108"/>
  </r>
  <r>
    <x v="0"/>
    <s v="PIT"/>
    <s v="LV"/>
    <n v="75"/>
    <n v="25"/>
    <s v="(9:35) (Shotgun) 7-B.Roethlisberger pass short left to 18-D.Johnson ran ob at PIT 29 for 4 yards (42-C.Littleton)."/>
    <s v="pass"/>
    <n v="0"/>
    <n v="1"/>
    <n v="0"/>
    <n v="0"/>
    <s v="D.Johnson"/>
    <n v="-1"/>
    <n v="-1"/>
    <n v="0"/>
    <n v="1"/>
    <n v="0"/>
    <n v="1.6"/>
    <n v="1.5825"/>
    <n v="1.5825"/>
    <x v="23"/>
  </r>
  <r>
    <x v="0"/>
    <s v="PIT"/>
    <s v="LV"/>
    <n v="75"/>
    <n v="25"/>
    <s v="(:20) (Shotgun) 7-B.Roethlisberger pass short middle to 18-D.Johnson to PIT 36 for 11 yards (24-J.Abram). PIT-18-D.Johnson was injured during the play."/>
    <s v="pass"/>
    <n v="0"/>
    <n v="1"/>
    <n v="0"/>
    <n v="0"/>
    <s v="D.Johnson"/>
    <n v="1"/>
    <n v="1"/>
    <n v="0"/>
    <n v="1"/>
    <n v="0"/>
    <n v="1.6"/>
    <n v="1.6175000000000002"/>
    <n v="1.6175000000000002"/>
    <x v="23"/>
  </r>
  <r>
    <x v="0"/>
    <s v="ARI"/>
    <s v="MIN"/>
    <n v="75"/>
    <n v="25"/>
    <s v="(14:16) (Shotgun) 1-K.Murray pass short middle to 87-M.Williams to ARI 29 for 4 yards (59-N.Vigil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</r>
  <r>
    <x v="0"/>
    <s v="ARI"/>
    <s v="MIN"/>
    <n v="75"/>
    <n v="25"/>
    <s v="(8:47) (No Huddle, Shotgun) 1-K.Murray pass short middle to 87-M.Williams to MIN 41 for 34 yards (59-N.Vigil)."/>
    <s v="pass"/>
    <n v="0"/>
    <n v="1"/>
    <n v="0"/>
    <n v="0"/>
    <s v="M.Williams"/>
    <n v="12"/>
    <n v="12"/>
    <n v="0"/>
    <n v="1"/>
    <n v="0"/>
    <n v="1.6"/>
    <n v="1.81"/>
    <n v="1.81"/>
    <x v="123"/>
  </r>
  <r>
    <x v="0"/>
    <s v="MIN"/>
    <s v="ARI"/>
    <n v="75"/>
    <n v="25"/>
    <s v="(3:15) 8-K.Cousins pass short left to 19-A.Thielen to MIN 22 for -3 yards (3-B.Baker)."/>
    <s v="pass"/>
    <n v="0"/>
    <n v="1"/>
    <n v="0"/>
    <n v="0"/>
    <s v="A.Thielen"/>
    <n v="-7"/>
    <n v="-7"/>
    <n v="0"/>
    <n v="1"/>
    <n v="0"/>
    <n v="1.6"/>
    <n v="1.4775"/>
    <n v="1.4775"/>
    <x v="153"/>
  </r>
  <r>
    <x v="0"/>
    <s v="ARI"/>
    <s v="MIN"/>
    <n v="77"/>
    <n v="23"/>
    <s v="(1:46) (Shotgun) 1-K.Murray pass deep left to 4-R.Moore for 77 yards, TOUCHDOWN."/>
    <s v="pass"/>
    <n v="0"/>
    <n v="1"/>
    <n v="0"/>
    <n v="0"/>
    <s v="R.Moore"/>
    <n v="36"/>
    <n v="36"/>
    <n v="0"/>
    <n v="1"/>
    <n v="0"/>
    <n v="1.6"/>
    <n v="2.23"/>
    <n v="2.23"/>
    <x v="125"/>
  </r>
  <r>
    <x v="0"/>
    <s v="MIN"/>
    <s v="ARI"/>
    <n v="75"/>
    <n v="25"/>
    <s v="(1:33) (Shotgun) 8-K.Cousins pass short left to 17-K.Osborn pushed ob at MIN 29 for 4 yards (33-A.Hamilton)."/>
    <s v="pass"/>
    <n v="0"/>
    <n v="1"/>
    <n v="0"/>
    <n v="0"/>
    <s v="K.Osborn"/>
    <n v="2"/>
    <n v="2"/>
    <n v="0"/>
    <n v="1"/>
    <n v="0"/>
    <n v="1.6"/>
    <n v="1.635"/>
    <n v="1.635"/>
    <x v="154"/>
  </r>
  <r>
    <x v="0"/>
    <s v="MIN"/>
    <s v="ARI"/>
    <n v="77"/>
    <n v="23"/>
    <s v="(2:09) (Shotgun) 8-K.Cousins pass short left to 19-A.Thielen to MIN 26 for 3 yards (9-I.Simmons). FUMBLES (9-I.Simmons), ball out of bounds at ARI 26."/>
    <s v="pass"/>
    <n v="0"/>
    <n v="1"/>
    <n v="0"/>
    <n v="0"/>
    <s v="A.Thielen"/>
    <n v="-4"/>
    <n v="-4"/>
    <n v="0"/>
    <n v="1"/>
    <n v="0"/>
    <n v="1.6"/>
    <n v="1.53"/>
    <n v="1.53"/>
    <x v="153"/>
  </r>
  <r>
    <x v="0"/>
    <s v="NYJ"/>
    <s v="NE"/>
    <n v="76"/>
    <n v="24"/>
    <s v="(2:20) (Shotgun) 2-Z.Wilson pass incomplete short left to 84-C.Davis (8-J.Bentley) [54-D.Hightower]."/>
    <s v="pass"/>
    <n v="0"/>
    <n v="1"/>
    <n v="0"/>
    <n v="0"/>
    <s v="C.Davis"/>
    <n v="0"/>
    <n v="0"/>
    <n v="0"/>
    <n v="1"/>
    <n v="0"/>
    <n v="1.6"/>
    <n v="1.6"/>
    <n v="1.6"/>
    <x v="41"/>
  </r>
  <r>
    <x v="0"/>
    <s v="NYJ"/>
    <s v="NE"/>
    <n v="78"/>
    <n v="22"/>
    <s v="(14:56) 2-Z.Wilson pass short right to 8-E.Moore to NYJ 31 for 9 yards (33-J.Williams)."/>
    <s v="pass"/>
    <n v="0"/>
    <n v="1"/>
    <n v="0"/>
    <n v="0"/>
    <s v="E.Moore"/>
    <n v="9"/>
    <n v="9"/>
    <n v="0"/>
    <n v="1"/>
    <n v="0"/>
    <n v="1.6"/>
    <n v="1.7575000000000001"/>
    <n v="1.7575000000000001"/>
    <x v="156"/>
  </r>
  <r>
    <x v="0"/>
    <s v="NYJ"/>
    <s v="NE"/>
    <n v="76"/>
    <n v="24"/>
    <s v="(11:29) (Shotgun) 2-Z.Wilson pass deep left intended for 8-E.Moore INTERCEPTED by 32-D.McCourty at NE 43. 32-D.McCourty to NYJ 35 for 22 yards (2-Z.Wilson)."/>
    <s v="pass"/>
    <n v="0"/>
    <n v="1"/>
    <n v="0"/>
    <n v="0"/>
    <s v="E.Moore"/>
    <n v="33"/>
    <n v="33"/>
    <n v="0"/>
    <n v="1"/>
    <n v="0"/>
    <n v="1.6"/>
    <n v="2.1775000000000002"/>
    <n v="2.1775000000000002"/>
    <x v="156"/>
  </r>
  <r>
    <x v="0"/>
    <s v="NYJ"/>
    <s v="NE"/>
    <n v="78"/>
    <n v="22"/>
    <s v="(8:28) 2-Z.Wilson pass short left to 8-E.Moore pushed ob at NYJ 30 for 8 yards (33-J.Williams)."/>
    <s v="pass"/>
    <n v="0"/>
    <n v="1"/>
    <n v="0"/>
    <n v="0"/>
    <s v="E.Moore"/>
    <n v="6"/>
    <n v="6"/>
    <n v="0"/>
    <n v="1"/>
    <n v="0"/>
    <n v="1.6"/>
    <n v="1.7050000000000001"/>
    <n v="1.7050000000000001"/>
    <x v="156"/>
  </r>
  <r>
    <x v="0"/>
    <s v="NE"/>
    <s v="NYJ"/>
    <n v="78"/>
    <n v="22"/>
    <s v="(5:27) (Shotgun) 10-M.Jones pass incomplete short left to 16-J.Meyers (57-C.Mosley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0"/>
    <s v="NE"/>
    <s v="NYJ"/>
    <n v="78"/>
    <n v="22"/>
    <s v="(5:23) (Shotgun) 10-M.Jones pass incomplete short left to 84-K.Bourne."/>
    <s v="pass"/>
    <n v="0"/>
    <n v="1"/>
    <n v="0"/>
    <n v="0"/>
    <s v="K.Bourne"/>
    <n v="8"/>
    <n v="8"/>
    <n v="0"/>
    <n v="1"/>
    <n v="0"/>
    <n v="1.6"/>
    <n v="1.74"/>
    <n v="1.74"/>
    <x v="59"/>
  </r>
  <r>
    <x v="0"/>
    <s v="NYJ"/>
    <s v="NE"/>
    <n v="75"/>
    <n v="25"/>
    <s v="(1:57) (Shotgun) 2-Z.Wilson pass short left to 10-B.Berrios ran ob at NYJ 31 for 6 yards."/>
    <s v="pass"/>
    <n v="0"/>
    <n v="1"/>
    <n v="0"/>
    <n v="0"/>
    <s v="B.Berrios"/>
    <n v="6"/>
    <n v="6"/>
    <n v="0"/>
    <n v="1"/>
    <n v="0"/>
    <n v="1.6"/>
    <n v="1.7050000000000001"/>
    <n v="1.7050000000000001"/>
    <x v="21"/>
  </r>
  <r>
    <x v="0"/>
    <s v="NYJ"/>
    <s v="NE"/>
    <n v="80"/>
    <n v="20"/>
    <s v="(1:06) (Shotgun) 2-Z.Wilson pass deep left to 16-J.Smith pushed ob at NE 45 for 35 yards (32-D.McCourty)."/>
    <s v="pass"/>
    <n v="0"/>
    <n v="1"/>
    <n v="0"/>
    <n v="0"/>
    <s v="J.Smith"/>
    <n v="29"/>
    <n v="29"/>
    <n v="0"/>
    <n v="1"/>
    <n v="0"/>
    <n v="1.6"/>
    <n v="2.1074999999999999"/>
    <n v="2.1074999999999999"/>
    <x v="157"/>
  </r>
  <r>
    <x v="0"/>
    <s v="CAR"/>
    <s v="NO"/>
    <n v="77"/>
    <n v="23"/>
    <s v="(:23) 14-S.Darnold pass short right to 22-C.McCaffrey pushed ob at CAR 33 for 10 yards (53-Z.Baun). PENALTY on NO-53-Z.Baun, Unnecessary Roughness, 15 yards, enforced at CAR 33."/>
    <s v="pass"/>
    <n v="0"/>
    <n v="1"/>
    <n v="0"/>
    <n v="0"/>
    <s v="C.McCaffrey"/>
    <n v="2"/>
    <n v="2"/>
    <n v="0"/>
    <n v="1"/>
    <n v="0"/>
    <n v="1.6"/>
    <n v="1.635"/>
    <n v="1.635"/>
    <x v="85"/>
  </r>
  <r>
    <x v="0"/>
    <s v="NO"/>
    <s v="CAR"/>
    <n v="75"/>
    <n v="25"/>
    <s v="(13:38) (Shotgun) 2-J.Winston pass incomplete deep left to 1-M.Callaway."/>
    <s v="pass"/>
    <n v="0"/>
    <n v="1"/>
    <n v="0"/>
    <n v="0"/>
    <s v="M.Callaway"/>
    <n v="16"/>
    <n v="16"/>
    <n v="0"/>
    <n v="1"/>
    <n v="0"/>
    <n v="1.6"/>
    <n v="1.8800000000000001"/>
    <n v="1.8800000000000001"/>
    <x v="60"/>
  </r>
  <r>
    <x v="0"/>
    <s v="WAS"/>
    <s v="NYG"/>
    <n v="77"/>
    <n v="23"/>
    <s v="(14:56) (Shotgun) 4-T.Heinicke pass incomplete deep left to 82-L.Thomas."/>
    <s v="pass"/>
    <n v="0"/>
    <n v="1"/>
    <n v="0"/>
    <n v="0"/>
    <s v="L.Thomas"/>
    <n v="17"/>
    <n v="17"/>
    <n v="0"/>
    <n v="1"/>
    <n v="0"/>
    <n v="1.6"/>
    <n v="1.8975"/>
    <n v="1.8975"/>
    <x v="117"/>
  </r>
  <r>
    <x v="0"/>
    <s v="WAS"/>
    <s v="NYG"/>
    <n v="77"/>
    <n v="23"/>
    <s v="(14:51) (Shotgun) 4-T.Heinicke pass short right to 17-T.McLaurin to WAS 30 for 7 yards (24-J.Bradberr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0"/>
    <s v="NYG"/>
    <s v="WAS"/>
    <n v="76"/>
    <n v="24"/>
    <s v="(5:57) (Shotgun) 8-D.Jones pass incomplete short right to 26-S.Barkley. NYG-65-N.Gates was injured during the play. He is Out.  65 - has a lower leg fracture"/>
    <s v="pass"/>
    <n v="0"/>
    <n v="1"/>
    <n v="0"/>
    <n v="0"/>
    <s v="S.Barkley"/>
    <n v="-4"/>
    <n v="-4"/>
    <n v="0"/>
    <n v="1"/>
    <n v="0"/>
    <n v="1.6"/>
    <n v="1.53"/>
    <n v="1.53"/>
    <x v="179"/>
  </r>
  <r>
    <x v="0"/>
    <s v="NYG"/>
    <s v="WAS"/>
    <n v="75"/>
    <n v="25"/>
    <s v="(11:16) 8-D.Jones pass incomplete deep middle to 19-K.Golladay."/>
    <s v="pass"/>
    <n v="0"/>
    <n v="1"/>
    <n v="0"/>
    <n v="0"/>
    <s v="K.Golladay"/>
    <n v="28"/>
    <n v="28"/>
    <n v="0"/>
    <n v="1"/>
    <n v="0"/>
    <n v="1.6"/>
    <n v="2.09"/>
    <n v="2.09"/>
    <x v="142"/>
  </r>
  <r>
    <x v="0"/>
    <s v="WAS"/>
    <s v="NYG"/>
    <n v="79"/>
    <n v="21"/>
    <s v="(9:21) (Shotgun) 4-T.Heinicke pass incomplete deep right to 17-T.McLaurin."/>
    <s v="pass"/>
    <n v="0"/>
    <n v="1"/>
    <n v="0"/>
    <n v="0"/>
    <s v="T.McLaurin"/>
    <n v="19"/>
    <n v="19"/>
    <n v="0"/>
    <n v="1"/>
    <n v="0"/>
    <n v="1.6"/>
    <n v="1.9325000000000001"/>
    <n v="1.9325000000000001"/>
    <x v="62"/>
  </r>
  <r>
    <x v="0"/>
    <s v="WAS"/>
    <s v="NYG"/>
    <n v="79"/>
    <n v="21"/>
    <s v="(9:16) (Shotgun) 4-T.Heinicke pass incomplete deep right to 82-L.Thomas."/>
    <s v="pass"/>
    <n v="0"/>
    <n v="1"/>
    <n v="0"/>
    <n v="0"/>
    <s v="L.Thomas"/>
    <n v="23"/>
    <n v="23"/>
    <n v="0"/>
    <n v="1"/>
    <n v="0"/>
    <n v="1.6"/>
    <n v="2.0024999999999999"/>
    <n v="2.0024999999999999"/>
    <x v="117"/>
  </r>
  <r>
    <x v="0"/>
    <s v="WAS"/>
    <s v="NYG"/>
    <n v="79"/>
    <n v="21"/>
    <s v="(9:12) (Shotgun) 4-T.Heinicke pass short middle to 41-J.McKissic to WAS 33 for 12 yards (23-L.Ryan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NYG"/>
    <s v="WAS"/>
    <n v="78"/>
    <n v="22"/>
    <s v="(8:18) (Shotgun) 8-D.Jones pass short middle to 3-S.Shepard to NYG 26 for 4 yards (29-K.Fuller)."/>
    <s v="pass"/>
    <n v="0"/>
    <n v="1"/>
    <n v="0"/>
    <n v="0"/>
    <s v="S.Shepard"/>
    <n v="4"/>
    <n v="4"/>
    <n v="0"/>
    <n v="1"/>
    <n v="0"/>
    <n v="1.6"/>
    <n v="1.6700000000000002"/>
    <n v="1.6700000000000002"/>
    <x v="181"/>
  </r>
  <r>
    <x v="0"/>
    <s v="NYG"/>
    <s v="WAS"/>
    <n v="75"/>
    <n v="25"/>
    <s v="(15:00) 8-D.Jones pass short middle to 3-S.Shepard to NYG 42 for 17 yards (29-K.Fuller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0"/>
    <s v="NYG"/>
    <s v="WAS"/>
    <n v="75"/>
    <n v="25"/>
    <s v="(1:30) (Shotgun) 8-D.Jones pass short right to 86-D.Slayton to NYG 38 for 13 yards (25-B.St-Juste)."/>
    <s v="pass"/>
    <n v="0"/>
    <n v="1"/>
    <n v="0"/>
    <n v="0"/>
    <s v="D.Slayton"/>
    <n v="12"/>
    <n v="12"/>
    <n v="0"/>
    <n v="1"/>
    <n v="0"/>
    <n v="1.6"/>
    <n v="1.81"/>
    <n v="1.81"/>
    <x v="182"/>
  </r>
  <r>
    <x v="0"/>
    <s v="WAS"/>
    <s v="NYG"/>
    <n v="75"/>
    <n v="25"/>
    <s v="(13:35) (Shotgun) 4-T.Heinicke pass short middle to 17-T.McLaurin to WAS 43 for 18 yards (23-L.Ryan)."/>
    <s v="pass"/>
    <n v="0"/>
    <n v="1"/>
    <n v="0"/>
    <n v="0"/>
    <s v="T.McLaurin"/>
    <n v="8"/>
    <n v="8"/>
    <n v="0"/>
    <n v="1"/>
    <n v="0"/>
    <n v="1.6"/>
    <n v="1.74"/>
    <n v="1.74"/>
    <x v="62"/>
  </r>
  <r>
    <x v="0"/>
    <s v="NYG"/>
    <s v="WAS"/>
    <n v="75"/>
    <n v="25"/>
    <s v="(8:46) 8-D.Jones pass deep right to 3-S.Shepard to NYG 46 for 21 yards (29-K.Fuller)."/>
    <s v="pass"/>
    <n v="0"/>
    <n v="1"/>
    <n v="0"/>
    <n v="0"/>
    <s v="S.Shepard"/>
    <n v="19"/>
    <n v="19"/>
    <n v="0"/>
    <n v="1"/>
    <n v="0"/>
    <n v="1.6"/>
    <n v="1.9325000000000001"/>
    <n v="1.9325000000000001"/>
    <x v="181"/>
  </r>
  <r>
    <x v="0"/>
    <s v="WAS"/>
    <s v="NYG"/>
    <n v="75"/>
    <n v="25"/>
    <s v="(4:50) (Shotgun) 4-T.Heinicke pass deep right to 41-J.McKissic pushed ob at NYG 19 for 56 yards (29-X.McKinney)."/>
    <s v="pass"/>
    <n v="0"/>
    <n v="1"/>
    <n v="0"/>
    <n v="0"/>
    <s v="J.McKissic"/>
    <n v="23"/>
    <n v="23"/>
    <n v="0"/>
    <n v="1"/>
    <n v="0"/>
    <n v="1.6"/>
    <n v="2.0024999999999999"/>
    <n v="2.0024999999999999"/>
    <x v="180"/>
  </r>
  <r>
    <x v="0"/>
    <s v="NYG"/>
    <s v="WAS"/>
    <n v="75"/>
    <n v="25"/>
    <s v="(4:33) (Shotgun) 8-D.Jones pass incomplete short left to 19-K.Golladay (23-W.Jackson)."/>
    <s v="pass"/>
    <n v="0"/>
    <n v="1"/>
    <n v="0"/>
    <n v="0"/>
    <s v="K.Golladay"/>
    <n v="5"/>
    <n v="5"/>
    <n v="0"/>
    <n v="1"/>
    <n v="0"/>
    <n v="1.6"/>
    <n v="1.6875"/>
    <n v="1.6875"/>
    <x v="142"/>
  </r>
  <r>
    <x v="0"/>
    <s v="NYG"/>
    <s v="WAS"/>
    <n v="75"/>
    <n v="25"/>
    <s v="(4:28) (No Huddle, Shotgun) 8-D.Jones pass short middle to 80-K.Rudolph to NYG 38 for 13 yards (20-B.McCain)."/>
    <s v="pass"/>
    <n v="0"/>
    <n v="1"/>
    <n v="0"/>
    <n v="0"/>
    <s v="K.Rudolph"/>
    <n v="12"/>
    <n v="12"/>
    <n v="0"/>
    <n v="1"/>
    <n v="0"/>
    <n v="1.6"/>
    <n v="1.81"/>
    <n v="1.81"/>
    <x v="8"/>
  </r>
  <r>
    <x v="0"/>
    <s v="WAS"/>
    <s v="NYG"/>
    <n v="78"/>
    <n v="22"/>
    <s v="(2:22) (Shotgun) 4-T.Heinicke pass short right intended for 17-T.McLaurin INTERCEPTED by 24-J.Bradberry at WAS 25. 24-J.Bradberry to WAS 20 for 5 yards (17-T.McLaurin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</r>
  <r>
    <x v="0"/>
    <s v="WAS"/>
    <s v="NYG"/>
    <n v="75"/>
    <n v="25"/>
    <s v="(2:00) (Shotgun) 4-T.Heinicke pass short left to 41-J.McKissic to WAS 27 for 2 yards (21-J.Peppers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SF"/>
    <s v="PHI"/>
    <n v="79"/>
    <n v="21"/>
    <s v="(14:25) 10-J.Garoppolo pass incomplete short left to 44-K.Juszczyk."/>
    <s v="pass"/>
    <n v="0"/>
    <n v="1"/>
    <n v="0"/>
    <n v="0"/>
    <s v="K.Juszczyk"/>
    <n v="-3"/>
    <n v="-3"/>
    <n v="0"/>
    <n v="1"/>
    <n v="0"/>
    <n v="1.6"/>
    <n v="1.5475000000000001"/>
    <n v="1.5475000000000001"/>
    <x v="119"/>
  </r>
  <r>
    <x v="0"/>
    <s v="SF"/>
    <s v="PHI"/>
    <n v="79"/>
    <n v="21"/>
    <s v="(14:21) (Shotgun) 10-J.Garoppolo pass short middle to 19-D.Samuel to SF 31 for 10 yards (50-E.Wilson, 28-A.Harris)."/>
    <s v="pass"/>
    <n v="0"/>
    <n v="1"/>
    <n v="0"/>
    <n v="0"/>
    <s v="D.Samuel"/>
    <n v="2"/>
    <n v="2"/>
    <n v="0"/>
    <n v="1"/>
    <n v="0"/>
    <n v="1.6"/>
    <n v="1.635"/>
    <n v="1.635"/>
    <x v="27"/>
  </r>
  <r>
    <x v="0"/>
    <s v="PHI"/>
    <s v="SF"/>
    <n v="79"/>
    <n v="21"/>
    <s v="(9:28) (Shotgun) 1-J.Hurts pass short left to 6-D.Smith to PHI 32 for 11 yards (24-K.Williams)."/>
    <s v="pass"/>
    <n v="0"/>
    <n v="1"/>
    <n v="0"/>
    <n v="0"/>
    <s v="D.Smith"/>
    <n v="7"/>
    <n v="7"/>
    <n v="0"/>
    <n v="1"/>
    <n v="0"/>
    <n v="1.6"/>
    <n v="1.7225000000000001"/>
    <n v="1.7225000000000001"/>
    <x v="90"/>
  </r>
  <r>
    <x v="0"/>
    <s v="SF"/>
    <s v="PHI"/>
    <n v="75"/>
    <n v="25"/>
    <s v="(4:45) (Shotgun) 10-J.Garoppolo pass short left to 85-G.Kittle to SF 26 for 1 yard (49-A.Singleton)."/>
    <s v="pass"/>
    <n v="0"/>
    <n v="1"/>
    <n v="0"/>
    <n v="0"/>
    <s v="G.Kittle"/>
    <n v="1"/>
    <n v="1"/>
    <n v="0"/>
    <n v="1"/>
    <n v="0"/>
    <n v="1.6"/>
    <n v="1.6175000000000002"/>
    <n v="1.6175000000000002"/>
    <x v="95"/>
  </r>
  <r>
    <x v="0"/>
    <s v="PHI"/>
    <s v="SF"/>
    <n v="77"/>
    <n v="23"/>
    <s v="(2:43) (Shotgun) 1-J.Hurts pass incomplete short right to 26-M.Sanders."/>
    <s v="pass"/>
    <n v="0"/>
    <n v="1"/>
    <n v="0"/>
    <n v="0"/>
    <s v="M.Sanders"/>
    <n v="5"/>
    <n v="5"/>
    <n v="0"/>
    <n v="1"/>
    <n v="0"/>
    <n v="1.6"/>
    <n v="1.6875"/>
    <n v="1.6875"/>
    <x v="160"/>
  </r>
  <r>
    <x v="0"/>
    <s v="SF"/>
    <s v="PHI"/>
    <n v="75"/>
    <n v="25"/>
    <s v="(1:51) (Shotgun) 10-J.Garoppolo pass short left to 23-J.Hasty to SF 30 for 5 yards (28-A.Harris)."/>
    <s v="pass"/>
    <n v="0"/>
    <n v="1"/>
    <n v="0"/>
    <n v="0"/>
    <s v="J.Hasty"/>
    <n v="-5"/>
    <n v="-5"/>
    <n v="0"/>
    <n v="1"/>
    <n v="0"/>
    <n v="1.6"/>
    <n v="1.5125000000000002"/>
    <n v="1.5125000000000002"/>
    <x v="183"/>
  </r>
  <r>
    <x v="0"/>
    <s v="PHI"/>
    <s v="SF"/>
    <n v="77"/>
    <n v="23"/>
    <s v="(13:51) (Shotgun) 1-J.Hurts pass incomplete deep right to 6-D.Smith (38-D.Lenoir)."/>
    <s v="pass"/>
    <n v="0"/>
    <n v="1"/>
    <n v="0"/>
    <n v="0"/>
    <s v="D.Smith"/>
    <n v="49"/>
    <n v="49"/>
    <n v="0"/>
    <n v="1"/>
    <n v="0"/>
    <n v="1.6"/>
    <n v="2.4575"/>
    <n v="2.4575"/>
    <x v="90"/>
  </r>
  <r>
    <x v="0"/>
    <s v="PHI"/>
    <s v="SF"/>
    <n v="80"/>
    <n v="20"/>
    <s v="(10:47) (Shotgun) 1-J.Hurts pass incomplete deep right to 18-J.Reagor (1-J.Ward)."/>
    <s v="pass"/>
    <n v="0"/>
    <n v="1"/>
    <n v="0"/>
    <n v="0"/>
    <s v="J.Reagor"/>
    <n v="50"/>
    <n v="50"/>
    <n v="0"/>
    <n v="1"/>
    <n v="0"/>
    <n v="1.6"/>
    <n v="2.4750000000000001"/>
    <n v="2.4750000000000001"/>
    <x v="89"/>
  </r>
  <r>
    <x v="0"/>
    <s v="PHI"/>
    <s v="SF"/>
    <n v="80"/>
    <n v="20"/>
    <s v="(10:41) (Shotgun) 1-J.Hurts pass short left to 88-D.Goedert to PHI 30 for 10 yards (56-S.Ebukam; 3-J.Tartt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</r>
  <r>
    <x v="0"/>
    <s v="PHI"/>
    <s v="SF"/>
    <n v="75"/>
    <n v="25"/>
    <s v="(5:07) (Shotgun) 1-J.Hurts pass short left to 14-K.Gainwell to PHI 34 for 9 yards (54-F.Warner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0"/>
    <s v="SEA"/>
    <s v="TEN"/>
    <n v="75"/>
    <n v="25"/>
    <s v="(2:16) (No Huddle, Shotgun) 3-R.Wilson pass short right to 14-D.Metcalf to SEA 29 for 4 yards (58-H.Landry)."/>
    <s v="pass"/>
    <n v="0"/>
    <n v="1"/>
    <n v="0"/>
    <n v="0"/>
    <s v="D.Metcalf"/>
    <n v="-2"/>
    <n v="-2"/>
    <n v="0"/>
    <n v="1"/>
    <n v="0"/>
    <n v="1.6"/>
    <n v="1.5650000000000002"/>
    <n v="1.5650000000000002"/>
    <x v="65"/>
  </r>
  <r>
    <x v="0"/>
    <s v="TEN"/>
    <s v="SEA"/>
    <n v="76"/>
    <n v="24"/>
    <s v="(12:10) 17-R.Tannehill pass deep middle to 2-J.Jones to SEA 25 for 51 yards (21-T.Flowers)."/>
    <s v="pass"/>
    <n v="0"/>
    <n v="1"/>
    <n v="0"/>
    <n v="0"/>
    <s v="J.Jones"/>
    <n v="47"/>
    <n v="47"/>
    <n v="0"/>
    <n v="1"/>
    <n v="0"/>
    <n v="1.6"/>
    <n v="2.4224999999999999"/>
    <n v="2.4224999999999999"/>
    <x v="126"/>
  </r>
  <r>
    <x v="0"/>
    <s v="SEA"/>
    <s v="TEN"/>
    <n v="75"/>
    <n v="25"/>
    <s v="(1:05) (Shotgun) 3-R.Wilson pass short right to 25-T.Homer ran ob at SEA 36 for 11 yards (35-C.Jackson)."/>
    <s v="pass"/>
    <n v="0"/>
    <n v="1"/>
    <n v="0"/>
    <n v="0"/>
    <s v="T.Homer"/>
    <n v="0"/>
    <n v="0"/>
    <n v="0"/>
    <n v="1"/>
    <n v="0"/>
    <n v="1.6"/>
    <n v="1.6"/>
    <n v="1.6"/>
    <x v="185"/>
  </r>
  <r>
    <x v="0"/>
    <s v="SEA"/>
    <s v="TEN"/>
    <n v="79"/>
    <n v="21"/>
    <s v="(8:59) (No Huddle, Shotgun) 3-R.Wilson pass short middle to 14-D.Metcalf to SEA 35 for 14 yards (20-J.Jenkins)."/>
    <s v="pass"/>
    <n v="0"/>
    <n v="1"/>
    <n v="0"/>
    <n v="0"/>
    <s v="D.Metcalf"/>
    <n v="5"/>
    <n v="5"/>
    <n v="0"/>
    <n v="1"/>
    <n v="0"/>
    <n v="1.6"/>
    <n v="1.6875"/>
    <n v="1.6875"/>
    <x v="65"/>
  </r>
  <r>
    <x v="0"/>
    <s v="SEA"/>
    <s v="TEN"/>
    <n v="76"/>
    <n v="24"/>
    <s v="(14:31) (Shotgun) 3-R.Wilson pass short left to 18-F.Swain to SEA 25 for 1 yard (35-C.Jackson)."/>
    <s v="pass"/>
    <n v="0"/>
    <n v="1"/>
    <n v="0"/>
    <n v="0"/>
    <s v="F.Swain"/>
    <n v="-3"/>
    <n v="-3"/>
    <n v="0"/>
    <n v="1"/>
    <n v="0"/>
    <n v="1.6"/>
    <n v="1.5475000000000001"/>
    <n v="1.5475000000000001"/>
    <x v="186"/>
  </r>
  <r>
    <x v="0"/>
    <s v="SEA"/>
    <s v="TEN"/>
    <n v="75"/>
    <n v="25"/>
    <s v="(13:55) (Shotgun) 3-R.Wilson pass short middle to 16-T.Lockett to SEA 32 for 7 yards (51-D.Long)."/>
    <s v="pass"/>
    <n v="0"/>
    <n v="1"/>
    <n v="0"/>
    <n v="0"/>
    <s v="T.Lockett"/>
    <n v="5"/>
    <n v="5"/>
    <n v="0"/>
    <n v="1"/>
    <n v="0"/>
    <n v="1.6"/>
    <n v="1.6875"/>
    <n v="1.6875"/>
    <x v="64"/>
  </r>
  <r>
    <x v="0"/>
    <s v="TEN"/>
    <s v="SEA"/>
    <n v="75"/>
    <n v="25"/>
    <s v="(13:06) 17-R.Tannehill pass short middle to 11-A.Brown to TEN 40 for 15 yards (6-Q.Diggs, 56-J.Brooks)."/>
    <s v="pass"/>
    <n v="0"/>
    <n v="1"/>
    <n v="0"/>
    <n v="0"/>
    <s v="A.Brown"/>
    <n v="15"/>
    <n v="15"/>
    <n v="0"/>
    <n v="1"/>
    <n v="0"/>
    <n v="1.6"/>
    <n v="1.8625"/>
    <n v="1.8625"/>
    <x v="122"/>
  </r>
  <r>
    <x v="0"/>
    <s v="TEN"/>
    <s v="SEA"/>
    <n v="78"/>
    <n v="22"/>
    <s v="(4:08) (Shotgun) 17-R.Tannehill pass short right to 2-J.Jones to TEN 32 for 10 yards (2-D.Reed; 56-J.Brooks)."/>
    <s v="pass"/>
    <n v="0"/>
    <n v="1"/>
    <n v="0"/>
    <n v="0"/>
    <s v="J.Jones"/>
    <n v="6"/>
    <n v="6"/>
    <n v="0"/>
    <n v="1"/>
    <n v="0"/>
    <n v="1.6"/>
    <n v="1.7050000000000001"/>
    <n v="1.7050000000000001"/>
    <x v="126"/>
  </r>
  <r>
    <x v="1"/>
    <s v="ARI"/>
    <s v="TEN"/>
    <n v="61"/>
    <n v="39"/>
    <s v="(13:27) (Shotgun) 1-K.Murray pass deep left to 10-D.Hopkins pushed ob at TEN 23 for 38 yards (20-J.Jenkins)."/>
    <s v="pass"/>
    <n v="0"/>
    <n v="1"/>
    <n v="0"/>
    <n v="0"/>
    <s v="D.Hopkins"/>
    <n v="29"/>
    <n v="29"/>
    <n v="0"/>
    <n v="1"/>
    <n v="0"/>
    <n v="1.6"/>
    <n v="2.1074999999999999"/>
    <n v="2.1074999999999999"/>
    <x v="112"/>
  </r>
  <r>
    <x v="1"/>
    <s v="ARI"/>
    <s v="TEN"/>
    <n v="31"/>
    <n v="69"/>
    <s v="(12:26) (Shotgun) 1-K.Murray pass short left to 2-C.Edmonds to TEN 30 for 1 yard (58-H.Landry). Penalty on ARI-79-J.Jones, Ineligible Downfield Pass, declined."/>
    <s v="pass"/>
    <n v="0"/>
    <n v="1"/>
    <n v="0"/>
    <n v="0"/>
    <s v="C.Edmonds"/>
    <n v="-4"/>
    <n v="-4"/>
    <n v="0"/>
    <n v="1"/>
    <n v="0"/>
    <n v="1.6"/>
    <n v="1.53"/>
    <n v="1.53"/>
    <x v="127"/>
  </r>
  <r>
    <x v="1"/>
    <s v="ARI"/>
    <s v="TEN"/>
    <n v="30"/>
    <n v="70"/>
    <s v="(11:54) (Shotgun) 1-K.Murray pass deep right to 18-A.Green pushed ob at TEN 9 for 21 yards (37-A.Hooker)."/>
    <s v="pass"/>
    <n v="0"/>
    <n v="1"/>
    <n v="0"/>
    <n v="0"/>
    <s v="A.Green"/>
    <n v="20"/>
    <n v="20"/>
    <n v="0"/>
    <n v="1"/>
    <n v="0"/>
    <n v="1.6"/>
    <n v="1.9500000000000002"/>
    <n v="1.9500000000000002"/>
    <x v="124"/>
  </r>
  <r>
    <x v="1"/>
    <s v="ARI"/>
    <s v="TEN"/>
    <n v="24"/>
    <n v="76"/>
    <s v="(10:08) (Shotgun) 1-K.Murray pass short middle to 13-C.Kirk to TEN 16 for 8 yards (54-R.Evans)."/>
    <s v="pass"/>
    <n v="0"/>
    <n v="1"/>
    <n v="0"/>
    <n v="0"/>
    <s v="C.Kirk"/>
    <n v="4"/>
    <n v="4"/>
    <n v="0"/>
    <n v="1"/>
    <n v="0"/>
    <n v="1.8"/>
    <n v="1.6700000000000002"/>
    <n v="1.7558000000000002"/>
    <x v="113"/>
  </r>
  <r>
    <x v="1"/>
    <s v="ARI"/>
    <s v="TEN"/>
    <n v="16"/>
    <n v="84"/>
    <s v="(9:29) (No Huddle, Shotgun) 1-K.Murray pass incomplete deep right to 4-R.Moore."/>
    <s v="pass"/>
    <n v="0"/>
    <n v="1"/>
    <n v="0"/>
    <n v="0"/>
    <s v="R.Moore"/>
    <n v="16"/>
    <n v="16"/>
    <n v="0"/>
    <n v="1"/>
    <n v="0"/>
    <n v="2"/>
    <n v="1.8800000000000001"/>
    <n v="1.9592000000000001"/>
    <x v="125"/>
  </r>
  <r>
    <x v="1"/>
    <s v="ARI"/>
    <s v="TEN"/>
    <n v="5"/>
    <n v="95"/>
    <s v="(8:30) (Shotgun) 1-K.Murray pass incomplete short right to 18-A.Green (26-K.Fulton)."/>
    <s v="pass"/>
    <n v="0"/>
    <n v="1"/>
    <n v="0"/>
    <n v="0"/>
    <s v="A.Green"/>
    <n v="5"/>
    <n v="5"/>
    <n v="0"/>
    <n v="1"/>
    <n v="0"/>
    <n v="3.2"/>
    <n v="1.6875"/>
    <n v="3.2"/>
    <x v="124"/>
  </r>
  <r>
    <x v="1"/>
    <s v="ARI"/>
    <s v="TEN"/>
    <n v="5"/>
    <n v="95"/>
    <s v="(8:26) (Shotgun) 1-K.Murray pass incomplete short right to 86-D.Harris."/>
    <s v="pass"/>
    <n v="0"/>
    <n v="1"/>
    <n v="0"/>
    <n v="0"/>
    <s v="D.Harris"/>
    <n v="5"/>
    <n v="5"/>
    <n v="0"/>
    <n v="1"/>
    <n v="0"/>
    <n v="3.2"/>
    <n v="1.6875"/>
    <n v="3.2"/>
    <x v="128"/>
  </r>
  <r>
    <x v="1"/>
    <s v="ARI"/>
    <s v="TEN"/>
    <n v="5"/>
    <n v="95"/>
    <s v="(8:18) (Shotgun) 1-K.Murray pass short right to 10-D.Hopkins for 5 yards, TOUCHDOWN [58-H.Landry]."/>
    <s v="pass"/>
    <n v="0"/>
    <n v="1"/>
    <n v="0"/>
    <n v="0"/>
    <s v="D.Hopkins"/>
    <n v="5"/>
    <n v="5"/>
    <n v="0"/>
    <n v="1"/>
    <n v="0"/>
    <n v="3.2"/>
    <n v="1.6875"/>
    <n v="3.2"/>
    <x v="112"/>
  </r>
  <r>
    <x v="1"/>
    <s v="ARI"/>
    <s v="TEN"/>
    <n v="61"/>
    <n v="39"/>
    <s v="(6:04) (Shotgun) 1-K.Murray pass short left to 10-D.Hopkins to ARI 42 for 3 yards (20-J.Jenkins)."/>
    <s v="pass"/>
    <n v="0"/>
    <n v="1"/>
    <n v="0"/>
    <n v="0"/>
    <s v="D.Hopkins"/>
    <n v="3"/>
    <n v="3"/>
    <n v="0"/>
    <n v="1"/>
    <n v="0"/>
    <n v="1.6"/>
    <n v="1.6525000000000001"/>
    <n v="1.6525000000000001"/>
    <x v="112"/>
  </r>
  <r>
    <x v="1"/>
    <s v="ARI"/>
    <s v="TEN"/>
    <n v="58"/>
    <n v="42"/>
    <s v="(5:29) (No Huddle, Shotgun) 1-K.Murray pass incomplete short right to 18-A.Green."/>
    <s v="pass"/>
    <n v="0"/>
    <n v="1"/>
    <n v="0"/>
    <n v="0"/>
    <s v="A.Green"/>
    <n v="3"/>
    <n v="3"/>
    <n v="0"/>
    <n v="1"/>
    <n v="0"/>
    <n v="1.6"/>
    <n v="1.6525000000000001"/>
    <n v="1.6525000000000001"/>
    <x v="124"/>
  </r>
  <r>
    <x v="1"/>
    <s v="TEN"/>
    <s v="ARI"/>
    <n v="74"/>
    <n v="26"/>
    <s v="(3:10) (Punt formation) 21-M.Farley pass short middle to 37-A.Hooker to TEN 32 for 6 yards (86-D.Harris)."/>
    <s v="pass"/>
    <n v="0"/>
    <n v="1"/>
    <n v="0"/>
    <n v="0"/>
    <s v="A.Hooker"/>
    <n v="4"/>
    <n v="4"/>
    <n v="0"/>
    <n v="1"/>
    <n v="0"/>
    <n v="1.6"/>
    <n v="1.6700000000000002"/>
    <n v="1.6700000000000002"/>
    <x v="187"/>
  </r>
  <r>
    <x v="1"/>
    <s v="ARI"/>
    <s v="TEN"/>
    <n v="72"/>
    <n v="28"/>
    <s v="(15:00) (Shotgun) 1-K.Murray pass short left to 10-D.Hopkins to ARI 38 for 10 yards (20-J.Jenkins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</r>
  <r>
    <x v="1"/>
    <s v="ARI"/>
    <s v="TEN"/>
    <n v="32"/>
    <n v="68"/>
    <s v="(13:18) (No Huddle, Shotgun) 1-K.Murray pass short right to 13-C.Kirk to TEN 29 for 3 yards (37-A.Hooker)."/>
    <s v="pass"/>
    <n v="0"/>
    <n v="1"/>
    <n v="0"/>
    <n v="0"/>
    <s v="C.Kirk"/>
    <n v="-1"/>
    <n v="-1"/>
    <n v="0"/>
    <n v="1"/>
    <n v="0"/>
    <n v="1.6"/>
    <n v="1.5825"/>
    <n v="1.5825"/>
    <x v="113"/>
  </r>
  <r>
    <x v="1"/>
    <s v="ARI"/>
    <s v="TEN"/>
    <n v="17"/>
    <n v="83"/>
    <s v="(11:03) (Shotgun) 1-K.Murray pass short left to 10-D.Hopkins for 17 yards, TOUCHDOWN."/>
    <s v="pass"/>
    <n v="0"/>
    <n v="1"/>
    <n v="0"/>
    <n v="0"/>
    <s v="D.Hopkins"/>
    <n v="4"/>
    <n v="4"/>
    <n v="0"/>
    <n v="1"/>
    <n v="0"/>
    <n v="2"/>
    <n v="1.6700000000000002"/>
    <n v="1.8878000000000001"/>
    <x v="112"/>
  </r>
  <r>
    <x v="1"/>
    <s v="TEN"/>
    <s v="ARI"/>
    <n v="61"/>
    <n v="39"/>
    <s v="(9:52) (Shotgun) 17-R.Tannehill pass short right to 86-A.Firkser pushed ob at 50 for 11 yards (23-R.Alford)."/>
    <s v="pass"/>
    <n v="0"/>
    <n v="1"/>
    <n v="0"/>
    <n v="0"/>
    <s v="A.Firkser"/>
    <n v="6"/>
    <n v="6"/>
    <n v="0"/>
    <n v="1"/>
    <n v="0"/>
    <n v="1.6"/>
    <n v="1.7050000000000001"/>
    <n v="1.7050000000000001"/>
    <x v="188"/>
  </r>
  <r>
    <x v="1"/>
    <s v="TEN"/>
    <s v="ARI"/>
    <n v="50"/>
    <n v="50"/>
    <s v="(9:17) (No Huddle) 17-R.Tannehill pass deep right to 80-C.Rogers to ARI 11 for 39 yards (7-B.Murphy). Penalty on ARI-7-B.Murphy, Defensive Holding, declined."/>
    <s v="pass"/>
    <n v="0"/>
    <n v="1"/>
    <n v="0"/>
    <n v="0"/>
    <s v="C.Rogers"/>
    <n v="24"/>
    <n v="24"/>
    <n v="0"/>
    <n v="1"/>
    <n v="0"/>
    <n v="1.6"/>
    <n v="2.02"/>
    <n v="2.02"/>
    <x v="67"/>
  </r>
  <r>
    <x v="1"/>
    <s v="TEN"/>
    <s v="ARI"/>
    <n v="11"/>
    <n v="89"/>
    <s v="(8:50) (Shotgun) 17-R.Tannehill pass incomplete short middle to 2-J.Jones (7-B.Murphy)."/>
    <s v="pass"/>
    <n v="0"/>
    <n v="1"/>
    <n v="0"/>
    <n v="0"/>
    <s v="J.Jones"/>
    <n v="11"/>
    <n v="11"/>
    <n v="0"/>
    <n v="1"/>
    <n v="0"/>
    <n v="2.2000000000000002"/>
    <n v="1.7925"/>
    <n v="2.0614500000000002"/>
    <x v="126"/>
  </r>
  <r>
    <x v="1"/>
    <s v="TEN"/>
    <s v="ARI"/>
    <n v="11"/>
    <n v="89"/>
    <s v="(8:47) (Shotgun) 17-R.Tannehill pass incomplete short middle to 87-G.Swaim (3-B.Baker)."/>
    <s v="pass"/>
    <n v="0"/>
    <n v="1"/>
    <n v="0"/>
    <n v="0"/>
    <s v="G.Swaim"/>
    <n v="11"/>
    <n v="11"/>
    <n v="0"/>
    <n v="1"/>
    <n v="0"/>
    <n v="2.2000000000000002"/>
    <n v="1.7925"/>
    <n v="2.0614500000000002"/>
    <x v="189"/>
  </r>
  <r>
    <x v="1"/>
    <s v="TEN"/>
    <s v="ARI"/>
    <n v="11"/>
    <n v="89"/>
    <s v="(8:43) (Shotgun) 17-R.Tannehill pass short left to 15-N.Westbrook-Ikhine to ARI 1 for 10 yards (9-I.Simmons)."/>
    <s v="pass"/>
    <n v="0"/>
    <n v="1"/>
    <n v="0"/>
    <n v="0"/>
    <s v="N.Westbrook-Ikhine"/>
    <n v="7"/>
    <n v="7"/>
    <n v="0"/>
    <n v="1"/>
    <n v="0"/>
    <n v="2.2000000000000002"/>
    <n v="1.7225000000000001"/>
    <n v="2.0376500000000002"/>
    <x v="120"/>
  </r>
  <r>
    <x v="1"/>
    <s v="ARI"/>
    <s v="TEN"/>
    <n v="45"/>
    <n v="55"/>
    <s v="(3:44) (Shotgun) 1-K.Murray pass short right to 18-A.Green to TEN 41 for 4 yards (26-K.Fulton)."/>
    <s v="pass"/>
    <n v="0"/>
    <n v="1"/>
    <n v="0"/>
    <n v="0"/>
    <s v="A.Green"/>
    <n v="4"/>
    <n v="4"/>
    <n v="0"/>
    <n v="1"/>
    <n v="0"/>
    <n v="1.6"/>
    <n v="1.6700000000000002"/>
    <n v="1.6700000000000002"/>
    <x v="124"/>
  </r>
  <r>
    <x v="1"/>
    <s v="ARI"/>
    <s v="TEN"/>
    <n v="41"/>
    <n v="59"/>
    <s v="(3:04) (Shotgun) 1-K.Murray pass deep right to 13-C.Kirk to TEN 19 for 22 yards (31-K.Byard)."/>
    <s v="pass"/>
    <n v="0"/>
    <n v="1"/>
    <n v="0"/>
    <n v="0"/>
    <s v="C.Kirk"/>
    <n v="20"/>
    <n v="20"/>
    <n v="0"/>
    <n v="1"/>
    <n v="0"/>
    <n v="1.6"/>
    <n v="1.9500000000000002"/>
    <n v="1.9500000000000002"/>
    <x v="113"/>
  </r>
  <r>
    <x v="1"/>
    <s v="ARI"/>
    <s v="TEN"/>
    <n v="19"/>
    <n v="81"/>
    <s v="(2:00) (Shotgun) 1-K.Murray pass short left to 2-C.Edmonds to TEN 16 for 3 yards (20-J.Jenkins). PENALTY on TEN-20-J.Jenkins, Face Mask (15 Yards), 8 yards, enforced at TEN 16."/>
    <s v="pass"/>
    <n v="0"/>
    <n v="1"/>
    <n v="0"/>
    <n v="0"/>
    <s v="C.Edmonds"/>
    <n v="-2"/>
    <n v="-2"/>
    <n v="0"/>
    <n v="1"/>
    <n v="0"/>
    <n v="2"/>
    <n v="1.5650000000000002"/>
    <n v="1.8521000000000001"/>
    <x v="127"/>
  </r>
  <r>
    <x v="1"/>
    <s v="TEN"/>
    <s v="ARI"/>
    <n v="50"/>
    <n v="50"/>
    <s v="(1:01) (No Huddle, Shotgun) 17-R.Tannehill pass short middle to 28-J.McNichols to ARI 41 for 9 yards (7-B.Murphy)."/>
    <s v="pass"/>
    <n v="0"/>
    <n v="1"/>
    <n v="0"/>
    <n v="0"/>
    <s v="J.McNichols"/>
    <n v="5"/>
    <n v="5"/>
    <n v="0"/>
    <n v="1"/>
    <n v="0"/>
    <n v="1.6"/>
    <n v="1.6875"/>
    <n v="1.6875"/>
    <x v="66"/>
  </r>
  <r>
    <x v="1"/>
    <s v="TEN"/>
    <s v="ARI"/>
    <n v="41"/>
    <n v="59"/>
    <s v="(:42) (No Huddle, Shotgun) 17-R.Tannehill pass short right to 86-A.Firkser ran ob at ARI 37 for 4 yards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</r>
  <r>
    <x v="1"/>
    <s v="TEN"/>
    <s v="ARI"/>
    <n v="37"/>
    <n v="63"/>
    <s v="(:37) (Shotgun) 17-R.Tannehill pass short left to 86-A.Firkser to ARI 33 for 4 yards (3-B.Baker)."/>
    <s v="pass"/>
    <n v="0"/>
    <n v="1"/>
    <n v="0"/>
    <n v="0"/>
    <s v="A.Firkser"/>
    <n v="4"/>
    <n v="4"/>
    <n v="0"/>
    <n v="1"/>
    <n v="0"/>
    <n v="1.6"/>
    <n v="1.6700000000000002"/>
    <n v="1.6700000000000002"/>
    <x v="188"/>
  </r>
  <r>
    <x v="1"/>
    <s v="TEN"/>
    <s v="ARI"/>
    <n v="28"/>
    <n v="72"/>
    <s v="(:28) (Shotgun) 17-R.Tannehill pass incomplete short left to 2-J.Jones."/>
    <s v="pass"/>
    <n v="0"/>
    <n v="1"/>
    <n v="0"/>
    <n v="0"/>
    <s v="J.Jones"/>
    <n v="13"/>
    <n v="13"/>
    <n v="0"/>
    <n v="1"/>
    <n v="0"/>
    <n v="1.6"/>
    <n v="1.8275000000000001"/>
    <n v="1.8275000000000001"/>
    <x v="126"/>
  </r>
  <r>
    <x v="1"/>
    <s v="TEN"/>
    <s v="ARI"/>
    <n v="28"/>
    <n v="72"/>
    <s v="(:24) (Shotgun) 17-R.Tannehill pass incomplete deep right to 11-A.Brown."/>
    <s v="pass"/>
    <n v="0"/>
    <n v="1"/>
    <n v="0"/>
    <n v="0"/>
    <s v="A.Brown"/>
    <n v="28"/>
    <n v="28"/>
    <n v="0"/>
    <n v="1"/>
    <n v="0"/>
    <n v="1.6"/>
    <n v="2.09"/>
    <n v="2.09"/>
    <x v="122"/>
  </r>
  <r>
    <x v="1"/>
    <s v="ARI"/>
    <s v="TEN"/>
    <n v="64"/>
    <n v="36"/>
    <s v="(:14) (Shotgun) 1-K.Murray pass short left to 4-R.Moore to ARI 48 for 12 yards (98-J.Simmons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</r>
  <r>
    <x v="1"/>
    <s v="ARI"/>
    <s v="TEN"/>
    <n v="52"/>
    <n v="48"/>
    <s v="(:08) (Shotgun) 1-K.Murray pass incomplete short left to 10-D.Hopkins."/>
    <s v="pass"/>
    <n v="0"/>
    <n v="1"/>
    <n v="0"/>
    <n v="0"/>
    <s v="D.Hopkins"/>
    <n v="14"/>
    <n v="14"/>
    <n v="0"/>
    <n v="1"/>
    <n v="0"/>
    <n v="1.6"/>
    <n v="1.845"/>
    <n v="1.845"/>
    <x v="112"/>
  </r>
  <r>
    <x v="1"/>
    <s v="ARI"/>
    <s v="TEN"/>
    <n v="52"/>
    <n v="48"/>
    <s v="(:02) (Shotgun) 1-K.Murray pass short middle to 2-C.Edmonds to TEN 16 for 36 yards (11-A.Brown)."/>
    <s v="pass"/>
    <n v="0"/>
    <n v="1"/>
    <n v="0"/>
    <n v="0"/>
    <s v="C.Edmonds"/>
    <n v="0"/>
    <n v="0"/>
    <n v="0"/>
    <n v="1"/>
    <n v="0"/>
    <n v="1.6"/>
    <n v="1.6"/>
    <n v="1.6"/>
    <x v="127"/>
  </r>
  <r>
    <x v="1"/>
    <s v="TEN"/>
    <s v="ARI"/>
    <n v="32"/>
    <n v="68"/>
    <s v="(13:42) (Shotgun) 17-R.Tannehill pass short left to 11-A.Brown to ARI 13 for 19 yards (3-B.Baker)."/>
    <s v="pass"/>
    <n v="0"/>
    <n v="1"/>
    <n v="0"/>
    <n v="0"/>
    <s v="A.Brown"/>
    <n v="14"/>
    <n v="14"/>
    <n v="0"/>
    <n v="1"/>
    <n v="0"/>
    <n v="1.6"/>
    <n v="1.845"/>
    <n v="1.845"/>
    <x v="122"/>
  </r>
  <r>
    <x v="1"/>
    <s v="TEN"/>
    <s v="ARI"/>
    <n v="13"/>
    <n v="87"/>
    <s v="(12:59) (Shotgun) 17-R.Tannehill pass short middle to 11-A.Brown for 13 yards, TOUCHDOWN."/>
    <s v="pass"/>
    <n v="0"/>
    <n v="1"/>
    <n v="0"/>
    <n v="0"/>
    <s v="A.Brown"/>
    <n v="13"/>
    <n v="13"/>
    <n v="0"/>
    <n v="1"/>
    <n v="0"/>
    <n v="2.2000000000000002"/>
    <n v="1.8275000000000001"/>
    <n v="2.0733500000000005"/>
    <x v="122"/>
  </r>
  <r>
    <x v="1"/>
    <s v="ARI"/>
    <s v="TEN"/>
    <n v="43"/>
    <n v="57"/>
    <s v="(11:52) (No Huddle, Shotgun) 1-K.Murray pass short left to 10-D.Hopkins to TEN 33 for 10 yards (20-J.Jenkins). TEN-93-T.Tart was injured during the play. His return is Questionable. TEN-58-H.Landry was injured during the play. His return is Questionable."/>
    <s v="pass"/>
    <n v="0"/>
    <n v="1"/>
    <n v="0"/>
    <n v="0"/>
    <s v="D.Hopkins"/>
    <n v="7"/>
    <n v="7"/>
    <n v="0"/>
    <n v="1"/>
    <n v="0"/>
    <n v="1.6"/>
    <n v="1.7225000000000001"/>
    <n v="1.7225000000000001"/>
    <x v="112"/>
  </r>
  <r>
    <x v="1"/>
    <s v="ARI"/>
    <s v="TEN"/>
    <n v="26"/>
    <n v="74"/>
    <s v="(10:50) 1-K.Murray pass incomplete short right to 86-D.Harris."/>
    <s v="pass"/>
    <n v="0"/>
    <n v="1"/>
    <n v="0"/>
    <n v="0"/>
    <s v="D.Harris"/>
    <n v="-1"/>
    <n v="-1"/>
    <n v="0"/>
    <n v="1"/>
    <n v="0"/>
    <n v="1.6"/>
    <n v="1.5825"/>
    <n v="1.5825"/>
    <x v="128"/>
  </r>
  <r>
    <x v="1"/>
    <s v="ARI"/>
    <s v="TEN"/>
    <n v="26"/>
    <n v="74"/>
    <s v="(10:45) (Shotgun) 1-K.Murray pass deep right to 13-C.Kirk for 26 yards, TOUCHDOWN. TEN-92-O.Adeniyi was injured during the play. His return is Questionable."/>
    <s v="pass"/>
    <n v="0"/>
    <n v="1"/>
    <n v="0"/>
    <n v="0"/>
    <s v="C.Kirk"/>
    <n v="26"/>
    <n v="26"/>
    <n v="0"/>
    <n v="1"/>
    <n v="0"/>
    <n v="1.6"/>
    <n v="2.0550000000000002"/>
    <n v="2.0550000000000002"/>
    <x v="113"/>
  </r>
  <r>
    <x v="1"/>
    <s v="TEN"/>
    <s v="ARI"/>
    <n v="70"/>
    <n v="30"/>
    <s v="(9:29) (Shotgun) 17-R.Tannehill pass deep middle intended for 2-J.Jones INTERCEPTED by 9-I.Simmons [99-J.Watt] at 50. 9-I.Simmons to ARI 47 for -3 yards (28-J.McNichols)."/>
    <s v="pass"/>
    <n v="0"/>
    <n v="1"/>
    <n v="0"/>
    <n v="0"/>
    <s v="J.Jones"/>
    <n v="20"/>
    <n v="20"/>
    <n v="0"/>
    <n v="1"/>
    <n v="0"/>
    <n v="1.6"/>
    <n v="1.9500000000000002"/>
    <n v="1.9500000000000002"/>
    <x v="126"/>
  </r>
  <r>
    <x v="1"/>
    <s v="ARI"/>
    <s v="TEN"/>
    <n v="53"/>
    <n v="47"/>
    <s v="(9:21) (Shotgun) 1-K.Murray pass incomplete deep left to 10-D.Hopkins."/>
    <s v="pass"/>
    <n v="0"/>
    <n v="1"/>
    <n v="0"/>
    <n v="0"/>
    <s v="D.Hopkins"/>
    <n v="18"/>
    <n v="18"/>
    <n v="0"/>
    <n v="1"/>
    <n v="0"/>
    <n v="1.6"/>
    <n v="1.915"/>
    <n v="1.915"/>
    <x v="112"/>
  </r>
  <r>
    <x v="1"/>
    <s v="ARI"/>
    <s v="TEN"/>
    <n v="53"/>
    <n v="47"/>
    <s v="(9:14) 1-K.Murray pass incomplete short right to 18-A.Green (26-K.Fulton) [96-D.Autry]."/>
    <s v="pass"/>
    <n v="0"/>
    <n v="1"/>
    <n v="0"/>
    <n v="0"/>
    <s v="A.Green"/>
    <n v="10"/>
    <n v="10"/>
    <n v="0"/>
    <n v="1"/>
    <n v="0"/>
    <n v="1.6"/>
    <n v="1.7750000000000001"/>
    <n v="1.7750000000000001"/>
    <x v="124"/>
  </r>
  <r>
    <x v="1"/>
    <s v="ARI"/>
    <s v="TEN"/>
    <n v="11"/>
    <n v="89"/>
    <s v="(3:11) (Shotgun) 1-K.Murray pass short right to 13-C.Kirk for 11 yards, TOUCHDOWN."/>
    <s v="pass"/>
    <n v="0"/>
    <n v="1"/>
    <n v="0"/>
    <n v="0"/>
    <s v="C.Kirk"/>
    <n v="11"/>
    <n v="11"/>
    <n v="0"/>
    <n v="1"/>
    <n v="0"/>
    <n v="2.2000000000000002"/>
    <n v="1.7925"/>
    <n v="2.0614500000000002"/>
    <x v="113"/>
  </r>
  <r>
    <x v="1"/>
    <s v="TEN"/>
    <s v="ARI"/>
    <n v="71"/>
    <n v="29"/>
    <s v="(2:21) (Shotgun) 17-R.Tannehill pass short left to 2-J.Jones to TEN 39 for 10 yards (20-M.Wilson)."/>
    <s v="pass"/>
    <n v="0"/>
    <n v="1"/>
    <n v="0"/>
    <n v="0"/>
    <s v="J.Jones"/>
    <n v="10"/>
    <n v="10"/>
    <n v="0"/>
    <n v="1"/>
    <n v="0"/>
    <n v="1.6"/>
    <n v="1.7750000000000001"/>
    <n v="1.7750000000000001"/>
    <x v="126"/>
  </r>
  <r>
    <x v="1"/>
    <s v="TEN"/>
    <s v="ARI"/>
    <n v="54"/>
    <n v="46"/>
    <s v="(1:29) (No Huddle, Shotgun) 17-R.Tannehill pass incomplete short right to 11-A.Brown."/>
    <s v="pass"/>
    <n v="0"/>
    <n v="1"/>
    <n v="0"/>
    <n v="0"/>
    <s v="A.Brown"/>
    <n v="7"/>
    <n v="7"/>
    <n v="0"/>
    <n v="1"/>
    <n v="0"/>
    <n v="1.6"/>
    <n v="1.7225000000000001"/>
    <n v="1.7225000000000001"/>
    <x v="122"/>
  </r>
  <r>
    <x v="1"/>
    <s v="TEN"/>
    <s v="ARI"/>
    <n v="54"/>
    <n v="46"/>
    <s v="(1:26) (Shotgun) 17-R.Tannehill pass short right to 11-A.Brown to ARI 49 for 5 yards (23-R.Alford)."/>
    <s v="pass"/>
    <n v="0"/>
    <n v="1"/>
    <n v="0"/>
    <n v="0"/>
    <s v="A.Brown"/>
    <n v="3"/>
    <n v="3"/>
    <n v="0"/>
    <n v="1"/>
    <n v="0"/>
    <n v="1.6"/>
    <n v="1.6525000000000001"/>
    <n v="1.6525000000000001"/>
    <x v="122"/>
  </r>
  <r>
    <x v="1"/>
    <s v="TEN"/>
    <s v="ARI"/>
    <n v="49"/>
    <n v="51"/>
    <s v="(:59) (No Huddle, Shotgun) 17-R.Tannehill pass incomplete short middle to 15-N.Westbrook-Ikhine."/>
    <s v="pass"/>
    <n v="0"/>
    <n v="1"/>
    <n v="0"/>
    <n v="0"/>
    <s v="N.Westbrook-Ikhine"/>
    <n v="9"/>
    <n v="9"/>
    <n v="0"/>
    <n v="1"/>
    <n v="0"/>
    <n v="1.6"/>
    <n v="1.7575000000000001"/>
    <n v="1.7575000000000001"/>
    <x v="120"/>
  </r>
  <r>
    <x v="1"/>
    <s v="TEN"/>
    <s v="ARI"/>
    <n v="49"/>
    <n v="51"/>
    <s v="(:57) (Shotgun) 17-R.Tannehill pass incomplete short left to 22-D.Henry (95-L.Fotu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</r>
  <r>
    <x v="1"/>
    <s v="TEN"/>
    <s v="ARI"/>
    <n v="49"/>
    <n v="51"/>
    <s v="(:53) (Shotgun) 17-R.Tannehill pass incomplete short middle to 86-A.Firkser (9-I.Simmons)."/>
    <s v="pass"/>
    <n v="0"/>
    <n v="1"/>
    <n v="0"/>
    <n v="0"/>
    <s v="A.Firkser"/>
    <n v="3"/>
    <n v="3"/>
    <n v="0"/>
    <n v="1"/>
    <n v="0"/>
    <n v="1.6"/>
    <n v="1.6525000000000001"/>
    <n v="1.6525000000000001"/>
    <x v="188"/>
  </r>
  <r>
    <x v="1"/>
    <s v="TEN"/>
    <s v="ARI"/>
    <n v="67"/>
    <n v="33"/>
    <s v="(11:04) (Shotgun) 17-R.Tannehill pass short middle to 2-J.Jones to TEN 43 for 10 yards (3-B.Baker)."/>
    <s v="pass"/>
    <n v="0"/>
    <n v="1"/>
    <n v="0"/>
    <n v="0"/>
    <s v="J.Jones"/>
    <n v="4"/>
    <n v="4"/>
    <n v="0"/>
    <n v="1"/>
    <n v="0"/>
    <n v="1.6"/>
    <n v="1.6700000000000002"/>
    <n v="1.6700000000000002"/>
    <x v="126"/>
  </r>
  <r>
    <x v="1"/>
    <s v="TEN"/>
    <s v="ARI"/>
    <n v="57"/>
    <n v="43"/>
    <s v="(10:40) (No Huddle, Shotgun) 17-R.Tannehill pass short left to 22-D.Henry to ARI 49 for 8 yards (20-M.Wilson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</r>
  <r>
    <x v="1"/>
    <s v="TEN"/>
    <s v="ARI"/>
    <n v="49"/>
    <n v="51"/>
    <s v="(10:16) (No Huddle, Shotgun) 17-R.Tannehill pass short right to 80-C.Rogers to ARI 39 for 10 yards (34-J.Thompson)."/>
    <s v="pass"/>
    <n v="0"/>
    <n v="1"/>
    <n v="0"/>
    <n v="0"/>
    <s v="C.Rogers"/>
    <n v="6"/>
    <n v="6"/>
    <n v="0"/>
    <n v="1"/>
    <n v="0"/>
    <n v="1.6"/>
    <n v="1.7050000000000001"/>
    <n v="1.7050000000000001"/>
    <x v="67"/>
  </r>
  <r>
    <x v="1"/>
    <s v="TEN"/>
    <s v="ARI"/>
    <n v="39"/>
    <n v="61"/>
    <s v="(9:49) (No Huddle, Shotgun) 17-R.Tannehill pass short middle to 22-D.Henry to ARI 31 for 8 yards (9-I.Simmons; 3-B.Bak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</r>
  <r>
    <x v="1"/>
    <s v="TEN"/>
    <s v="ARI"/>
    <n v="41"/>
    <n v="59"/>
    <s v="(8:42) (Shotgun) 17-R.Tannehill pass short right to 28-J.McNichols to ARI 34 for 7 yards (49-K.Fitts) [55-C.Jones]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1"/>
    <s v="TEN"/>
    <s v="ARI"/>
    <n v="34"/>
    <n v="66"/>
    <s v="(8:18) (No Huddle, Shotgun) 17-R.Tannehill pass incomplete short right to 11-A.Brown."/>
    <s v="pass"/>
    <n v="0"/>
    <n v="1"/>
    <n v="0"/>
    <n v="0"/>
    <s v="A.Brown"/>
    <n v="9"/>
    <n v="9"/>
    <n v="0"/>
    <n v="1"/>
    <n v="0"/>
    <n v="1.6"/>
    <n v="1.7575000000000001"/>
    <n v="1.7575000000000001"/>
    <x v="122"/>
  </r>
  <r>
    <x v="1"/>
    <s v="ARI"/>
    <s v="TEN"/>
    <n v="64"/>
    <n v="36"/>
    <s v="(7:33) (Shotgun) 1-K.Murray pass short middle to 4-R.Moore to ARI 45 for 9 yards (26-K.Fulton)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</r>
  <r>
    <x v="1"/>
    <s v="LV"/>
    <s v="BAL"/>
    <n v="34"/>
    <n v="66"/>
    <s v="(11:56) (Shotgun) 4-D.Carr pass short middle to 83-D.Waller to BAL 21 for 13 yards (36-C.Clark)."/>
    <s v="pass"/>
    <n v="0"/>
    <n v="1"/>
    <n v="0"/>
    <n v="0"/>
    <s v="D.Waller"/>
    <n v="7"/>
    <n v="7"/>
    <n v="0"/>
    <n v="1"/>
    <n v="0"/>
    <n v="1.6"/>
    <n v="1.7225000000000001"/>
    <n v="1.7225000000000001"/>
    <x v="28"/>
  </r>
  <r>
    <x v="1"/>
    <s v="LV"/>
    <s v="BAL"/>
    <n v="28"/>
    <n v="72"/>
    <s v="(11:00) (Shotgun) 4-D.Carr pass incomplete deep left to 13-H.Renfrow."/>
    <s v="pass"/>
    <n v="0"/>
    <n v="1"/>
    <n v="0"/>
    <n v="0"/>
    <s v="H.Renfrow"/>
    <n v="24"/>
    <n v="24"/>
    <n v="0"/>
    <n v="1"/>
    <n v="0"/>
    <n v="1.6"/>
    <n v="2.02"/>
    <n v="2.02"/>
    <x v="190"/>
  </r>
  <r>
    <x v="1"/>
    <s v="LV"/>
    <s v="BAL"/>
    <n v="28"/>
    <n v="72"/>
    <s v="(10:55) (Shotgun) 4-D.Carr pass incomplete short left to 28-J.Jacobs."/>
    <s v="pass"/>
    <n v="0"/>
    <n v="1"/>
    <n v="0"/>
    <n v="0"/>
    <s v="J.Jacobs"/>
    <n v="6"/>
    <n v="6"/>
    <n v="0"/>
    <n v="1"/>
    <n v="0"/>
    <n v="1.6"/>
    <n v="1.7050000000000001"/>
    <n v="1.7050000000000001"/>
    <x v="191"/>
  </r>
  <r>
    <x v="1"/>
    <s v="BAL"/>
    <s v="LV"/>
    <n v="71"/>
    <n v="29"/>
    <s v="(9:09) (Shotgun) 8-L.Jackson pass short left to 34-T.Williams pushed ob at BAL 31 for 2 yards (24-J.Abram)."/>
    <s v="pass"/>
    <n v="0"/>
    <n v="1"/>
    <n v="0"/>
    <n v="0"/>
    <s v="T.Williams"/>
    <n v="-5"/>
    <n v="-5"/>
    <n v="0"/>
    <n v="1"/>
    <n v="0"/>
    <n v="1.6"/>
    <n v="1.5125000000000002"/>
    <n v="1.5125000000000002"/>
    <x v="192"/>
  </r>
  <r>
    <x v="1"/>
    <s v="BAL"/>
    <s v="LV"/>
    <n v="67"/>
    <n v="33"/>
    <s v="(7:50) (Shotgun) 8-L.Jackson pass short left to 14-S.Watkins to BAL 41 for 8 yards (24-J.Abram) [91-Y.Ngakoue]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1"/>
    <s v="BAL"/>
    <s v="LV"/>
    <n v="64"/>
    <n v="36"/>
    <s v="(6:50) (Shotgun) 8-L.Jackson pass incomplete short middle to 89-M.Andrews [98-M.Crosby]."/>
    <s v="pass"/>
    <n v="0"/>
    <n v="1"/>
    <n v="0"/>
    <n v="0"/>
    <s v="M.Andrews"/>
    <n v="8"/>
    <n v="8"/>
    <n v="0"/>
    <n v="1"/>
    <n v="0"/>
    <n v="1.6"/>
    <n v="1.74"/>
    <n v="1.74"/>
    <x v="132"/>
  </r>
  <r>
    <x v="1"/>
    <s v="BAL"/>
    <s v="LV"/>
    <n v="65"/>
    <n v="35"/>
    <s v="(4:46) (Shotgun) 8-L.Jackson pass short right to 5-M.Brown to BAL 35 for no gain (29-C.Hayward)."/>
    <s v="pass"/>
    <n v="0"/>
    <n v="1"/>
    <n v="0"/>
    <n v="0"/>
    <s v="M.Brown"/>
    <n v="-2"/>
    <n v="-2"/>
    <n v="0"/>
    <n v="1"/>
    <n v="0"/>
    <n v="1.6"/>
    <n v="1.5650000000000002"/>
    <n v="1.5650000000000002"/>
    <x v="68"/>
  </r>
  <r>
    <x v="1"/>
    <s v="BAL"/>
    <s v="LV"/>
    <n v="65"/>
    <n v="35"/>
    <s v="(4:03) (Shotgun) 8-L.Jackson pass short left to 34-T.Williams to LV 44 for 21 yards (29-C.Hayward)."/>
    <s v="pass"/>
    <n v="0"/>
    <n v="1"/>
    <n v="0"/>
    <n v="0"/>
    <s v="T.Williams"/>
    <n v="2"/>
    <n v="2"/>
    <n v="0"/>
    <n v="1"/>
    <n v="0"/>
    <n v="1.6"/>
    <n v="1.635"/>
    <n v="1.635"/>
    <x v="192"/>
  </r>
  <r>
    <x v="1"/>
    <s v="BAL"/>
    <s v="LV"/>
    <n v="41"/>
    <n v="59"/>
    <s v="(2:39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BAL"/>
    <s v="LV"/>
    <n v="41"/>
    <n v="59"/>
    <s v="(2:35) (Shotgun) 8-L.Jackson pass short right to 89-M.Andrews to LV 35 for 6 yards (27-T.Mullen)."/>
    <s v="pass"/>
    <n v="0"/>
    <n v="1"/>
    <n v="0"/>
    <n v="0"/>
    <s v="M.Andrews"/>
    <n v="6"/>
    <n v="6"/>
    <n v="0"/>
    <n v="1"/>
    <n v="0"/>
    <n v="1.6"/>
    <n v="1.7050000000000001"/>
    <n v="1.7050000000000001"/>
    <x v="132"/>
  </r>
  <r>
    <x v="1"/>
    <s v="LV"/>
    <s v="BAL"/>
    <n v="72"/>
    <n v="28"/>
    <s v="(:31) (Shotgun) 4-D.Carr pass incomplete short right to 83-D.Waller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</r>
  <r>
    <x v="1"/>
    <s v="LV"/>
    <s v="BAL"/>
    <n v="72"/>
    <n v="28"/>
    <s v="(:25) (Shotgun) 4-D.Carr pass incomplete short middle to 83-D.Waller (44-M.Humphrey) [50-J.Houston]."/>
    <s v="pass"/>
    <n v="0"/>
    <n v="1"/>
    <n v="0"/>
    <n v="0"/>
    <s v="D.Waller"/>
    <n v="12"/>
    <n v="12"/>
    <n v="0"/>
    <n v="1"/>
    <n v="0"/>
    <n v="1.6"/>
    <n v="1.81"/>
    <n v="1.81"/>
    <x v="28"/>
  </r>
  <r>
    <x v="1"/>
    <s v="LV"/>
    <s v="BAL"/>
    <n v="65"/>
    <n v="35"/>
    <s v="(13:25) (Shotgun) 4-D.Carr pass short middle to 28-J.Jacobs to LV 41 for 6 yards (40-M.Harrison)."/>
    <s v="pass"/>
    <n v="0"/>
    <n v="1"/>
    <n v="0"/>
    <n v="0"/>
    <s v="J.Jacobs"/>
    <n v="2"/>
    <n v="2"/>
    <n v="0"/>
    <n v="1"/>
    <n v="0"/>
    <n v="1.6"/>
    <n v="1.635"/>
    <n v="1.635"/>
    <x v="191"/>
  </r>
  <r>
    <x v="1"/>
    <s v="BAL"/>
    <s v="LV"/>
    <n v="68"/>
    <n v="32"/>
    <s v="(11:30) (Shotgun) 8-L.Jackson pass deep left to 5-M.Brown pushed ob at LV 39 for 29 yards (25-T.Moehrig)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</r>
  <r>
    <x v="1"/>
    <s v="BAL"/>
    <s v="LV"/>
    <n v="43"/>
    <n v="57"/>
    <s v="(10:15) (Shotgun) 8-L.Jackson pass short middle to 14-S.Watkins pushed ob at LV 14 for 29 yards (44-N.Kwiatkoski)."/>
    <s v="pass"/>
    <n v="0"/>
    <n v="1"/>
    <n v="0"/>
    <n v="0"/>
    <s v="S.Watkins"/>
    <n v="9"/>
    <n v="9"/>
    <n v="0"/>
    <n v="1"/>
    <n v="0"/>
    <n v="1.6"/>
    <n v="1.7575000000000001"/>
    <n v="1.7575000000000001"/>
    <x v="131"/>
  </r>
  <r>
    <x v="1"/>
    <s v="BAL"/>
    <s v="LV"/>
    <n v="14"/>
    <n v="86"/>
    <s v="(9:40) (Shotgun) 8-L.Jackson pass incomplete short middle to 84-J.Oliver."/>
    <s v="pass"/>
    <n v="0"/>
    <n v="1"/>
    <n v="0"/>
    <n v="0"/>
    <s v="J.Oliver"/>
    <n v="14"/>
    <n v="14"/>
    <n v="0"/>
    <n v="1"/>
    <n v="0"/>
    <n v="2"/>
    <n v="1.845"/>
    <n v="1.9473000000000003"/>
    <x v="193"/>
  </r>
  <r>
    <x v="1"/>
    <s v="BAL"/>
    <s v="LV"/>
    <n v="10"/>
    <n v="90"/>
    <s v="(9:01) (Shotgun) 8-L.Jackson pass short right to 5-M.Brown for 10 yards, TOUCHDOWN."/>
    <s v="pass"/>
    <n v="0"/>
    <n v="1"/>
    <n v="0"/>
    <n v="0"/>
    <s v="M.Brown"/>
    <n v="10"/>
    <n v="10"/>
    <n v="0"/>
    <n v="1"/>
    <n v="0"/>
    <n v="2.2000000000000002"/>
    <n v="1.7750000000000001"/>
    <n v="2.0555000000000003"/>
    <x v="68"/>
  </r>
  <r>
    <x v="1"/>
    <s v="LV"/>
    <s v="BAL"/>
    <n v="70"/>
    <n v="30"/>
    <s v="(8:15) (Shotgun) 4-D.Carr pass short left to 23-K.Drake pushed ob at LV 36 for 6 yards (40-M.Harrison)."/>
    <s v="pass"/>
    <n v="0"/>
    <n v="1"/>
    <n v="0"/>
    <n v="0"/>
    <s v="K.Drake"/>
    <n v="2"/>
    <n v="2"/>
    <n v="0"/>
    <n v="1"/>
    <n v="0"/>
    <n v="1.6"/>
    <n v="1.635"/>
    <n v="1.635"/>
    <x v="4"/>
  </r>
  <r>
    <x v="1"/>
    <s v="LV"/>
    <s v="BAL"/>
    <n v="64"/>
    <n v="36"/>
    <s v="(7:44) (Shotgun) 4-D.Carr pass short middle to 13-H.Renfrow to LV 48 for 12 yards (25-T.Young)."/>
    <s v="pass"/>
    <n v="0"/>
    <n v="1"/>
    <n v="0"/>
    <n v="0"/>
    <s v="H.Renfrow"/>
    <n v="8"/>
    <n v="8"/>
    <n v="0"/>
    <n v="1"/>
    <n v="0"/>
    <n v="1.6"/>
    <n v="1.74"/>
    <n v="1.74"/>
    <x v="190"/>
  </r>
  <r>
    <x v="1"/>
    <s v="LV"/>
    <s v="BAL"/>
    <n v="52"/>
    <n v="48"/>
    <s v="(7:08) (No Huddle, Shotgun) 4-D.Carr pass short left to 83-D.Waller to BAL 43 for 9 yards (23-A.Averett)."/>
    <s v="pass"/>
    <n v="0"/>
    <n v="1"/>
    <n v="0"/>
    <n v="0"/>
    <s v="D.Waller"/>
    <n v="-3"/>
    <n v="-3"/>
    <n v="0"/>
    <n v="1"/>
    <n v="0"/>
    <n v="1.6"/>
    <n v="1.5475000000000001"/>
    <n v="1.5475000000000001"/>
    <x v="28"/>
  </r>
  <r>
    <x v="1"/>
    <s v="LV"/>
    <s v="BAL"/>
    <n v="43"/>
    <n v="57"/>
    <s v="(5:46) (Shotgun) 4-D.Carr pass deep middle to 83-D.Waller to BAL 19 for 24 yards (32-D.Elliott; 36-C.Clark)."/>
    <s v="pass"/>
    <n v="0"/>
    <n v="1"/>
    <n v="0"/>
    <n v="0"/>
    <s v="D.Waller"/>
    <n v="18"/>
    <n v="18"/>
    <n v="0"/>
    <n v="1"/>
    <n v="0"/>
    <n v="1.6"/>
    <n v="1.915"/>
    <n v="1.915"/>
    <x v="28"/>
  </r>
  <r>
    <x v="1"/>
    <s v="LV"/>
    <s v="BAL"/>
    <n v="19"/>
    <n v="81"/>
    <s v="(5:00) (Shotgun) 4-D.Carr pass incomplete short left to 11-H.Ruggs."/>
    <s v="pass"/>
    <n v="0"/>
    <n v="1"/>
    <n v="0"/>
    <n v="0"/>
    <s v="H.Ruggs"/>
    <n v="3"/>
    <n v="3"/>
    <n v="0"/>
    <n v="1"/>
    <n v="0"/>
    <n v="2"/>
    <n v="1.6525000000000001"/>
    <n v="1.88185"/>
    <x v="111"/>
  </r>
  <r>
    <x v="1"/>
    <s v="LV"/>
    <s v="BAL"/>
    <n v="19"/>
    <n v="81"/>
    <s v="(4:55) (Shotgun) 4-D.Carr pass short right to 83-D.Waller to BAL 11 for 8 yards (49-C.Board)."/>
    <s v="pass"/>
    <n v="0"/>
    <n v="1"/>
    <n v="0"/>
    <n v="0"/>
    <s v="D.Waller"/>
    <n v="6"/>
    <n v="6"/>
    <n v="0"/>
    <n v="1"/>
    <n v="0"/>
    <n v="2"/>
    <n v="1.7050000000000001"/>
    <n v="1.8997000000000002"/>
    <x v="28"/>
  </r>
  <r>
    <x v="1"/>
    <s v="BAL"/>
    <s v="LV"/>
    <n v="74"/>
    <n v="26"/>
    <s v="(3:32) (Shotgun) 8-L.Jackson pass short right to 5-M.Brown ran ob at BAL 39 for 13 yards (52-D.Perryman)."/>
    <s v="pass"/>
    <n v="0"/>
    <n v="1"/>
    <n v="0"/>
    <n v="0"/>
    <s v="M.Brown"/>
    <n v="4"/>
    <n v="4"/>
    <n v="0"/>
    <n v="1"/>
    <n v="0"/>
    <n v="1.6"/>
    <n v="1.6700000000000002"/>
    <n v="1.6700000000000002"/>
    <x v="68"/>
  </r>
  <r>
    <x v="1"/>
    <s v="BAL"/>
    <s v="LV"/>
    <n v="42"/>
    <n v="58"/>
    <s v="(2:00) (Shotgun) 8-L.Jackson pass short middle to 89-M.Andrews to LV 38 for 4 yards (52-D.Perryman) [98-M.Crosby]."/>
    <s v="pass"/>
    <n v="0"/>
    <n v="1"/>
    <n v="0"/>
    <n v="0"/>
    <s v="M.Andrews"/>
    <n v="4"/>
    <n v="4"/>
    <n v="0"/>
    <n v="1"/>
    <n v="0"/>
    <n v="1.6"/>
    <n v="1.6700000000000002"/>
    <n v="1.6700000000000002"/>
    <x v="132"/>
  </r>
  <r>
    <x v="1"/>
    <s v="LV"/>
    <s v="BAL"/>
    <n v="64"/>
    <n v="36"/>
    <s v="(1:12) (Shotgun) 4-D.Carr pass incomplete deep right to 83-D.Waller."/>
    <s v="pass"/>
    <n v="0"/>
    <n v="1"/>
    <n v="0"/>
    <n v="0"/>
    <s v="D.Waller"/>
    <n v="19"/>
    <n v="19"/>
    <n v="0"/>
    <n v="1"/>
    <n v="0"/>
    <n v="1.6"/>
    <n v="1.9325000000000001"/>
    <n v="1.9325000000000001"/>
    <x v="28"/>
  </r>
  <r>
    <x v="1"/>
    <s v="LV"/>
    <s v="BAL"/>
    <n v="64"/>
    <n v="36"/>
    <s v="(1:07) (Shotgun) 4-D.Carr pass short middle to 7-Z.Jones to BAL 49 for 15 yards (23-A.Averett)."/>
    <s v="pass"/>
    <n v="0"/>
    <n v="1"/>
    <n v="0"/>
    <n v="0"/>
    <s v="Z.Jones"/>
    <n v="15"/>
    <n v="15"/>
    <n v="0"/>
    <n v="1"/>
    <n v="0"/>
    <n v="1.6"/>
    <n v="1.8625"/>
    <n v="1.8625"/>
    <x v="194"/>
  </r>
  <r>
    <x v="1"/>
    <s v="LV"/>
    <s v="BAL"/>
    <n v="49"/>
    <n v="51"/>
    <s v="(:44) (No Huddle, Shotgun) 4-D.Carr pass incomplete short right to 13-H.Renfrow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</r>
  <r>
    <x v="1"/>
    <s v="LV"/>
    <s v="BAL"/>
    <n v="49"/>
    <n v="51"/>
    <s v="(:39) (Shotgun) 4-D.Carr pass incomplete deep left to 11-H.Ruggs."/>
    <s v="pass"/>
    <n v="0"/>
    <n v="1"/>
    <n v="0"/>
    <n v="0"/>
    <s v="H.Ruggs"/>
    <n v="40"/>
    <n v="40"/>
    <n v="0"/>
    <n v="1"/>
    <n v="0"/>
    <n v="1.6"/>
    <n v="2.2999999999999998"/>
    <n v="2.2999999999999998"/>
    <x v="111"/>
  </r>
  <r>
    <x v="1"/>
    <s v="LV"/>
    <s v="BAL"/>
    <n v="49"/>
    <n v="51"/>
    <s v="(:33) (Shotgun) 4-D.Carr pass short left to 13-H.Renfrow to BAL 36 for 13 yards (25-T.Young; 44-M.Humphrey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1"/>
    <s v="LV"/>
    <s v="BAL"/>
    <n v="36"/>
    <n v="64"/>
    <s v="(:27) (Shotgun) 4-D.Carr pass short left to 13-H.Renfrow ran ob at BAL 29 for 7 yards (25-T.Young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1"/>
    <s v="LV"/>
    <s v="BAL"/>
    <n v="29"/>
    <n v="71"/>
    <s v="(:22) (Shotgun) 4-D.Carr pass incomplete deep right to 89-B.Edwards."/>
    <s v="pass"/>
    <n v="0"/>
    <n v="1"/>
    <n v="0"/>
    <n v="0"/>
    <s v="B.Edwards"/>
    <n v="28"/>
    <n v="28"/>
    <n v="0"/>
    <n v="1"/>
    <n v="0"/>
    <n v="1.6"/>
    <n v="2.09"/>
    <n v="2.09"/>
    <x v="110"/>
  </r>
  <r>
    <x v="1"/>
    <s v="BAL"/>
    <s v="LV"/>
    <n v="65"/>
    <n v="35"/>
    <s v="(14:20) (Shotgun) 8-L.Jackson pass incomplete deep left to 13-D.Duvernay."/>
    <s v="pass"/>
    <n v="0"/>
    <n v="1"/>
    <n v="0"/>
    <n v="0"/>
    <s v="D.Duvernay"/>
    <n v="35"/>
    <n v="35"/>
    <n v="0"/>
    <n v="1"/>
    <n v="0"/>
    <n v="1.6"/>
    <n v="2.2124999999999999"/>
    <n v="2.2124999999999999"/>
    <x v="130"/>
  </r>
  <r>
    <x v="1"/>
    <s v="BAL"/>
    <s v="LV"/>
    <n v="56"/>
    <n v="44"/>
    <s v="(13:27) (Shotgun) 8-L.Jackson pass incomplete short middle to 14-S.Watkins."/>
    <s v="pass"/>
    <n v="0"/>
    <n v="1"/>
    <n v="0"/>
    <n v="0"/>
    <s v="S.Watkins"/>
    <n v="5"/>
    <n v="5"/>
    <n v="0"/>
    <n v="1"/>
    <n v="0"/>
    <n v="1.6"/>
    <n v="1.6875"/>
    <n v="1.6875"/>
    <x v="131"/>
  </r>
  <r>
    <x v="1"/>
    <s v="BAL"/>
    <s v="LV"/>
    <n v="56"/>
    <n v="44"/>
    <s v="(13:23) (Shotgun) 8-L.Jackson pass incomplete short middle to 14-S.Watkins (91-Y.Ngakoue)."/>
    <s v="pass"/>
    <n v="0"/>
    <n v="1"/>
    <n v="0"/>
    <n v="0"/>
    <s v="S.Watkins"/>
    <n v="11"/>
    <n v="11"/>
    <n v="0"/>
    <n v="1"/>
    <n v="0"/>
    <n v="1.6"/>
    <n v="1.7925"/>
    <n v="1.7925"/>
    <x v="131"/>
  </r>
  <r>
    <x v="1"/>
    <s v="BAL"/>
    <s v="LV"/>
    <n v="38"/>
    <n v="62"/>
    <s v="(10:48) (Shotgun) 8-L.Jackson pass incomplete short right to 42-P.Ricard."/>
    <s v="pass"/>
    <n v="0"/>
    <n v="1"/>
    <n v="0"/>
    <n v="0"/>
    <s v="P.Ricard"/>
    <n v="1"/>
    <n v="1"/>
    <n v="0"/>
    <n v="1"/>
    <n v="0"/>
    <n v="1.6"/>
    <n v="1.6175000000000002"/>
    <n v="1.6175000000000002"/>
    <x v="195"/>
  </r>
  <r>
    <x v="1"/>
    <s v="BAL"/>
    <s v="LV"/>
    <n v="22"/>
    <n v="78"/>
    <s v="(8:33) (Shotgun) 8-L.Jackson pass incomplete short right to 34-T.Williams."/>
    <s v="pass"/>
    <n v="0"/>
    <n v="1"/>
    <n v="0"/>
    <n v="0"/>
    <s v="T.Williams"/>
    <n v="2"/>
    <n v="2"/>
    <n v="0"/>
    <n v="1"/>
    <n v="0"/>
    <n v="1.8"/>
    <n v="1.635"/>
    <n v="1.7439000000000002"/>
    <x v="192"/>
  </r>
  <r>
    <x v="1"/>
    <s v="LV"/>
    <s v="BAL"/>
    <n v="50"/>
    <n v="50"/>
    <s v="(6:33) (Shotgun) 4-D.Carr pass short left to 23-K.Drake pushed ob at BAL 38 for 12 yards (6-P.Queen). BAL-44-M.Humphrey was injured during the play. His return is Questionable."/>
    <s v="pass"/>
    <n v="0"/>
    <n v="1"/>
    <n v="0"/>
    <n v="0"/>
    <s v="K.Drake"/>
    <n v="0"/>
    <n v="0"/>
    <n v="0"/>
    <n v="1"/>
    <n v="0"/>
    <n v="1.6"/>
    <n v="1.6"/>
    <n v="1.6"/>
    <x v="4"/>
  </r>
  <r>
    <x v="1"/>
    <s v="LV"/>
    <s v="BAL"/>
    <n v="38"/>
    <n v="62"/>
    <s v="(6:02) (Shotgun) 4-D.Carr pass short middle to 83-D.Waller to BAL 22 for 16 yards (23-A.Averett)."/>
    <s v="pass"/>
    <n v="0"/>
    <n v="1"/>
    <n v="0"/>
    <n v="0"/>
    <s v="D.Waller"/>
    <n v="13"/>
    <n v="13"/>
    <n v="0"/>
    <n v="1"/>
    <n v="0"/>
    <n v="1.6"/>
    <n v="1.8275000000000001"/>
    <n v="1.8275000000000001"/>
    <x v="28"/>
  </r>
  <r>
    <x v="1"/>
    <s v="LV"/>
    <s v="BAL"/>
    <n v="22"/>
    <n v="78"/>
    <s v="(5:18) (Shotgun) 4-D.Carr pass short left to 83-D.Waller to BAL 20 for 2 yards (32-D.Elliott)."/>
    <s v="pass"/>
    <n v="0"/>
    <n v="1"/>
    <n v="0"/>
    <n v="0"/>
    <s v="D.Waller"/>
    <n v="1"/>
    <n v="1"/>
    <n v="0"/>
    <n v="1"/>
    <n v="0"/>
    <n v="1.8"/>
    <n v="1.6175000000000002"/>
    <n v="1.7379500000000001"/>
    <x v="28"/>
  </r>
  <r>
    <x v="1"/>
    <s v="LV"/>
    <s v="BAL"/>
    <n v="20"/>
    <n v="80"/>
    <s v="(4:33) (Shotgun) 4-D.Carr pass short right to 45-A.Ingold pushed ob at BAL 17 for 3 yards (54-T.Bowser)."/>
    <s v="pass"/>
    <n v="0"/>
    <n v="1"/>
    <n v="0"/>
    <n v="0"/>
    <s v="A.Ingold"/>
    <n v="1"/>
    <n v="1"/>
    <n v="0"/>
    <n v="1"/>
    <n v="0"/>
    <n v="1.8"/>
    <n v="1.6175000000000002"/>
    <n v="1.7379500000000001"/>
    <x v="129"/>
  </r>
  <r>
    <x v="1"/>
    <s v="LV"/>
    <s v="BAL"/>
    <n v="17"/>
    <n v="83"/>
    <s v="(4:02) (Shotgun) 4-D.Carr pass short right to 13-H.Renfrow to BAL 13 for 4 yards (44-M.Humphrey)."/>
    <s v="pass"/>
    <n v="0"/>
    <n v="1"/>
    <n v="0"/>
    <n v="0"/>
    <s v="H.Renfrow"/>
    <n v="3"/>
    <n v="3"/>
    <n v="0"/>
    <n v="1"/>
    <n v="0"/>
    <n v="2"/>
    <n v="1.6525000000000001"/>
    <n v="1.88185"/>
    <x v="190"/>
  </r>
  <r>
    <x v="1"/>
    <s v="BAL"/>
    <s v="LV"/>
    <n v="72"/>
    <n v="28"/>
    <s v="(2:38) (Shotgun) 8-L.Jackson pass short left to 34-T.Williams to BAL 34 for 6 yards (42-C.Littleton; 24-J.Abram)."/>
    <s v="pass"/>
    <n v="0"/>
    <n v="1"/>
    <n v="0"/>
    <n v="0"/>
    <s v="T.Williams"/>
    <n v="1"/>
    <n v="1"/>
    <n v="0"/>
    <n v="1"/>
    <n v="0"/>
    <n v="1.6"/>
    <n v="1.6175000000000002"/>
    <n v="1.6175000000000002"/>
    <x v="192"/>
  </r>
  <r>
    <x v="1"/>
    <s v="BAL"/>
    <s v="LV"/>
    <n v="73"/>
    <n v="27"/>
    <s v="(1:25) (Shotgun) 8-L.Jackson pass short middle to 5-M.Brown to BAL 31 for 4 yards (44-N.Kwiatkoski)."/>
    <s v="pass"/>
    <n v="0"/>
    <n v="1"/>
    <n v="0"/>
    <n v="0"/>
    <s v="M.Brown"/>
    <n v="4"/>
    <n v="4"/>
    <n v="0"/>
    <n v="1"/>
    <n v="0"/>
    <n v="1.6"/>
    <n v="1.6700000000000002"/>
    <n v="1.6700000000000002"/>
    <x v="68"/>
  </r>
  <r>
    <x v="1"/>
    <s v="LV"/>
    <s v="BAL"/>
    <n v="59"/>
    <n v="41"/>
    <s v="(14:49) (Shotgun) 4-D.Carr pass incomplete deep left to 11-H.Ruggs."/>
    <s v="pass"/>
    <n v="0"/>
    <n v="1"/>
    <n v="0"/>
    <n v="0"/>
    <s v="H.Ruggs"/>
    <n v="18"/>
    <n v="18"/>
    <n v="0"/>
    <n v="1"/>
    <n v="0"/>
    <n v="1.6"/>
    <n v="1.915"/>
    <n v="1.915"/>
    <x v="111"/>
  </r>
  <r>
    <x v="1"/>
    <s v="LV"/>
    <s v="BAL"/>
    <n v="41"/>
    <n v="59"/>
    <s v="(11:54) (Shotgun) 4-D.Carr pass short right to 83-D.Waller to BAL 37 for 4 yards (6-P.Queen)."/>
    <s v="pass"/>
    <n v="0"/>
    <n v="1"/>
    <n v="0"/>
    <n v="0"/>
    <s v="D.Waller"/>
    <n v="1"/>
    <n v="1"/>
    <n v="0"/>
    <n v="1"/>
    <n v="0"/>
    <n v="1.6"/>
    <n v="1.6175000000000002"/>
    <n v="1.6175000000000002"/>
    <x v="28"/>
  </r>
  <r>
    <x v="1"/>
    <s v="LV"/>
    <s v="BAL"/>
    <n v="37"/>
    <n v="63"/>
    <s v="(11:17) 4-D.Carr pass short right to 45-A.Ingold to BAL 32 for 5 yards (44-M.Humphrey)."/>
    <s v="pass"/>
    <n v="0"/>
    <n v="1"/>
    <n v="0"/>
    <n v="0"/>
    <s v="A.Ingold"/>
    <n v="3"/>
    <n v="3"/>
    <n v="0"/>
    <n v="1"/>
    <n v="0"/>
    <n v="1.6"/>
    <n v="1.6525000000000001"/>
    <n v="1.6525000000000001"/>
    <x v="129"/>
  </r>
  <r>
    <x v="1"/>
    <s v="LV"/>
    <s v="BAL"/>
    <n v="31"/>
    <n v="69"/>
    <s v="(10:05) (Shotgun) 4-D.Carr pass short middle to 23-K.Drake to BAL 15 for 16 yards (44-M.Humphrey; 49-C.Board)."/>
    <s v="pass"/>
    <n v="0"/>
    <n v="1"/>
    <n v="0"/>
    <n v="0"/>
    <s v="K.Drake"/>
    <n v="6"/>
    <n v="6"/>
    <n v="0"/>
    <n v="1"/>
    <n v="0"/>
    <n v="1.6"/>
    <n v="1.7050000000000001"/>
    <n v="1.7050000000000001"/>
    <x v="4"/>
  </r>
  <r>
    <x v="1"/>
    <s v="BAL"/>
    <s v="LV"/>
    <n v="73"/>
    <n v="27"/>
    <s v="(8:35) (Shotgun) 8-L.Jackson pass short middle to 42-P.Ricard to BAL 33 for 6 yards (24-J.Abram; 52-D.Perryman)."/>
    <s v="pass"/>
    <n v="0"/>
    <n v="1"/>
    <n v="0"/>
    <n v="0"/>
    <s v="P.Ricard"/>
    <n v="4"/>
    <n v="4"/>
    <n v="0"/>
    <n v="1"/>
    <n v="0"/>
    <n v="1.6"/>
    <n v="1.6700000000000002"/>
    <n v="1.6700000000000002"/>
    <x v="195"/>
  </r>
  <r>
    <x v="1"/>
    <s v="BAL"/>
    <s v="LV"/>
    <n v="57"/>
    <n v="43"/>
    <s v="(6:31) (Shotgun) 8-L.Jackson pass deep right to 14-S.Watkins to LV 8 for 49 yards (25-T.Moehrig). LV-93-G.McCoy was injured during the play. His return is Questionable."/>
    <s v="pass"/>
    <n v="0"/>
    <n v="1"/>
    <n v="0"/>
    <n v="0"/>
    <s v="S.Watkins"/>
    <n v="42"/>
    <n v="42"/>
    <n v="0"/>
    <n v="1"/>
    <n v="0"/>
    <n v="1.6"/>
    <n v="2.335"/>
    <n v="2.335"/>
    <x v="131"/>
  </r>
  <r>
    <x v="1"/>
    <s v="LV"/>
    <s v="BAL"/>
    <n v="63"/>
    <n v="37"/>
    <s v="(5:05) (Shotgun) 4-D.Carr pass short left to 13-H.Renfrow pushed ob at LV 44 for 7 yards (44-M.Humphrey)."/>
    <s v="pass"/>
    <n v="0"/>
    <n v="1"/>
    <n v="0"/>
    <n v="0"/>
    <s v="H.Renfrow"/>
    <n v="7"/>
    <n v="7"/>
    <n v="0"/>
    <n v="1"/>
    <n v="0"/>
    <n v="1.6"/>
    <n v="1.7225000000000001"/>
    <n v="1.7225000000000001"/>
    <x v="190"/>
  </r>
  <r>
    <x v="1"/>
    <s v="LV"/>
    <s v="BAL"/>
    <n v="56"/>
    <n v="44"/>
    <s v="(4:59) (Shotgun) 4-D.Carr pass short left to 11-H.Ruggs to BAL 47 for 9 yards (44-M.Humphrey)."/>
    <s v="pass"/>
    <n v="0"/>
    <n v="1"/>
    <n v="0"/>
    <n v="0"/>
    <s v="H.Ruggs"/>
    <n v="8"/>
    <n v="8"/>
    <n v="0"/>
    <n v="1"/>
    <n v="0"/>
    <n v="1.6"/>
    <n v="1.74"/>
    <n v="1.74"/>
    <x v="111"/>
  </r>
  <r>
    <x v="1"/>
    <s v="LV"/>
    <s v="BAL"/>
    <n v="47"/>
    <n v="53"/>
    <s v="(4:15) (Shotgun) 4-D.Carr pass incomplete short middle to 83-D.Waller [93-C.Campbell]."/>
    <s v="pass"/>
    <n v="0"/>
    <n v="1"/>
    <n v="0"/>
    <n v="0"/>
    <s v="D.Waller"/>
    <n v="6"/>
    <n v="6"/>
    <n v="0"/>
    <n v="1"/>
    <n v="0"/>
    <n v="1.6"/>
    <n v="1.7050000000000001"/>
    <n v="1.7050000000000001"/>
    <x v="28"/>
  </r>
  <r>
    <x v="1"/>
    <s v="LV"/>
    <s v="BAL"/>
    <n v="47"/>
    <n v="53"/>
    <s v="(4:06) (Shotgun) 4-D.Carr pass deep right to 11-H.Ruggs pushed ob at BAL 10 for 37 yards (21-B.Stephens)."/>
    <s v="pass"/>
    <n v="0"/>
    <n v="1"/>
    <n v="0"/>
    <n v="0"/>
    <s v="H.Ruggs"/>
    <n v="30"/>
    <n v="30"/>
    <n v="0"/>
    <n v="1"/>
    <n v="0"/>
    <n v="1.6"/>
    <n v="2.125"/>
    <n v="2.125"/>
    <x v="111"/>
  </r>
  <r>
    <x v="1"/>
    <s v="LV"/>
    <s v="BAL"/>
    <n v="20"/>
    <n v="80"/>
    <s v="(3:53) (Shotgun) 4-D.Carr pass short right to 83-D.Waller pushed ob at BAL 10 for 10 yards (30-C.Westry)."/>
    <s v="pass"/>
    <n v="0"/>
    <n v="1"/>
    <n v="0"/>
    <n v="0"/>
    <s v="D.Waller"/>
    <n v="8"/>
    <n v="8"/>
    <n v="0"/>
    <n v="1"/>
    <n v="0"/>
    <n v="1.8"/>
    <n v="1.74"/>
    <n v="1.7796000000000003"/>
    <x v="28"/>
  </r>
  <r>
    <x v="1"/>
    <s v="LV"/>
    <s v="BAL"/>
    <n v="10"/>
    <n v="90"/>
    <s v="(3:50) (Shotgun) 4-D.Carr pass short right to 83-D.Waller for 10 yards, TOUCHDOWN."/>
    <s v="pass"/>
    <n v="0"/>
    <n v="1"/>
    <n v="0"/>
    <n v="0"/>
    <s v="D.Waller"/>
    <n v="6"/>
    <n v="6"/>
    <n v="0"/>
    <n v="1"/>
    <n v="0"/>
    <n v="2.2000000000000002"/>
    <n v="1.7050000000000001"/>
    <n v="2.0317000000000003"/>
    <x v="28"/>
  </r>
  <r>
    <x v="1"/>
    <s v="BAL"/>
    <s v="LV"/>
    <n v="74"/>
    <n v="26"/>
    <s v="(3:06) (Shotgun) 8-L.Jackson pass short middle to 42-P.Ricard to BAL 35 for 9 yards (34-K.Wright; 52-D.Perryman)."/>
    <s v="pass"/>
    <n v="0"/>
    <n v="1"/>
    <n v="0"/>
    <n v="0"/>
    <s v="P.Ricard"/>
    <n v="5"/>
    <n v="5"/>
    <n v="0"/>
    <n v="1"/>
    <n v="0"/>
    <n v="1.6"/>
    <n v="1.6875"/>
    <n v="1.6875"/>
    <x v="195"/>
  </r>
  <r>
    <x v="1"/>
    <s v="LV"/>
    <s v="BAL"/>
    <n v="55"/>
    <n v="45"/>
    <s v="(:22) (Shotgun) 4-D.Carr pass deep middle to 89-B.Edwards to BAL 37 for 18 yards (44-M.Humphrey)."/>
    <s v="pass"/>
    <n v="0"/>
    <n v="1"/>
    <n v="0"/>
    <n v="0"/>
    <s v="B.Edwards"/>
    <n v="18"/>
    <n v="18"/>
    <n v="0"/>
    <n v="1"/>
    <n v="0"/>
    <n v="1.6"/>
    <n v="1.915"/>
    <n v="1.915"/>
    <x v="110"/>
  </r>
  <r>
    <x v="1"/>
    <s v="LV"/>
    <s v="BAL"/>
    <n v="66"/>
    <n v="34"/>
    <s v="(8:44) (Shotgun) 4-D.Carr pass short left to 13-H.Renfrow to BAL 39 for 27 yards (32-D.Elliott)."/>
    <s v="pass"/>
    <n v="0"/>
    <n v="1"/>
    <n v="0"/>
    <n v="0"/>
    <s v="H.Renfrow"/>
    <n v="0"/>
    <n v="0"/>
    <n v="0"/>
    <n v="1"/>
    <n v="0"/>
    <n v="1.6"/>
    <n v="1.6"/>
    <n v="1.6"/>
    <x v="190"/>
  </r>
  <r>
    <x v="1"/>
    <s v="LV"/>
    <s v="BAL"/>
    <n v="33"/>
    <n v="67"/>
    <s v="(7:16) (Shotgun) 4-D.Carr pass deep right to 89-B.Edwards for 33 yards, TOUCHDOWN. The Replay Official reviewed the runner broke the plane ruling, and the play was REVERSED. (Shotgun) 4-D.Carr pass deep right to 89-B.Edwards to BAL 1 for 32 yards (21-B.Stephens)."/>
    <s v="pass"/>
    <n v="0"/>
    <n v="1"/>
    <n v="0"/>
    <n v="0"/>
    <s v="B.Edwards"/>
    <n v="23"/>
    <n v="23"/>
    <n v="0"/>
    <n v="1"/>
    <n v="0"/>
    <n v="1.6"/>
    <n v="2.0024999999999999"/>
    <n v="2.0024999999999999"/>
    <x v="110"/>
  </r>
  <r>
    <x v="1"/>
    <s v="LV"/>
    <s v="BAL"/>
    <n v="5"/>
    <n v="95"/>
    <s v="(6:23) (Shotgun) 4-D.Carr pass incomplete short right to 13-H.Renfrow [49-C.Board]."/>
    <s v="pass"/>
    <n v="0"/>
    <n v="1"/>
    <n v="0"/>
    <n v="0"/>
    <s v="H.Renfrow"/>
    <n v="5"/>
    <n v="5"/>
    <n v="0"/>
    <n v="1"/>
    <n v="0"/>
    <n v="3.2"/>
    <n v="1.6875"/>
    <n v="3.2"/>
    <x v="190"/>
  </r>
  <r>
    <x v="1"/>
    <s v="LV"/>
    <s v="BAL"/>
    <n v="5"/>
    <n v="95"/>
    <s v="(6:19) (Shotgun) 4-D.Carr pass short left intended for 17-W.Snead INTERCEPTED by 23-A.Averett [99-O.Oweh] at BAL -3. Touchback."/>
    <s v="pass"/>
    <n v="0"/>
    <n v="1"/>
    <n v="0"/>
    <n v="0"/>
    <s v="W.Snead"/>
    <n v="5"/>
    <n v="5"/>
    <n v="0"/>
    <n v="1"/>
    <n v="0"/>
    <n v="3.2"/>
    <n v="1.6875"/>
    <n v="3.2"/>
    <x v="196"/>
  </r>
  <r>
    <x v="1"/>
    <s v="BAL"/>
    <s v="LV"/>
    <n v="67"/>
    <n v="33"/>
    <s v="(4:45) (Shotgun) 8-L.Jackson pass incomplete short middle to 89-M.Andrews (24-J.Abram)."/>
    <s v="pass"/>
    <n v="0"/>
    <n v="1"/>
    <n v="0"/>
    <n v="0"/>
    <s v="M.Andrews"/>
    <n v="11"/>
    <n v="11"/>
    <n v="0"/>
    <n v="1"/>
    <n v="0"/>
    <n v="1.6"/>
    <n v="1.7925"/>
    <n v="1.7925"/>
    <x v="132"/>
  </r>
  <r>
    <x v="1"/>
    <s v="LV"/>
    <s v="BAL"/>
    <n v="31"/>
    <n v="69"/>
    <s v="(3:44) (Shotgun) 4-D.Carr pass deep right to 7-Z.Jones for 31 yards, TOUCHDOWN."/>
    <s v="pass"/>
    <n v="0"/>
    <n v="1"/>
    <n v="0"/>
    <n v="0"/>
    <s v="Z.Jones"/>
    <n v="26"/>
    <n v="26"/>
    <n v="0"/>
    <n v="1"/>
    <n v="0"/>
    <n v="1.6"/>
    <n v="2.0550000000000002"/>
    <n v="2.0550000000000002"/>
    <x v="194"/>
  </r>
  <r>
    <x v="1"/>
    <s v="CHI"/>
    <s v="LA"/>
    <n v="57"/>
    <n v="43"/>
    <s v="(14:50) (Shotgun) 14-A.Dalton pass short right to 11-D.Mooney to CHI 47 for 4 yards (41-K.Young)."/>
    <s v="pass"/>
    <n v="0"/>
    <n v="1"/>
    <n v="0"/>
    <n v="0"/>
    <s v="D.Mooney"/>
    <n v="4"/>
    <n v="4"/>
    <n v="0"/>
    <n v="1"/>
    <n v="0"/>
    <n v="1.6"/>
    <n v="1.6700000000000002"/>
    <n v="1.6700000000000002"/>
    <x v="69"/>
  </r>
  <r>
    <x v="1"/>
    <s v="CHI"/>
    <s v="LA"/>
    <n v="12"/>
    <n v="88"/>
    <s v="(13:07) (Shotgun) 1-J.Fields pass short right to 84-M.Goodwin to LA 3 for 9 yards (5-J.Ramsey)."/>
    <s v="pass"/>
    <n v="0"/>
    <n v="1"/>
    <n v="0"/>
    <n v="0"/>
    <s v="M.Goodwin"/>
    <n v="7"/>
    <n v="7"/>
    <n v="0"/>
    <n v="1"/>
    <n v="0"/>
    <n v="2.2000000000000002"/>
    <n v="1.7225000000000001"/>
    <n v="2.0376500000000002"/>
    <x v="133"/>
  </r>
  <r>
    <x v="1"/>
    <s v="CHI"/>
    <s v="LA"/>
    <n v="8"/>
    <n v="92"/>
    <s v="(12:00) (Shotgun) 14-A.Dalton pass deep left intended for 11-D.Mooney INTERCEPTED by 22-D.Long (41-K.Young) at LA -8. Touchback."/>
    <s v="pass"/>
    <n v="0"/>
    <n v="1"/>
    <n v="0"/>
    <n v="0"/>
    <s v="D.Mooney"/>
    <n v="8"/>
    <n v="8"/>
    <n v="0"/>
    <n v="1"/>
    <n v="0"/>
    <n v="2.7"/>
    <n v="1.74"/>
    <n v="2.3736000000000002"/>
    <x v="69"/>
  </r>
  <r>
    <x v="1"/>
    <s v="LA"/>
    <s v="CHI"/>
    <n v="74"/>
    <n v="26"/>
    <s v="(11:27) (Shotgun) 9-M.Stafford pass short right to 89-T.Higbee to LA 33 for 7 yards (38-Ta.Gipson) [96-A.Hicks]."/>
    <s v="pass"/>
    <n v="0"/>
    <n v="1"/>
    <n v="0"/>
    <n v="0"/>
    <s v="T.Higbee"/>
    <n v="5"/>
    <n v="5"/>
    <n v="0"/>
    <n v="1"/>
    <n v="0"/>
    <n v="1.6"/>
    <n v="1.6875"/>
    <n v="1.6875"/>
    <x v="34"/>
  </r>
  <r>
    <x v="1"/>
    <s v="LA"/>
    <s v="CHI"/>
    <n v="67"/>
    <n v="33"/>
    <s v="(10:48) 9-M.Stafford pass deep right to 12-V.Jefferson for 67 yards, TOUCHDOWN."/>
    <s v="pass"/>
    <n v="0"/>
    <n v="1"/>
    <n v="0"/>
    <n v="0"/>
    <s v="V.Jefferson"/>
    <n v="45"/>
    <n v="45"/>
    <n v="0"/>
    <n v="1"/>
    <n v="0"/>
    <n v="1.6"/>
    <n v="2.3875000000000002"/>
    <n v="2.3875000000000002"/>
    <x v="57"/>
  </r>
  <r>
    <x v="1"/>
    <s v="CHI"/>
    <s v="LA"/>
    <n v="62"/>
    <n v="38"/>
    <s v="(9:51) (Shotgun) 14-A.Dalton pass short right to 12-A.Robinson to CHI 43 for 5 yards (11-D.Williams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CHI"/>
    <s v="LA"/>
    <n v="57"/>
    <n v="43"/>
    <s v="(9:24) (Shotgun) 14-A.Dalton pass short middle to 85-C.Kmet to LA 47 for 10 yards (24-T.Rapp, 4-J.Fuller)."/>
    <s v="pass"/>
    <n v="0"/>
    <n v="1"/>
    <n v="0"/>
    <n v="0"/>
    <s v="C.Kmet"/>
    <n v="7"/>
    <n v="7"/>
    <n v="0"/>
    <n v="1"/>
    <n v="0"/>
    <n v="1.6"/>
    <n v="1.7225000000000001"/>
    <n v="1.7225000000000001"/>
    <x v="197"/>
  </r>
  <r>
    <x v="1"/>
    <s v="CHI"/>
    <s v="LA"/>
    <n v="47"/>
    <n v="53"/>
    <s v="(8:49) (Shotgun) 14-A.Dalton pass incomplete short left to 12-A.Robinson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</r>
  <r>
    <x v="1"/>
    <s v="CHI"/>
    <s v="LA"/>
    <n v="45"/>
    <n v="55"/>
    <s v="(8:05) (Shotgun) 14-A.Dalton pass short right to 8-D.Williams to LA 41 for 4 yards (24-T.Rapp)."/>
    <s v="pass"/>
    <n v="0"/>
    <n v="1"/>
    <n v="0"/>
    <n v="0"/>
    <s v="D.Williams"/>
    <n v="-2"/>
    <n v="-2"/>
    <n v="0"/>
    <n v="1"/>
    <n v="0"/>
    <n v="1.6"/>
    <n v="1.5650000000000002"/>
    <n v="1.5650000000000002"/>
    <x v="134"/>
  </r>
  <r>
    <x v="1"/>
    <s v="CHI"/>
    <s v="LA"/>
    <n v="41"/>
    <n v="59"/>
    <s v="(7:21) (Shotgun) 14-A.Dalton pass incomplete short right to 12-A.Robinson (5-J.Ramsey)."/>
    <s v="pass"/>
    <n v="0"/>
    <n v="1"/>
    <n v="0"/>
    <n v="0"/>
    <s v="A.Robinson"/>
    <n v="5"/>
    <n v="5"/>
    <n v="0"/>
    <n v="1"/>
    <n v="0"/>
    <n v="1.6"/>
    <n v="1.6875"/>
    <n v="1.6875"/>
    <x v="135"/>
  </r>
  <r>
    <x v="1"/>
    <s v="LA"/>
    <s v="CHI"/>
    <n v="59"/>
    <n v="41"/>
    <s v="(7:17) 9-M.Stafford pass short right to 10-C.Kupp to LA 42 for 1 yard (44-A.Ogletree)."/>
    <s v="pass"/>
    <n v="0"/>
    <n v="1"/>
    <n v="0"/>
    <n v="0"/>
    <s v="C.Kupp"/>
    <n v="1"/>
    <n v="1"/>
    <n v="0"/>
    <n v="1"/>
    <n v="0"/>
    <n v="1.6"/>
    <n v="1.6175000000000002"/>
    <n v="1.6175000000000002"/>
    <x v="15"/>
  </r>
  <r>
    <x v="1"/>
    <s v="LA"/>
    <s v="CHI"/>
    <n v="58"/>
    <n v="42"/>
    <s v="(6:52) (No Huddle, Shotgun) 9-M.Stafford pass deep right to 1-D.Jackson to CHI 40 for 18 yards (44-A.Ogletree)."/>
    <s v="pass"/>
    <n v="0"/>
    <n v="1"/>
    <n v="0"/>
    <n v="0"/>
    <s v="D.Jackson"/>
    <n v="18"/>
    <n v="18"/>
    <n v="0"/>
    <n v="1"/>
    <n v="0"/>
    <n v="1.6"/>
    <n v="1.915"/>
    <n v="1.915"/>
    <x v="198"/>
  </r>
  <r>
    <x v="1"/>
    <s v="LA"/>
    <s v="CHI"/>
    <n v="39"/>
    <n v="61"/>
    <s v="(5:30) (Shotgun) 9-M.Stafford pass short left to 10-C.Kupp to CHI 35 for 4 yards (23-M.Christian, 33-Ja.Johnson) [94-R.Quinn]."/>
    <s v="pass"/>
    <n v="0"/>
    <n v="1"/>
    <n v="0"/>
    <n v="0"/>
    <s v="C.Kupp"/>
    <n v="4"/>
    <n v="4"/>
    <n v="0"/>
    <n v="1"/>
    <n v="0"/>
    <n v="1.6"/>
    <n v="1.6700000000000002"/>
    <n v="1.6700000000000002"/>
    <x v="15"/>
  </r>
  <r>
    <x v="1"/>
    <s v="LA"/>
    <s v="CHI"/>
    <n v="35"/>
    <n v="65"/>
    <s v="(4:49) (Shotgun) 9-M.Stafford pass incomplete deep left to 12-V.Jefferson."/>
    <s v="pass"/>
    <n v="0"/>
    <n v="1"/>
    <n v="0"/>
    <n v="0"/>
    <s v="V.Jefferson"/>
    <n v="30"/>
    <n v="30"/>
    <n v="0"/>
    <n v="1"/>
    <n v="0"/>
    <n v="1.6"/>
    <n v="2.125"/>
    <n v="2.125"/>
    <x v="57"/>
  </r>
  <r>
    <x v="1"/>
    <s v="CHI"/>
    <s v="LA"/>
    <n v="46"/>
    <n v="54"/>
    <s v="(2:50) (Shotgun) 14-A.Dalton pass short right to 11-D.Mooney to LA 48 for -2 yards (5-J.Ramsey)."/>
    <s v="pass"/>
    <n v="0"/>
    <n v="1"/>
    <n v="0"/>
    <n v="0"/>
    <s v="D.Mooney"/>
    <n v="-2"/>
    <n v="-2"/>
    <n v="0"/>
    <n v="1"/>
    <n v="0"/>
    <n v="1.6"/>
    <n v="1.5650000000000002"/>
    <n v="1.5650000000000002"/>
    <x v="69"/>
  </r>
  <r>
    <x v="1"/>
    <s v="CHI"/>
    <s v="LA"/>
    <n v="48"/>
    <n v="52"/>
    <s v="(2:08) (Shotgun) 14-A.Dalton pass short left to 10-D.Byrd to LA 38 for 10 yards (22-D.Long)."/>
    <s v="pass"/>
    <n v="0"/>
    <n v="1"/>
    <n v="0"/>
    <n v="0"/>
    <s v="D.Byrd"/>
    <n v="10"/>
    <n v="10"/>
    <n v="0"/>
    <n v="1"/>
    <n v="0"/>
    <n v="1.6"/>
    <n v="1.7750000000000001"/>
    <n v="1.7750000000000001"/>
    <x v="199"/>
  </r>
  <r>
    <x v="1"/>
    <s v="LA"/>
    <s v="CHI"/>
    <n v="58"/>
    <n v="42"/>
    <s v="(1:14) 9-M.Stafford pass short left to 89-T.Higbee to CHI 41 for 17 yards (58-R.Smith)."/>
    <s v="pass"/>
    <n v="0"/>
    <n v="1"/>
    <n v="0"/>
    <n v="0"/>
    <s v="T.Higbee"/>
    <n v="-4"/>
    <n v="-4"/>
    <n v="0"/>
    <n v="1"/>
    <n v="0"/>
    <n v="1.6"/>
    <n v="1.53"/>
    <n v="1.53"/>
    <x v="34"/>
  </r>
  <r>
    <x v="1"/>
    <s v="LA"/>
    <s v="CHI"/>
    <n v="32"/>
    <n v="68"/>
    <s v="(13:56) 9-M.Stafford pass short right to 12-V.Jefferson pushed ob at CHI 19 for 13 yards (33-Ja.Johnson)."/>
    <s v="pass"/>
    <n v="0"/>
    <n v="1"/>
    <n v="0"/>
    <n v="0"/>
    <s v="V.Jefferson"/>
    <n v="12"/>
    <n v="12"/>
    <n v="0"/>
    <n v="1"/>
    <n v="0"/>
    <n v="1.6"/>
    <n v="1.81"/>
    <n v="1.81"/>
    <x v="57"/>
  </r>
  <r>
    <x v="1"/>
    <s v="LA"/>
    <s v="CHI"/>
    <n v="19"/>
    <n v="81"/>
    <s v="(13:16) 9-M.Stafford pass short middle to 27-D.Henderson to CHI 2 for 17 yards (58-R.Smith; 22-K.Vildor)."/>
    <s v="pass"/>
    <n v="0"/>
    <n v="1"/>
    <n v="0"/>
    <n v="0"/>
    <s v="D.Henderson"/>
    <n v="3"/>
    <n v="3"/>
    <n v="0"/>
    <n v="1"/>
    <n v="0"/>
    <n v="2"/>
    <n v="1.6525000000000001"/>
    <n v="1.88185"/>
    <x v="200"/>
  </r>
  <r>
    <x v="1"/>
    <s v="LA"/>
    <s v="CHI"/>
    <n v="4"/>
    <n v="96"/>
    <s v="(11:51) (Shotgun) 9-M.Stafford pass incomplete short right to 10-C.Kupp."/>
    <s v="pass"/>
    <n v="0"/>
    <n v="1"/>
    <n v="0"/>
    <n v="0"/>
    <s v="C.Kupp"/>
    <n v="4"/>
    <n v="4"/>
    <n v="0"/>
    <n v="1"/>
    <n v="0"/>
    <n v="3.2"/>
    <n v="1.6700000000000002"/>
    <n v="3.2"/>
    <x v="15"/>
  </r>
  <r>
    <x v="1"/>
    <s v="LA"/>
    <s v="CHI"/>
    <n v="4"/>
    <n v="96"/>
    <s v="(11:46) (Shotgun) 9-M.Stafford pass incomplete short left to 2-R.Woods."/>
    <s v="pass"/>
    <n v="0"/>
    <n v="1"/>
    <n v="0"/>
    <n v="0"/>
    <s v="R.Woods"/>
    <n v="4"/>
    <n v="4"/>
    <n v="0"/>
    <n v="1"/>
    <n v="0"/>
    <n v="3.2"/>
    <n v="1.6700000000000002"/>
    <n v="3.2"/>
    <x v="1"/>
  </r>
  <r>
    <x v="1"/>
    <s v="CHI"/>
    <s v="LA"/>
    <n v="74"/>
    <n v="26"/>
    <s v="(10:59) (Shotgun) 14-A.Dalton pass short left to 11-D.Mooney to CHI 35 for 9 yards (5-J.Ramsey)."/>
    <s v="pass"/>
    <n v="0"/>
    <n v="1"/>
    <n v="0"/>
    <n v="0"/>
    <s v="D.Mooney"/>
    <n v="8"/>
    <n v="8"/>
    <n v="0"/>
    <n v="1"/>
    <n v="0"/>
    <n v="1.6"/>
    <n v="1.74"/>
    <n v="1.74"/>
    <x v="69"/>
  </r>
  <r>
    <x v="1"/>
    <s v="CHI"/>
    <s v="LA"/>
    <n v="65"/>
    <n v="35"/>
    <s v="(10:16) (Shotgun) 14-A.Dalton pass short right to 84-M.Goodwin pushed ob at CHI 42 for 7 yards (22-D.Long)."/>
    <s v="pass"/>
    <n v="0"/>
    <n v="1"/>
    <n v="0"/>
    <n v="0"/>
    <s v="M.Goodwin"/>
    <n v="7"/>
    <n v="7"/>
    <n v="0"/>
    <n v="1"/>
    <n v="0"/>
    <n v="1.6"/>
    <n v="1.7225000000000001"/>
    <n v="1.7225000000000001"/>
    <x v="133"/>
  </r>
  <r>
    <x v="1"/>
    <s v="CHI"/>
    <s v="LA"/>
    <n v="50"/>
    <n v="50"/>
    <s v="(8:14) (Shotgun) 14-A.Dalton pass short left to 10-D.Byrd to LA 47 for 3 yards (41-K.Young; 52-T.Lewis)."/>
    <s v="pass"/>
    <n v="0"/>
    <n v="1"/>
    <n v="0"/>
    <n v="0"/>
    <s v="D.Byrd"/>
    <n v="-2"/>
    <n v="-2"/>
    <n v="0"/>
    <n v="1"/>
    <n v="0"/>
    <n v="1.6"/>
    <n v="1.5650000000000002"/>
    <n v="1.5650000000000002"/>
    <x v="199"/>
  </r>
  <r>
    <x v="1"/>
    <s v="CHI"/>
    <s v="LA"/>
    <n v="47"/>
    <n v="53"/>
    <s v="(7:29) (Shotgun) 14-A.Dalton pass incomplete short right to 12-A.Robinson (22-D.Long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</r>
  <r>
    <x v="1"/>
    <s v="CHI"/>
    <s v="LA"/>
    <n v="55"/>
    <n v="45"/>
    <s v="(4:42) 14-A.Dalton pass short right to 85-C.Kmet pushed ob at LA 45 for 10 yards (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</r>
  <r>
    <x v="1"/>
    <s v="CHI"/>
    <s v="LA"/>
    <n v="32"/>
    <n v="68"/>
    <s v="(2:52) (Shotgun) 14-A.Dalton pass short right to 12-A.Robinson to LA 23 for 9 yards (11-D.Williams)."/>
    <s v="pass"/>
    <n v="0"/>
    <n v="1"/>
    <n v="0"/>
    <n v="0"/>
    <s v="A.Robinson"/>
    <n v="6"/>
    <n v="6"/>
    <n v="0"/>
    <n v="1"/>
    <n v="0"/>
    <n v="1.6"/>
    <n v="1.7050000000000001"/>
    <n v="1.7050000000000001"/>
    <x v="135"/>
  </r>
  <r>
    <x v="1"/>
    <s v="CHI"/>
    <s v="LA"/>
    <n v="20"/>
    <n v="80"/>
    <s v="(2:00) (Shotgun) 14-A.Dalton pass short middle to 12-A.Robinson to LA 12 for 8 yards (41-K.Young)."/>
    <s v="pass"/>
    <n v="0"/>
    <n v="1"/>
    <n v="0"/>
    <n v="0"/>
    <s v="A.Robinson"/>
    <n v="3"/>
    <n v="3"/>
    <n v="0"/>
    <n v="1"/>
    <n v="0"/>
    <n v="1.8"/>
    <n v="1.6525000000000001"/>
    <n v="1.7498500000000003"/>
    <x v="135"/>
  </r>
  <r>
    <x v="1"/>
    <s v="LA"/>
    <s v="CHI"/>
    <n v="56"/>
    <n v="44"/>
    <s v="(14:01) (No Huddle, Shotgun) 9-M.Stafford pass deep middle to 10-C.Kupp for 56 yards, TOUCHDOWN. PENALTY on CHI-96-A.Hicks, Roughing the Passer, 15 yards, enforced between downs."/>
    <s v="pass"/>
    <n v="0"/>
    <n v="1"/>
    <n v="0"/>
    <n v="0"/>
    <s v="C.Kupp"/>
    <n v="45"/>
    <n v="45"/>
    <n v="0"/>
    <n v="1"/>
    <n v="0"/>
    <n v="1.6"/>
    <n v="2.3875000000000002"/>
    <n v="2.3875000000000002"/>
    <x v="15"/>
  </r>
  <r>
    <x v="1"/>
    <s v="CHI"/>
    <s v="LA"/>
    <n v="74"/>
    <n v="26"/>
    <s v="(12:31) (Shotgun) 14-A.Dalton pass short left to 12-A.Robinson to CHI 33 for 7 yards (11-D.Williams)."/>
    <s v="pass"/>
    <n v="0"/>
    <n v="1"/>
    <n v="0"/>
    <n v="0"/>
    <s v="A.Robinson"/>
    <n v="7"/>
    <n v="7"/>
    <n v="0"/>
    <n v="1"/>
    <n v="0"/>
    <n v="1.6"/>
    <n v="1.7225000000000001"/>
    <n v="1.7225000000000001"/>
    <x v="135"/>
  </r>
  <r>
    <x v="1"/>
    <s v="CHI"/>
    <s v="LA"/>
    <n v="61"/>
    <n v="39"/>
    <s v="(11:20) 14-A.Dalton pass short right to 32-D.Montgomery to CHI 49 for 10 yards (51-T.Reeder)."/>
    <s v="pass"/>
    <n v="0"/>
    <n v="1"/>
    <n v="0"/>
    <n v="0"/>
    <s v="D.Montgomery"/>
    <n v="0"/>
    <n v="0"/>
    <n v="0"/>
    <n v="1"/>
    <n v="0"/>
    <n v="1.6"/>
    <n v="1.6"/>
    <n v="1.6"/>
    <x v="14"/>
  </r>
  <r>
    <x v="1"/>
    <s v="CHI"/>
    <s v="LA"/>
    <n v="51"/>
    <n v="49"/>
    <s v="(10:42) 14-A.Dalton pass incomplete short right to 85-C.Kmet."/>
    <s v="pass"/>
    <n v="0"/>
    <n v="1"/>
    <n v="0"/>
    <n v="0"/>
    <s v="C.Kmet"/>
    <n v="6"/>
    <n v="6"/>
    <n v="0"/>
    <n v="1"/>
    <n v="0"/>
    <n v="1.6"/>
    <n v="1.7050000000000001"/>
    <n v="1.7050000000000001"/>
    <x v="197"/>
  </r>
  <r>
    <x v="1"/>
    <s v="CHI"/>
    <s v="LA"/>
    <n v="51"/>
    <n v="49"/>
    <s v="(10:36) (Shotgun) 14-A.Dalton pass short right to 8-D.Williams pushed ob at LA 43 for 8 yards (4-J.Fuller)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</r>
  <r>
    <x v="1"/>
    <s v="CHI"/>
    <s v="LA"/>
    <n v="43"/>
    <n v="57"/>
    <s v="(9:56) (Shotgun) 14-A.Dalton pass short middle to 85-C.Kmet to LA 40 for 3 yards (51-T.Reeder). LA-22-D.Long was injured during the play. His return is Probable."/>
    <s v="pass"/>
    <n v="0"/>
    <n v="1"/>
    <n v="0"/>
    <n v="0"/>
    <s v="C.Kmet"/>
    <n v="2"/>
    <n v="2"/>
    <n v="0"/>
    <n v="1"/>
    <n v="0"/>
    <n v="1.6"/>
    <n v="1.635"/>
    <n v="1.635"/>
    <x v="197"/>
  </r>
  <r>
    <x v="1"/>
    <s v="CHI"/>
    <s v="LA"/>
    <n v="36"/>
    <n v="64"/>
    <s v="(8:41) (Shotgun) 14-A.Dalton pass short right to 84-M.Goodwin to LA 26 for 10 yards (51-T.Reeder; 11-D.Williams)."/>
    <s v="pass"/>
    <n v="0"/>
    <n v="1"/>
    <n v="0"/>
    <n v="0"/>
    <s v="M.Goodwin"/>
    <n v="6"/>
    <n v="6"/>
    <n v="0"/>
    <n v="1"/>
    <n v="0"/>
    <n v="1.6"/>
    <n v="1.7050000000000001"/>
    <n v="1.7050000000000001"/>
    <x v="133"/>
  </r>
  <r>
    <x v="1"/>
    <s v="CHI"/>
    <s v="LA"/>
    <n v="16"/>
    <n v="84"/>
    <s v="(6:34) (Shotgun) 1-J.Fields pass short middle to 12-A.Robinson to LA 15 for 1 yard (58-J.Hollins). CHI-75-L.Borom was injured during the play. His return is Questionable."/>
    <s v="pass"/>
    <n v="0"/>
    <n v="1"/>
    <n v="0"/>
    <n v="0"/>
    <s v="A.Robinson"/>
    <n v="-1"/>
    <n v="-1"/>
    <n v="0"/>
    <n v="1"/>
    <n v="0"/>
    <n v="2"/>
    <n v="1.5825"/>
    <n v="1.85805"/>
    <x v="135"/>
  </r>
  <r>
    <x v="1"/>
    <s v="CHI"/>
    <s v="LA"/>
    <n v="14"/>
    <n v="86"/>
    <s v="(5:08) (Shotgun) 14-A.Dalton pass short left to 80-J.Graham to LA 3 for 11 yards (5-J.Ramsey, 24-T.Rapp)."/>
    <s v="pass"/>
    <n v="0"/>
    <n v="1"/>
    <n v="0"/>
    <n v="0"/>
    <s v="J.Graham"/>
    <n v="10"/>
    <n v="10"/>
    <n v="0"/>
    <n v="1"/>
    <n v="0"/>
    <n v="2"/>
    <n v="1.7750000000000001"/>
    <n v="1.9235000000000002"/>
    <x v="201"/>
  </r>
  <r>
    <x v="1"/>
    <s v="LA"/>
    <s v="CHI"/>
    <n v="70"/>
    <n v="30"/>
    <s v="(3:54) (No Huddle, Shotgun) 9-M.Stafford pass incomplete short left to 10-C.Kupp."/>
    <s v="pass"/>
    <n v="0"/>
    <n v="1"/>
    <n v="0"/>
    <n v="0"/>
    <s v="C.Kupp"/>
    <n v="5"/>
    <n v="5"/>
    <n v="0"/>
    <n v="1"/>
    <n v="0"/>
    <n v="1.6"/>
    <n v="1.6875"/>
    <n v="1.6875"/>
    <x v="15"/>
  </r>
  <r>
    <x v="1"/>
    <s v="LA"/>
    <s v="CHI"/>
    <n v="70"/>
    <n v="30"/>
    <s v="(3:51) (Shotgun) 9-M.Stafford pass short middle to 89-T.Higbee to LA 36 for 6 yards (58-R.Smith)."/>
    <s v="pass"/>
    <n v="0"/>
    <n v="1"/>
    <n v="0"/>
    <n v="0"/>
    <s v="T.Higbee"/>
    <n v="6"/>
    <n v="6"/>
    <n v="0"/>
    <n v="1"/>
    <n v="0"/>
    <n v="1.6"/>
    <n v="1.7050000000000001"/>
    <n v="1.7050000000000001"/>
    <x v="34"/>
  </r>
  <r>
    <x v="1"/>
    <s v="LA"/>
    <s v="CHI"/>
    <n v="64"/>
    <n v="36"/>
    <s v="(3:23) 9-M.Stafford pass deep right to 89-T.Higbee pushed ob at CHI 27 for 37 yards (58-R.Smith; 22-K.Vildor)."/>
    <s v="pass"/>
    <n v="0"/>
    <n v="1"/>
    <n v="0"/>
    <n v="0"/>
    <s v="T.Higbee"/>
    <n v="19"/>
    <n v="19"/>
    <n v="0"/>
    <n v="1"/>
    <n v="0"/>
    <n v="1.6"/>
    <n v="1.9325000000000001"/>
    <n v="1.9325000000000001"/>
    <x v="34"/>
  </r>
  <r>
    <x v="1"/>
    <s v="LA"/>
    <s v="CHI"/>
    <n v="27"/>
    <n v="73"/>
    <s v="(2:44) (Shotgun) 9-M.Stafford pass short left to 1-D.Jackson to CHI 24 for 3 yards (4-E.Jackson)."/>
    <s v="pass"/>
    <n v="0"/>
    <n v="1"/>
    <n v="0"/>
    <n v="0"/>
    <s v="D.Jackson"/>
    <n v="-2"/>
    <n v="-2"/>
    <n v="0"/>
    <n v="1"/>
    <n v="0"/>
    <n v="1.6"/>
    <n v="1.5650000000000002"/>
    <n v="1.5650000000000002"/>
    <x v="198"/>
  </r>
  <r>
    <x v="1"/>
    <s v="LA"/>
    <s v="CHI"/>
    <n v="24"/>
    <n v="76"/>
    <s v="(2:20) (No Huddle, Shotgun) 9-M.Stafford pass short left to 10-C.Kupp pushed ob at CHI 18 for 6 yards (23-M.Christian)."/>
    <s v="pass"/>
    <n v="0"/>
    <n v="1"/>
    <n v="0"/>
    <n v="0"/>
    <s v="C.Kupp"/>
    <n v="5"/>
    <n v="5"/>
    <n v="0"/>
    <n v="1"/>
    <n v="0"/>
    <n v="1.8"/>
    <n v="1.6875"/>
    <n v="1.7617500000000001"/>
    <x v="15"/>
  </r>
  <r>
    <x v="1"/>
    <s v="LA"/>
    <s v="CHI"/>
    <n v="18"/>
    <n v="82"/>
    <s v="(1:52) (No Huddle, Shotgun) 9-M.Stafford pass short left to 10-C.Kupp for 18 yards, TOUCHDOWN. The Replay Official reviewed the runner broke the plane ruling, and the play was REVERSED. (No Huddle, Shotgun) 9-M.Stafford pass short left to 10-C.Kupp to CHI 1 for 17 yards (4-E.Jackson)."/>
    <s v="pass"/>
    <n v="0"/>
    <n v="1"/>
    <n v="0"/>
    <n v="0"/>
    <s v="C.Kupp"/>
    <n v="4"/>
    <n v="4"/>
    <n v="0"/>
    <n v="1"/>
    <n v="0"/>
    <n v="2"/>
    <n v="1.6700000000000002"/>
    <n v="1.8878000000000001"/>
    <x v="15"/>
  </r>
  <r>
    <x v="1"/>
    <s v="CHI"/>
    <s v="LA"/>
    <n v="74"/>
    <n v="26"/>
    <s v="(:43) (No Huddle, Shotgun) 14-A.Dalton pass short middle to 8-D.Williams to CHI 37 for 11 yards (54-L.Floyd; 4-J.Fuller). Penalty on LA-99-A.Donald, Illegal Use of Hands, declined."/>
    <s v="pass"/>
    <n v="0"/>
    <n v="1"/>
    <n v="0"/>
    <n v="0"/>
    <s v="D.Williams"/>
    <n v="4"/>
    <n v="4"/>
    <n v="0"/>
    <n v="1"/>
    <n v="0"/>
    <n v="1.6"/>
    <n v="1.6700000000000002"/>
    <n v="1.6700000000000002"/>
    <x v="134"/>
  </r>
  <r>
    <x v="1"/>
    <s v="CHI"/>
    <s v="LA"/>
    <n v="63"/>
    <n v="37"/>
    <s v="(:13) (Shotgun) 14-A.Dalton pass incomplete short left to 12-A.Robinson (51-T.Reeder)."/>
    <s v="pass"/>
    <n v="0"/>
    <n v="1"/>
    <n v="0"/>
    <n v="0"/>
    <s v="A.Robinson"/>
    <n v="0"/>
    <n v="0"/>
    <n v="0"/>
    <n v="1"/>
    <n v="0"/>
    <n v="1.6"/>
    <n v="1.6"/>
    <n v="1.6"/>
    <x v="135"/>
  </r>
  <r>
    <x v="1"/>
    <s v="CHI"/>
    <s v="LA"/>
    <n v="50"/>
    <n v="50"/>
    <s v="(14:20) (Shotgun) 14-A.Dalton pass short right to 11-D.Mooney to LA 41 for 9 yards (4-J.Fuller)."/>
    <s v="pass"/>
    <n v="0"/>
    <n v="1"/>
    <n v="0"/>
    <n v="0"/>
    <s v="D.Mooney"/>
    <n v="6"/>
    <n v="6"/>
    <n v="0"/>
    <n v="1"/>
    <n v="0"/>
    <n v="1.6"/>
    <n v="1.7050000000000001"/>
    <n v="1.7050000000000001"/>
    <x v="69"/>
  </r>
  <r>
    <x v="1"/>
    <s v="CHI"/>
    <s v="LA"/>
    <n v="37"/>
    <n v="63"/>
    <s v="(12:57) (Shotgun) 14-A.Dalton pass short right to 85-C.Kmet to LA 28 for 9 yards (5-J.Ramsey, 4-J.Fuller)."/>
    <s v="pass"/>
    <n v="0"/>
    <n v="1"/>
    <n v="0"/>
    <n v="0"/>
    <s v="C.Kmet"/>
    <n v="1"/>
    <n v="1"/>
    <n v="0"/>
    <n v="1"/>
    <n v="0"/>
    <n v="1.6"/>
    <n v="1.6175000000000002"/>
    <n v="1.6175000000000002"/>
    <x v="197"/>
  </r>
  <r>
    <x v="1"/>
    <s v="CHI"/>
    <s v="LA"/>
    <n v="40"/>
    <n v="60"/>
    <s v="(10:59) (Shotgun) 14-A.Dalton pass incomplete short middle to 85-C.Kmet [91-G.Gaines]."/>
    <s v="pass"/>
    <n v="0"/>
    <n v="1"/>
    <n v="0"/>
    <n v="0"/>
    <s v="C.Kmet"/>
    <n v="9"/>
    <n v="9"/>
    <n v="0"/>
    <n v="1"/>
    <n v="0"/>
    <n v="1.6"/>
    <n v="1.7575000000000001"/>
    <n v="1.7575000000000001"/>
    <x v="197"/>
  </r>
  <r>
    <x v="1"/>
    <s v="CHI"/>
    <s v="LA"/>
    <n v="40"/>
    <n v="60"/>
    <s v="(10:54) (Shotgun) 14-A.Dalton pass short left to 85-C.Kmet to LA 30 for 10 yards (11-D.Williams; 24-T.Rapp)."/>
    <s v="pass"/>
    <n v="0"/>
    <n v="1"/>
    <n v="0"/>
    <n v="0"/>
    <s v="C.Kmet"/>
    <n v="5"/>
    <n v="5"/>
    <n v="0"/>
    <n v="1"/>
    <n v="0"/>
    <n v="1.6"/>
    <n v="1.6875"/>
    <n v="1.6875"/>
    <x v="197"/>
  </r>
  <r>
    <x v="1"/>
    <s v="CHI"/>
    <s v="LA"/>
    <n v="30"/>
    <n v="70"/>
    <s v="(10:07) (Shotgun) 14-A.Dalton pass incomplete short right to 11-D.Mooney (31-R.Rochell)."/>
    <s v="pass"/>
    <n v="0"/>
    <n v="1"/>
    <n v="0"/>
    <n v="0"/>
    <s v="D.Mooney"/>
    <n v="13"/>
    <n v="13"/>
    <n v="0"/>
    <n v="1"/>
    <n v="0"/>
    <n v="1.6"/>
    <n v="1.8275000000000001"/>
    <n v="1.8275000000000001"/>
    <x v="69"/>
  </r>
  <r>
    <x v="1"/>
    <s v="LA"/>
    <s v="CHI"/>
    <n v="36"/>
    <n v="64"/>
    <s v="(6:41) (Shotgun) 9-M.Stafford pass short left to 10-C.Kupp to CHI 21 for 15 yards (22-K.Vildor; 52-K.Mack)."/>
    <s v="pass"/>
    <n v="0"/>
    <n v="1"/>
    <n v="0"/>
    <n v="0"/>
    <s v="C.Kupp"/>
    <n v="-3"/>
    <n v="-3"/>
    <n v="0"/>
    <n v="1"/>
    <n v="0"/>
    <n v="1.6"/>
    <n v="1.5475000000000001"/>
    <n v="1.5475000000000001"/>
    <x v="15"/>
  </r>
  <r>
    <x v="1"/>
    <s v="LA"/>
    <s v="CHI"/>
    <n v="31"/>
    <n v="69"/>
    <s v="(5:22) (Shotgun) 9-M.Stafford pass short middle to 10-C.Kupp to CHI 22 for 9 yards (4-E.Jackson)."/>
    <s v="pass"/>
    <n v="0"/>
    <n v="1"/>
    <n v="0"/>
    <n v="0"/>
    <s v="C.Kupp"/>
    <n v="7"/>
    <n v="7"/>
    <n v="0"/>
    <n v="1"/>
    <n v="0"/>
    <n v="1.6"/>
    <n v="1.7225000000000001"/>
    <n v="1.7225000000000001"/>
    <x v="15"/>
  </r>
  <r>
    <x v="1"/>
    <s v="LA"/>
    <s v="CHI"/>
    <n v="5"/>
    <n v="95"/>
    <s v="(3:33) (No Huddle, Shotgun) 9-M.Stafford pass incomplete short middle to 89-T.Higbee."/>
    <s v="pass"/>
    <n v="0"/>
    <n v="1"/>
    <n v="0"/>
    <n v="0"/>
    <s v="T.Higbee"/>
    <n v="5"/>
    <n v="5"/>
    <n v="0"/>
    <n v="1"/>
    <n v="0"/>
    <n v="3.2"/>
    <n v="1.6875"/>
    <n v="3.2"/>
    <x v="34"/>
  </r>
  <r>
    <x v="1"/>
    <s v="LA"/>
    <s v="CHI"/>
    <n v="2"/>
    <n v="98"/>
    <s v="(3:22) 9-M.Stafford pass short middle to 2-R.Woods for 2 yards, TOUCHDOWN. Penalty on CHI-44-A.Ogletree, Defensive Holding, declined."/>
    <s v="pass"/>
    <n v="0"/>
    <n v="1"/>
    <n v="0"/>
    <n v="0"/>
    <s v="R.Woods"/>
    <n v="2"/>
    <n v="2"/>
    <n v="0"/>
    <n v="1"/>
    <n v="0"/>
    <n v="3.7"/>
    <n v="1.635"/>
    <n v="3.7"/>
    <x v="1"/>
  </r>
  <r>
    <x v="1"/>
    <s v="CHI"/>
    <s v="LA"/>
    <n v="70"/>
    <n v="30"/>
    <s v="(2:59) (No Huddle, Shotgun) 14-A.Dalton pass short left to 10-D.Byrd to CHI 36 for 6 yards (24-T.Rapp)."/>
    <s v="pass"/>
    <n v="0"/>
    <n v="1"/>
    <n v="0"/>
    <n v="0"/>
    <s v="D.Byrd"/>
    <n v="5"/>
    <n v="5"/>
    <n v="0"/>
    <n v="1"/>
    <n v="0"/>
    <n v="1.6"/>
    <n v="1.6875"/>
    <n v="1.6875"/>
    <x v="199"/>
  </r>
  <r>
    <x v="1"/>
    <s v="CHI"/>
    <s v="LA"/>
    <n v="64"/>
    <n v="36"/>
    <s v="(2:39) (No Huddle, Shotgun) 14-A.Dalton pass incomplete short right to 12-A.Robinson (11-D.Williams)."/>
    <s v="pass"/>
    <n v="0"/>
    <n v="1"/>
    <n v="0"/>
    <n v="0"/>
    <s v="A.Robinson"/>
    <n v="1"/>
    <n v="1"/>
    <n v="0"/>
    <n v="1"/>
    <n v="0"/>
    <n v="1.6"/>
    <n v="1.6175000000000002"/>
    <n v="1.6175000000000002"/>
    <x v="135"/>
  </r>
  <r>
    <x v="1"/>
    <s v="CHI"/>
    <s v="LA"/>
    <n v="64"/>
    <n v="36"/>
    <s v="(2:32) (Shotgun) 14-A.Dalton pass incomplete short left to 8-D.Williams."/>
    <s v="pass"/>
    <n v="0"/>
    <n v="1"/>
    <n v="0"/>
    <n v="0"/>
    <s v="D.Williams"/>
    <n v="-3"/>
    <n v="-3"/>
    <n v="0"/>
    <n v="1"/>
    <n v="0"/>
    <n v="1.6"/>
    <n v="1.5475000000000001"/>
    <n v="1.5475000000000001"/>
    <x v="134"/>
  </r>
  <r>
    <x v="1"/>
    <s v="CHI"/>
    <s v="LA"/>
    <n v="64"/>
    <n v="36"/>
    <s v="(2:29) (Shotgun) 14-A.Dalton pass incomplete short left to 80-J.Graham."/>
    <s v="pass"/>
    <n v="0"/>
    <n v="1"/>
    <n v="0"/>
    <n v="0"/>
    <s v="J.Graham"/>
    <n v="2"/>
    <n v="2"/>
    <n v="0"/>
    <n v="1"/>
    <n v="0"/>
    <n v="1.6"/>
    <n v="1.635"/>
    <n v="1.635"/>
    <x v="201"/>
  </r>
  <r>
    <x v="1"/>
    <s v="CLE"/>
    <s v="KC"/>
    <n v="59"/>
    <n v="41"/>
    <s v="(13:12) 6-B.Mayfield pass short right to 81-A.Hooper pushed ob at KC 45 for 14 yards (49-D.Sorensen)."/>
    <s v="pass"/>
    <n v="0"/>
    <n v="1"/>
    <n v="0"/>
    <n v="0"/>
    <s v="A.Hooper"/>
    <n v="3"/>
    <n v="3"/>
    <n v="0"/>
    <n v="1"/>
    <n v="0"/>
    <n v="1.6"/>
    <n v="1.6525000000000001"/>
    <n v="1.6525000000000001"/>
    <x v="175"/>
  </r>
  <r>
    <x v="1"/>
    <s v="CLE"/>
    <s v="KC"/>
    <n v="45"/>
    <n v="55"/>
    <s v="(12:25) 6-B.Mayfield pass incomplete short middle to 31-A.Janovich."/>
    <s v="pass"/>
    <n v="0"/>
    <n v="1"/>
    <n v="0"/>
    <n v="0"/>
    <s v="A.Janovich"/>
    <n v="4"/>
    <n v="4"/>
    <n v="0"/>
    <n v="1"/>
    <n v="0"/>
    <n v="1.6"/>
    <n v="1.6700000000000002"/>
    <n v="1.6700000000000002"/>
    <x v="202"/>
  </r>
  <r>
    <x v="1"/>
    <s v="CLE"/>
    <s v="KC"/>
    <n v="38"/>
    <n v="62"/>
    <s v="(11:35) (Shotgun) 6-B.Mayfield pass deep right to 10-A.Schwartz to KC 22 for 16 yards (21-M.Hughes)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</r>
  <r>
    <x v="1"/>
    <s v="CLE"/>
    <s v="KC"/>
    <n v="23"/>
    <n v="77"/>
    <s v="(10:08) (Shotgun) 6-B.Mayfield pass incomplete deep right to 85-D.Njoku."/>
    <s v="pass"/>
    <n v="0"/>
    <n v="1"/>
    <n v="0"/>
    <n v="0"/>
    <s v="D.Njoku"/>
    <n v="18"/>
    <n v="18"/>
    <n v="0"/>
    <n v="1"/>
    <n v="0"/>
    <n v="1.8"/>
    <n v="1.915"/>
    <n v="1.8391000000000002"/>
    <x v="136"/>
  </r>
  <r>
    <x v="1"/>
    <s v="CLE"/>
    <s v="KC"/>
    <n v="23"/>
    <n v="77"/>
    <s v="(9:59) (Shotgun) 6-B.Mayfield pass short right to 81-A.Hooper to KC 15 for 8 yards (38-L.Sneed)."/>
    <s v="pass"/>
    <n v="0"/>
    <n v="1"/>
    <n v="0"/>
    <n v="0"/>
    <s v="A.Hooper"/>
    <n v="8"/>
    <n v="8"/>
    <n v="0"/>
    <n v="1"/>
    <n v="0"/>
    <n v="1.8"/>
    <n v="1.74"/>
    <n v="1.7796000000000003"/>
    <x v="175"/>
  </r>
  <r>
    <x v="1"/>
    <s v="CLE"/>
    <s v="KC"/>
    <n v="15"/>
    <n v="85"/>
    <s v="(9:18) (Shotgun) 6-B.Mayfield pass short left to 81-A.Hooper to KC 10 for 5 yards (21-M.Hughes)."/>
    <s v="pass"/>
    <n v="0"/>
    <n v="1"/>
    <n v="0"/>
    <n v="0"/>
    <s v="A.Hooper"/>
    <n v="5"/>
    <n v="5"/>
    <n v="0"/>
    <n v="1"/>
    <n v="0"/>
    <n v="2"/>
    <n v="1.6875"/>
    <n v="1.8937500000000003"/>
    <x v="175"/>
  </r>
  <r>
    <x v="1"/>
    <s v="KC"/>
    <s v="CLE"/>
    <n v="62"/>
    <n v="38"/>
    <s v="(5:53) (Shotgun) 15-P.Mahomes pass short middle to 87-T.Kelce to KC 47 for 9 yards (4-A.Walker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1"/>
    <s v="KC"/>
    <s v="CLE"/>
    <n v="53"/>
    <n v="47"/>
    <s v="(5:08) 15-P.Mahomes pass short left to 25-C.Edwards-Helaire to CLE 42 for 11 yards (51-Ma.Wilson; 33-R.Harrison). Penalty on CLE-33-R.Harrison, Disqualification, offsetting. Penalty on KC, Unsportsmanlike Conduct, offsetting."/>
    <s v="pass"/>
    <n v="0"/>
    <n v="1"/>
    <n v="0"/>
    <n v="0"/>
    <s v="C.Edwards-Helaire"/>
    <n v="0"/>
    <n v="0"/>
    <n v="0"/>
    <n v="1"/>
    <n v="0"/>
    <n v="1.6"/>
    <n v="1.6"/>
    <n v="1.6"/>
    <x v="203"/>
  </r>
  <r>
    <x v="1"/>
    <s v="KC"/>
    <s v="CLE"/>
    <n v="42"/>
    <n v="58"/>
    <s v="(4:43) 15-P.Mahomes pass deep left to 10-T.Hill pushed ob at CLE 18 for 24 yards (36-M.Stewart)."/>
    <s v="pass"/>
    <n v="0"/>
    <n v="1"/>
    <n v="0"/>
    <n v="0"/>
    <s v="T.Hill"/>
    <n v="17"/>
    <n v="17"/>
    <n v="0"/>
    <n v="1"/>
    <n v="0"/>
    <n v="1.6"/>
    <n v="1.8975"/>
    <n v="1.8975"/>
    <x v="72"/>
  </r>
  <r>
    <x v="1"/>
    <s v="KC"/>
    <s v="CLE"/>
    <n v="14"/>
    <n v="86"/>
    <s v="(3:24) (Shotgun) 15-P.Mahomes pass incomplete short right to 10-T.Hill (43-J.Johnson)."/>
    <s v="pass"/>
    <n v="0"/>
    <n v="1"/>
    <n v="0"/>
    <n v="0"/>
    <s v="T.Hill"/>
    <n v="14"/>
    <n v="14"/>
    <n v="0"/>
    <n v="1"/>
    <n v="0"/>
    <n v="2"/>
    <n v="1.845"/>
    <n v="1.9473000000000003"/>
    <x v="72"/>
  </r>
  <r>
    <x v="1"/>
    <s v="KC"/>
    <s v="CLE"/>
    <n v="19"/>
    <n v="81"/>
    <s v="(2:50) (Shotgun) 15-P.Mahomes pass short middle to 11-D.Robinson to CLE 10 for 9 yards (43-J.Johnson)."/>
    <s v="pass"/>
    <n v="0"/>
    <n v="1"/>
    <n v="0"/>
    <n v="0"/>
    <s v="D.Robinson"/>
    <n v="8"/>
    <n v="8"/>
    <n v="0"/>
    <n v="1"/>
    <n v="0"/>
    <n v="2"/>
    <n v="1.74"/>
    <n v="1.9116"/>
    <x v="204"/>
  </r>
  <r>
    <x v="1"/>
    <s v="CLE"/>
    <s v="KC"/>
    <n v="31"/>
    <n v="69"/>
    <s v="(1:02) 6-B.Mayfield pass short left to 88-H.Bryant pushed ob at KC 14 for 17 yards (38-L.Sneed)."/>
    <s v="pass"/>
    <n v="0"/>
    <n v="1"/>
    <n v="0"/>
    <n v="0"/>
    <s v="H.Bryant"/>
    <n v="2"/>
    <n v="2"/>
    <n v="0"/>
    <n v="1"/>
    <n v="0"/>
    <n v="1.6"/>
    <n v="1.635"/>
    <n v="1.635"/>
    <x v="174"/>
  </r>
  <r>
    <x v="1"/>
    <s v="CLE"/>
    <s v="KC"/>
    <n v="12"/>
    <n v="88"/>
    <s v="(15:00) (Shotgun) 6-B.Mayfield pass short middle to 85-D.Njoku to KC 9 for 3 yards (53-A.Hitchens)."/>
    <s v="pass"/>
    <n v="0"/>
    <n v="1"/>
    <n v="0"/>
    <n v="0"/>
    <s v="D.Njoku"/>
    <n v="3"/>
    <n v="3"/>
    <n v="0"/>
    <n v="1"/>
    <n v="0"/>
    <n v="2.2000000000000002"/>
    <n v="1.6525000000000001"/>
    <n v="2.0138500000000001"/>
    <x v="136"/>
  </r>
  <r>
    <x v="1"/>
    <s v="KC"/>
    <s v="CLE"/>
    <n v="64"/>
    <n v="36"/>
    <s v="(11:33) (Shotgun) 15-P.Mahomes pass short middle to 10-T.Hill to KC 30 for -6 yards (90-J.Clowney)."/>
    <s v="pass"/>
    <n v="0"/>
    <n v="1"/>
    <n v="0"/>
    <n v="0"/>
    <s v="T.Hill"/>
    <n v="-4"/>
    <n v="-4"/>
    <n v="0"/>
    <n v="1"/>
    <n v="0"/>
    <n v="1.6"/>
    <n v="1.53"/>
    <n v="1.53"/>
    <x v="72"/>
  </r>
  <r>
    <x v="1"/>
    <s v="KC"/>
    <s v="CLE"/>
    <n v="65"/>
    <n v="35"/>
    <s v="(10:42) (Shotgun) 15-P.Mahomes pass short left to 17-M.Hardman to KC 39 for 4 yards (4-A.Walker)."/>
    <s v="pass"/>
    <n v="0"/>
    <n v="1"/>
    <n v="0"/>
    <n v="0"/>
    <s v="M.Hardman"/>
    <n v="-3"/>
    <n v="-3"/>
    <n v="0"/>
    <n v="1"/>
    <n v="0"/>
    <n v="1.6"/>
    <n v="1.5475000000000001"/>
    <n v="1.5475000000000001"/>
    <x v="106"/>
  </r>
  <r>
    <x v="1"/>
    <s v="KC"/>
    <s v="CLE"/>
    <n v="61"/>
    <n v="39"/>
    <s v="(10:02) (Shotgun) 15-P.Mahomes pass short middle to 10-T.Hill to 50 for 11 yards (21-D.Ward; 36-M.Stewart) [97-M.Jackson]."/>
    <s v="pass"/>
    <n v="0"/>
    <n v="1"/>
    <n v="0"/>
    <n v="0"/>
    <s v="T.Hill"/>
    <n v="11"/>
    <n v="11"/>
    <n v="0"/>
    <n v="1"/>
    <n v="0"/>
    <n v="1.6"/>
    <n v="1.7925"/>
    <n v="1.7925"/>
    <x v="72"/>
  </r>
  <r>
    <x v="1"/>
    <s v="KC"/>
    <s v="CLE"/>
    <n v="50"/>
    <n v="50"/>
    <s v="(9:20) (Shotgun) 15-P.Mahomes pass incomplete deep right to 10-T.Hill (21-D.Ward)."/>
    <s v="pass"/>
    <n v="0"/>
    <n v="1"/>
    <n v="0"/>
    <n v="0"/>
    <s v="T.Hill"/>
    <n v="38"/>
    <n v="38"/>
    <n v="0"/>
    <n v="1"/>
    <n v="0"/>
    <n v="1.6"/>
    <n v="2.2650000000000001"/>
    <n v="2.2650000000000001"/>
    <x v="72"/>
  </r>
  <r>
    <x v="1"/>
    <s v="KC"/>
    <s v="CLE"/>
    <n v="50"/>
    <n v="50"/>
    <s v="(9:11) (Shotgun) 15-P.Mahomes pass short middle to 13-B.Pringle to CLE 44 for 6 yards (4-A.Walker)."/>
    <s v="pass"/>
    <n v="0"/>
    <n v="1"/>
    <n v="0"/>
    <n v="0"/>
    <s v="B.Pringle"/>
    <n v="3"/>
    <n v="3"/>
    <n v="0"/>
    <n v="1"/>
    <n v="0"/>
    <n v="1.6"/>
    <n v="1.6525000000000001"/>
    <n v="1.6525000000000001"/>
    <x v="177"/>
  </r>
  <r>
    <x v="1"/>
    <s v="KC"/>
    <s v="CLE"/>
    <n v="44"/>
    <n v="56"/>
    <s v="(8:29) (Shotgun) 15-P.Mahomes pass deep left to 10-T.Hill to CLE 22 for 22 yards (43-J.Johnson) [55-T.McKinley]. Penalty on CLE-95-M.Garrett, Defensive Offside, declined."/>
    <s v="pass"/>
    <n v="0"/>
    <n v="1"/>
    <n v="0"/>
    <n v="0"/>
    <s v="T.Hill"/>
    <n v="24"/>
    <n v="24"/>
    <n v="0"/>
    <n v="1"/>
    <n v="0"/>
    <n v="1.6"/>
    <n v="2.02"/>
    <n v="2.02"/>
    <x v="72"/>
  </r>
  <r>
    <x v="1"/>
    <s v="KC"/>
    <s v="CLE"/>
    <n v="22"/>
    <n v="78"/>
    <s v="(8:02) 15-P.Mahomes pass short left to 87-T.Kelce to CLE 3 for 19 yards (4-A.Walker; 44-S.Takitaki)."/>
    <s v="pass"/>
    <n v="0"/>
    <n v="1"/>
    <n v="0"/>
    <n v="0"/>
    <s v="T.Kelce"/>
    <n v="12"/>
    <n v="12"/>
    <n v="0"/>
    <n v="1"/>
    <n v="0"/>
    <n v="1.8"/>
    <n v="1.81"/>
    <n v="1.8034000000000003"/>
    <x v="56"/>
  </r>
  <r>
    <x v="1"/>
    <s v="KC"/>
    <s v="CLE"/>
    <n v="3"/>
    <n v="97"/>
    <s v="(7:18) 75-M.Remmers reported in as eligible.  15-P.Mahomes pass short middle to 75-M.Remmers to CLE 5 for -2 yards (55-T.McKinley)."/>
    <s v="pass"/>
    <n v="0"/>
    <n v="1"/>
    <n v="0"/>
    <n v="0"/>
    <s v="M.Remmers"/>
    <n v="0"/>
    <n v="0"/>
    <n v="0"/>
    <n v="1"/>
    <n v="0"/>
    <n v="3.5"/>
    <n v="1.6"/>
    <n v="3.5"/>
    <x v="205"/>
  </r>
  <r>
    <x v="1"/>
    <s v="CLE"/>
    <s v="KC"/>
    <n v="71"/>
    <n v="29"/>
    <s v="(1:40) (No Huddle, Shotgun) 6-B.Mayfield pass short right to 27-K.Hunt to CLE 48 for 19 yards (95-C.Jones)."/>
    <s v="pass"/>
    <n v="0"/>
    <n v="1"/>
    <n v="0"/>
    <n v="0"/>
    <s v="K.Hunt"/>
    <n v="-4"/>
    <n v="-4"/>
    <n v="0"/>
    <n v="1"/>
    <n v="0"/>
    <n v="1.6"/>
    <n v="1.53"/>
    <n v="1.53"/>
    <x v="70"/>
  </r>
  <r>
    <x v="1"/>
    <s v="CLE"/>
    <s v="KC"/>
    <n v="50"/>
    <n v="50"/>
    <s v="(4:04) 6-B.Mayfield pass short right to 80-J.Landry pushed ob at KC 41 for 9 yards (35-C.Ward)."/>
    <s v="pass"/>
    <n v="0"/>
    <n v="1"/>
    <n v="0"/>
    <n v="0"/>
    <s v="J.Landry"/>
    <n v="9"/>
    <n v="9"/>
    <n v="0"/>
    <n v="1"/>
    <n v="0"/>
    <n v="1.6"/>
    <n v="1.7575000000000001"/>
    <n v="1.7575000000000001"/>
    <x v="137"/>
  </r>
  <r>
    <x v="1"/>
    <s v="KC"/>
    <s v="CLE"/>
    <n v="73"/>
    <n v="27"/>
    <s v="(2:17) (Shotgun) 15-P.Mahomes pass deep right to 10-T.Hill to CLE 45 for 28 yards (4-A.Walker)."/>
    <s v="pass"/>
    <n v="0"/>
    <n v="1"/>
    <n v="0"/>
    <n v="0"/>
    <s v="T.Hill"/>
    <n v="22"/>
    <n v="22"/>
    <n v="0"/>
    <n v="1"/>
    <n v="0"/>
    <n v="1.6"/>
    <n v="1.9850000000000001"/>
    <n v="1.9850000000000001"/>
    <x v="72"/>
  </r>
  <r>
    <x v="1"/>
    <s v="KC"/>
    <s v="CLE"/>
    <n v="45"/>
    <n v="55"/>
    <s v="(1:54) (Shotgun) 15-P.Mahomes pass incomplete short middle to 13-B.Pringle (97-M.Jackson)."/>
    <s v="pass"/>
    <n v="0"/>
    <n v="1"/>
    <n v="0"/>
    <n v="0"/>
    <s v="B.Pringle"/>
    <n v="0"/>
    <n v="0"/>
    <n v="0"/>
    <n v="1"/>
    <n v="0"/>
    <n v="1.6"/>
    <n v="1.6"/>
    <n v="1.6"/>
    <x v="177"/>
  </r>
  <r>
    <x v="1"/>
    <s v="KC"/>
    <s v="CLE"/>
    <n v="45"/>
    <n v="55"/>
    <s v="(1:50) (Shotgun) 15-P.Mahomes pass incomplete deep left to 10-T.Hill. Penalty on KC-10-T.Hill, Offensive Pass Interference, declined."/>
    <s v="pass"/>
    <n v="0"/>
    <n v="1"/>
    <n v="0"/>
    <n v="0"/>
    <s v="T.Hill"/>
    <n v="26"/>
    <n v="26"/>
    <n v="0"/>
    <n v="1"/>
    <n v="0"/>
    <n v="1.6"/>
    <n v="2.0550000000000002"/>
    <n v="2.0550000000000002"/>
    <x v="72"/>
  </r>
  <r>
    <x v="1"/>
    <s v="CLE"/>
    <s v="KC"/>
    <n v="73"/>
    <n v="27"/>
    <s v="(14:18) (Shotgun) 6-B.Mayfield pass short left to 24-N.Chubb to CLE 35 for 8 yards (38-L.Sneed)."/>
    <s v="pass"/>
    <n v="0"/>
    <n v="1"/>
    <n v="0"/>
    <n v="0"/>
    <s v="N.Chubb"/>
    <n v="-1"/>
    <n v="-1"/>
    <n v="0"/>
    <n v="1"/>
    <n v="0"/>
    <n v="1.6"/>
    <n v="1.5825"/>
    <n v="1.5825"/>
    <x v="206"/>
  </r>
  <r>
    <x v="1"/>
    <s v="CLE"/>
    <s v="KC"/>
    <n v="36"/>
    <n v="64"/>
    <s v="(:43) (Shotgun) 6-B.Mayfield pass incomplete deep left to 10-A.Schwartz."/>
    <s v="pass"/>
    <n v="0"/>
    <n v="1"/>
    <n v="0"/>
    <n v="0"/>
    <s v="A.Schwartz"/>
    <n v="36"/>
    <n v="36"/>
    <n v="0"/>
    <n v="1"/>
    <n v="0"/>
    <n v="1.6"/>
    <n v="2.23"/>
    <n v="2.23"/>
    <x v="71"/>
  </r>
  <r>
    <x v="1"/>
    <s v="CLE"/>
    <s v="KC"/>
    <n v="57"/>
    <n v="43"/>
    <s v="(:03) (Shotgun) 6-B.Mayfield pass short right to 80-J.Landry to KC 25 for 32 yards. Lateral to 6-B.Mayfield to KC 14 for 11 yards. Lateral to 27-K.Hunt to KC 12 for 2 yards (22-J.Thornhill; 49-D.Sorensen)."/>
    <s v="pass"/>
    <n v="0"/>
    <n v="1"/>
    <n v="0"/>
    <n v="0"/>
    <s v="J.Landry"/>
    <n v="3"/>
    <n v="3"/>
    <n v="0"/>
    <n v="1"/>
    <n v="0"/>
    <n v="1.6"/>
    <n v="1.6525000000000001"/>
    <n v="1.6525000000000001"/>
    <x v="137"/>
  </r>
  <r>
    <x v="1"/>
    <s v="KC"/>
    <s v="CLE"/>
    <n v="68"/>
    <n v="32"/>
    <s v="(13:48) (Shotgun) 15-P.Mahomes pass short right to 10-T.Hill to KC 38 for 6 yards (21-D.Ward)."/>
    <s v="pass"/>
    <n v="0"/>
    <n v="1"/>
    <n v="0"/>
    <n v="0"/>
    <s v="T.Hill"/>
    <n v="6"/>
    <n v="6"/>
    <n v="0"/>
    <n v="1"/>
    <n v="0"/>
    <n v="1.6"/>
    <n v="1.7050000000000001"/>
    <n v="1.7050000000000001"/>
    <x v="72"/>
  </r>
  <r>
    <x v="1"/>
    <s v="KC"/>
    <s v="CLE"/>
    <n v="58"/>
    <n v="42"/>
    <s v="(12:36) (Shotgun) 15-P.Mahomes pass short left to 17-M.Hardman to KC 49 for 7 yards (43-J.Johnson)."/>
    <s v="pass"/>
    <n v="0"/>
    <n v="1"/>
    <n v="0"/>
    <n v="0"/>
    <s v="M.Hardman"/>
    <n v="5"/>
    <n v="5"/>
    <n v="0"/>
    <n v="1"/>
    <n v="0"/>
    <n v="1.6"/>
    <n v="1.6875"/>
    <n v="1.6875"/>
    <x v="106"/>
  </r>
  <r>
    <x v="1"/>
    <s v="KC"/>
    <s v="CLE"/>
    <n v="51"/>
    <n v="49"/>
    <s v="(11:49) (Shotgun) 15-P.Mahomes pass short middle to 87-T.Kelce to CLE 39 for 12 yards (23-T.Hill; 21-D.Ward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1"/>
    <s v="KC"/>
    <s v="CLE"/>
    <n v="39"/>
    <n v="61"/>
    <s v="(11:09) (Shotgun) 15-P.Mahomes pass incomplete short middle to 87-T.Kelce."/>
    <s v="pass"/>
    <n v="0"/>
    <n v="1"/>
    <n v="0"/>
    <n v="0"/>
    <s v="T.Kelce"/>
    <n v="9"/>
    <n v="9"/>
    <n v="0"/>
    <n v="1"/>
    <n v="0"/>
    <n v="1.6"/>
    <n v="1.7575000000000001"/>
    <n v="1.7575000000000001"/>
    <x v="56"/>
  </r>
  <r>
    <x v="1"/>
    <s v="KC"/>
    <s v="CLE"/>
    <n v="19"/>
    <n v="81"/>
    <s v="(9:19) 15-P.Mahomes pass short right to 10-T.Hill to CLE 13 for 6 yards (43-J.Johnson)."/>
    <s v="pass"/>
    <n v="0"/>
    <n v="1"/>
    <n v="0"/>
    <n v="0"/>
    <s v="T.Hill"/>
    <n v="8"/>
    <n v="8"/>
    <n v="0"/>
    <n v="1"/>
    <n v="0"/>
    <n v="2"/>
    <n v="1.74"/>
    <n v="1.9116"/>
    <x v="72"/>
  </r>
  <r>
    <x v="1"/>
    <s v="KC"/>
    <s v="CLE"/>
    <n v="11"/>
    <n v="89"/>
    <s v="(7:33) (Shotgun) 15-P.Mahomes pass short left to 87-T.Kelce for 11 yards, TOUCHDOWN."/>
    <s v="pass"/>
    <n v="0"/>
    <n v="1"/>
    <n v="0"/>
    <n v="0"/>
    <s v="T.Kelce"/>
    <n v="7"/>
    <n v="7"/>
    <n v="0"/>
    <n v="1"/>
    <n v="0"/>
    <n v="2.2000000000000002"/>
    <n v="1.7225000000000001"/>
    <n v="2.0376500000000002"/>
    <x v="56"/>
  </r>
  <r>
    <x v="1"/>
    <s v="KC"/>
    <s v="CLE"/>
    <n v="52"/>
    <n v="48"/>
    <s v="(5:22) (Shotgun) 15-P.Mahomes pass short right to 17-M.Hardman ran ob at CLE 44 for 8 yards (21-D.Ward)."/>
    <s v="pass"/>
    <n v="0"/>
    <n v="1"/>
    <n v="0"/>
    <n v="0"/>
    <s v="M.Hardman"/>
    <n v="-1"/>
    <n v="-1"/>
    <n v="0"/>
    <n v="1"/>
    <n v="0"/>
    <n v="1.6"/>
    <n v="1.5825"/>
    <n v="1.5825"/>
    <x v="106"/>
  </r>
  <r>
    <x v="1"/>
    <s v="KC"/>
    <s v="CLE"/>
    <n v="37"/>
    <n v="63"/>
    <s v="(3:24) (Shotgun) 15-P.Mahomes pass short right to 81-B.Bell to CLE 34 for 3 yards (21-D.Ward)."/>
    <s v="pass"/>
    <n v="0"/>
    <n v="1"/>
    <n v="0"/>
    <n v="0"/>
    <s v="B.Bell"/>
    <n v="1"/>
    <n v="1"/>
    <n v="0"/>
    <n v="1"/>
    <n v="0"/>
    <n v="1.6"/>
    <n v="1.6175000000000002"/>
    <n v="1.6175000000000002"/>
    <x v="207"/>
  </r>
  <r>
    <x v="1"/>
    <s v="KC"/>
    <s v="CLE"/>
    <n v="34"/>
    <n v="66"/>
    <s v="(2:44) (Shotgun) 15-P.Mahomes pass short left to 25-C.Edwards-Helaire pushed ob at CLE 20 for 14 yards (4-A.Walker)."/>
    <s v="pass"/>
    <n v="0"/>
    <n v="1"/>
    <n v="0"/>
    <n v="0"/>
    <s v="C.Edwards-Helaire"/>
    <n v="-3"/>
    <n v="-3"/>
    <n v="0"/>
    <n v="1"/>
    <n v="0"/>
    <n v="1.6"/>
    <n v="1.5475000000000001"/>
    <n v="1.5475000000000001"/>
    <x v="203"/>
  </r>
  <r>
    <x v="1"/>
    <s v="KC"/>
    <s v="CLE"/>
    <n v="25"/>
    <n v="75"/>
    <s v="(:43) (Shotgun) 15-P.Mahomes pass incomplete deep right to 11-D.Robinson."/>
    <s v="pass"/>
    <n v="0"/>
    <n v="1"/>
    <n v="0"/>
    <n v="0"/>
    <s v="D.Robinson"/>
    <n v="25"/>
    <n v="25"/>
    <n v="0"/>
    <n v="1"/>
    <n v="0"/>
    <n v="1.8"/>
    <n v="2.0375000000000001"/>
    <n v="1.8807500000000004"/>
    <x v="204"/>
  </r>
  <r>
    <x v="1"/>
    <s v="CLE"/>
    <s v="KC"/>
    <n v="60"/>
    <n v="40"/>
    <s v="(4:44) 6-B.Mayfield pass short left to 24-N.Chubb pushed ob at 50 for 10 yards (54-N.Bolton)."/>
    <s v="pass"/>
    <n v="0"/>
    <n v="1"/>
    <n v="0"/>
    <n v="0"/>
    <s v="N.Chubb"/>
    <n v="-3"/>
    <n v="-3"/>
    <n v="0"/>
    <n v="1"/>
    <n v="0"/>
    <n v="1.6"/>
    <n v="1.5475000000000001"/>
    <n v="1.5475000000000001"/>
    <x v="206"/>
  </r>
  <r>
    <x v="1"/>
    <s v="CLE"/>
    <s v="KC"/>
    <n v="62"/>
    <n v="38"/>
    <s v="(14:22) (Shotgun) 6-B.Mayfield pass short left to 80-J.Landry pushed ob at CLE 47 for 9 yards (22-J.Thornhill)."/>
    <s v="pass"/>
    <n v="0"/>
    <n v="1"/>
    <n v="0"/>
    <n v="0"/>
    <s v="J.Landry"/>
    <n v="-7"/>
    <n v="-7"/>
    <n v="0"/>
    <n v="1"/>
    <n v="0"/>
    <n v="1.6"/>
    <n v="1.4775"/>
    <n v="1.4775"/>
    <x v="137"/>
  </r>
  <r>
    <x v="1"/>
    <s v="CLE"/>
    <s v="KC"/>
    <n v="47"/>
    <n v="53"/>
    <s v="(13:11) 6-B.Mayfield pass deep left to 85-D.Njoku pushed ob at KC 17 for 30 yards (38-L.Sneed)."/>
    <s v="pass"/>
    <n v="0"/>
    <n v="1"/>
    <n v="0"/>
    <n v="0"/>
    <s v="D.Njoku"/>
    <n v="22"/>
    <n v="22"/>
    <n v="0"/>
    <n v="1"/>
    <n v="0"/>
    <n v="1.6"/>
    <n v="1.9850000000000001"/>
    <n v="1.9850000000000001"/>
    <x v="136"/>
  </r>
  <r>
    <x v="1"/>
    <s v="KC"/>
    <s v="CLE"/>
    <n v="8"/>
    <n v="92"/>
    <s v="(7:08) (Shotgun) 15-P.Mahomes pass short left to 87-T.Kelce for 8 yards, TOUCHDOWN."/>
    <s v="pass"/>
    <n v="0"/>
    <n v="1"/>
    <n v="0"/>
    <n v="0"/>
    <s v="T.Kelce"/>
    <n v="4"/>
    <n v="4"/>
    <n v="0"/>
    <n v="1"/>
    <n v="0"/>
    <n v="2.7"/>
    <n v="1.6700000000000002"/>
    <n v="2.3498000000000001"/>
    <x v="56"/>
  </r>
  <r>
    <x v="1"/>
    <s v="CLE"/>
    <s v="KC"/>
    <n v="72"/>
    <n v="28"/>
    <s v="(5:34) (Shotgun) 6-B.Mayfield pass incomplete deep left to 10-A.Schwartz (22-J.Thornhill)."/>
    <s v="pass"/>
    <n v="0"/>
    <n v="1"/>
    <n v="0"/>
    <n v="0"/>
    <s v="A.Schwartz"/>
    <n v="28"/>
    <n v="28"/>
    <n v="0"/>
    <n v="1"/>
    <n v="0"/>
    <n v="1.6"/>
    <n v="2.09"/>
    <n v="2.09"/>
    <x v="71"/>
  </r>
  <r>
    <x v="1"/>
    <s v="KC"/>
    <s v="CLE"/>
    <n v="69"/>
    <n v="31"/>
    <s v="(4:41) (Shotgun) 15-P.Mahomes pass short left to 25-C.Edwards-Helaire to KC 35 for 4 yards (20-G.Newsome)."/>
    <s v="pass"/>
    <n v="0"/>
    <n v="1"/>
    <n v="0"/>
    <n v="0"/>
    <s v="C.Edwards-Helaire"/>
    <n v="-1"/>
    <n v="-1"/>
    <n v="0"/>
    <n v="1"/>
    <n v="0"/>
    <n v="1.6"/>
    <n v="1.5825"/>
    <n v="1.5825"/>
    <x v="203"/>
  </r>
  <r>
    <x v="1"/>
    <s v="KC"/>
    <s v="CLE"/>
    <n v="65"/>
    <n v="35"/>
    <s v="(3:57) (Shotgun) 15-P.Mahomes pass short right to 10-T.Hill to KC 49 for 14 yards (4-A.Walker). CLE-4-A.Walker was injured during the play. His return is Questionable."/>
    <s v="pass"/>
    <n v="0"/>
    <n v="1"/>
    <n v="0"/>
    <n v="0"/>
    <s v="T.Hill"/>
    <n v="11"/>
    <n v="11"/>
    <n v="0"/>
    <n v="1"/>
    <n v="0"/>
    <n v="1.6"/>
    <n v="1.7925"/>
    <n v="1.7925"/>
    <x v="72"/>
  </r>
  <r>
    <x v="1"/>
    <s v="KC"/>
    <s v="CLE"/>
    <n v="51"/>
    <n v="49"/>
    <s v="(3:44) (Shotgun) 15-P.Mahomes pass incomplete short right to 10-T.Hill."/>
    <s v="pass"/>
    <n v="0"/>
    <n v="1"/>
    <n v="0"/>
    <n v="0"/>
    <s v="T.Hill"/>
    <n v="6"/>
    <n v="6"/>
    <n v="0"/>
    <n v="1"/>
    <n v="0"/>
    <n v="1.6"/>
    <n v="1.7050000000000001"/>
    <n v="1.7050000000000001"/>
    <x v="72"/>
  </r>
  <r>
    <x v="1"/>
    <s v="CLE"/>
    <s v="KC"/>
    <n v="52"/>
    <n v="48"/>
    <s v="(1:16) (No Huddle, Shotgun) 6-B.Mayfield pass short left intended for 88-H.Bryant INTERCEPTED by 21-M.Hughes [49-D.Sorensen] at KC 42. 21-M.Hughes to KC 42 for no gain (88-H.Bryant)."/>
    <s v="pass"/>
    <n v="0"/>
    <n v="1"/>
    <n v="0"/>
    <n v="0"/>
    <s v="H.Bryant"/>
    <n v="10"/>
    <n v="10"/>
    <n v="0"/>
    <n v="1"/>
    <n v="0"/>
    <n v="1.6"/>
    <n v="1.7750000000000001"/>
    <n v="1.7750000000000001"/>
    <x v="174"/>
  </r>
  <r>
    <x v="1"/>
    <s v="TB"/>
    <s v="DAL"/>
    <n v="67"/>
    <n v="33"/>
    <s v="(13:33) (Shotgun) 12-T.Brady pass incomplete deep right to 14-C.Godwin."/>
    <s v="pass"/>
    <n v="0"/>
    <n v="1"/>
    <n v="0"/>
    <n v="0"/>
    <s v="C.Godwin"/>
    <n v="17"/>
    <n v="17"/>
    <n v="0"/>
    <n v="1"/>
    <n v="0"/>
    <n v="1.6"/>
    <n v="1.8975"/>
    <n v="1.8975"/>
    <x v="98"/>
  </r>
  <r>
    <x v="1"/>
    <s v="DAL"/>
    <s v="TB"/>
    <n v="66"/>
    <n v="34"/>
    <s v="(12:23) (Shotgun) 4-D.Prescott pass short middle to 86-D.Schultz to DAL 39 for 5 yards (45-D.White)."/>
    <s v="pass"/>
    <n v="0"/>
    <n v="1"/>
    <n v="0"/>
    <n v="0"/>
    <s v="D.Schultz"/>
    <n v="5"/>
    <n v="5"/>
    <n v="0"/>
    <n v="1"/>
    <n v="0"/>
    <n v="1.6"/>
    <n v="1.6875"/>
    <n v="1.6875"/>
    <x v="36"/>
  </r>
  <r>
    <x v="1"/>
    <s v="DAL"/>
    <s v="TB"/>
    <n v="55"/>
    <n v="45"/>
    <s v="(10:31) 4-D.Prescott pass short right to 86-D.Schultz pushed ob at TB 39 for 16 yards (45-D.White)."/>
    <s v="pass"/>
    <n v="0"/>
    <n v="1"/>
    <n v="0"/>
    <n v="0"/>
    <s v="D.Schultz"/>
    <n v="-3"/>
    <n v="-3"/>
    <n v="0"/>
    <n v="1"/>
    <n v="0"/>
    <n v="1.6"/>
    <n v="1.5475000000000001"/>
    <n v="1.5475000000000001"/>
    <x v="36"/>
  </r>
  <r>
    <x v="1"/>
    <s v="DAL"/>
    <s v="TB"/>
    <n v="39"/>
    <n v="61"/>
    <s v="(9:56) 4-D.Prescott pass incomplete deep left to 88-C.Lamb."/>
    <s v="pass"/>
    <n v="0"/>
    <n v="1"/>
    <n v="0"/>
    <n v="0"/>
    <s v="C.Lamb"/>
    <n v="20"/>
    <n v="20"/>
    <n v="0"/>
    <n v="1"/>
    <n v="0"/>
    <n v="1.6"/>
    <n v="1.9500000000000002"/>
    <n v="1.9500000000000002"/>
    <x v="73"/>
  </r>
  <r>
    <x v="1"/>
    <s v="DAL"/>
    <s v="TB"/>
    <n v="39"/>
    <n v="61"/>
    <s v="(9:49) (Shotgun) 4-D.Prescott pass incomplete short left to 88-C.Lamb."/>
    <s v="pass"/>
    <n v="0"/>
    <n v="1"/>
    <n v="0"/>
    <n v="0"/>
    <s v="C.Lamb"/>
    <n v="5"/>
    <n v="5"/>
    <n v="0"/>
    <n v="1"/>
    <n v="0"/>
    <n v="1.6"/>
    <n v="1.6875"/>
    <n v="1.6875"/>
    <x v="73"/>
  </r>
  <r>
    <x v="1"/>
    <s v="DAL"/>
    <s v="TB"/>
    <n v="44"/>
    <n v="56"/>
    <s v="(9:46) (Shotgun) 4-D.Prescott pass incomplete short left to 88-C.Lamb [54-L.David]."/>
    <s v="pass"/>
    <n v="0"/>
    <n v="1"/>
    <n v="0"/>
    <n v="0"/>
    <s v="C.Lamb"/>
    <n v="14"/>
    <n v="14"/>
    <n v="0"/>
    <n v="1"/>
    <n v="0"/>
    <n v="1.6"/>
    <n v="1.845"/>
    <n v="1.845"/>
    <x v="73"/>
  </r>
  <r>
    <x v="1"/>
    <s v="TB"/>
    <s v="DAL"/>
    <n v="60"/>
    <n v="40"/>
    <s v="(7:53) (No Huddle, Shotgun) 12-T.Brady pass deep right to 81-A.Brown ran ob at DAL 32 for 28 yards (30-A.Brown)."/>
    <s v="pass"/>
    <n v="0"/>
    <n v="1"/>
    <n v="0"/>
    <n v="0"/>
    <s v="A.Brown"/>
    <n v="26"/>
    <n v="26"/>
    <n v="0"/>
    <n v="1"/>
    <n v="0"/>
    <n v="1.6"/>
    <n v="2.0550000000000002"/>
    <n v="2.0550000000000002"/>
    <x v="165"/>
  </r>
  <r>
    <x v="1"/>
    <s v="TB"/>
    <s v="DAL"/>
    <n v="32"/>
    <n v="68"/>
    <s v="(7:30) (No Huddle, Shotgun) 12-T.Brady pass short right to 81-A.Brown pushed ob at DAL 16 for 16 yards (30-A.Brown; 42-K.Neal)."/>
    <s v="pass"/>
    <n v="0"/>
    <n v="1"/>
    <n v="0"/>
    <n v="0"/>
    <s v="A.Brown"/>
    <n v="13"/>
    <n v="13"/>
    <n v="0"/>
    <n v="1"/>
    <n v="0"/>
    <n v="1.6"/>
    <n v="1.8275000000000001"/>
    <n v="1.8275000000000001"/>
    <x v="165"/>
  </r>
  <r>
    <x v="1"/>
    <s v="TB"/>
    <s v="DAL"/>
    <n v="13"/>
    <n v="87"/>
    <s v="(6:13) (Shotgun) 12-T.Brady pass short right to 14-C.Godwin to DAL 5 for 8 yards (30-A.Brown)."/>
    <s v="pass"/>
    <n v="0"/>
    <n v="1"/>
    <n v="0"/>
    <n v="0"/>
    <s v="C.Godwin"/>
    <n v="6"/>
    <n v="6"/>
    <n v="0"/>
    <n v="1"/>
    <n v="0"/>
    <n v="2.2000000000000002"/>
    <n v="1.7050000000000001"/>
    <n v="2.0317000000000003"/>
    <x v="98"/>
  </r>
  <r>
    <x v="1"/>
    <s v="TB"/>
    <s v="DAL"/>
    <n v="5"/>
    <n v="95"/>
    <s v="(5:26) (Shotgun) 12-T.Brady pass short middle to 14-C.Godwin for 5 yards, TOUCHDOWN."/>
    <s v="pass"/>
    <n v="0"/>
    <n v="1"/>
    <n v="0"/>
    <n v="0"/>
    <s v="C.Godwin"/>
    <n v="5"/>
    <n v="5"/>
    <n v="0"/>
    <n v="1"/>
    <n v="0"/>
    <n v="3.2"/>
    <n v="1.6875"/>
    <n v="3.2"/>
    <x v="98"/>
  </r>
  <r>
    <x v="1"/>
    <s v="DAL"/>
    <s v="TB"/>
    <n v="64"/>
    <n v="36"/>
    <s v="(4:53) (Shotgun) 4-D.Prescott pass short left to 13-M.Gallup to DAL 44 for 8 yards (90-J.Pierre-Paul; 23-S.Murphy-Bunting)."/>
    <s v="pass"/>
    <n v="0"/>
    <n v="1"/>
    <n v="0"/>
    <n v="0"/>
    <s v="M.Gallup"/>
    <n v="-4"/>
    <n v="-4"/>
    <n v="0"/>
    <n v="1"/>
    <n v="0"/>
    <n v="1.6"/>
    <n v="1.53"/>
    <n v="1.53"/>
    <x v="208"/>
  </r>
  <r>
    <x v="1"/>
    <s v="DAL"/>
    <s v="TB"/>
    <n v="56"/>
    <n v="44"/>
    <s v="(4:15) (Shotgun) 4-D.Prescott pass short right to 13-M.Gallup to TB 44 for 12 yards (31-A.Winfield)."/>
    <s v="pass"/>
    <n v="0"/>
    <n v="1"/>
    <n v="0"/>
    <n v="0"/>
    <s v="M.Gallup"/>
    <n v="8"/>
    <n v="8"/>
    <n v="0"/>
    <n v="1"/>
    <n v="0"/>
    <n v="1.6"/>
    <n v="1.74"/>
    <n v="1.74"/>
    <x v="208"/>
  </r>
  <r>
    <x v="1"/>
    <s v="DAL"/>
    <s v="TB"/>
    <n v="44"/>
    <n v="56"/>
    <s v="(3:30) (Shotgun) 4-D.Prescott pass short middle to 20-T.Pollard to TB 37 for 7 yards (23-S.Murphy-Bunting)."/>
    <s v="pass"/>
    <n v="0"/>
    <n v="1"/>
    <n v="0"/>
    <n v="0"/>
    <s v="T.Pollard"/>
    <n v="-4"/>
    <n v="-4"/>
    <n v="0"/>
    <n v="1"/>
    <n v="0"/>
    <n v="1.6"/>
    <n v="1.53"/>
    <n v="1.53"/>
    <x v="17"/>
  </r>
  <r>
    <x v="1"/>
    <s v="DAL"/>
    <s v="TB"/>
    <n v="37"/>
    <n v="63"/>
    <s v="(2:45) (Shotgun) 4-D.Prescott pass short right to 13-M.Gallup ran ob at TB 29 for 8 yards."/>
    <s v="pass"/>
    <n v="0"/>
    <n v="1"/>
    <n v="0"/>
    <n v="0"/>
    <s v="M.Gallup"/>
    <n v="8"/>
    <n v="8"/>
    <n v="0"/>
    <n v="1"/>
    <n v="0"/>
    <n v="1.6"/>
    <n v="1.74"/>
    <n v="1.74"/>
    <x v="208"/>
  </r>
  <r>
    <x v="1"/>
    <s v="DAL"/>
    <s v="TB"/>
    <n v="29"/>
    <n v="71"/>
    <s v="(2:22) (No Huddle) 4-D.Prescott pass short right to 89-B.Jarwin to TB 22 for 7 yards (24-C.Davis)."/>
    <s v="pass"/>
    <n v="0"/>
    <n v="1"/>
    <n v="0"/>
    <n v="0"/>
    <s v="B.Jarwin"/>
    <n v="2"/>
    <n v="2"/>
    <n v="0"/>
    <n v="1"/>
    <n v="0"/>
    <n v="1.6"/>
    <n v="1.635"/>
    <n v="1.635"/>
    <x v="52"/>
  </r>
  <r>
    <x v="1"/>
    <s v="DAL"/>
    <s v="TB"/>
    <n v="22"/>
    <n v="78"/>
    <s v="(1:43) (Shotgun) 4-D.Prescott pass short left to 88-C.Lamb for 22 yards, TOUCHDOWN [56-R.Nunez-Roches]. TB-23-S.Murphy-Bunting was injured during the play. His return is Questionable."/>
    <s v="pass"/>
    <n v="0"/>
    <n v="1"/>
    <n v="0"/>
    <n v="0"/>
    <s v="C.Lamb"/>
    <n v="15"/>
    <n v="15"/>
    <n v="0"/>
    <n v="1"/>
    <n v="0"/>
    <n v="1.8"/>
    <n v="1.8625"/>
    <n v="1.8212500000000003"/>
    <x v="73"/>
  </r>
  <r>
    <x v="1"/>
    <s v="TB"/>
    <s v="DAL"/>
    <n v="72"/>
    <n v="28"/>
    <s v="(:59) 12-T.Brady pass deep middle to 81-A.Brown to DAL 45 for 27 yards (27-J.Kearse). Penalty on DAL-7-T.Diggs, Illegal Use of Hands, declined."/>
    <s v="pass"/>
    <n v="0"/>
    <n v="1"/>
    <n v="0"/>
    <n v="0"/>
    <s v="A.Brown"/>
    <n v="16"/>
    <n v="16"/>
    <n v="0"/>
    <n v="1"/>
    <n v="0"/>
    <n v="1.6"/>
    <n v="1.8800000000000001"/>
    <n v="1.8800000000000001"/>
    <x v="165"/>
  </r>
  <r>
    <x v="1"/>
    <s v="TB"/>
    <s v="DAL"/>
    <n v="40"/>
    <n v="60"/>
    <s v="(:11) 12-T.Brady pass incomplete short middle to 7-L.Fournette (11-M.Parsons)."/>
    <s v="pass"/>
    <n v="0"/>
    <n v="1"/>
    <n v="0"/>
    <n v="0"/>
    <s v="L.Fournette"/>
    <n v="3"/>
    <n v="3"/>
    <n v="0"/>
    <n v="1"/>
    <n v="0"/>
    <n v="1.6"/>
    <n v="1.6525000000000001"/>
    <n v="1.6525000000000001"/>
    <x v="140"/>
  </r>
  <r>
    <x v="1"/>
    <s v="TB"/>
    <s v="DAL"/>
    <n v="40"/>
    <n v="60"/>
    <s v="(:05) (Shotgun) 12-T.Brady pass incomplete short middle to 81-A.Brown (18-D.Kazee)."/>
    <s v="pass"/>
    <n v="0"/>
    <n v="1"/>
    <n v="0"/>
    <n v="0"/>
    <s v="A.Brown"/>
    <n v="15"/>
    <n v="15"/>
    <n v="0"/>
    <n v="1"/>
    <n v="0"/>
    <n v="1.6"/>
    <n v="1.8625"/>
    <n v="1.8625"/>
    <x v="165"/>
  </r>
  <r>
    <x v="1"/>
    <s v="TB"/>
    <s v="DAL"/>
    <n v="48"/>
    <n v="52"/>
    <s v="(12:07) (Shotgun) 12-T.Brady pass short middle to 87-R.Gronkowski to DAL 43 for 5 yards (90-D.Lawrence)."/>
    <s v="pass"/>
    <n v="0"/>
    <n v="1"/>
    <n v="0"/>
    <n v="0"/>
    <s v="R.Gronkowski"/>
    <n v="5"/>
    <n v="5"/>
    <n v="0"/>
    <n v="1"/>
    <n v="0"/>
    <n v="1.6"/>
    <n v="1.6875"/>
    <n v="1.6875"/>
    <x v="139"/>
  </r>
  <r>
    <x v="1"/>
    <s v="TB"/>
    <s v="DAL"/>
    <n v="43"/>
    <n v="57"/>
    <s v="(11:29) (Shotgun) 12-T.Brady pass short right to 14-C.Godwin pushed ob at DAL 24 for 19 yards (27-J.Kearse). Penalty on TB-66-R.Jensen, Taunting, offsetting. Penalty on DAL-91-C.Watkins, Unnecessary Roughness, offsetting."/>
    <s v="pass"/>
    <n v="0"/>
    <n v="1"/>
    <n v="0"/>
    <n v="0"/>
    <s v="C.Godwin"/>
    <n v="3"/>
    <n v="3"/>
    <n v="0"/>
    <n v="1"/>
    <n v="0"/>
    <n v="1.6"/>
    <n v="1.6525000000000001"/>
    <n v="1.6525000000000001"/>
    <x v="98"/>
  </r>
  <r>
    <x v="1"/>
    <s v="TB"/>
    <s v="DAL"/>
    <n v="24"/>
    <n v="76"/>
    <s v="(11:13) 12-T.Brady pass short right to 14-C.Godwin to DAL 7 for 17 yards (30-A.Brown)."/>
    <s v="pass"/>
    <n v="0"/>
    <n v="1"/>
    <n v="0"/>
    <n v="0"/>
    <s v="C.Godwin"/>
    <n v="14"/>
    <n v="14"/>
    <n v="0"/>
    <n v="1"/>
    <n v="0"/>
    <n v="1.8"/>
    <n v="1.845"/>
    <n v="1.8153000000000001"/>
    <x v="98"/>
  </r>
  <r>
    <x v="1"/>
    <s v="TB"/>
    <s v="DAL"/>
    <n v="2"/>
    <n v="98"/>
    <s v="(9:53) 12-T.Brady pass short right to 87-R.Gronkowski for 2 yards, TOUCHDOWN."/>
    <s v="pass"/>
    <n v="0"/>
    <n v="1"/>
    <n v="0"/>
    <n v="0"/>
    <s v="R.Gronkowski"/>
    <n v="2"/>
    <n v="2"/>
    <n v="0"/>
    <n v="1"/>
    <n v="0"/>
    <n v="3.7"/>
    <n v="1.635"/>
    <n v="3.7"/>
    <x v="139"/>
  </r>
  <r>
    <x v="1"/>
    <s v="DAL"/>
    <s v="TB"/>
    <n v="39"/>
    <n v="61"/>
    <s v="(9:04) 4-D.Prescott pass short right to 89-B.Jarwin pushed ob at TB 33 for 6 yards (90-J.Pierre-Paul). Tampa Bay challenged the pass completion ruling, and the play was Upheld. The ruling on the field stands. (Timeout #1.)"/>
    <s v="pass"/>
    <n v="0"/>
    <n v="1"/>
    <n v="0"/>
    <n v="0"/>
    <s v="B.Jarwin"/>
    <n v="6"/>
    <n v="6"/>
    <n v="0"/>
    <n v="1"/>
    <n v="0"/>
    <n v="1.6"/>
    <n v="1.7050000000000001"/>
    <n v="1.7050000000000001"/>
    <x v="52"/>
  </r>
  <r>
    <x v="1"/>
    <s v="DAL"/>
    <s v="TB"/>
    <n v="33"/>
    <n v="67"/>
    <s v="(8:57) (Shotgun) 4-D.Prescott pass short left to 13-M.Gallup to TB 25 for 8 yards (58-S.Barrett)."/>
    <s v="pass"/>
    <n v="0"/>
    <n v="1"/>
    <n v="0"/>
    <n v="0"/>
    <s v="M.Gallup"/>
    <n v="-2"/>
    <n v="-2"/>
    <n v="0"/>
    <n v="1"/>
    <n v="0"/>
    <n v="1.6"/>
    <n v="1.5650000000000002"/>
    <n v="1.5650000000000002"/>
    <x v="208"/>
  </r>
  <r>
    <x v="1"/>
    <s v="DAL"/>
    <s v="TB"/>
    <n v="20"/>
    <n v="80"/>
    <s v="(8:09) (Shotgun) 4-D.Prescott pass short left to 21-E.Elliott to TB 17 for 3 yards (90-J.Pierre-Paul)."/>
    <s v="pass"/>
    <n v="0"/>
    <n v="1"/>
    <n v="0"/>
    <n v="0"/>
    <s v="E.Elliott"/>
    <n v="-3"/>
    <n v="-3"/>
    <n v="0"/>
    <n v="1"/>
    <n v="0"/>
    <n v="1.8"/>
    <n v="1.5475000000000001"/>
    <n v="1.7141500000000003"/>
    <x v="101"/>
  </r>
  <r>
    <x v="1"/>
    <s v="DAL"/>
    <s v="TB"/>
    <n v="17"/>
    <n v="83"/>
    <s v="(7:27) (Shotgun) 4-D.Prescott pass short right to 19-A.Cooper to TB 13 for 4 yards (43-R.Cockrell)."/>
    <s v="pass"/>
    <n v="0"/>
    <n v="1"/>
    <n v="0"/>
    <n v="0"/>
    <s v="A.Cooper"/>
    <n v="4"/>
    <n v="4"/>
    <n v="0"/>
    <n v="1"/>
    <n v="0"/>
    <n v="2"/>
    <n v="1.6700000000000002"/>
    <n v="1.8878000000000001"/>
    <x v="2"/>
  </r>
  <r>
    <x v="1"/>
    <s v="DAL"/>
    <s v="TB"/>
    <n v="13"/>
    <n v="87"/>
    <s v="(6:46) (Shotgun) 4-D.Prescott pass incomplete short left to 88-C.Lamb."/>
    <s v="pass"/>
    <n v="0"/>
    <n v="1"/>
    <n v="0"/>
    <n v="0"/>
    <s v="C.Lamb"/>
    <n v="13"/>
    <n v="13"/>
    <n v="0"/>
    <n v="1"/>
    <n v="0"/>
    <n v="2.2000000000000002"/>
    <n v="1.8275000000000001"/>
    <n v="2.0733500000000005"/>
    <x v="73"/>
  </r>
  <r>
    <x v="1"/>
    <s v="DAL"/>
    <s v="TB"/>
    <n v="25"/>
    <n v="75"/>
    <s v="(5:43) (Shotgun) 4-D.Prescott pass incomplete deep left to 88-C.Lamb."/>
    <s v="pass"/>
    <n v="0"/>
    <n v="1"/>
    <n v="0"/>
    <n v="0"/>
    <s v="C.Lamb"/>
    <n v="25"/>
    <n v="25"/>
    <n v="0"/>
    <n v="1"/>
    <n v="0"/>
    <n v="1.8"/>
    <n v="2.0375000000000001"/>
    <n v="1.8807500000000004"/>
    <x v="73"/>
  </r>
  <r>
    <x v="1"/>
    <s v="DAL"/>
    <s v="TB"/>
    <n v="25"/>
    <n v="75"/>
    <s v="(5:37) (Shotgun) 4-D.Prescott pass short middle to 1-C.Wilson to TB 12 for 13 yards (31-A.Winfield)."/>
    <s v="pass"/>
    <n v="0"/>
    <n v="1"/>
    <n v="0"/>
    <n v="0"/>
    <s v="C.Wilson"/>
    <n v="13"/>
    <n v="13"/>
    <n v="0"/>
    <n v="1"/>
    <n v="0"/>
    <n v="1.8"/>
    <n v="1.8275000000000001"/>
    <n v="1.8093500000000002"/>
    <x v="6"/>
  </r>
  <r>
    <x v="1"/>
    <s v="DAL"/>
    <s v="TB"/>
    <n v="5"/>
    <n v="95"/>
    <s v="(4:25) (Shotgun) 4-D.Prescott to TB 10 for -5 yards. FUMBLES, and recovers at TB 10. 4-D.Prescott pass short left to 19-A.Cooper for 5 yards, TOUCHDOWN."/>
    <s v="pass"/>
    <n v="0"/>
    <n v="1"/>
    <n v="0"/>
    <n v="0"/>
    <s v="A.Cooper"/>
    <n v="5"/>
    <n v="5"/>
    <n v="0"/>
    <n v="1"/>
    <n v="0"/>
    <n v="3.2"/>
    <n v="1.6875"/>
    <n v="3.2"/>
    <x v="2"/>
  </r>
  <r>
    <x v="1"/>
    <s v="DAL"/>
    <s v="TB"/>
    <n v="21"/>
    <n v="79"/>
    <s v="(4:08) 4-D.Prescott pass short left to 88-C.Lamb to TB 17 for 4 yards (35-J.Dean)."/>
    <s v="pass"/>
    <n v="0"/>
    <n v="1"/>
    <n v="0"/>
    <n v="0"/>
    <s v="C.Lamb"/>
    <n v="-3"/>
    <n v="-3"/>
    <n v="0"/>
    <n v="1"/>
    <n v="0"/>
    <n v="1.8"/>
    <n v="1.5475000000000001"/>
    <n v="1.7141500000000003"/>
    <x v="73"/>
  </r>
  <r>
    <x v="1"/>
    <s v="DAL"/>
    <s v="TB"/>
    <n v="17"/>
    <n v="83"/>
    <s v="(3:30) (Shotgun) 4-D.Prescott pass incomplete deep left to 13-M.Gallup."/>
    <s v="pass"/>
    <n v="0"/>
    <n v="1"/>
    <n v="0"/>
    <n v="0"/>
    <s v="M.Gallup"/>
    <n v="17"/>
    <n v="17"/>
    <n v="0"/>
    <n v="1"/>
    <n v="0"/>
    <n v="2"/>
    <n v="1.8975"/>
    <n v="1.96515"/>
    <x v="208"/>
  </r>
  <r>
    <x v="1"/>
    <s v="DAL"/>
    <s v="TB"/>
    <n v="17"/>
    <n v="83"/>
    <s v="(3:26) (Shotgun) 4-D.Prescott pass incomplete short middle to 88-C.Lamb (54-L.David)."/>
    <s v="pass"/>
    <n v="0"/>
    <n v="1"/>
    <n v="0"/>
    <n v="0"/>
    <s v="C.Lamb"/>
    <n v="10"/>
    <n v="10"/>
    <n v="0"/>
    <n v="1"/>
    <n v="0"/>
    <n v="2"/>
    <n v="1.7750000000000001"/>
    <n v="1.9235000000000002"/>
    <x v="73"/>
  </r>
  <r>
    <x v="1"/>
    <s v="TB"/>
    <s v="DAL"/>
    <n v="57"/>
    <n v="43"/>
    <s v="(3:08) (Shotgun) 12-T.Brady pass short middle to 14-C.Godwin to DAL 47 for 10 yards (9-J.Smith; 26-J.Lewis)."/>
    <s v="pass"/>
    <n v="0"/>
    <n v="1"/>
    <n v="0"/>
    <n v="0"/>
    <s v="C.Godwin"/>
    <n v="5"/>
    <n v="5"/>
    <n v="0"/>
    <n v="1"/>
    <n v="0"/>
    <n v="1.6"/>
    <n v="1.6875"/>
    <n v="1.6875"/>
    <x v="98"/>
  </r>
  <r>
    <x v="1"/>
    <s v="TB"/>
    <s v="DAL"/>
    <n v="47"/>
    <n v="53"/>
    <s v="(2:45) (No Huddle, Shotgun) 12-T.Brady pass deep right to 81-A.Brown for 47 yards, TOUCHDOWN."/>
    <s v="pass"/>
    <n v="0"/>
    <n v="1"/>
    <n v="0"/>
    <n v="0"/>
    <s v="A.Brown"/>
    <n v="45"/>
    <n v="45"/>
    <n v="0"/>
    <n v="1"/>
    <n v="0"/>
    <n v="1.6"/>
    <n v="2.3875000000000002"/>
    <n v="2.3875000000000002"/>
    <x v="165"/>
  </r>
  <r>
    <x v="1"/>
    <s v="DAL"/>
    <s v="TB"/>
    <n v="38"/>
    <n v="62"/>
    <s v="(1:54) (Shotgun) 4-D.Prescott pass short left to 19-A.Cooper pushed ob at TB 31 for 7 yards (35-J.Dean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DAL"/>
    <s v="TB"/>
    <n v="31"/>
    <n v="69"/>
    <s v="(1:50) (Shotgun) 4-D.Prescott pass incomplete short left to 13-M.Gallup (35-J.Dean)."/>
    <s v="pass"/>
    <n v="0"/>
    <n v="1"/>
    <n v="0"/>
    <n v="0"/>
    <s v="M.Gallup"/>
    <n v="9"/>
    <n v="9"/>
    <n v="0"/>
    <n v="1"/>
    <n v="0"/>
    <n v="1.6"/>
    <n v="1.7575000000000001"/>
    <n v="1.7575000000000001"/>
    <x v="208"/>
  </r>
  <r>
    <x v="1"/>
    <s v="DAL"/>
    <s v="TB"/>
    <n v="31"/>
    <n v="69"/>
    <s v="(1:43) (Shotgun) 4-D.Prescott pass short right to 88-C.Lamb to TB 21 for 10 yards (45-D.White)."/>
    <s v="pass"/>
    <n v="0"/>
    <n v="1"/>
    <n v="0"/>
    <n v="0"/>
    <s v="C.Lamb"/>
    <n v="5"/>
    <n v="5"/>
    <n v="0"/>
    <n v="1"/>
    <n v="0"/>
    <n v="1.6"/>
    <n v="1.6875"/>
    <n v="1.6875"/>
    <x v="73"/>
  </r>
  <r>
    <x v="1"/>
    <s v="TB"/>
    <s v="DAL"/>
    <n v="50"/>
    <n v="50"/>
    <s v="(:15) (Shotgun) 12-T.Brady pass incomplete deep right to 25-G.Bernard."/>
    <s v="pass"/>
    <n v="0"/>
    <n v="1"/>
    <n v="0"/>
    <n v="0"/>
    <s v="G.Bernard"/>
    <n v="20"/>
    <n v="20"/>
    <n v="0"/>
    <n v="1"/>
    <n v="0"/>
    <n v="1.6"/>
    <n v="1.9500000000000002"/>
    <n v="1.9500000000000002"/>
    <x v="141"/>
  </r>
  <r>
    <x v="1"/>
    <s v="TB"/>
    <s v="DAL"/>
    <n v="50"/>
    <n v="50"/>
    <s v="(:09) (Shotgun) 12-T.Brady pass incomplete short right to 18-T.Johnson [11-M.Parsons]."/>
    <s v="pass"/>
    <n v="0"/>
    <n v="1"/>
    <n v="0"/>
    <n v="0"/>
    <s v="T.Johnson"/>
    <n v="10"/>
    <n v="10"/>
    <n v="0"/>
    <n v="1"/>
    <n v="0"/>
    <n v="1.6"/>
    <n v="1.7750000000000001"/>
    <n v="1.7750000000000001"/>
    <x v="209"/>
  </r>
  <r>
    <x v="1"/>
    <s v="DAL"/>
    <s v="TB"/>
    <n v="70"/>
    <n v="30"/>
    <s v="(14:27) (Shotgun) 4-D.Prescott pass short right to 19-A.Cooper pushed ob at DAL 46 for 16 yards (35-J.Dean) [93-N.Suh]."/>
    <s v="pass"/>
    <n v="0"/>
    <n v="1"/>
    <n v="0"/>
    <n v="0"/>
    <s v="A.Cooper"/>
    <n v="11"/>
    <n v="11"/>
    <n v="0"/>
    <n v="1"/>
    <n v="0"/>
    <n v="1.6"/>
    <n v="1.7925"/>
    <n v="1.7925"/>
    <x v="2"/>
  </r>
  <r>
    <x v="1"/>
    <s v="DAL"/>
    <s v="TB"/>
    <n v="54"/>
    <n v="46"/>
    <s v="(14:03) (Shotgun) 4-D.Prescott pass short right to 19-A.Cooper to TB 48 for 6 yards (24-C.Davis)."/>
    <s v="pass"/>
    <n v="0"/>
    <n v="1"/>
    <n v="0"/>
    <n v="0"/>
    <s v="A.Cooper"/>
    <n v="6"/>
    <n v="6"/>
    <n v="0"/>
    <n v="1"/>
    <n v="0"/>
    <n v="1.6"/>
    <n v="1.7050000000000001"/>
    <n v="1.7050000000000001"/>
    <x v="2"/>
  </r>
  <r>
    <x v="1"/>
    <s v="DAL"/>
    <s v="TB"/>
    <n v="48"/>
    <n v="52"/>
    <s v="(12:44) (Shotgun) 4-D.Prescott pass short middle to 19-A.Cooper to TB 34 for 14 yards (26-A.Adams)."/>
    <s v="pass"/>
    <n v="0"/>
    <n v="1"/>
    <n v="0"/>
    <n v="0"/>
    <s v="A.Cooper"/>
    <n v="14"/>
    <n v="14"/>
    <n v="0"/>
    <n v="1"/>
    <n v="0"/>
    <n v="1.6"/>
    <n v="1.845"/>
    <n v="1.845"/>
    <x v="2"/>
  </r>
  <r>
    <x v="1"/>
    <s v="DAL"/>
    <s v="TB"/>
    <n v="34"/>
    <n v="66"/>
    <s v="(12:14) (No Huddle, Shotgun) 4-D.Prescott pass incomplete short right to 13-M.Gallup (24-C.Davis)."/>
    <s v="pass"/>
    <n v="0"/>
    <n v="1"/>
    <n v="0"/>
    <n v="0"/>
    <s v="M.Gallup"/>
    <n v="6"/>
    <n v="6"/>
    <n v="0"/>
    <n v="1"/>
    <n v="0"/>
    <n v="1.6"/>
    <n v="1.7050000000000001"/>
    <n v="1.7050000000000001"/>
    <x v="208"/>
  </r>
  <r>
    <x v="1"/>
    <s v="DAL"/>
    <s v="TB"/>
    <n v="18"/>
    <n v="82"/>
    <s v="(12:05) (Shotgun) 4-D.Prescott pass short right to 20-T.Pollard to TB 12 for 6 yards (54-L.David; 43-R.Cockrell)."/>
    <s v="pass"/>
    <n v="0"/>
    <n v="1"/>
    <n v="0"/>
    <n v="0"/>
    <s v="T.Pollard"/>
    <n v="-4"/>
    <n v="-4"/>
    <n v="0"/>
    <n v="1"/>
    <n v="0"/>
    <n v="2"/>
    <n v="1.53"/>
    <n v="1.8402000000000001"/>
    <x v="17"/>
  </r>
  <r>
    <x v="1"/>
    <s v="DAL"/>
    <s v="TB"/>
    <n v="12"/>
    <n v="88"/>
    <s v="(11:26) (Shotgun) 4-D.Prescott pass short left to 19-A.Cooper to TB 8 for 4 yards (43-R.Cockrell) [26-A.Adams]."/>
    <s v="pass"/>
    <n v="0"/>
    <n v="1"/>
    <n v="0"/>
    <n v="0"/>
    <s v="A.Cooper"/>
    <n v="4"/>
    <n v="4"/>
    <n v="0"/>
    <n v="1"/>
    <n v="0"/>
    <n v="2.2000000000000002"/>
    <n v="1.6700000000000002"/>
    <n v="2.0198"/>
    <x v="2"/>
  </r>
  <r>
    <x v="1"/>
    <s v="DAL"/>
    <s v="TB"/>
    <n v="5"/>
    <n v="95"/>
    <s v="(10:32) 4-D.Prescott pass short right to 21-E.Elliott ran ob at TB 2 for 3 yards [58-S.Barrett]."/>
    <s v="pass"/>
    <n v="0"/>
    <n v="1"/>
    <n v="0"/>
    <n v="0"/>
    <s v="E.Elliott"/>
    <n v="3"/>
    <n v="3"/>
    <n v="0"/>
    <n v="1"/>
    <n v="0"/>
    <n v="3.2"/>
    <n v="1.6525000000000001"/>
    <n v="3.2"/>
    <x v="101"/>
  </r>
  <r>
    <x v="1"/>
    <s v="TB"/>
    <s v="DAL"/>
    <n v="67"/>
    <n v="33"/>
    <s v="(9:08) (Shotgun) 12-T.Brady pass incomplete short left to 14-C.Godwin."/>
    <s v="pass"/>
    <n v="0"/>
    <n v="1"/>
    <n v="0"/>
    <n v="0"/>
    <s v="C.Godwin"/>
    <n v="3"/>
    <n v="3"/>
    <n v="0"/>
    <n v="1"/>
    <n v="0"/>
    <n v="1.6"/>
    <n v="1.6525000000000001"/>
    <n v="1.6525000000000001"/>
    <x v="98"/>
  </r>
  <r>
    <x v="1"/>
    <s v="TB"/>
    <s v="DAL"/>
    <n v="67"/>
    <n v="33"/>
    <s v="(9:04) (Shotgun) 12-T.Brady pass incomplete short middle to 14-C.Godwin."/>
    <s v="pass"/>
    <n v="0"/>
    <n v="1"/>
    <n v="0"/>
    <n v="0"/>
    <s v="C.Godwin"/>
    <n v="9"/>
    <n v="9"/>
    <n v="0"/>
    <n v="1"/>
    <n v="0"/>
    <n v="1.6"/>
    <n v="1.7575000000000001"/>
    <n v="1.7575000000000001"/>
    <x v="98"/>
  </r>
  <r>
    <x v="1"/>
    <s v="TB"/>
    <s v="DAL"/>
    <n v="67"/>
    <n v="33"/>
    <s v="(9:00) (Shotgun) 12-T.Brady pass incomplete short right to 14-C.Godwin. Penalty on TB-78-T.Wirfs, Offensive Holding, declined."/>
    <s v="pass"/>
    <n v="0"/>
    <n v="1"/>
    <n v="0"/>
    <n v="0"/>
    <s v="C.Godwin"/>
    <n v="0"/>
    <n v="0"/>
    <n v="0"/>
    <n v="1"/>
    <n v="0"/>
    <n v="1.6"/>
    <n v="1.6"/>
    <n v="1.6"/>
    <x v="98"/>
  </r>
  <r>
    <x v="1"/>
    <s v="TB"/>
    <s v="DAL"/>
    <n v="35"/>
    <n v="65"/>
    <s v="(8:31) (Shotgun) 12-T.Brady pass deep right to 87-R.Gronkowski to DAL 15 for 20 yards (42-K.Neal)."/>
    <s v="pass"/>
    <n v="0"/>
    <n v="1"/>
    <n v="0"/>
    <n v="0"/>
    <s v="R.Gronkowski"/>
    <n v="17"/>
    <n v="17"/>
    <n v="0"/>
    <n v="1"/>
    <n v="0"/>
    <n v="1.6"/>
    <n v="1.8975"/>
    <n v="1.8975"/>
    <x v="139"/>
  </r>
  <r>
    <x v="1"/>
    <s v="TB"/>
    <s v="DAL"/>
    <n v="15"/>
    <n v="85"/>
    <s v="(7:52) 12-T.Brady pass short left to 14-C.Godwin to DAL 13 for 2 yards (30-A.Brown; 27-J.Kearse)."/>
    <s v="pass"/>
    <n v="0"/>
    <n v="1"/>
    <n v="0"/>
    <n v="0"/>
    <s v="C.Godwin"/>
    <n v="-2"/>
    <n v="-2"/>
    <n v="0"/>
    <n v="1"/>
    <n v="0"/>
    <n v="2"/>
    <n v="1.5650000000000002"/>
    <n v="1.8521000000000001"/>
    <x v="98"/>
  </r>
  <r>
    <x v="1"/>
    <s v="TB"/>
    <s v="DAL"/>
    <n v="13"/>
    <n v="87"/>
    <s v="(7:12) (Shotgun) 12-T.Brady pass short left to 7-L.Fournette to DAL 11 for 2 yards (11-M.Parsons)."/>
    <s v="pass"/>
    <n v="0"/>
    <n v="1"/>
    <n v="0"/>
    <n v="0"/>
    <s v="L.Fournette"/>
    <n v="-2"/>
    <n v="-2"/>
    <n v="0"/>
    <n v="1"/>
    <n v="0"/>
    <n v="2.2000000000000002"/>
    <n v="1.5650000000000002"/>
    <n v="1.9841000000000002"/>
    <x v="140"/>
  </r>
  <r>
    <x v="1"/>
    <s v="TB"/>
    <s v="DAL"/>
    <n v="11"/>
    <n v="89"/>
    <s v="(6:28) (Shotgun) 12-T.Brady pass short middle to 87-R.Gronkowski for 11 yards, TOUCHDOWN [6-D.Wilson]."/>
    <s v="pass"/>
    <n v="0"/>
    <n v="1"/>
    <n v="0"/>
    <n v="0"/>
    <s v="R.Gronkowski"/>
    <n v="3"/>
    <n v="3"/>
    <n v="0"/>
    <n v="1"/>
    <n v="0"/>
    <n v="2.2000000000000002"/>
    <n v="1.6525000000000001"/>
    <n v="2.0138500000000001"/>
    <x v="139"/>
  </r>
  <r>
    <x v="1"/>
    <s v="DAL"/>
    <s v="TB"/>
    <n v="62"/>
    <n v="38"/>
    <s v="(5:59) (Shotgun) 4-D.Prescott pass short middle to 89-B.Jarwin to DAL 45 for 7 yards (54-L.David; 9-J.Tryon)."/>
    <s v="pass"/>
    <n v="0"/>
    <n v="1"/>
    <n v="0"/>
    <n v="0"/>
    <s v="B.Jarwin"/>
    <n v="7"/>
    <n v="7"/>
    <n v="0"/>
    <n v="1"/>
    <n v="0"/>
    <n v="1.6"/>
    <n v="1.7225000000000001"/>
    <n v="1.7225000000000001"/>
    <x v="52"/>
  </r>
  <r>
    <x v="1"/>
    <s v="DAL"/>
    <s v="TB"/>
    <n v="52"/>
    <n v="48"/>
    <s v="(4:49) (Shotgun) 4-D.Prescott pass short right to 86-D.Schultz to TB 42 for 10 yards (90-J.Pierre-Paul)."/>
    <s v="pass"/>
    <n v="0"/>
    <n v="1"/>
    <n v="0"/>
    <n v="0"/>
    <s v="D.Schultz"/>
    <n v="4"/>
    <n v="4"/>
    <n v="0"/>
    <n v="1"/>
    <n v="0"/>
    <n v="1.6"/>
    <n v="1.6700000000000002"/>
    <n v="1.6700000000000002"/>
    <x v="36"/>
  </r>
  <r>
    <x v="1"/>
    <s v="DAL"/>
    <s v="TB"/>
    <n v="42"/>
    <n v="58"/>
    <s v="(3:26) (Shotgun) 4-D.Prescott pass short right to 88-C.Lamb to TB 33 for 9 yards (43-R.Cockrell)."/>
    <s v="pass"/>
    <n v="0"/>
    <n v="1"/>
    <n v="0"/>
    <n v="0"/>
    <s v="C.Lamb"/>
    <n v="3"/>
    <n v="3"/>
    <n v="0"/>
    <n v="1"/>
    <n v="0"/>
    <n v="1.6"/>
    <n v="1.6525000000000001"/>
    <n v="1.6525000000000001"/>
    <x v="73"/>
  </r>
  <r>
    <x v="1"/>
    <s v="DAL"/>
    <s v="TB"/>
    <n v="33"/>
    <n v="67"/>
    <s v="(2:43) 4-D.Prescott pass short right to 86-D.Schultz to TB 27 for 6 yards (54-L.David)."/>
    <s v="pass"/>
    <n v="0"/>
    <n v="1"/>
    <n v="0"/>
    <n v="0"/>
    <s v="D.Schultz"/>
    <n v="6"/>
    <n v="6"/>
    <n v="0"/>
    <n v="1"/>
    <n v="0"/>
    <n v="1.6"/>
    <n v="1.7050000000000001"/>
    <n v="1.7050000000000001"/>
    <x v="36"/>
  </r>
  <r>
    <x v="1"/>
    <s v="DAL"/>
    <s v="TB"/>
    <n v="21"/>
    <n v="79"/>
    <s v="(:39) (Shotgun) 4-D.Prescott pass deep right to 19-A.Cooper for 21 yards, TOUCHDOWN."/>
    <s v="pass"/>
    <n v="0"/>
    <n v="1"/>
    <n v="0"/>
    <n v="0"/>
    <s v="A.Cooper"/>
    <n v="21"/>
    <n v="21"/>
    <n v="0"/>
    <n v="1"/>
    <n v="0"/>
    <n v="1.8"/>
    <n v="1.9675"/>
    <n v="1.8569500000000003"/>
    <x v="2"/>
  </r>
  <r>
    <x v="1"/>
    <s v="TB"/>
    <s v="DAL"/>
    <n v="53"/>
    <n v="47"/>
    <s v="(14:20) (Shotgun) 12-T.Brady pass short left to 7-L.Fournette to TB 48 for 1 yard (9-J.Smith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1"/>
    <s v="TB"/>
    <s v="DAL"/>
    <n v="52"/>
    <n v="48"/>
    <s v="(13:38) (Shotgun) 12-T.Brady pass short left to 13-M.Evans to DAL 47 for 5 yards (9-J.Smith)."/>
    <s v="pass"/>
    <n v="0"/>
    <n v="1"/>
    <n v="0"/>
    <n v="0"/>
    <s v="M.Evans"/>
    <n v="5"/>
    <n v="5"/>
    <n v="0"/>
    <n v="1"/>
    <n v="0"/>
    <n v="1.6"/>
    <n v="1.6875"/>
    <n v="1.6875"/>
    <x v="35"/>
  </r>
  <r>
    <x v="1"/>
    <s v="TB"/>
    <s v="DAL"/>
    <n v="47"/>
    <n v="53"/>
    <s v="(12:11) (Shotgun) 12-T.Brady pass incomplete short right to 13-M.Evans (26-J.Lewis)."/>
    <s v="pass"/>
    <n v="0"/>
    <n v="1"/>
    <n v="0"/>
    <n v="0"/>
    <s v="M.Evans"/>
    <n v="13"/>
    <n v="13"/>
    <n v="0"/>
    <n v="1"/>
    <n v="0"/>
    <n v="1.6"/>
    <n v="1.8275000000000001"/>
    <n v="1.8275000000000001"/>
    <x v="35"/>
  </r>
  <r>
    <x v="1"/>
    <s v="TB"/>
    <s v="DAL"/>
    <n v="47"/>
    <n v="53"/>
    <s v="(12:06) (Shotgun) 12-T.Brady pass incomplete deep right to 14-C.Godwin."/>
    <s v="pass"/>
    <n v="0"/>
    <n v="1"/>
    <n v="0"/>
    <n v="0"/>
    <s v="C.Godwin"/>
    <n v="35"/>
    <n v="35"/>
    <n v="0"/>
    <n v="1"/>
    <n v="0"/>
    <n v="1.6"/>
    <n v="2.2124999999999999"/>
    <n v="2.2124999999999999"/>
    <x v="98"/>
  </r>
  <r>
    <x v="1"/>
    <s v="TB"/>
    <s v="DAL"/>
    <n v="63"/>
    <n v="37"/>
    <s v="(10:54) 12-T.Brady pass short right to 87-R.Gronkowski to TB 44 for 7 yards (30-A.Brown; 26-J.Lewis)."/>
    <s v="pass"/>
    <n v="0"/>
    <n v="1"/>
    <n v="0"/>
    <n v="0"/>
    <s v="R.Gronkowski"/>
    <n v="2"/>
    <n v="2"/>
    <n v="0"/>
    <n v="1"/>
    <n v="0"/>
    <n v="1.6"/>
    <n v="1.635"/>
    <n v="1.635"/>
    <x v="139"/>
  </r>
  <r>
    <x v="1"/>
    <s v="TB"/>
    <s v="DAL"/>
    <n v="56"/>
    <n v="44"/>
    <s v="(10:13) (Shotgun) 12-T.Brady pass short left to 14-C.Godwin to DAL 47 for 9 yards (91-C.Watkins)."/>
    <s v="pass"/>
    <n v="0"/>
    <n v="1"/>
    <n v="0"/>
    <n v="0"/>
    <s v="C.Godwin"/>
    <n v="-2"/>
    <n v="-2"/>
    <n v="0"/>
    <n v="1"/>
    <n v="0"/>
    <n v="1.6"/>
    <n v="1.5650000000000002"/>
    <n v="1.5650000000000002"/>
    <x v="98"/>
  </r>
  <r>
    <x v="1"/>
    <s v="TB"/>
    <s v="DAL"/>
    <n v="41"/>
    <n v="59"/>
    <s v="(8:56) (Shotgun) 12-T.Brady pass short right to 7-L.Fournette to DAL 34 for 7 yards (11-M.Parsons)."/>
    <s v="pass"/>
    <n v="0"/>
    <n v="1"/>
    <n v="0"/>
    <n v="0"/>
    <s v="L.Fournette"/>
    <n v="4"/>
    <n v="4"/>
    <n v="0"/>
    <n v="1"/>
    <n v="0"/>
    <n v="1.6"/>
    <n v="1.6700000000000002"/>
    <n v="1.6700000000000002"/>
    <x v="140"/>
  </r>
  <r>
    <x v="1"/>
    <s v="TB"/>
    <s v="DAL"/>
    <n v="39"/>
    <n v="61"/>
    <s v="(8:10) (Shotgun) 12-T.Brady pass short middle to 13-M.Evans to DAL 30 for 9 yards (92-D.Armstrong; 11-M.Parsons)."/>
    <s v="pass"/>
    <n v="0"/>
    <n v="1"/>
    <n v="0"/>
    <n v="0"/>
    <s v="M.Evans"/>
    <n v="6"/>
    <n v="6"/>
    <n v="0"/>
    <n v="1"/>
    <n v="0"/>
    <n v="1.6"/>
    <n v="1.7050000000000001"/>
    <n v="1.7050000000000001"/>
    <x v="35"/>
  </r>
  <r>
    <x v="1"/>
    <s v="TB"/>
    <s v="DAL"/>
    <n v="30"/>
    <n v="70"/>
    <s v="(7:23) 12-T.Brady pass short left to 7-L.Fournette pushed ob at DAL 23 for 7 yards (27-J.Kearse; 30-A.Brown)."/>
    <s v="pass"/>
    <n v="0"/>
    <n v="1"/>
    <n v="0"/>
    <n v="0"/>
    <s v="L.Fournette"/>
    <n v="-5"/>
    <n v="-5"/>
    <n v="0"/>
    <n v="1"/>
    <n v="0"/>
    <n v="1.6"/>
    <n v="1.5125000000000002"/>
    <n v="1.5125000000000002"/>
    <x v="140"/>
  </r>
  <r>
    <x v="1"/>
    <s v="TB"/>
    <s v="DAL"/>
    <n v="23"/>
    <n v="77"/>
    <s v="(6:55) 12-T.Brady pass short left to 81-A.Brown pushed ob at DAL 20 for 3 yards (30-A.Brown)."/>
    <s v="pass"/>
    <n v="0"/>
    <n v="1"/>
    <n v="0"/>
    <n v="0"/>
    <s v="A.Brown"/>
    <n v="-6"/>
    <n v="-6"/>
    <n v="0"/>
    <n v="1"/>
    <n v="0"/>
    <n v="1.8"/>
    <n v="1.4950000000000001"/>
    <n v="1.6963000000000004"/>
    <x v="165"/>
  </r>
  <r>
    <x v="1"/>
    <s v="TB"/>
    <s v="DAL"/>
    <n v="13"/>
    <n v="87"/>
    <s v="(5:04) (Shotgun) 12-T.Brady pass short right to 14-C.Godwin to DAL 2 for 11 yards (18-D.Kazee). FUMBLES (18-D.Kazee), RECOVERED by DAL-26-J.Lewis at DAL 0. 26-J.Lewis to DAL 10 for 10 yards (13-M.Evans)."/>
    <s v="pass"/>
    <n v="0"/>
    <n v="1"/>
    <n v="0"/>
    <n v="0"/>
    <s v="C.Godwin"/>
    <n v="0"/>
    <n v="0"/>
    <n v="0"/>
    <n v="1"/>
    <n v="0"/>
    <n v="2.2000000000000002"/>
    <n v="1.6"/>
    <n v="1.9960000000000002"/>
    <x v="98"/>
  </r>
  <r>
    <x v="1"/>
    <s v="DAL"/>
    <s v="TB"/>
    <n v="64"/>
    <n v="36"/>
    <s v="(2:27) (Shotgun) 4-D.Prescott pass incomplete short right to 89-B.Jarwin."/>
    <s v="pass"/>
    <n v="0"/>
    <n v="1"/>
    <n v="0"/>
    <n v="0"/>
    <s v="B.Jarwin"/>
    <n v="0"/>
    <n v="0"/>
    <n v="0"/>
    <n v="1"/>
    <n v="0"/>
    <n v="1.6"/>
    <n v="1.6"/>
    <n v="1.6"/>
    <x v="52"/>
  </r>
  <r>
    <x v="1"/>
    <s v="DAL"/>
    <s v="TB"/>
    <n v="74"/>
    <n v="26"/>
    <s v="(2:17) (Shotgun) 4-D.Prescott pass short right to 1-C.Wilson to DAL 35 for 9 yards (43-R.Cockrell)."/>
    <s v="pass"/>
    <n v="0"/>
    <n v="1"/>
    <n v="0"/>
    <n v="0"/>
    <s v="C.Wilson"/>
    <n v="9"/>
    <n v="9"/>
    <n v="0"/>
    <n v="1"/>
    <n v="0"/>
    <n v="1.6"/>
    <n v="1.7575000000000001"/>
    <n v="1.7575000000000001"/>
    <x v="6"/>
  </r>
  <r>
    <x v="1"/>
    <s v="DAL"/>
    <s v="TB"/>
    <n v="65"/>
    <n v="35"/>
    <s v="(2:00) (Shotgun) 4-D.Prescott pass short left to 88-C.Lamb pushed ob at TB 34 for 31 yards (31-A.Winfield)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1"/>
    <s v="DAL"/>
    <s v="TB"/>
    <n v="34"/>
    <n v="66"/>
    <s v="(1:51) (Shotgun) 4-D.Prescott pass incomplete short right to 88-C.Lamb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1"/>
    <s v="DAL"/>
    <s v="TB"/>
    <n v="40"/>
    <n v="60"/>
    <s v="(1:37) (Shotgun) 4-D.Prescott pass short left to 19-A.Cooper to TB 30 for 10 yards (32-M.Edwards)."/>
    <s v="pass"/>
    <n v="0"/>
    <n v="1"/>
    <n v="0"/>
    <n v="0"/>
    <s v="A.Cooper"/>
    <n v="3"/>
    <n v="3"/>
    <n v="0"/>
    <n v="1"/>
    <n v="0"/>
    <n v="1.6"/>
    <n v="1.6525000000000001"/>
    <n v="1.6525000000000001"/>
    <x v="2"/>
  </r>
  <r>
    <x v="1"/>
    <s v="TB"/>
    <s v="DAL"/>
    <n v="67"/>
    <n v="33"/>
    <s v="(1:18) (No Huddle, Shotgun) 12-T.Brady pass incomplete short left to 13-M.Evans (7-T.Diggs)."/>
    <s v="pass"/>
    <n v="0"/>
    <n v="1"/>
    <n v="0"/>
    <n v="0"/>
    <s v="M.Evans"/>
    <n v="8"/>
    <n v="8"/>
    <n v="0"/>
    <n v="1"/>
    <n v="0"/>
    <n v="1.6"/>
    <n v="1.74"/>
    <n v="1.74"/>
    <x v="35"/>
  </r>
  <r>
    <x v="1"/>
    <s v="TB"/>
    <s v="DAL"/>
    <n v="67"/>
    <n v="33"/>
    <s v="(1:13) (Shotgun) 12-T.Brady pass short left to 25-G.Bernard to TB 37 for 4 yards (27-J.Kearse)."/>
    <s v="pass"/>
    <n v="0"/>
    <n v="1"/>
    <n v="0"/>
    <n v="0"/>
    <s v="G.Bernard"/>
    <n v="4"/>
    <n v="4"/>
    <n v="0"/>
    <n v="1"/>
    <n v="0"/>
    <n v="1.6"/>
    <n v="1.6700000000000002"/>
    <n v="1.6700000000000002"/>
    <x v="141"/>
  </r>
  <r>
    <x v="1"/>
    <s v="TB"/>
    <s v="DAL"/>
    <n v="68"/>
    <n v="32"/>
    <s v="(:55) (Shotgun) 12-T.Brady pass short right to 87-R.Gronkowski pushed ob at TB 38 for 6 yards (30-A.Brown)."/>
    <s v="pass"/>
    <n v="0"/>
    <n v="1"/>
    <n v="0"/>
    <n v="0"/>
    <s v="R.Gronkowski"/>
    <n v="-2"/>
    <n v="-2"/>
    <n v="0"/>
    <n v="1"/>
    <n v="0"/>
    <n v="1.6"/>
    <n v="1.5650000000000002"/>
    <n v="1.5650000000000002"/>
    <x v="139"/>
  </r>
  <r>
    <x v="1"/>
    <s v="TB"/>
    <s v="DAL"/>
    <n v="62"/>
    <n v="38"/>
    <s v="(:49) (Shotgun) 12-T.Brady pass short middle to 87-R.Gronkowski to DAL 42 for 20 yards (27-J.Kearse; 30-A.Brown)."/>
    <s v="pass"/>
    <n v="0"/>
    <n v="1"/>
    <n v="0"/>
    <n v="0"/>
    <s v="R.Gronkowski"/>
    <n v="9"/>
    <n v="9"/>
    <n v="0"/>
    <n v="1"/>
    <n v="0"/>
    <n v="1.6"/>
    <n v="1.7575000000000001"/>
    <n v="1.7575000000000001"/>
    <x v="139"/>
  </r>
  <r>
    <x v="1"/>
    <s v="TB"/>
    <s v="DAL"/>
    <n v="42"/>
    <n v="58"/>
    <s v="(:30) (No Huddle, Shotgun) 12-T.Brady pass incomplete deep right to 81-A.Brown."/>
    <s v="pass"/>
    <n v="0"/>
    <n v="1"/>
    <n v="0"/>
    <n v="0"/>
    <s v="A.Brown"/>
    <n v="35"/>
    <n v="35"/>
    <n v="0"/>
    <n v="1"/>
    <n v="0"/>
    <n v="1.6"/>
    <n v="2.2124999999999999"/>
    <n v="2.2124999999999999"/>
    <x v="165"/>
  </r>
  <r>
    <x v="1"/>
    <s v="TB"/>
    <s v="DAL"/>
    <n v="42"/>
    <n v="58"/>
    <s v="(:24) (Shotgun) 12-T.Brady pass deep left to 14-C.Godwin ran ob at DAL 18 for 24 yards."/>
    <s v="pass"/>
    <n v="0"/>
    <n v="1"/>
    <n v="0"/>
    <n v="0"/>
    <s v="C.Godwin"/>
    <n v="18"/>
    <n v="18"/>
    <n v="0"/>
    <n v="1"/>
    <n v="0"/>
    <n v="1.6"/>
    <n v="1.915"/>
    <n v="1.915"/>
    <x v="98"/>
  </r>
  <r>
    <x v="1"/>
    <s v="NYG"/>
    <s v="DEN"/>
    <n v="72"/>
    <n v="28"/>
    <s v="(14:17) (Shotgun) 8-D.Jones pass incomplete short left to 86-D.Slayton."/>
    <s v="pass"/>
    <n v="0"/>
    <n v="1"/>
    <n v="0"/>
    <n v="0"/>
    <s v="D.Slayton"/>
    <n v="5"/>
    <n v="5"/>
    <n v="0"/>
    <n v="1"/>
    <n v="0"/>
    <n v="1.6"/>
    <n v="1.6875"/>
    <n v="1.6875"/>
    <x v="182"/>
  </r>
  <r>
    <x v="1"/>
    <s v="NYG"/>
    <s v="DEN"/>
    <n v="72"/>
    <n v="28"/>
    <s v="(14:14) (Shotgun) 8-D.Jones pass deep right to 86-D.Slayton to DEN 30 for 42 yards (23-K.Fuller). Penalty on DEN-96-S.Harris, Defensive Offside, declined."/>
    <s v="pass"/>
    <n v="0"/>
    <n v="1"/>
    <n v="0"/>
    <n v="0"/>
    <s v="D.Slayton"/>
    <n v="38"/>
    <n v="38"/>
    <n v="0"/>
    <n v="1"/>
    <n v="0"/>
    <n v="1.6"/>
    <n v="2.2650000000000001"/>
    <n v="2.2650000000000001"/>
    <x v="182"/>
  </r>
  <r>
    <x v="1"/>
    <s v="NYG"/>
    <s v="DEN"/>
    <n v="30"/>
    <n v="70"/>
    <s v="(13:51) (Shotgun) 8-D.Jones pass short middle to 89-K.Toney to DEN 36 for -6 yards (58-V.Miller)."/>
    <s v="pass"/>
    <n v="0"/>
    <n v="1"/>
    <n v="0"/>
    <n v="0"/>
    <s v="K.Toney"/>
    <n v="-4"/>
    <n v="-4"/>
    <n v="0"/>
    <n v="1"/>
    <n v="0"/>
    <n v="1.6"/>
    <n v="1.53"/>
    <n v="1.53"/>
    <x v="210"/>
  </r>
  <r>
    <x v="1"/>
    <s v="NYG"/>
    <s v="DEN"/>
    <n v="38"/>
    <n v="62"/>
    <s v="(12:35) (Shotgun) 8-D.Jones pass incomplete short left to 3-S.Shepard."/>
    <s v="pass"/>
    <n v="0"/>
    <n v="1"/>
    <n v="0"/>
    <n v="0"/>
    <s v="S.Shepard"/>
    <n v="7"/>
    <n v="7"/>
    <n v="0"/>
    <n v="1"/>
    <n v="0"/>
    <n v="1.6"/>
    <n v="1.7225000000000001"/>
    <n v="1.7225000000000001"/>
    <x v="181"/>
  </r>
  <r>
    <x v="1"/>
    <s v="DEN"/>
    <s v="NYG"/>
    <n v="59"/>
    <n v="41"/>
    <s v="(9:29) (Shotgun) 5-T.Bridgewater pass incomplete deep left to 14-C.Sutton."/>
    <s v="pass"/>
    <n v="0"/>
    <n v="1"/>
    <n v="0"/>
    <n v="0"/>
    <s v="C.Sutton"/>
    <n v="31"/>
    <n v="31"/>
    <n v="0"/>
    <n v="1"/>
    <n v="0"/>
    <n v="1.6"/>
    <n v="2.1425000000000001"/>
    <n v="2.1425000000000001"/>
    <x v="171"/>
  </r>
  <r>
    <x v="1"/>
    <s v="NYG"/>
    <s v="DEN"/>
    <n v="74"/>
    <n v="26"/>
    <s v="(8:28) (Shotgun) 8-D.Jones pass short left to 89-K.Toney to NYG 30 for 4 yards (47-J.Jewell)."/>
    <s v="pass"/>
    <n v="0"/>
    <n v="1"/>
    <n v="0"/>
    <n v="0"/>
    <s v="K.Toney"/>
    <n v="-6"/>
    <n v="-6"/>
    <n v="0"/>
    <n v="1"/>
    <n v="0"/>
    <n v="1.6"/>
    <n v="1.4950000000000001"/>
    <n v="1.4950000000000001"/>
    <x v="210"/>
  </r>
  <r>
    <x v="1"/>
    <s v="DEN"/>
    <s v="NYG"/>
    <n v="67"/>
    <n v="33"/>
    <s v="(7:00) 5-T.Bridgewater pass deep middle to 10-J.Jeudy to DEN 46 for 13 yards (23-L.Ryan)."/>
    <s v="pass"/>
    <n v="0"/>
    <n v="1"/>
    <n v="0"/>
    <n v="0"/>
    <s v="J.Jeudy"/>
    <n v="16"/>
    <n v="16"/>
    <n v="0"/>
    <n v="1"/>
    <n v="0"/>
    <n v="1.6"/>
    <n v="1.8800000000000001"/>
    <n v="1.8800000000000001"/>
    <x v="211"/>
  </r>
  <r>
    <x v="1"/>
    <s v="DEN"/>
    <s v="NYG"/>
    <n v="54"/>
    <n v="46"/>
    <s v="(6:18) 5-T.Bridgewater pass short right to 82-E.Saubert to NYG 47 for 7 yards (22-A.Jackson)."/>
    <s v="pass"/>
    <n v="0"/>
    <n v="1"/>
    <n v="0"/>
    <n v="0"/>
    <s v="E.Saubert"/>
    <n v="-1"/>
    <n v="-1"/>
    <n v="0"/>
    <n v="1"/>
    <n v="0"/>
    <n v="1.6"/>
    <n v="1.5825"/>
    <n v="1.5825"/>
    <x v="75"/>
  </r>
  <r>
    <x v="1"/>
    <s v="DEN"/>
    <s v="NYG"/>
    <n v="46"/>
    <n v="54"/>
    <s v="(4:25) (Shotgun) 5-T.Bridgewater pass short left to 81-T.Patrick to NYG 40 for 6 yards (55-R.Ragland)."/>
    <s v="pass"/>
    <n v="0"/>
    <n v="1"/>
    <n v="0"/>
    <n v="0"/>
    <s v="T.Patrick"/>
    <n v="6"/>
    <n v="6"/>
    <n v="0"/>
    <n v="1"/>
    <n v="0"/>
    <n v="1.6"/>
    <n v="1.7050000000000001"/>
    <n v="1.7050000000000001"/>
    <x v="212"/>
  </r>
  <r>
    <x v="1"/>
    <s v="DEN"/>
    <s v="NYG"/>
    <n v="38"/>
    <n v="62"/>
    <s v="(3:04) (Shotgun) 5-T.Bridgewater pass short right to 25-M.Gordon to NYG 37 for 1 yard (48-T.Crowder)."/>
    <s v="pass"/>
    <n v="0"/>
    <n v="1"/>
    <n v="0"/>
    <n v="0"/>
    <s v="M.Gordon"/>
    <n v="1"/>
    <n v="1"/>
    <n v="0"/>
    <n v="1"/>
    <n v="0"/>
    <n v="1.6"/>
    <n v="1.6175000000000002"/>
    <n v="1.6175000000000002"/>
    <x v="37"/>
  </r>
  <r>
    <x v="1"/>
    <s v="DEN"/>
    <s v="NYG"/>
    <n v="37"/>
    <n v="63"/>
    <s v="(2:16) (Shotgun) 5-T.Bridgewater pass incomplete deep left to 10-J.Jeudy (29-X.McKinney)."/>
    <s v="pass"/>
    <n v="0"/>
    <n v="1"/>
    <n v="0"/>
    <n v="0"/>
    <s v="J.Jeudy"/>
    <n v="19"/>
    <n v="19"/>
    <n v="0"/>
    <n v="1"/>
    <n v="0"/>
    <n v="1.6"/>
    <n v="1.9325000000000001"/>
    <n v="1.9325000000000001"/>
    <x v="211"/>
  </r>
  <r>
    <x v="1"/>
    <s v="DEN"/>
    <s v="NYG"/>
    <n v="37"/>
    <n v="63"/>
    <s v="(2:10) (Shotgun) 5-T.Bridgewater pass short middle to 81-T.Patrick to NYG 22 for 15 yards (23-L.Ryan)."/>
    <s v="pass"/>
    <n v="0"/>
    <n v="1"/>
    <n v="0"/>
    <n v="0"/>
    <s v="T.Patrick"/>
    <n v="13"/>
    <n v="13"/>
    <n v="0"/>
    <n v="1"/>
    <n v="0"/>
    <n v="1.6"/>
    <n v="1.8275000000000001"/>
    <n v="1.8275000000000001"/>
    <x v="212"/>
  </r>
  <r>
    <x v="1"/>
    <s v="DEN"/>
    <s v="NYG"/>
    <n v="20"/>
    <n v="80"/>
    <s v="(:47) (Shotgun) 5-T.Bridgewater pass short middle to 1-K.Hamler to NYG 11 for 9 yards (22-A.Jackson, 54-B.Martinez)."/>
    <s v="pass"/>
    <n v="0"/>
    <n v="1"/>
    <n v="0"/>
    <n v="0"/>
    <s v="K.Hamler"/>
    <n v="7"/>
    <n v="7"/>
    <n v="0"/>
    <n v="1"/>
    <n v="0"/>
    <n v="1.8"/>
    <n v="1.7225000000000001"/>
    <n v="1.7736500000000004"/>
    <x v="76"/>
  </r>
  <r>
    <x v="1"/>
    <s v="DEN"/>
    <s v="NYG"/>
    <n v="11"/>
    <n v="89"/>
    <s v="(15:00) 5-T.Bridgewater pass incomplete short right to 87-N.Fant (30-D.Holmes)."/>
    <s v="pass"/>
    <n v="0"/>
    <n v="1"/>
    <n v="0"/>
    <n v="0"/>
    <s v="N.Fant"/>
    <n v="-6"/>
    <n v="-6"/>
    <n v="0"/>
    <n v="1"/>
    <n v="0"/>
    <n v="2.2000000000000002"/>
    <n v="1.4950000000000001"/>
    <n v="1.9603000000000002"/>
    <x v="74"/>
  </r>
  <r>
    <x v="1"/>
    <s v="NYG"/>
    <s v="DEN"/>
    <n v="56"/>
    <n v="44"/>
    <s v="(12:05) (Shotgun) 8-D.Jones pass short right to 26-S.Barkley to NYG 45 for 1 yard (99-S.Stephen)."/>
    <s v="pass"/>
    <n v="0"/>
    <n v="1"/>
    <n v="0"/>
    <n v="0"/>
    <s v="S.Barkley"/>
    <n v="-6"/>
    <n v="-6"/>
    <n v="0"/>
    <n v="1"/>
    <n v="0"/>
    <n v="1.6"/>
    <n v="1.4950000000000001"/>
    <n v="1.4950000000000001"/>
    <x v="179"/>
  </r>
  <r>
    <x v="1"/>
    <s v="NYG"/>
    <s v="DEN"/>
    <n v="50"/>
    <n v="50"/>
    <s v="(11:15) 8-D.Jones pass short left to 28-D.Booker to DEN 44 for 6 yards (59-M.Reed; 90-D.Williams)."/>
    <s v="pass"/>
    <n v="0"/>
    <n v="1"/>
    <n v="0"/>
    <n v="0"/>
    <s v="D.Booker"/>
    <n v="2"/>
    <n v="2"/>
    <n v="0"/>
    <n v="1"/>
    <n v="0"/>
    <n v="1.6"/>
    <n v="1.635"/>
    <n v="1.635"/>
    <x v="213"/>
  </r>
  <r>
    <x v="1"/>
    <s v="NYG"/>
    <s v="DEN"/>
    <n v="45"/>
    <n v="55"/>
    <s v="(9:49) (Shotgun) 8-D.Jones pass short middle to 3-S.Shepard to DEN 37 for 8 yards (47-J.Jewell)."/>
    <s v="pass"/>
    <n v="0"/>
    <n v="1"/>
    <n v="0"/>
    <n v="0"/>
    <s v="S.Shepard"/>
    <n v="5"/>
    <n v="5"/>
    <n v="0"/>
    <n v="1"/>
    <n v="0"/>
    <n v="1.6"/>
    <n v="1.6875"/>
    <n v="1.6875"/>
    <x v="181"/>
  </r>
  <r>
    <x v="1"/>
    <s v="NYG"/>
    <s v="DEN"/>
    <n v="37"/>
    <n v="63"/>
    <s v="(9:07) (Shotgun) 8-D.Jones pass deep left to 3-S.Shepard for 37 yards, TOUCHDOWN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</r>
  <r>
    <x v="1"/>
    <s v="DEN"/>
    <s v="NYG"/>
    <n v="63"/>
    <n v="37"/>
    <s v="(7:35) 5-T.Bridgewater pass short left to 87-N.Fant to NYG 38 for 25 yards (24-J.Bradberry, 23-L.Ryan)."/>
    <s v="pass"/>
    <n v="0"/>
    <n v="1"/>
    <n v="0"/>
    <n v="0"/>
    <s v="N.Fant"/>
    <n v="13"/>
    <n v="13"/>
    <n v="0"/>
    <n v="1"/>
    <n v="0"/>
    <n v="1.6"/>
    <n v="1.8275000000000001"/>
    <n v="1.8275000000000001"/>
    <x v="74"/>
  </r>
  <r>
    <x v="1"/>
    <s v="DEN"/>
    <s v="NYG"/>
    <n v="38"/>
    <n v="62"/>
    <s v="(6:55) 5-T.Bridgewater pass short left to 33-J.Williams to NYG 42 for -4 yards (23-L.Ryan, 59-L.Carter) [30-D.Holmes]."/>
    <s v="pass"/>
    <n v="0"/>
    <n v="1"/>
    <n v="0"/>
    <n v="0"/>
    <s v="J.Williams"/>
    <n v="-8"/>
    <n v="-8"/>
    <n v="0"/>
    <n v="1"/>
    <n v="0"/>
    <n v="1.6"/>
    <n v="1.4600000000000002"/>
    <n v="1.4600000000000002"/>
    <x v="102"/>
  </r>
  <r>
    <x v="1"/>
    <s v="DEN"/>
    <s v="NYG"/>
    <n v="42"/>
    <n v="58"/>
    <s v="(6:07) (Shotgun) 5-T.Bridgewater pass short right to 10-J.Jeudy to NYG 37 for 5 yards (30-D.Holmes; 24-J.Bradberry)."/>
    <s v="pass"/>
    <n v="0"/>
    <n v="1"/>
    <n v="0"/>
    <n v="0"/>
    <s v="J.Jeudy"/>
    <n v="5"/>
    <n v="5"/>
    <n v="0"/>
    <n v="1"/>
    <n v="0"/>
    <n v="1.6"/>
    <n v="1.6875"/>
    <n v="1.6875"/>
    <x v="211"/>
  </r>
  <r>
    <x v="1"/>
    <s v="DEN"/>
    <s v="NYG"/>
    <n v="37"/>
    <n v="63"/>
    <s v="(5:22) (Shotgun) 5-T.Bridgewater pass short left to 10-J.Jeudy pushed ob at NYG 26 for 11 yards (30-D.Holmes). PENALTY on NYG-30-D.Holmes, Unnecessary Roughness, 13 yards, enforced at NYG 26."/>
    <s v="pass"/>
    <n v="0"/>
    <n v="1"/>
    <n v="0"/>
    <n v="0"/>
    <s v="J.Jeudy"/>
    <n v="2"/>
    <n v="2"/>
    <n v="0"/>
    <n v="1"/>
    <n v="0"/>
    <n v="1.6"/>
    <n v="1.635"/>
    <n v="1.635"/>
    <x v="211"/>
  </r>
  <r>
    <x v="1"/>
    <s v="DEN"/>
    <s v="NYG"/>
    <n v="10"/>
    <n v="90"/>
    <s v="(4:17) 5-T.Bridgewater pass short left to 85-A.Okwuegbunam to NYG 4 for 6 yards (23-L.Ryan). FUMBLES (23-L.Ryan), RECOVERED by NYG-23-L.Ryan at NYG 4. 23-L.Ryan ran ob at NYG 4 for no gain. The Replay Official reviewed the loose ball recovery ruling, and the play was Upheld. The ruling on the field stands."/>
    <s v="pass"/>
    <n v="0"/>
    <n v="1"/>
    <n v="0"/>
    <n v="0"/>
    <s v="A.Okwuegbunam"/>
    <n v="0"/>
    <n v="0"/>
    <n v="0"/>
    <n v="1"/>
    <n v="0"/>
    <n v="2.2000000000000002"/>
    <n v="1.6"/>
    <n v="1.9960000000000002"/>
    <x v="170"/>
  </r>
  <r>
    <x v="1"/>
    <s v="DEN"/>
    <s v="NYG"/>
    <n v="57"/>
    <n v="43"/>
    <s v="(2:25) (Shotgun) 5-T.Bridgewater pass short middle to 87-N.Fant to DEN 45 for 2 yards (54-B.Martinez)."/>
    <s v="pass"/>
    <n v="0"/>
    <n v="1"/>
    <n v="0"/>
    <n v="0"/>
    <s v="N.Fant"/>
    <n v="1"/>
    <n v="1"/>
    <n v="0"/>
    <n v="1"/>
    <n v="0"/>
    <n v="1.6"/>
    <n v="1.6175000000000002"/>
    <n v="1.6175000000000002"/>
    <x v="74"/>
  </r>
  <r>
    <x v="1"/>
    <s v="DEN"/>
    <s v="NYG"/>
    <n v="55"/>
    <n v="45"/>
    <s v="(1:15) (Shotgun) 5-T.Bridgewater pass short middle to 10-J.Jeudy to NYG 49 for 6 yards (54-B.Martinez)."/>
    <s v="pass"/>
    <n v="0"/>
    <n v="1"/>
    <n v="0"/>
    <n v="0"/>
    <s v="J.Jeudy"/>
    <n v="6"/>
    <n v="6"/>
    <n v="0"/>
    <n v="1"/>
    <n v="0"/>
    <n v="1.6"/>
    <n v="1.7050000000000001"/>
    <n v="1.7050000000000001"/>
    <x v="211"/>
  </r>
  <r>
    <x v="1"/>
    <s v="DEN"/>
    <s v="NYG"/>
    <n v="49"/>
    <n v="51"/>
    <s v="(:48) (Shotgun) 5-T.Bridgewater pass short middle to 14-C.Sutton to NYG 35 for 14 yards (23-L.Ryan)."/>
    <s v="pass"/>
    <n v="0"/>
    <n v="1"/>
    <n v="0"/>
    <n v="0"/>
    <s v="C.Sutton"/>
    <n v="14"/>
    <n v="14"/>
    <n v="0"/>
    <n v="1"/>
    <n v="0"/>
    <n v="1.6"/>
    <n v="1.845"/>
    <n v="1.845"/>
    <x v="171"/>
  </r>
  <r>
    <x v="1"/>
    <s v="DEN"/>
    <s v="NYG"/>
    <n v="35"/>
    <n v="65"/>
    <s v="(:27) (No Huddle, Shotgun) 5-T.Bridgewater pass short right to 10-J.Jeudy ran ob at NYG 18 for 17 yards."/>
    <s v="pass"/>
    <n v="0"/>
    <n v="1"/>
    <n v="0"/>
    <n v="0"/>
    <s v="J.Jeudy"/>
    <n v="15"/>
    <n v="15"/>
    <n v="0"/>
    <n v="1"/>
    <n v="0"/>
    <n v="1.6"/>
    <n v="1.8625"/>
    <n v="1.8625"/>
    <x v="211"/>
  </r>
  <r>
    <x v="1"/>
    <s v="DEN"/>
    <s v="NYG"/>
    <n v="18"/>
    <n v="82"/>
    <s v="(:19) (Shotgun) 5-T.Bridgewater pass short right to 81-T.Patrick pushed ob at NYG 2 for 16 yards (24-J.Bradberry)."/>
    <s v="pass"/>
    <n v="0"/>
    <n v="1"/>
    <n v="0"/>
    <n v="0"/>
    <s v="T.Patrick"/>
    <n v="13"/>
    <n v="13"/>
    <n v="0"/>
    <n v="1"/>
    <n v="0"/>
    <n v="2"/>
    <n v="1.8275000000000001"/>
    <n v="1.9413500000000001"/>
    <x v="212"/>
  </r>
  <r>
    <x v="1"/>
    <s v="DEN"/>
    <s v="NYG"/>
    <n v="2"/>
    <n v="98"/>
    <s v="(:13) (Shotgun) 5-T.Bridgewater pass short left to 81-T.Patrick for 2 yards, TOUCHDOWN."/>
    <s v="pass"/>
    <n v="0"/>
    <n v="1"/>
    <n v="0"/>
    <n v="0"/>
    <s v="T.Patrick"/>
    <n v="2"/>
    <n v="2"/>
    <n v="0"/>
    <n v="1"/>
    <n v="0"/>
    <n v="3.7"/>
    <n v="1.635"/>
    <n v="3.7"/>
    <x v="212"/>
  </r>
  <r>
    <x v="1"/>
    <s v="DEN"/>
    <s v="NYG"/>
    <n v="70"/>
    <n v="30"/>
    <s v="(14:25) (Shotgun) 5-T.Bridgewater pass incomplete short left to 14-C.Sutton (24-J.Bradberry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</r>
  <r>
    <x v="1"/>
    <s v="DEN"/>
    <s v="NYG"/>
    <n v="70"/>
    <n v="30"/>
    <s v="(14:20) (Shotgun) 5-T.Bridgewater pass short middle to 1-K.Hamler to DEN 40 for 10 yards (29-X.McKinney)."/>
    <s v="pass"/>
    <n v="0"/>
    <n v="1"/>
    <n v="0"/>
    <n v="0"/>
    <s v="K.Hamler"/>
    <n v="8"/>
    <n v="8"/>
    <n v="0"/>
    <n v="1"/>
    <n v="0"/>
    <n v="1.6"/>
    <n v="1.74"/>
    <n v="1.74"/>
    <x v="76"/>
  </r>
  <r>
    <x v="1"/>
    <s v="DEN"/>
    <s v="NYG"/>
    <n v="56"/>
    <n v="44"/>
    <s v="(12:47) 5-T.Bridgewater pass incomplete deep right to 87-N.Fant (29-X.McKinney)."/>
    <s v="pass"/>
    <n v="0"/>
    <n v="1"/>
    <n v="0"/>
    <n v="0"/>
    <s v="N.Fant"/>
    <n v="24"/>
    <n v="24"/>
    <n v="0"/>
    <n v="1"/>
    <n v="0"/>
    <n v="1.6"/>
    <n v="2.02"/>
    <n v="2.02"/>
    <x v="74"/>
  </r>
  <r>
    <x v="1"/>
    <s v="DEN"/>
    <s v="NYG"/>
    <n v="56"/>
    <n v="44"/>
    <s v="(12:40) (Shotgun) 5-T.Bridgewater pass short left to 85-A.Okwuegbunam to 50 for 6 yards (21-J.Peppers)."/>
    <s v="pass"/>
    <n v="0"/>
    <n v="1"/>
    <n v="0"/>
    <n v="0"/>
    <s v="A.Okwuegbunam"/>
    <n v="5"/>
    <n v="5"/>
    <n v="0"/>
    <n v="1"/>
    <n v="0"/>
    <n v="1.6"/>
    <n v="1.6875"/>
    <n v="1.6875"/>
    <x v="170"/>
  </r>
  <r>
    <x v="1"/>
    <s v="DEN"/>
    <s v="NYG"/>
    <n v="50"/>
    <n v="50"/>
    <s v="(11:59) 5-T.Bridgewater pass incomplete deep middle to 1-K.Hamler."/>
    <s v="pass"/>
    <n v="0"/>
    <n v="1"/>
    <n v="0"/>
    <n v="0"/>
    <s v="K.Hamler"/>
    <n v="49"/>
    <n v="49"/>
    <n v="0"/>
    <n v="1"/>
    <n v="0"/>
    <n v="1.6"/>
    <n v="2.4575"/>
    <n v="2.4575"/>
    <x v="76"/>
  </r>
  <r>
    <x v="1"/>
    <s v="DEN"/>
    <s v="NYG"/>
    <n v="44"/>
    <n v="56"/>
    <s v="(11:09) (Shotgun) 5-T.Bridgewater pass short middle to 87-N.Fant to NYG 36 for 8 yards (23-L.Ryan)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1"/>
    <s v="DEN"/>
    <s v="NYG"/>
    <n v="33"/>
    <n v="67"/>
    <s v="(8:50) (Shotgun) 5-T.Bridgewater pass deep left to 10-J.Jeudy to NYG 13 for 20 yards (24-J.Bradberry) [99-L.Williams]. FUMBLES (24-J.Bradberry), RECOVERED by NYG-21-J.Peppers at NYG 14. 21-J.Peppers pushed ob at NYG 16 for 2 yards (33-J.Williams). DEN-10-J.Jeudy was injured during the play.  The Replay Official reviewed the fumble ruling, and the play was REVERSED. (Shotgun) 5-T.Bridgewater pass deep left to 10-J.Jeudy to NYG 13 for 20 yards (24-J.Bradberry) [99-L.Williams]. DEN-10-J.Jeudy was injured during the play."/>
    <s v="pass"/>
    <n v="0"/>
    <n v="1"/>
    <n v="0"/>
    <n v="0"/>
    <s v="J.Jeudy"/>
    <n v="20"/>
    <n v="20"/>
    <n v="0"/>
    <n v="1"/>
    <n v="0"/>
    <n v="1.6"/>
    <n v="1.9500000000000002"/>
    <n v="1.9500000000000002"/>
    <x v="211"/>
  </r>
  <r>
    <x v="1"/>
    <s v="DEN"/>
    <s v="NYG"/>
    <n v="11"/>
    <n v="89"/>
    <s v="(7:44) (Shotgun) 5-T.Bridgewater pass short right to 87-N.Fant to NYG 4 for 7 yards (21-J.Peppers)."/>
    <s v="pass"/>
    <n v="0"/>
    <n v="1"/>
    <n v="0"/>
    <n v="0"/>
    <s v="N.Fant"/>
    <n v="5"/>
    <n v="5"/>
    <n v="0"/>
    <n v="1"/>
    <n v="0"/>
    <n v="2.2000000000000002"/>
    <n v="1.6875"/>
    <n v="2.0257500000000004"/>
    <x v="74"/>
  </r>
  <r>
    <x v="1"/>
    <s v="DEN"/>
    <s v="NYG"/>
    <n v="4"/>
    <n v="96"/>
    <s v="(6:58) (Shotgun) 5-T.Bridgewater pass short right to 85-A.Okwuegbunam for 4 yards, TOUCHDOWN."/>
    <s v="pass"/>
    <n v="0"/>
    <n v="1"/>
    <n v="0"/>
    <n v="0"/>
    <s v="A.Okwuegbunam"/>
    <n v="-3"/>
    <n v="-3"/>
    <n v="0"/>
    <n v="1"/>
    <n v="0"/>
    <n v="3.2"/>
    <n v="1.5475000000000001"/>
    <n v="3.2"/>
    <x v="170"/>
  </r>
  <r>
    <x v="1"/>
    <s v="NYG"/>
    <s v="DEN"/>
    <n v="70"/>
    <n v="30"/>
    <s v="(6:08) (Shotgun) 8-D.Jones pass incomplete short middle to 80-K.Rudolph (45-A.Johnson)."/>
    <s v="pass"/>
    <n v="0"/>
    <n v="1"/>
    <n v="0"/>
    <n v="0"/>
    <s v="K.Rudolph"/>
    <n v="5"/>
    <n v="5"/>
    <n v="0"/>
    <n v="1"/>
    <n v="0"/>
    <n v="1.6"/>
    <n v="1.6875"/>
    <n v="1.6875"/>
    <x v="8"/>
  </r>
  <r>
    <x v="1"/>
    <s v="NYG"/>
    <s v="DEN"/>
    <n v="70"/>
    <n v="30"/>
    <s v="(6:03) (Shotgun) 8-D.Jones pass short right to 3-S.Shepard to NYG 45 for 15 yards (31-J.Simmons)."/>
    <s v="pass"/>
    <n v="0"/>
    <n v="1"/>
    <n v="0"/>
    <n v="0"/>
    <s v="S.Shepard"/>
    <n v="6"/>
    <n v="6"/>
    <n v="0"/>
    <n v="1"/>
    <n v="0"/>
    <n v="1.6"/>
    <n v="1.7050000000000001"/>
    <n v="1.7050000000000001"/>
    <x v="181"/>
  </r>
  <r>
    <x v="1"/>
    <s v="NYG"/>
    <s v="DEN"/>
    <n v="53"/>
    <n v="47"/>
    <s v="(4:42) (Shotgun) 8-D.Jones pass incomplete short right to 3-S.Shepard (47-J.Jewell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</r>
  <r>
    <x v="1"/>
    <s v="NYG"/>
    <s v="DEN"/>
    <n v="53"/>
    <n v="47"/>
    <s v="(4:36) (Shotgun) 8-D.Jones pass short middle to 3-S.Shepard to DEN 33 for 20 yards (23-K.Fuller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1"/>
    <s v="NYG"/>
    <s v="DEN"/>
    <n v="33"/>
    <n v="67"/>
    <s v="(4:13) (No Huddle, Shotgun) 8-D.Jones pass short middle to 86-D.Slayton to DEN 25 for 8 yards (23-K.Fuller)."/>
    <s v="pass"/>
    <n v="0"/>
    <n v="1"/>
    <n v="0"/>
    <n v="0"/>
    <s v="D.Slayton"/>
    <n v="8"/>
    <n v="8"/>
    <n v="0"/>
    <n v="1"/>
    <n v="0"/>
    <n v="1.6"/>
    <n v="1.74"/>
    <n v="1.74"/>
    <x v="182"/>
  </r>
  <r>
    <x v="1"/>
    <s v="NYG"/>
    <s v="DEN"/>
    <n v="25"/>
    <n v="75"/>
    <s v="(3:49) (No Huddle, Shotgun) 8-D.Jones pass incomplete short right to 86-D.Slayton."/>
    <s v="pass"/>
    <n v="0"/>
    <n v="1"/>
    <n v="0"/>
    <n v="0"/>
    <s v="D.Slayton"/>
    <n v="4"/>
    <n v="4"/>
    <n v="0"/>
    <n v="1"/>
    <n v="0"/>
    <n v="1.8"/>
    <n v="1.6700000000000002"/>
    <n v="1.7558000000000002"/>
    <x v="182"/>
  </r>
  <r>
    <x v="1"/>
    <s v="DEN"/>
    <s v="NYG"/>
    <n v="31"/>
    <n v="69"/>
    <s v="(13:38) (Shotgun) 5-T.Bridgewater pass short right to 25-M.Gordon to NYG 18 for 13 yards (23-L.Ryan). NYG-23-L.Ryan was injured during the play."/>
    <s v="pass"/>
    <n v="0"/>
    <n v="1"/>
    <n v="0"/>
    <n v="0"/>
    <s v="M.Gordon"/>
    <n v="-4"/>
    <n v="-4"/>
    <n v="0"/>
    <n v="1"/>
    <n v="0"/>
    <n v="1.6"/>
    <n v="1.53"/>
    <n v="1.53"/>
    <x v="37"/>
  </r>
  <r>
    <x v="1"/>
    <s v="NYG"/>
    <s v="DEN"/>
    <n v="46"/>
    <n v="54"/>
    <s v="(10:10) (Shotgun) 8-D.Jones pass incomplete short left to 86-D.Slayton."/>
    <s v="pass"/>
    <n v="0"/>
    <n v="1"/>
    <n v="0"/>
    <n v="0"/>
    <s v="D.Slayton"/>
    <n v="2"/>
    <n v="2"/>
    <n v="0"/>
    <n v="1"/>
    <n v="0"/>
    <n v="1.6"/>
    <n v="1.635"/>
    <n v="1.635"/>
    <x v="182"/>
  </r>
  <r>
    <x v="1"/>
    <s v="NYG"/>
    <s v="DEN"/>
    <n v="36"/>
    <n v="64"/>
    <s v="(8:45) 8-D.Jones pass deep middle to 19-K.Golladay to DEN 19 for 17 yards (21-R.Darby)."/>
    <s v="pass"/>
    <n v="0"/>
    <n v="1"/>
    <n v="0"/>
    <n v="0"/>
    <s v="K.Golladay"/>
    <n v="17"/>
    <n v="17"/>
    <n v="0"/>
    <n v="1"/>
    <n v="0"/>
    <n v="1.6"/>
    <n v="1.8975"/>
    <n v="1.8975"/>
    <x v="142"/>
  </r>
  <r>
    <x v="1"/>
    <s v="NYG"/>
    <s v="DEN"/>
    <n v="19"/>
    <n v="81"/>
    <s v="(8:05) (Shotgun) 8-D.Jones pass incomplete short middle to 26-S.Barkley."/>
    <s v="pass"/>
    <n v="0"/>
    <n v="1"/>
    <n v="0"/>
    <n v="0"/>
    <s v="S.Barkley"/>
    <n v="4"/>
    <n v="4"/>
    <n v="0"/>
    <n v="1"/>
    <n v="0"/>
    <n v="2"/>
    <n v="1.6700000000000002"/>
    <n v="1.8878000000000001"/>
    <x v="179"/>
  </r>
  <r>
    <x v="1"/>
    <s v="NYG"/>
    <s v="DEN"/>
    <n v="7"/>
    <n v="93"/>
    <s v="(7:12) (Shotgun) 8-D.Jones pass incomplete short right to 26-S.Barkley (23-K.Fuller)."/>
    <s v="pass"/>
    <n v="0"/>
    <n v="1"/>
    <n v="0"/>
    <n v="0"/>
    <s v="S.Barkley"/>
    <n v="7"/>
    <n v="7"/>
    <n v="0"/>
    <n v="1"/>
    <n v="0"/>
    <n v="2.7"/>
    <n v="1.7225000000000001"/>
    <n v="2.3676500000000003"/>
    <x v="179"/>
  </r>
  <r>
    <x v="1"/>
    <s v="NYG"/>
    <s v="DEN"/>
    <n v="6"/>
    <n v="94"/>
    <s v="(6:35) (Shotgun) 8-D.Jones pass incomplete short right to 80-K.Rudolph."/>
    <s v="pass"/>
    <n v="0"/>
    <n v="1"/>
    <n v="0"/>
    <n v="0"/>
    <s v="K.Rudolph"/>
    <n v="6"/>
    <n v="6"/>
    <n v="0"/>
    <n v="1"/>
    <n v="0"/>
    <n v="2.8"/>
    <n v="1.7050000000000001"/>
    <n v="2.4276999999999997"/>
    <x v="8"/>
  </r>
  <r>
    <x v="1"/>
    <s v="NYG"/>
    <s v="DEN"/>
    <n v="6"/>
    <n v="94"/>
    <s v="(6:30) (Shotgun) 8-D.Jones pass incomplete short right to 19-K.Golladay (23-K.Fuller)."/>
    <s v="pass"/>
    <n v="0"/>
    <n v="1"/>
    <n v="0"/>
    <n v="0"/>
    <s v="K.Golladay"/>
    <n v="6"/>
    <n v="6"/>
    <n v="0"/>
    <n v="1"/>
    <n v="0"/>
    <n v="2.8"/>
    <n v="1.7050000000000001"/>
    <n v="2.4276999999999997"/>
    <x v="142"/>
  </r>
  <r>
    <x v="1"/>
    <s v="NYG"/>
    <s v="DEN"/>
    <n v="52"/>
    <n v="48"/>
    <s v="(4:29) (Shotgun) 8-D.Jones pass short left to 19-K.Golladay to DEN 38 for 14 yards (21-R.Darby)."/>
    <s v="pass"/>
    <n v="0"/>
    <n v="1"/>
    <n v="0"/>
    <n v="0"/>
    <s v="K.Golladay"/>
    <n v="14"/>
    <n v="14"/>
    <n v="0"/>
    <n v="1"/>
    <n v="0"/>
    <n v="1.6"/>
    <n v="1.845"/>
    <n v="1.845"/>
    <x v="142"/>
  </r>
  <r>
    <x v="1"/>
    <s v="NYG"/>
    <s v="DEN"/>
    <n v="38"/>
    <n v="62"/>
    <s v="(4:05) (No Huddle, Shotgun) 8-D.Jones pass short middle to 80-K.Rudolph to DEN 32 for 6 yards (23-K.Fuller)."/>
    <s v="pass"/>
    <n v="0"/>
    <n v="1"/>
    <n v="0"/>
    <n v="0"/>
    <s v="K.Rudolph"/>
    <n v="5"/>
    <n v="5"/>
    <n v="0"/>
    <n v="1"/>
    <n v="0"/>
    <n v="1.6"/>
    <n v="1.6875"/>
    <n v="1.6875"/>
    <x v="8"/>
  </r>
  <r>
    <x v="1"/>
    <s v="NYG"/>
    <s v="DEN"/>
    <n v="32"/>
    <n v="68"/>
    <s v="(3:40) (No Huddle, Shotgun) 8-D.Jones pass deep middle to 19-K.Golladay to DEN 16 for 16 yards (21-R.Darby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1"/>
    <s v="NYG"/>
    <s v="DEN"/>
    <n v="16"/>
    <n v="84"/>
    <s v="(3:18) (No Huddle, Shotgun) 8-D.Jones pass incomplete deep middle to 80-K.Rudolph."/>
    <s v="pass"/>
    <n v="0"/>
    <n v="1"/>
    <n v="0"/>
    <n v="0"/>
    <s v="K.Rudolph"/>
    <n v="16"/>
    <n v="16"/>
    <n v="0"/>
    <n v="1"/>
    <n v="0"/>
    <n v="2"/>
    <n v="1.8800000000000001"/>
    <n v="1.9592000000000001"/>
    <x v="8"/>
  </r>
  <r>
    <x v="1"/>
    <s v="NYG"/>
    <s v="DEN"/>
    <n v="16"/>
    <n v="84"/>
    <s v="(3:14) (Shotgun) 8-D.Jones pass incomplete short left to 86-D.Slayton (21-R.Darby)."/>
    <s v="pass"/>
    <n v="0"/>
    <n v="1"/>
    <n v="0"/>
    <n v="0"/>
    <s v="D.Slayton"/>
    <n v="11"/>
    <n v="11"/>
    <n v="0"/>
    <n v="1"/>
    <n v="0"/>
    <n v="2"/>
    <n v="1.7925"/>
    <n v="1.9294500000000001"/>
    <x v="182"/>
  </r>
  <r>
    <x v="1"/>
    <s v="NYG"/>
    <s v="DEN"/>
    <n v="21"/>
    <n v="79"/>
    <s v="(3:01) (Shotgun) 8-D.Jones pass incomplete deep left to 19-K.Golladay. Penalty on NYG-71-W.Hernandez, Illegal Use of Hands, declined."/>
    <s v="pass"/>
    <n v="0"/>
    <n v="1"/>
    <n v="0"/>
    <n v="0"/>
    <s v="K.Golladay"/>
    <n v="21"/>
    <n v="21"/>
    <n v="0"/>
    <n v="1"/>
    <n v="0"/>
    <n v="1.8"/>
    <n v="1.9675"/>
    <n v="1.8569500000000003"/>
    <x v="142"/>
  </r>
  <r>
    <x v="1"/>
    <s v="NYG"/>
    <s v="DEN"/>
    <n v="64"/>
    <n v="36"/>
    <s v="(1:49) (Shotgun) 8-D.Jones pass short middle to 3-S.Shepard to DEN 48 for 16 yards (31-J.Simmons)."/>
    <s v="pass"/>
    <n v="0"/>
    <n v="1"/>
    <n v="0"/>
    <n v="0"/>
    <s v="S.Shepard"/>
    <n v="15"/>
    <n v="15"/>
    <n v="0"/>
    <n v="1"/>
    <n v="0"/>
    <n v="1.6"/>
    <n v="1.8625"/>
    <n v="1.8625"/>
    <x v="181"/>
  </r>
  <r>
    <x v="1"/>
    <s v="NYG"/>
    <s v="DEN"/>
    <n v="48"/>
    <n v="52"/>
    <s v="(1:28) (No Huddle, Shotgun) 8-D.Jones pass short right to 37-G.Brightwell to DEN 42 for 6 yards (31-J.Simmons)."/>
    <s v="pass"/>
    <n v="0"/>
    <n v="1"/>
    <n v="0"/>
    <n v="0"/>
    <s v="G.Brightwell"/>
    <n v="1"/>
    <n v="1"/>
    <n v="0"/>
    <n v="1"/>
    <n v="0"/>
    <n v="1.6"/>
    <n v="1.6175000000000002"/>
    <n v="1.6175000000000002"/>
    <x v="214"/>
  </r>
  <r>
    <x v="1"/>
    <s v="NYG"/>
    <s v="DEN"/>
    <n v="42"/>
    <n v="58"/>
    <s v="(1:08) (No Huddle, Shotgun) 8-D.Jones pass short left to 3-S.Shepard to DEN 33 for 9 yards (29-B.Callahan)."/>
    <s v="pass"/>
    <n v="0"/>
    <n v="1"/>
    <n v="0"/>
    <n v="0"/>
    <s v="S.Shepard"/>
    <n v="9"/>
    <n v="9"/>
    <n v="0"/>
    <n v="1"/>
    <n v="0"/>
    <n v="1.6"/>
    <n v="1.7575000000000001"/>
    <n v="1.7575000000000001"/>
    <x v="181"/>
  </r>
  <r>
    <x v="1"/>
    <s v="NYG"/>
    <s v="DEN"/>
    <n v="33"/>
    <n v="67"/>
    <s v="(:48) (No Huddle, Shotgun) 8-D.Jones pass short right to 86-D.Slayton to DEN 18 for 15 yards (23-K.Fuller)."/>
    <s v="pass"/>
    <n v="0"/>
    <n v="1"/>
    <n v="0"/>
    <n v="0"/>
    <s v="D.Slayton"/>
    <n v="15"/>
    <n v="15"/>
    <n v="0"/>
    <n v="1"/>
    <n v="0"/>
    <n v="1.6"/>
    <n v="1.8625"/>
    <n v="1.8625"/>
    <x v="182"/>
  </r>
  <r>
    <x v="1"/>
    <s v="NYG"/>
    <s v="DEN"/>
    <n v="18"/>
    <n v="82"/>
    <s v="(:26) (Shotgun) 8-D.Jones pass short left to 3-S.Shepard to DEN 10 for 8 yards (29-B.Callahan)."/>
    <s v="pass"/>
    <n v="0"/>
    <n v="1"/>
    <n v="0"/>
    <n v="0"/>
    <s v="S.Shepard"/>
    <n v="8"/>
    <n v="8"/>
    <n v="0"/>
    <n v="1"/>
    <n v="0"/>
    <n v="2"/>
    <n v="1.74"/>
    <n v="1.9116"/>
    <x v="181"/>
  </r>
  <r>
    <x v="1"/>
    <s v="NYG"/>
    <s v="DEN"/>
    <n v="10"/>
    <n v="90"/>
    <s v="(:04) (No Huddle, Shotgun) 8-D.Jones pass short left to 18-C.Board pushed ob at DEN 4 for 6 yards (21-R.Darby)."/>
    <s v="pass"/>
    <n v="0"/>
    <n v="1"/>
    <n v="0"/>
    <n v="0"/>
    <s v="C.Board"/>
    <n v="6"/>
    <n v="6"/>
    <n v="0"/>
    <n v="1"/>
    <n v="0"/>
    <n v="2.2000000000000002"/>
    <n v="1.7050000000000001"/>
    <n v="2.0317000000000003"/>
    <x v="215"/>
  </r>
  <r>
    <x v="1"/>
    <s v="NO"/>
    <s v="GB"/>
    <n v="74"/>
    <n v="26"/>
    <s v="(14:28) (Shotgun) 2-J.Winston pass short right to 1-M.Callaway to NO 40 for 14 yards (23-J.Alexander)."/>
    <s v="pass"/>
    <n v="0"/>
    <n v="1"/>
    <n v="0"/>
    <n v="0"/>
    <s v="M.Callaway"/>
    <n v="13"/>
    <n v="13"/>
    <n v="0"/>
    <n v="1"/>
    <n v="0"/>
    <n v="1.6"/>
    <n v="1.8275000000000001"/>
    <n v="1.8275000000000001"/>
    <x v="60"/>
  </r>
  <r>
    <x v="1"/>
    <s v="NO"/>
    <s v="GB"/>
    <n v="26"/>
    <n v="74"/>
    <s v="(11:16) (Shotgun) 2-J.Winston pass incomplete short middle to 82-A.Trautman [91-P.Smith]."/>
    <s v="pass"/>
    <n v="0"/>
    <n v="1"/>
    <n v="0"/>
    <n v="0"/>
    <s v="A.Trautman"/>
    <n v="5"/>
    <n v="5"/>
    <n v="0"/>
    <n v="1"/>
    <n v="0"/>
    <n v="1.6"/>
    <n v="1.6875"/>
    <n v="1.6875"/>
    <x v="143"/>
  </r>
  <r>
    <x v="1"/>
    <s v="NO"/>
    <s v="GB"/>
    <n v="26"/>
    <n v="74"/>
    <s v="(11:11) (Shotgun) 2-J.Winston pass incomplete deep right to 1-M.Callaway."/>
    <s v="pass"/>
    <n v="0"/>
    <n v="1"/>
    <n v="0"/>
    <n v="0"/>
    <s v="M.Callaway"/>
    <n v="26"/>
    <n v="26"/>
    <n v="0"/>
    <n v="1"/>
    <n v="0"/>
    <n v="1.6"/>
    <n v="2.0550000000000002"/>
    <n v="2.0550000000000002"/>
    <x v="60"/>
  </r>
  <r>
    <x v="1"/>
    <s v="GB"/>
    <s v="NO"/>
    <n v="72"/>
    <n v="28"/>
    <s v="(9:33) (Shotgun) 12-Aa.Rodgers pass short right to 33-A.Jones pushed ob at GB 34 for 6 yards (5-K.Alexander, 23-M.Lattimor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</r>
  <r>
    <x v="1"/>
    <s v="GB"/>
    <s v="NO"/>
    <n v="66"/>
    <n v="34"/>
    <s v="(8:53) (Shotgun) 12-Aa.Rodgers pass short left to 83-M.Valdes-Scantling to GB 37 for 3 yards (22-C.Gardner-Johnson)."/>
    <s v="pass"/>
    <n v="0"/>
    <n v="1"/>
    <n v="0"/>
    <n v="0"/>
    <s v="M.Valdes-Scantling"/>
    <n v="1"/>
    <n v="1"/>
    <n v="0"/>
    <n v="1"/>
    <n v="0"/>
    <n v="1.6"/>
    <n v="1.6175000000000002"/>
    <n v="1.6175000000000002"/>
    <x v="9"/>
  </r>
  <r>
    <x v="1"/>
    <s v="GB"/>
    <s v="NO"/>
    <n v="62"/>
    <n v="38"/>
    <s v="(7:33) 12-Aa.Rodgers pass incomplete short right to 85-R.Tonyan."/>
    <s v="pass"/>
    <n v="0"/>
    <n v="1"/>
    <n v="0"/>
    <n v="0"/>
    <s v="R.Tonyan"/>
    <n v="-1"/>
    <n v="-1"/>
    <n v="0"/>
    <n v="1"/>
    <n v="0"/>
    <n v="1.6"/>
    <n v="1.5825"/>
    <n v="1.5825"/>
    <x v="216"/>
  </r>
  <r>
    <x v="1"/>
    <s v="NO"/>
    <s v="GB"/>
    <n v="65"/>
    <n v="35"/>
    <s v="(5:17) (Shotgun) 2-J.Winston pass short right to 41-A.Kamara pushed ob at NO 38 for 3 yards (31-A.Amos)."/>
    <s v="pass"/>
    <n v="0"/>
    <n v="1"/>
    <n v="0"/>
    <n v="0"/>
    <s v="A.Kamara"/>
    <n v="-5"/>
    <n v="-5"/>
    <n v="0"/>
    <n v="1"/>
    <n v="0"/>
    <n v="1.6"/>
    <n v="1.5125000000000002"/>
    <n v="1.5125000000000002"/>
    <x v="61"/>
  </r>
  <r>
    <x v="1"/>
    <s v="NO"/>
    <s v="GB"/>
    <n v="54"/>
    <n v="46"/>
    <s v="(4:10) 2-J.Winston pass deep left to 11-D.Harris ran ob at GB 37 for 17 yards."/>
    <s v="pass"/>
    <n v="0"/>
    <n v="1"/>
    <n v="0"/>
    <n v="0"/>
    <s v="D.Harris"/>
    <n v="17"/>
    <n v="17"/>
    <n v="0"/>
    <n v="1"/>
    <n v="0"/>
    <n v="1.6"/>
    <n v="1.8975"/>
    <n v="1.8975"/>
    <x v="217"/>
  </r>
  <r>
    <x v="1"/>
    <s v="NO"/>
    <s v="GB"/>
    <n v="17"/>
    <n v="83"/>
    <s v="(:38) (Shotgun) 2-J.Winston pass short left to 41-A.Kamara pushed ob at GB 15 for 2 yards (59-D.Campbell)."/>
    <s v="pass"/>
    <n v="0"/>
    <n v="1"/>
    <n v="0"/>
    <n v="0"/>
    <s v="A.Kamara"/>
    <n v="1"/>
    <n v="1"/>
    <n v="0"/>
    <n v="1"/>
    <n v="0"/>
    <n v="2"/>
    <n v="1.6175000000000002"/>
    <n v="1.8699500000000002"/>
    <x v="61"/>
  </r>
  <r>
    <x v="1"/>
    <s v="NO"/>
    <s v="GB"/>
    <n v="6"/>
    <n v="94"/>
    <s v="(15:00) 7-T.Hill pass short right to 34-T.Jones pushed ob at GB 3 for 3 yards (23-J.Alexander)."/>
    <s v="pass"/>
    <n v="0"/>
    <n v="1"/>
    <n v="0"/>
    <n v="0"/>
    <s v="T.Jones"/>
    <n v="0"/>
    <n v="0"/>
    <n v="0"/>
    <n v="1"/>
    <n v="0"/>
    <n v="2.8"/>
    <n v="1.6"/>
    <n v="2.3919999999999999"/>
    <x v="218"/>
  </r>
  <r>
    <x v="1"/>
    <s v="NO"/>
    <s v="GB"/>
    <n v="3"/>
    <n v="97"/>
    <s v="(14:24) (Shotgun) 2-J.Winston pass short middle to 41-A.Kamara for 3 yards, TOUCHDOWN."/>
    <s v="pass"/>
    <n v="0"/>
    <n v="1"/>
    <n v="0"/>
    <n v="0"/>
    <s v="A.Kamara"/>
    <n v="-3"/>
    <n v="-3"/>
    <n v="0"/>
    <n v="1"/>
    <n v="0"/>
    <n v="3.5"/>
    <n v="1.5475000000000001"/>
    <n v="3.5"/>
    <x v="61"/>
  </r>
  <r>
    <x v="1"/>
    <s v="GB"/>
    <s v="NO"/>
    <n v="74"/>
    <n v="26"/>
    <s v="(12:07) (Shotgun) 12-Aa.Rodgers pass short right to 17-D.Adams to GB 33 for 7 yards (56-D.Davis)."/>
    <s v="pass"/>
    <n v="0"/>
    <n v="1"/>
    <n v="0"/>
    <n v="0"/>
    <s v="D.Adams"/>
    <n v="7"/>
    <n v="7"/>
    <n v="0"/>
    <n v="1"/>
    <n v="0"/>
    <n v="1.6"/>
    <n v="1.7225000000000001"/>
    <n v="1.7225000000000001"/>
    <x v="77"/>
  </r>
  <r>
    <x v="1"/>
    <s v="GB"/>
    <s v="NO"/>
    <n v="67"/>
    <n v="33"/>
    <s v="(11:22) (Shotgun) 12-Aa.Rodgers pass incomplete deep right to 83-M.Valdes-Scantling."/>
    <s v="pass"/>
    <n v="0"/>
    <n v="1"/>
    <n v="0"/>
    <n v="0"/>
    <s v="M.Valdes-Scantling"/>
    <n v="25"/>
    <n v="25"/>
    <n v="0"/>
    <n v="1"/>
    <n v="0"/>
    <n v="1.6"/>
    <n v="2.0375000000000001"/>
    <n v="2.0375000000000001"/>
    <x v="9"/>
  </r>
  <r>
    <x v="1"/>
    <s v="NO"/>
    <s v="GB"/>
    <n v="41"/>
    <n v="59"/>
    <s v="(5:08) (Shotgun) 2-J.Winston pass short right to 83-J.Johnson to GB 29 for 12 yards (23-J.Alexander; 26-D.Savage)."/>
    <s v="pass"/>
    <n v="0"/>
    <n v="1"/>
    <n v="0"/>
    <n v="0"/>
    <s v="J.Johnson"/>
    <n v="-5"/>
    <n v="-5"/>
    <n v="0"/>
    <n v="1"/>
    <n v="0"/>
    <n v="1.6"/>
    <n v="1.5125000000000002"/>
    <n v="1.5125000000000002"/>
    <x v="219"/>
  </r>
  <r>
    <x v="1"/>
    <s v="NO"/>
    <s v="GB"/>
    <n v="9"/>
    <n v="91"/>
    <s v="(3:07) 2-J.Winston pass short right to 88-T.Montgomery pushed ob at GB 4 for 5 yards (39-C.Sullivan)."/>
    <s v="pass"/>
    <n v="0"/>
    <n v="1"/>
    <n v="0"/>
    <n v="0"/>
    <s v="T.Montgomery"/>
    <n v="0"/>
    <n v="0"/>
    <n v="0"/>
    <n v="1"/>
    <n v="0"/>
    <n v="2.5"/>
    <n v="1.6"/>
    <n v="2.194"/>
    <x v="220"/>
  </r>
  <r>
    <x v="1"/>
    <s v="NO"/>
    <s v="GB"/>
    <n v="1"/>
    <n v="99"/>
    <s v="(1:14) 2-J.Winston pass short middle to 83-J.Johnson for 1 yard, TOUCHDOWN [52-R.Gary]."/>
    <s v="pass"/>
    <n v="0"/>
    <n v="1"/>
    <n v="0"/>
    <n v="0"/>
    <s v="J.Johnson"/>
    <n v="1"/>
    <n v="1"/>
    <n v="0"/>
    <n v="1"/>
    <n v="0"/>
    <n v="4"/>
    <n v="1.6175000000000002"/>
    <n v="4"/>
    <x v="219"/>
  </r>
  <r>
    <x v="1"/>
    <s v="GB"/>
    <s v="NO"/>
    <n v="61"/>
    <n v="39"/>
    <s v="(:48) (No Huddle, Shotgun) 12-Aa.Rodgers pass incomplete short right to 13-A.Lazard."/>
    <s v="pass"/>
    <n v="0"/>
    <n v="1"/>
    <n v="0"/>
    <n v="0"/>
    <s v="A.Lazard"/>
    <n v="15"/>
    <n v="15"/>
    <n v="0"/>
    <n v="1"/>
    <n v="0"/>
    <n v="1.6"/>
    <n v="1.8625"/>
    <n v="1.8625"/>
    <x v="144"/>
  </r>
  <r>
    <x v="1"/>
    <s v="GB"/>
    <s v="NO"/>
    <n v="61"/>
    <n v="39"/>
    <s v="(:45) (Shotgun) 12-Aa.Rodgers pass short left to 83-M.Valdes-Scantling to GB 43 for 4 yards (23-M.Lattimore)."/>
    <s v="pass"/>
    <n v="0"/>
    <n v="1"/>
    <n v="0"/>
    <n v="0"/>
    <s v="M.Valdes-Scantling"/>
    <n v="3"/>
    <n v="3"/>
    <n v="0"/>
    <n v="1"/>
    <n v="0"/>
    <n v="1.6"/>
    <n v="1.6525000000000001"/>
    <n v="1.6525000000000001"/>
    <x v="9"/>
  </r>
  <r>
    <x v="1"/>
    <s v="GB"/>
    <s v="NO"/>
    <n v="52"/>
    <n v="48"/>
    <s v="(:16) (Shotgun) 12-Aa.Rodgers pass deep right to 17-D.Adams to NO 21 for 31 yards (23-M.Lattimore)."/>
    <s v="pass"/>
    <n v="0"/>
    <n v="1"/>
    <n v="0"/>
    <n v="0"/>
    <s v="D.Adams"/>
    <n v="30"/>
    <n v="30"/>
    <n v="0"/>
    <n v="1"/>
    <n v="0"/>
    <n v="1.6"/>
    <n v="2.125"/>
    <n v="2.125"/>
    <x v="77"/>
  </r>
  <r>
    <x v="1"/>
    <s v="GB"/>
    <s v="NO"/>
    <n v="21"/>
    <n v="79"/>
    <s v="(:07) (Shotgun) 12-Aa.Rodgers pass incomplete short left to 85-R.Tonyan."/>
    <s v="pass"/>
    <n v="0"/>
    <n v="1"/>
    <n v="0"/>
    <n v="0"/>
    <s v="R.Tonyan"/>
    <n v="5"/>
    <n v="5"/>
    <n v="0"/>
    <n v="1"/>
    <n v="0"/>
    <n v="1.8"/>
    <n v="1.6875"/>
    <n v="1.7617500000000001"/>
    <x v="216"/>
  </r>
  <r>
    <x v="1"/>
    <s v="GB"/>
    <s v="NO"/>
    <n v="67"/>
    <n v="33"/>
    <s v="(14:24) (Shotgun) 12-Aa.Rodgers pass short middle to 83-M.Valdes-Scantling to GB 43 for 10 yards (43-M.Williams)."/>
    <s v="pass"/>
    <n v="0"/>
    <n v="1"/>
    <n v="0"/>
    <n v="0"/>
    <s v="M.Valdes-Scantling"/>
    <n v="7"/>
    <n v="7"/>
    <n v="0"/>
    <n v="1"/>
    <n v="0"/>
    <n v="1.6"/>
    <n v="1.7225000000000001"/>
    <n v="1.7225000000000001"/>
    <x v="9"/>
  </r>
  <r>
    <x v="1"/>
    <s v="GB"/>
    <s v="NO"/>
    <n v="57"/>
    <n v="43"/>
    <s v="(13:41) 12-Aa.Rodgers pass short left to 89-M.Lewis to NO 38 for 19 yards (29-P.Adebo)."/>
    <s v="pass"/>
    <n v="0"/>
    <n v="1"/>
    <n v="0"/>
    <n v="0"/>
    <s v="M.Lewis"/>
    <n v="5"/>
    <n v="5"/>
    <n v="0"/>
    <n v="1"/>
    <n v="0"/>
    <n v="1.6"/>
    <n v="1.6875"/>
    <n v="1.6875"/>
    <x v="221"/>
  </r>
  <r>
    <x v="1"/>
    <s v="GB"/>
    <s v="NO"/>
    <n v="38"/>
    <n v="62"/>
    <s v="(12:51) (Shotgun) 12-Aa.Rodgers pass incomplete deep left to 83-M.Valdes-Scantling."/>
    <s v="pass"/>
    <n v="0"/>
    <n v="1"/>
    <n v="0"/>
    <n v="0"/>
    <s v="M.Valdes-Scantling"/>
    <n v="38"/>
    <n v="38"/>
    <n v="0"/>
    <n v="1"/>
    <n v="0"/>
    <n v="1.6"/>
    <n v="2.2650000000000001"/>
    <n v="2.2650000000000001"/>
    <x v="9"/>
  </r>
  <r>
    <x v="1"/>
    <s v="GB"/>
    <s v="NO"/>
    <n v="38"/>
    <n v="62"/>
    <s v="(12:43) (Shotgun) 12-Aa.Rodgers pass short left to 33-A.Jones pushed ob at NO 31 for 7 yards (27-M.Jenkins) [95-A.Huggins]."/>
    <s v="pass"/>
    <n v="0"/>
    <n v="1"/>
    <n v="0"/>
    <n v="0"/>
    <s v="A.Jones"/>
    <n v="-2"/>
    <n v="-2"/>
    <n v="0"/>
    <n v="1"/>
    <n v="0"/>
    <n v="1.6"/>
    <n v="1.5650000000000002"/>
    <n v="1.5650000000000002"/>
    <x v="103"/>
  </r>
  <r>
    <x v="1"/>
    <s v="GB"/>
    <s v="NO"/>
    <n v="31"/>
    <n v="69"/>
    <s v="(12:03) (Shotgun) 12-Aa.Rodgers pass incomplete deep right to 83-M.Valdes-Scantling."/>
    <s v="pass"/>
    <n v="0"/>
    <n v="1"/>
    <n v="0"/>
    <n v="0"/>
    <s v="M.Valdes-Scantling"/>
    <n v="21"/>
    <n v="21"/>
    <n v="0"/>
    <n v="1"/>
    <n v="0"/>
    <n v="1.6"/>
    <n v="1.9675"/>
    <n v="1.9675"/>
    <x v="9"/>
  </r>
  <r>
    <x v="1"/>
    <s v="GB"/>
    <s v="NO"/>
    <n v="25"/>
    <n v="75"/>
    <s v="(11:50) 12-Aa.Rodgers pass short right to 17-D.Adams to NO 17 for 8 yards (53-Z.Baun)."/>
    <s v="pass"/>
    <n v="0"/>
    <n v="1"/>
    <n v="0"/>
    <n v="0"/>
    <s v="D.Adams"/>
    <n v="-1"/>
    <n v="-1"/>
    <n v="0"/>
    <n v="1"/>
    <n v="0"/>
    <n v="1.8"/>
    <n v="1.5825"/>
    <n v="1.7260500000000003"/>
    <x v="77"/>
  </r>
  <r>
    <x v="1"/>
    <s v="GB"/>
    <s v="NO"/>
    <n v="17"/>
    <n v="83"/>
    <s v="(11:10) 12-Aa.Rodgers pass short middle to 85-R.Tonyan to NO 12 for 5 yards (70-C.Ringo)."/>
    <s v="pass"/>
    <n v="0"/>
    <n v="1"/>
    <n v="0"/>
    <n v="0"/>
    <s v="R.Tonyan"/>
    <n v="-2"/>
    <n v="-2"/>
    <n v="0"/>
    <n v="1"/>
    <n v="0"/>
    <n v="2"/>
    <n v="1.5650000000000002"/>
    <n v="1.8521000000000001"/>
    <x v="216"/>
  </r>
  <r>
    <x v="1"/>
    <s v="GB"/>
    <s v="NO"/>
    <n v="9"/>
    <n v="91"/>
    <s v="(9:41) (Shotgun) 12-Aa.Rodgers pass short left intended for 17-D.Adams INTERCEPTED by 29-P.Adebo [70-C.Ringo] at NO 7. 29-P.Adebo to NO 40 for 33 yards (74-E.Jenkins)."/>
    <s v="pass"/>
    <n v="0"/>
    <n v="1"/>
    <n v="0"/>
    <n v="0"/>
    <s v="D.Adams"/>
    <n v="2"/>
    <n v="2"/>
    <n v="0"/>
    <n v="1"/>
    <n v="0"/>
    <n v="2.5"/>
    <n v="1.635"/>
    <n v="2.2059000000000002"/>
    <x v="77"/>
  </r>
  <r>
    <x v="1"/>
    <s v="NO"/>
    <s v="GB"/>
    <n v="60"/>
    <n v="40"/>
    <s v="(9:30) 2-J.Winston pass short middle to 82-A.Trautman to NO 46 for 6 yards (51-K.Barnes) [52-R.Gary]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</r>
  <r>
    <x v="1"/>
    <s v="NO"/>
    <s v="GB"/>
    <n v="54"/>
    <n v="46"/>
    <s v="(7:12) (Shotgun) 2-J.Winston pass short middle to 82-A.Trautman to 50 for 4 yards (51-K.Barnes)."/>
    <s v="pass"/>
    <n v="0"/>
    <n v="1"/>
    <n v="0"/>
    <n v="0"/>
    <s v="A.Trautman"/>
    <n v="4"/>
    <n v="4"/>
    <n v="0"/>
    <n v="1"/>
    <n v="0"/>
    <n v="1.6"/>
    <n v="1.6700000000000002"/>
    <n v="1.6700000000000002"/>
    <x v="143"/>
  </r>
  <r>
    <x v="1"/>
    <s v="NO"/>
    <s v="GB"/>
    <n v="50"/>
    <n v="50"/>
    <s v="(6:32) (Shotgun) 2-J.Winston pass incomplete short right to 41-A.Kamara."/>
    <s v="pass"/>
    <n v="0"/>
    <n v="1"/>
    <n v="0"/>
    <n v="0"/>
    <s v="A.Kamara"/>
    <n v="3"/>
    <n v="3"/>
    <n v="0"/>
    <n v="1"/>
    <n v="0"/>
    <n v="1.6"/>
    <n v="1.6525000000000001"/>
    <n v="1.6525000000000001"/>
    <x v="61"/>
  </r>
  <r>
    <x v="1"/>
    <s v="NO"/>
    <s v="GB"/>
    <n v="50"/>
    <n v="50"/>
    <s v="(6:27) (Shotgun) 2-J.Winston pass incomplete short left to 82-A.Trautman (21-E.Stokes)."/>
    <s v="pass"/>
    <n v="0"/>
    <n v="1"/>
    <n v="0"/>
    <n v="0"/>
    <s v="A.Trautman"/>
    <n v="6"/>
    <n v="6"/>
    <n v="0"/>
    <n v="1"/>
    <n v="0"/>
    <n v="1.6"/>
    <n v="1.7050000000000001"/>
    <n v="1.7050000000000001"/>
    <x v="143"/>
  </r>
  <r>
    <x v="1"/>
    <s v="NO"/>
    <s v="GB"/>
    <n v="10"/>
    <n v="90"/>
    <s v="(3:14) (Shotgun) 2-J.Winston pass short middle to 80-C.Hogan for 10 yards, TOUCHDOWN."/>
    <s v="pass"/>
    <n v="0"/>
    <n v="1"/>
    <n v="0"/>
    <n v="0"/>
    <s v="C.Hogan"/>
    <n v="10"/>
    <n v="10"/>
    <n v="0"/>
    <n v="1"/>
    <n v="0"/>
    <n v="2.2000000000000002"/>
    <n v="1.7750000000000001"/>
    <n v="2.0555000000000003"/>
    <x v="115"/>
  </r>
  <r>
    <x v="1"/>
    <s v="NO"/>
    <s v="GB"/>
    <n v="21"/>
    <n v="79"/>
    <s v="(1:35) 2-J.Winston pass incomplete short right to 82-A.Trautman."/>
    <s v="pass"/>
    <n v="0"/>
    <n v="1"/>
    <n v="0"/>
    <n v="0"/>
    <s v="A.Trautman"/>
    <n v="13"/>
    <n v="13"/>
    <n v="0"/>
    <n v="1"/>
    <n v="0"/>
    <n v="1.8"/>
    <n v="1.8275000000000001"/>
    <n v="1.8093500000000002"/>
    <x v="143"/>
  </r>
  <r>
    <x v="1"/>
    <s v="NO"/>
    <s v="GB"/>
    <n v="8"/>
    <n v="92"/>
    <s v="(15:00) (Shotgun) 2-J.Winston pass short left to 83-J.Johnson for 8 yards, TOUCHDOWN."/>
    <s v="pass"/>
    <n v="0"/>
    <n v="1"/>
    <n v="0"/>
    <n v="0"/>
    <s v="J.Johnson"/>
    <n v="8"/>
    <n v="8"/>
    <n v="0"/>
    <n v="1"/>
    <n v="0"/>
    <n v="2.7"/>
    <n v="1.74"/>
    <n v="2.3736000000000002"/>
    <x v="219"/>
  </r>
  <r>
    <x v="1"/>
    <s v="GB"/>
    <s v="NO"/>
    <n v="73"/>
    <n v="27"/>
    <s v="(14:19) (Shotgun) 12-Aa.Rodgers pass short left to 28-A.Dillon to GB 34 for 7 yards (95-A.Huggins)."/>
    <s v="pass"/>
    <n v="0"/>
    <n v="1"/>
    <n v="0"/>
    <n v="0"/>
    <s v="A.Dillon"/>
    <n v="-4"/>
    <n v="-4"/>
    <n v="0"/>
    <n v="1"/>
    <n v="0"/>
    <n v="1.6"/>
    <n v="1.53"/>
    <n v="1.53"/>
    <x v="145"/>
  </r>
  <r>
    <x v="1"/>
    <s v="NO"/>
    <s v="GB"/>
    <n v="55"/>
    <n v="45"/>
    <s v="(10:55) 2-J.Winston pass deep left to 11-D.Harris for 55 yards, TOUCHDOWN."/>
    <s v="pass"/>
    <n v="0"/>
    <n v="1"/>
    <n v="0"/>
    <n v="0"/>
    <s v="D.Harris"/>
    <n v="49"/>
    <n v="49"/>
    <n v="0"/>
    <n v="1"/>
    <n v="0"/>
    <n v="1.6"/>
    <n v="2.4575"/>
    <n v="2.4575"/>
    <x v="217"/>
  </r>
  <r>
    <x v="1"/>
    <s v="GB"/>
    <s v="NO"/>
    <n v="72"/>
    <n v="28"/>
    <s v="(9:16) (Shotgun) 10-J.Love pass short left to 8-Am.Rodgers to GB 47 for 19 yards (53-Z.Baun)."/>
    <s v="pass"/>
    <n v="0"/>
    <n v="1"/>
    <n v="0"/>
    <n v="0"/>
    <s v="Am.Rodgers"/>
    <n v="14"/>
    <n v="14"/>
    <n v="0"/>
    <n v="1"/>
    <n v="0"/>
    <n v="1.6"/>
    <n v="1.845"/>
    <n v="1.845"/>
    <x v="222"/>
  </r>
  <r>
    <x v="1"/>
    <s v="GB"/>
    <s v="NO"/>
    <n v="51"/>
    <n v="49"/>
    <s v="(7:58) 10-J.Love pass short left to 85-R.Tonyan pushed ob at NO 48 for 3 yards (27-M.Jenkins)."/>
    <s v="pass"/>
    <n v="0"/>
    <n v="1"/>
    <n v="0"/>
    <n v="0"/>
    <s v="R.Tonyan"/>
    <n v="0"/>
    <n v="0"/>
    <n v="0"/>
    <n v="1"/>
    <n v="0"/>
    <n v="1.6"/>
    <n v="1.6"/>
    <n v="1.6"/>
    <x v="216"/>
  </r>
  <r>
    <x v="1"/>
    <s v="GB"/>
    <s v="NO"/>
    <n v="48"/>
    <n v="52"/>
    <s v="(7:18) (Shotgun) 10-J.Love pass incomplete deep left to 86-M.Taylor."/>
    <s v="pass"/>
    <n v="0"/>
    <n v="1"/>
    <n v="0"/>
    <n v="0"/>
    <s v="M.Taylor"/>
    <n v="24"/>
    <n v="24"/>
    <n v="0"/>
    <n v="1"/>
    <n v="0"/>
    <n v="1.6"/>
    <n v="2.02"/>
    <n v="2.02"/>
    <x v="223"/>
  </r>
  <r>
    <x v="1"/>
    <s v="GB"/>
    <s v="NO"/>
    <n v="62"/>
    <n v="38"/>
    <s v="(3:14) 10-J.Love pass deep left to 18-R.Cobb ran ob at NO 30 for 32 yards (22-C.Gardner-Johnson)."/>
    <s v="pass"/>
    <n v="0"/>
    <n v="1"/>
    <n v="0"/>
    <n v="0"/>
    <s v="R.Cobb"/>
    <n v="29"/>
    <n v="29"/>
    <n v="0"/>
    <n v="1"/>
    <n v="0"/>
    <n v="1.6"/>
    <n v="2.1074999999999999"/>
    <n v="2.1074999999999999"/>
    <x v="173"/>
  </r>
  <r>
    <x v="1"/>
    <s v="GB"/>
    <s v="NO"/>
    <n v="29"/>
    <n v="71"/>
    <s v="(2:59) (Shotgun) 10-J.Love pass incomplete deep left to 13-A.Lazard (26-P.Williams)."/>
    <s v="pass"/>
    <n v="0"/>
    <n v="1"/>
    <n v="0"/>
    <n v="0"/>
    <s v="A.Lazard"/>
    <n v="18"/>
    <n v="18"/>
    <n v="0"/>
    <n v="1"/>
    <n v="0"/>
    <n v="1.6"/>
    <n v="1.915"/>
    <n v="1.915"/>
    <x v="144"/>
  </r>
  <r>
    <x v="1"/>
    <s v="GB"/>
    <s v="NO"/>
    <n v="19"/>
    <n v="81"/>
    <s v="(2:00) (Shotgun) 10-J.Love pass short left to 86-M.Taylor pushed ob at NO 12 for 7 yards (48-J.Gray)."/>
    <s v="pass"/>
    <n v="0"/>
    <n v="1"/>
    <n v="0"/>
    <n v="0"/>
    <s v="M.Taylor"/>
    <n v="-1"/>
    <n v="-1"/>
    <n v="0"/>
    <n v="1"/>
    <n v="0"/>
    <n v="2"/>
    <n v="1.5825"/>
    <n v="1.85805"/>
    <x v="223"/>
  </r>
  <r>
    <x v="1"/>
    <s v="GB"/>
    <s v="NO"/>
    <n v="12"/>
    <n v="88"/>
    <s v="(1:55) (No Huddle, Shotgun) 10-J.Love pass short left to 86-M.Taylor to NO 5 for 7 yards (29-P.Adebo; 48-J.Gray)."/>
    <s v="pass"/>
    <n v="0"/>
    <n v="1"/>
    <n v="0"/>
    <n v="0"/>
    <s v="M.Taylor"/>
    <n v="7"/>
    <n v="7"/>
    <n v="0"/>
    <n v="1"/>
    <n v="0"/>
    <n v="2.2000000000000002"/>
    <n v="1.7225000000000001"/>
    <n v="2.0376500000000002"/>
    <x v="223"/>
  </r>
  <r>
    <x v="1"/>
    <s v="HOU"/>
    <s v="JAX"/>
    <n v="69"/>
    <n v="31"/>
    <s v="(14:30) (Shotgun) 5-Ty.Taylor pass incomplete short right to 13-B.Cook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</r>
  <r>
    <x v="1"/>
    <s v="HOU"/>
    <s v="JAX"/>
    <n v="69"/>
    <n v="31"/>
    <s v="(14:25) (Shotgun) 5-Ty.Taylor pass incomplete short right to 12-N.Collins."/>
    <s v="pass"/>
    <n v="0"/>
    <n v="1"/>
    <n v="0"/>
    <n v="0"/>
    <s v="N.Collins"/>
    <n v="7"/>
    <n v="7"/>
    <n v="0"/>
    <n v="1"/>
    <n v="0"/>
    <n v="1.6"/>
    <n v="1.7225000000000001"/>
    <n v="1.7225000000000001"/>
    <x v="104"/>
  </r>
  <r>
    <x v="1"/>
    <s v="HOU"/>
    <s v="JAX"/>
    <n v="73"/>
    <n v="27"/>
    <s v="(12:38) 5-Ty.Taylor pass incomplete deep right to 85-P.Brown [95-R.Robertson-Harris]."/>
    <s v="pass"/>
    <n v="0"/>
    <n v="1"/>
    <n v="0"/>
    <n v="0"/>
    <s v="P.Brown"/>
    <n v="33"/>
    <n v="33"/>
    <n v="0"/>
    <n v="1"/>
    <n v="0"/>
    <n v="1.6"/>
    <n v="2.1775000000000002"/>
    <n v="2.1775000000000002"/>
    <x v="176"/>
  </r>
  <r>
    <x v="1"/>
    <s v="HOU"/>
    <s v="JAX"/>
    <n v="66"/>
    <n v="34"/>
    <s v="(12:05) 5-Ty.Taylor pass short right to 85-P.Brown pushed ob at HOU 44 for 10 yards (5-R.Ford)."/>
    <s v="pass"/>
    <n v="0"/>
    <n v="1"/>
    <n v="0"/>
    <n v="0"/>
    <s v="P.Brown"/>
    <n v="2"/>
    <n v="2"/>
    <n v="0"/>
    <n v="1"/>
    <n v="0"/>
    <n v="1.6"/>
    <n v="1.635"/>
    <n v="1.635"/>
    <x v="176"/>
  </r>
  <r>
    <x v="1"/>
    <s v="HOU"/>
    <s v="JAX"/>
    <n v="58"/>
    <n v="42"/>
    <s v="(10:51) (Shotgun) 5-Ty.Taylor pass short middle to 89-D.Amendola to 50 for 8 yards (32-T.Campbell)."/>
    <s v="pass"/>
    <n v="0"/>
    <n v="1"/>
    <n v="0"/>
    <n v="0"/>
    <s v="D.Amendola"/>
    <n v="5"/>
    <n v="5"/>
    <n v="0"/>
    <n v="1"/>
    <n v="0"/>
    <n v="1.6"/>
    <n v="1.6875"/>
    <n v="1.6875"/>
    <x v="224"/>
  </r>
  <r>
    <x v="1"/>
    <s v="HOU"/>
    <s v="JAX"/>
    <n v="50"/>
    <n v="50"/>
    <s v="(10:17) (Shotgun) 5-Ty.Taylor pass short right to 89-D.Amendola to JAX 43 for 7 yards (32-T.Campbell)."/>
    <s v="pass"/>
    <n v="0"/>
    <n v="1"/>
    <n v="0"/>
    <n v="0"/>
    <s v="D.Amendola"/>
    <n v="6"/>
    <n v="6"/>
    <n v="0"/>
    <n v="1"/>
    <n v="0"/>
    <n v="1.6"/>
    <n v="1.7050000000000001"/>
    <n v="1.7050000000000001"/>
    <x v="224"/>
  </r>
  <r>
    <x v="1"/>
    <s v="HOU"/>
    <s v="JAX"/>
    <n v="42"/>
    <n v="58"/>
    <s v="(8:18) (Shotgun) 5-Ty.Taylor pass deep left to 13-B.Cooks to JAX 2 for 40 yards (2-R.Jenkins)."/>
    <s v="pass"/>
    <n v="0"/>
    <n v="1"/>
    <n v="0"/>
    <n v="0"/>
    <s v="B.Cooks"/>
    <n v="34"/>
    <n v="34"/>
    <n v="0"/>
    <n v="1"/>
    <n v="0"/>
    <n v="1.6"/>
    <n v="2.1950000000000003"/>
    <n v="2.1950000000000003"/>
    <x v="55"/>
  </r>
  <r>
    <x v="1"/>
    <s v="HOU"/>
    <s v="JAX"/>
    <n v="2"/>
    <n v="98"/>
    <s v="(7:18) (Shotgun) 5-Ty.Taylor pass incomplete short middle to 30-P.Lindsay."/>
    <s v="pass"/>
    <n v="0"/>
    <n v="1"/>
    <n v="0"/>
    <n v="0"/>
    <s v="P.Lindsay"/>
    <n v="-3"/>
    <n v="-3"/>
    <n v="0"/>
    <n v="1"/>
    <n v="0"/>
    <n v="3.7"/>
    <n v="1.5475000000000001"/>
    <n v="3.7"/>
    <x v="225"/>
  </r>
  <r>
    <x v="1"/>
    <s v="JAX"/>
    <s v="HOU"/>
    <n v="52"/>
    <n v="48"/>
    <s v="(5:27) 16-T.Lawrence pass short middle to 11-M.Jones to HOU 37 for 15 yards (51-K.Grugier-Hill)."/>
    <s v="pass"/>
    <n v="0"/>
    <n v="1"/>
    <n v="0"/>
    <n v="0"/>
    <s v="M.Jones"/>
    <n v="11"/>
    <n v="11"/>
    <n v="0"/>
    <n v="1"/>
    <n v="0"/>
    <n v="1.6"/>
    <n v="1.7925"/>
    <n v="1.7925"/>
    <x v="53"/>
  </r>
  <r>
    <x v="1"/>
    <s v="JAX"/>
    <s v="HOU"/>
    <n v="37"/>
    <n v="63"/>
    <s v="(4:51) (Shotgun) 16-T.Lawrence pass incomplete short middle to 80-J.O'Shaughnessy."/>
    <s v="pass"/>
    <n v="0"/>
    <n v="1"/>
    <n v="0"/>
    <n v="0"/>
    <s v="J.O'Shaughnessy"/>
    <n v="7"/>
    <n v="7"/>
    <n v="0"/>
    <n v="1"/>
    <n v="0"/>
    <n v="1.6"/>
    <n v="1.7225000000000001"/>
    <n v="1.7225000000000001"/>
    <x v="146"/>
  </r>
  <r>
    <x v="1"/>
    <s v="JAX"/>
    <s v="HOU"/>
    <n v="37"/>
    <n v="63"/>
    <s v="(4:48) (Shotgun) 16-T.Lawrence pass incomplete short right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HOU"/>
    <s v="JAX"/>
    <n v="55"/>
    <n v="45"/>
    <s v="(4:39) (Shotgun) 5-Ty.Taylor pass short middle to 18-C.Conley to JAX 38 for 17 yards (42-A.Wingard; 54-D.Wilson)."/>
    <s v="pass"/>
    <n v="0"/>
    <n v="1"/>
    <n v="0"/>
    <n v="0"/>
    <s v="C.Conley"/>
    <n v="13"/>
    <n v="13"/>
    <n v="0"/>
    <n v="1"/>
    <n v="0"/>
    <n v="1.6"/>
    <n v="1.8275000000000001"/>
    <n v="1.8275000000000001"/>
    <x v="226"/>
  </r>
  <r>
    <x v="1"/>
    <s v="HOU"/>
    <s v="JAX"/>
    <n v="38"/>
    <n v="62"/>
    <s v="(4:04) (Shotgun) 5-Ty.Taylor pass short left to 85-P.Brown to JAX 13 for 25 yards (93-T.Bryan) [41-J.Allen]."/>
    <s v="pass"/>
    <n v="0"/>
    <n v="1"/>
    <n v="0"/>
    <n v="0"/>
    <s v="P.Brown"/>
    <n v="12"/>
    <n v="12"/>
    <n v="0"/>
    <n v="1"/>
    <n v="0"/>
    <n v="1.6"/>
    <n v="1.81"/>
    <n v="1.81"/>
    <x v="176"/>
  </r>
  <r>
    <x v="1"/>
    <s v="HOU"/>
    <s v="JAX"/>
    <n v="7"/>
    <n v="93"/>
    <s v="(2:34) (Shotgun) 5-Ty.Taylor pass incomplete short left to 31-D.Johnson."/>
    <s v="pass"/>
    <n v="0"/>
    <n v="1"/>
    <n v="0"/>
    <n v="0"/>
    <s v="D.Johnson"/>
    <n v="5"/>
    <n v="5"/>
    <n v="0"/>
    <n v="1"/>
    <n v="0"/>
    <n v="2.7"/>
    <n v="1.6875"/>
    <n v="2.3557500000000005"/>
    <x v="54"/>
  </r>
  <r>
    <x v="1"/>
    <s v="HOU"/>
    <s v="JAX"/>
    <n v="7"/>
    <n v="93"/>
    <s v="(2:30) (Shotgun) 5-Ty.Taylor pass short left to 31-D.Johnson for 7 yards, TOUCHDOWN."/>
    <s v="pass"/>
    <n v="0"/>
    <n v="1"/>
    <n v="0"/>
    <n v="0"/>
    <s v="D.Johnson"/>
    <n v="5"/>
    <n v="5"/>
    <n v="0"/>
    <n v="1"/>
    <n v="0"/>
    <n v="2.7"/>
    <n v="1.6875"/>
    <n v="2.3557500000000005"/>
    <x v="54"/>
  </r>
  <r>
    <x v="1"/>
    <s v="JAX"/>
    <s v="HOU"/>
    <n v="67"/>
    <n v="33"/>
    <s v="(1:54) (Shotgun) 16-T.Lawrence pass short right to 10-L.Shenault to JAX 36 for 3 yards (25-D.King; 58-C.Kirksey)."/>
    <s v="pass"/>
    <n v="0"/>
    <n v="1"/>
    <n v="0"/>
    <n v="0"/>
    <s v="L.Shenault"/>
    <n v="-2"/>
    <n v="-2"/>
    <n v="0"/>
    <n v="1"/>
    <n v="0"/>
    <n v="1.6"/>
    <n v="1.5650000000000002"/>
    <n v="1.5650000000000002"/>
    <x v="78"/>
  </r>
  <r>
    <x v="1"/>
    <s v="JAX"/>
    <s v="HOU"/>
    <n v="70"/>
    <n v="30"/>
    <s v="(:49) (Shotgun) 16-T.Lawrence pass short left to 10-L.Shenault to JAX 29 for -1 yards (58-C.Kirksey, 26-V.Hargreaves)."/>
    <s v="pass"/>
    <n v="0"/>
    <n v="1"/>
    <n v="0"/>
    <n v="0"/>
    <s v="L.Shenault"/>
    <n v="-4"/>
    <n v="-4"/>
    <n v="0"/>
    <n v="1"/>
    <n v="0"/>
    <n v="1.6"/>
    <n v="1.53"/>
    <n v="1.53"/>
    <x v="78"/>
  </r>
  <r>
    <x v="1"/>
    <s v="JAX"/>
    <s v="HOU"/>
    <n v="71"/>
    <n v="29"/>
    <s v="(:02) (Shotgun) 16-T.Lawrence pass incomplete short left to 11-M.Jones."/>
    <s v="pass"/>
    <n v="0"/>
    <n v="1"/>
    <n v="0"/>
    <n v="0"/>
    <s v="M.Jones"/>
    <n v="12"/>
    <n v="12"/>
    <n v="0"/>
    <n v="1"/>
    <n v="0"/>
    <n v="1.6"/>
    <n v="1.81"/>
    <n v="1.81"/>
    <x v="53"/>
  </r>
  <r>
    <x v="1"/>
    <s v="JAX"/>
    <s v="HOU"/>
    <n v="71"/>
    <n v="29"/>
    <s v="(15:00) (Shotgun) 16-T.Lawrence pass deep middle to 17-D.Chark to HOU 44 for 27 yards (26-V.Hargreaves, 20-Ju.Reid)."/>
    <s v="pass"/>
    <n v="0"/>
    <n v="1"/>
    <n v="0"/>
    <n v="0"/>
    <s v="D.Chark"/>
    <n v="20"/>
    <n v="20"/>
    <n v="0"/>
    <n v="1"/>
    <n v="0"/>
    <n v="1.6"/>
    <n v="1.9500000000000002"/>
    <n v="1.9500000000000002"/>
    <x v="19"/>
  </r>
  <r>
    <x v="1"/>
    <s v="JAX"/>
    <s v="HOU"/>
    <n v="30"/>
    <n v="70"/>
    <s v="(13:17) 16-T.Lawrence pass incomplete short middle to 17-D.Chark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JAX"/>
    <s v="HOU"/>
    <n v="22"/>
    <n v="78"/>
    <s v="(12:25) 16-T.Lawrence pass deep left to 84-C.Manhertz for 22 yards, TOUCHDOWN."/>
    <s v="pass"/>
    <n v="0"/>
    <n v="1"/>
    <n v="0"/>
    <n v="0"/>
    <s v="C.Manhertz"/>
    <n v="18"/>
    <n v="18"/>
    <n v="0"/>
    <n v="1"/>
    <n v="0"/>
    <n v="1.8"/>
    <n v="1.915"/>
    <n v="1.8391000000000002"/>
    <x v="227"/>
  </r>
  <r>
    <x v="1"/>
    <s v="HOU"/>
    <s v="JAX"/>
    <n v="73"/>
    <n v="27"/>
    <s v="(11:37) (Shotgun) 5-Ty.Taylor pass deep left to 13-B.Cooks pushed ob at JAX 49 for 24 yards (23-C.Henderson)."/>
    <s v="pass"/>
    <n v="0"/>
    <n v="1"/>
    <n v="0"/>
    <n v="0"/>
    <s v="B.Cooks"/>
    <n v="24"/>
    <n v="24"/>
    <n v="0"/>
    <n v="1"/>
    <n v="0"/>
    <n v="1.6"/>
    <n v="2.02"/>
    <n v="2.02"/>
    <x v="55"/>
  </r>
  <r>
    <x v="1"/>
    <s v="HOU"/>
    <s v="JAX"/>
    <n v="41"/>
    <n v="59"/>
    <s v="(10:31) (Shotgun) 5-Ty.Taylor pass short right to 13-B.Cooks pushed ob at JAX 29 for 12 yards (26-S.Griffin)."/>
    <s v="pass"/>
    <n v="0"/>
    <n v="1"/>
    <n v="0"/>
    <n v="0"/>
    <s v="B.Cooks"/>
    <n v="3"/>
    <n v="3"/>
    <n v="0"/>
    <n v="1"/>
    <n v="0"/>
    <n v="1.6"/>
    <n v="1.6525000000000001"/>
    <n v="1.6525000000000001"/>
    <x v="55"/>
  </r>
  <r>
    <x v="1"/>
    <s v="HOU"/>
    <s v="JAX"/>
    <n v="32"/>
    <n v="68"/>
    <s v="(8:57) (Shotgun) 5-Ty.Taylor pass short middle to 18-C.Conley to JAX 22 for 10 yards (44-M.Jack; 54-D.Wilson)."/>
    <s v="pass"/>
    <n v="0"/>
    <n v="1"/>
    <n v="0"/>
    <n v="0"/>
    <s v="C.Conley"/>
    <n v="7"/>
    <n v="7"/>
    <n v="0"/>
    <n v="1"/>
    <n v="0"/>
    <n v="1.6"/>
    <n v="1.7225000000000001"/>
    <n v="1.7225000000000001"/>
    <x v="226"/>
  </r>
  <r>
    <x v="1"/>
    <s v="HOU"/>
    <s v="JAX"/>
    <n v="22"/>
    <n v="78"/>
    <s v="(8:15) (Shotgun) 5-Ty.Taylor pass incomplete short left to 28-R.Burkhead (2-R.Jenkins)."/>
    <s v="pass"/>
    <n v="0"/>
    <n v="1"/>
    <n v="0"/>
    <n v="0"/>
    <s v="R.Burkhead"/>
    <n v="2"/>
    <n v="2"/>
    <n v="0"/>
    <n v="1"/>
    <n v="0"/>
    <n v="1.8"/>
    <n v="1.635"/>
    <n v="1.7439000000000002"/>
    <x v="228"/>
  </r>
  <r>
    <x v="1"/>
    <s v="JAX"/>
    <s v="HOU"/>
    <n v="57"/>
    <n v="43"/>
    <s v="(5:35) (Shotgun) 16-T.Lawrence pass short middle to 11-M.Jones to 50 for 7 yards (25-D.King)."/>
    <s v="pass"/>
    <n v="0"/>
    <n v="1"/>
    <n v="0"/>
    <n v="0"/>
    <s v="M.Jones"/>
    <n v="5"/>
    <n v="5"/>
    <n v="0"/>
    <n v="1"/>
    <n v="0"/>
    <n v="1.6"/>
    <n v="1.6875"/>
    <n v="1.6875"/>
    <x v="53"/>
  </r>
  <r>
    <x v="1"/>
    <s v="JAX"/>
    <s v="HOU"/>
    <n v="50"/>
    <n v="50"/>
    <s v="(4:54) (Shotgun) 16-T.Lawrence pass deep left intended for 19-D.Smith INTERCEPTED by 20-Ju.Reid at HOU 31. 20-Ju.Reid to JAX 48 for 21 yards (25-J.Robinson)."/>
    <s v="pass"/>
    <n v="0"/>
    <n v="1"/>
    <n v="0"/>
    <n v="0"/>
    <s v="D.Smith"/>
    <n v="19"/>
    <n v="19"/>
    <n v="0"/>
    <n v="1"/>
    <n v="0"/>
    <n v="1.6"/>
    <n v="1.9325000000000001"/>
    <n v="1.9325000000000001"/>
    <x v="229"/>
  </r>
  <r>
    <x v="1"/>
    <s v="HOU"/>
    <s v="JAX"/>
    <n v="40"/>
    <n v="60"/>
    <s v="(3:37) (Shotgun) 5-Ty.Taylor pass incomplete deep left to 2-M.Ingram [93-T.Bryan]."/>
    <s v="pass"/>
    <n v="0"/>
    <n v="1"/>
    <n v="0"/>
    <n v="0"/>
    <s v="M.Ingram"/>
    <n v="19"/>
    <n v="19"/>
    <n v="0"/>
    <n v="1"/>
    <n v="0"/>
    <n v="1.6"/>
    <n v="1.9325000000000001"/>
    <n v="1.9325000000000001"/>
    <x v="230"/>
  </r>
  <r>
    <x v="1"/>
    <s v="HOU"/>
    <s v="JAX"/>
    <n v="12"/>
    <n v="88"/>
    <s v="(1:13) (Shotgun) 5-Ty.Taylor pass incomplete short left to 88-J.Akins."/>
    <s v="pass"/>
    <n v="0"/>
    <n v="1"/>
    <n v="0"/>
    <n v="0"/>
    <s v="J.Akins"/>
    <n v="12"/>
    <n v="12"/>
    <n v="0"/>
    <n v="1"/>
    <n v="0"/>
    <n v="2.2000000000000002"/>
    <n v="1.81"/>
    <n v="2.0674000000000001"/>
    <x v="231"/>
  </r>
  <r>
    <x v="1"/>
    <s v="HOU"/>
    <s v="JAX"/>
    <n v="69"/>
    <n v="31"/>
    <s v="(:37) (Shotgun) 5-Ty.Taylor pass short right to 89-D.Amendola to HOU 38 for 7 yards. The Replay Official reviewed the pass completion ruling, and the play was Upheld. The ruling on the field stands."/>
    <s v="pass"/>
    <n v="0"/>
    <n v="1"/>
    <n v="0"/>
    <n v="0"/>
    <s v="D.Amendola"/>
    <n v="7"/>
    <n v="7"/>
    <n v="0"/>
    <n v="1"/>
    <n v="0"/>
    <n v="1.6"/>
    <n v="1.7225000000000001"/>
    <n v="1.7225000000000001"/>
    <x v="224"/>
  </r>
  <r>
    <x v="1"/>
    <s v="HOU"/>
    <s v="JAX"/>
    <n v="62"/>
    <n v="38"/>
    <s v="(:30) (Shotgun) 5-Ty.Taylor pass short right to 31-D.Johnson pushed ob at HOU 40 for 2 yards (5-R.Ford) [6-J.Ward]."/>
    <s v="pass"/>
    <n v="0"/>
    <n v="1"/>
    <n v="0"/>
    <n v="0"/>
    <s v="D.Johnson"/>
    <n v="0"/>
    <n v="0"/>
    <n v="0"/>
    <n v="1"/>
    <n v="0"/>
    <n v="1.6"/>
    <n v="1.6"/>
    <n v="1.6"/>
    <x v="54"/>
  </r>
  <r>
    <x v="1"/>
    <s v="HOU"/>
    <s v="JAX"/>
    <n v="60"/>
    <n v="40"/>
    <s v="(:25) (Shotgun) 5-Ty.Taylor pass deep middle to 13-B.Cooks to JAX 8 for 52 yards (26-S.Griffin)."/>
    <s v="pass"/>
    <n v="0"/>
    <n v="1"/>
    <n v="0"/>
    <n v="0"/>
    <s v="B.Cooks"/>
    <n v="52"/>
    <n v="52"/>
    <n v="0"/>
    <n v="1"/>
    <n v="0"/>
    <n v="1.6"/>
    <n v="2.5099999999999998"/>
    <n v="2.5099999999999998"/>
    <x v="55"/>
  </r>
  <r>
    <x v="1"/>
    <s v="HOU"/>
    <s v="JAX"/>
    <n v="8"/>
    <n v="92"/>
    <s v="(:12) (Shotgun) 5-Ty.Taylor pass short middle to 89-D.Amendola for 8 yards, TOUCHDOWN."/>
    <s v="pass"/>
    <n v="0"/>
    <n v="1"/>
    <n v="0"/>
    <n v="0"/>
    <s v="D.Amendola"/>
    <n v="5"/>
    <n v="5"/>
    <n v="0"/>
    <n v="1"/>
    <n v="0"/>
    <n v="2.7"/>
    <n v="1.6875"/>
    <n v="2.3557500000000005"/>
    <x v="224"/>
  </r>
  <r>
    <x v="1"/>
    <s v="JAX"/>
    <s v="HOU"/>
    <n v="70"/>
    <n v="30"/>
    <s v="(13:51) (Shotgun) 16-T.Lawrence pass incomplete short right to 10-L.Shenault."/>
    <s v="pass"/>
    <n v="0"/>
    <n v="1"/>
    <n v="0"/>
    <n v="0"/>
    <s v="L.Shenault"/>
    <n v="2"/>
    <n v="2"/>
    <n v="0"/>
    <n v="1"/>
    <n v="0"/>
    <n v="1.6"/>
    <n v="1.635"/>
    <n v="1.635"/>
    <x v="78"/>
  </r>
  <r>
    <x v="1"/>
    <s v="HOU"/>
    <s v="JAX"/>
    <n v="66"/>
    <n v="34"/>
    <s v="(12:15) (Shotgun) 5-Ty.Taylor pass short right to 12-N.Collins to HOU 41 for 7 yards (26-S.Griffin)."/>
    <s v="pass"/>
    <n v="0"/>
    <n v="1"/>
    <n v="0"/>
    <n v="0"/>
    <s v="N.Collins"/>
    <n v="5"/>
    <n v="5"/>
    <n v="0"/>
    <n v="1"/>
    <n v="0"/>
    <n v="1.6"/>
    <n v="1.6875"/>
    <n v="1.6875"/>
    <x v="104"/>
  </r>
  <r>
    <x v="1"/>
    <s v="HOU"/>
    <s v="JAX"/>
    <n v="59"/>
    <n v="41"/>
    <s v="(11:46) (Shotgun) 5-Ty.Taylor pass short right to 31-D.Johnson pushed ob at 50 for 9 yards (2-R.Jenkins)."/>
    <s v="pass"/>
    <n v="0"/>
    <n v="1"/>
    <n v="0"/>
    <n v="0"/>
    <s v="D.Johnson"/>
    <n v="-1"/>
    <n v="-1"/>
    <n v="0"/>
    <n v="1"/>
    <n v="0"/>
    <n v="1.6"/>
    <n v="1.5825"/>
    <n v="1.5825"/>
    <x v="54"/>
  </r>
  <r>
    <x v="1"/>
    <s v="HOU"/>
    <s v="JAX"/>
    <n v="57"/>
    <n v="43"/>
    <s v="(6:19) 5-Ty.Taylor pass short right to 85-P.Brown to HOU 46 for 3 yards (2-R.Jenkins)."/>
    <s v="pass"/>
    <n v="0"/>
    <n v="1"/>
    <n v="0"/>
    <n v="0"/>
    <s v="P.Brown"/>
    <n v="1"/>
    <n v="1"/>
    <n v="0"/>
    <n v="1"/>
    <n v="0"/>
    <n v="1.6"/>
    <n v="1.6175000000000002"/>
    <n v="1.6175000000000002"/>
    <x v="176"/>
  </r>
  <r>
    <x v="1"/>
    <s v="HOU"/>
    <s v="JAX"/>
    <n v="34"/>
    <n v="66"/>
    <s v="(4:02) 5-Ty.Taylor pass deep middle to 85-P.Brown to JAX 5 for 29 yards (42-A.Wingard) [2-R.Jenkins]."/>
    <s v="pass"/>
    <n v="0"/>
    <n v="1"/>
    <n v="0"/>
    <n v="0"/>
    <s v="P.Brown"/>
    <n v="18"/>
    <n v="18"/>
    <n v="0"/>
    <n v="1"/>
    <n v="0"/>
    <n v="1.6"/>
    <n v="1.915"/>
    <n v="1.915"/>
    <x v="176"/>
  </r>
  <r>
    <x v="1"/>
    <s v="JAX"/>
    <s v="HOU"/>
    <n v="71"/>
    <n v="29"/>
    <s v="(2:26) (No Huddle, Shotgun) 16-T.Lawrence pass short right to 25-J.Robinson to JAX 44 for 15 yards (23-E.Murray). PENALTY on HOU-97-M.Collins, Roughing the Passer, 15 yards, enforced at JAX 44."/>
    <s v="pass"/>
    <n v="0"/>
    <n v="1"/>
    <n v="0"/>
    <n v="0"/>
    <s v="J.Robinson"/>
    <n v="6"/>
    <n v="6"/>
    <n v="0"/>
    <n v="1"/>
    <n v="0"/>
    <n v="1.6"/>
    <n v="1.7050000000000001"/>
    <n v="1.7050000000000001"/>
    <x v="79"/>
  </r>
  <r>
    <x v="1"/>
    <s v="JAX"/>
    <s v="HOU"/>
    <n v="41"/>
    <n v="59"/>
    <s v="(1:56) 16-T.Lawrence pass deep left to 17-D.Chark for 41 yards, TOUCHDOWN."/>
    <s v="pass"/>
    <n v="0"/>
    <n v="1"/>
    <n v="0"/>
    <n v="0"/>
    <s v="D.Chark"/>
    <n v="38"/>
    <n v="38"/>
    <n v="0"/>
    <n v="1"/>
    <n v="0"/>
    <n v="1.6"/>
    <n v="2.2650000000000001"/>
    <n v="2.2650000000000001"/>
    <x v="19"/>
  </r>
  <r>
    <x v="1"/>
    <s v="HOU"/>
    <s v="JAX"/>
    <n v="72"/>
    <n v="28"/>
    <s v="(:34) (Shotgun) 5-Ty.Taylor pass incomplete deep middle to 13-B.Cooks."/>
    <s v="pass"/>
    <n v="0"/>
    <n v="1"/>
    <n v="0"/>
    <n v="0"/>
    <s v="B.Cooks"/>
    <n v="16"/>
    <n v="16"/>
    <n v="0"/>
    <n v="1"/>
    <n v="0"/>
    <n v="1.6"/>
    <n v="1.8800000000000001"/>
    <n v="1.8800000000000001"/>
    <x v="55"/>
  </r>
  <r>
    <x v="1"/>
    <s v="JAX"/>
    <s v="HOU"/>
    <n v="72"/>
    <n v="28"/>
    <s v="(15:00) (Shotgun) 16-T.Lawrence pass incomplete deep right to 17-D.Chark."/>
    <s v="pass"/>
    <n v="0"/>
    <n v="1"/>
    <n v="0"/>
    <n v="0"/>
    <s v="D.Chark"/>
    <n v="23"/>
    <n v="23"/>
    <n v="0"/>
    <n v="1"/>
    <n v="0"/>
    <n v="1.6"/>
    <n v="2.0024999999999999"/>
    <n v="2.0024999999999999"/>
    <x v="19"/>
  </r>
  <r>
    <x v="1"/>
    <s v="HOU"/>
    <s v="JAX"/>
    <n v="7"/>
    <n v="93"/>
    <s v="(12:08) (Shotgun) 5-Ty.Taylor pass incomplete short right to 12-N.Collins."/>
    <s v="pass"/>
    <n v="0"/>
    <n v="1"/>
    <n v="0"/>
    <n v="0"/>
    <s v="N.Collins"/>
    <n v="7"/>
    <n v="7"/>
    <n v="0"/>
    <n v="1"/>
    <n v="0"/>
    <n v="2.7"/>
    <n v="1.7225000000000001"/>
    <n v="2.3676500000000003"/>
    <x v="104"/>
  </r>
  <r>
    <x v="1"/>
    <s v="HOU"/>
    <s v="JAX"/>
    <n v="7"/>
    <n v="93"/>
    <s v="(12:02) (Shotgun) 5-Ty.Taylor pass incomplete short right to 88-J.Akins."/>
    <s v="pass"/>
    <n v="0"/>
    <n v="1"/>
    <n v="0"/>
    <n v="0"/>
    <s v="J.Akins"/>
    <n v="7"/>
    <n v="7"/>
    <n v="0"/>
    <n v="1"/>
    <n v="0"/>
    <n v="2.7"/>
    <n v="1.7225000000000001"/>
    <n v="2.3676500000000003"/>
    <x v="231"/>
  </r>
  <r>
    <x v="1"/>
    <s v="JAX"/>
    <s v="HOU"/>
    <n v="66"/>
    <n v="34"/>
    <s v="(11:27) (Shotgun) 16-T.Lawrence pass short right to 80-J.O'Shaughnessy to JAX 40 for 6 yards (25-D.King). HOU-96-V.Taylor was injured during the play. His return is Doubtful."/>
    <s v="pass"/>
    <n v="0"/>
    <n v="1"/>
    <n v="0"/>
    <n v="0"/>
    <s v="J.O'Shaughnessy"/>
    <n v="-2"/>
    <n v="-2"/>
    <n v="0"/>
    <n v="1"/>
    <n v="0"/>
    <n v="1.6"/>
    <n v="1.5650000000000002"/>
    <n v="1.5650000000000002"/>
    <x v="146"/>
  </r>
  <r>
    <x v="1"/>
    <s v="JAX"/>
    <s v="HOU"/>
    <n v="60"/>
    <n v="40"/>
    <s v="(10:54) (Shotgun) 16-T.Lawrence pass incomplete short right to 11-M.Jones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</r>
  <r>
    <x v="1"/>
    <s v="JAX"/>
    <s v="HOU"/>
    <n v="60"/>
    <n v="40"/>
    <s v="(10:50) (Shotgun) 16-T.Lawrence pass incomplete short right to 25-J.Robinson."/>
    <s v="pass"/>
    <n v="0"/>
    <n v="1"/>
    <n v="0"/>
    <n v="0"/>
    <s v="J.Robinson"/>
    <n v="12"/>
    <n v="12"/>
    <n v="0"/>
    <n v="1"/>
    <n v="0"/>
    <n v="1.6"/>
    <n v="1.81"/>
    <n v="1.81"/>
    <x v="79"/>
  </r>
  <r>
    <x v="1"/>
    <s v="JAX"/>
    <s v="HOU"/>
    <n v="60"/>
    <n v="40"/>
    <s v="(10:45) (Shotgun) 16-T.Lawrence pass incomplete short left to 25-J.Robinson."/>
    <s v="pass"/>
    <n v="0"/>
    <n v="1"/>
    <n v="0"/>
    <n v="0"/>
    <s v="J.Robinson"/>
    <n v="0"/>
    <n v="0"/>
    <n v="0"/>
    <n v="1"/>
    <n v="0"/>
    <n v="1.6"/>
    <n v="1.6"/>
    <n v="1.6"/>
    <x v="79"/>
  </r>
  <r>
    <x v="1"/>
    <s v="JAX"/>
    <s v="HOU"/>
    <n v="60"/>
    <n v="40"/>
    <s v="(10:40) (Shotgun) 16-T.Lawrence pass short left to 10-L.Shenault to HOU 46 for 14 yards (25-D.King) [55-D.Walker]."/>
    <s v="pass"/>
    <n v="0"/>
    <n v="1"/>
    <n v="0"/>
    <n v="0"/>
    <s v="L.Shenault"/>
    <n v="14"/>
    <n v="14"/>
    <n v="0"/>
    <n v="1"/>
    <n v="0"/>
    <n v="1.6"/>
    <n v="1.845"/>
    <n v="1.845"/>
    <x v="78"/>
  </r>
  <r>
    <x v="1"/>
    <s v="JAX"/>
    <s v="HOU"/>
    <n v="46"/>
    <n v="54"/>
    <s v="(10:15) (Shotgun) 16-T.Lawrence pass short right to 25-J.Robinson to HOU 37 for 9 yards (39-T.Mitchell). FUMBLES (39-T.Mitchell), ball out of bounds at HOU 37."/>
    <s v="pass"/>
    <n v="0"/>
    <n v="1"/>
    <n v="0"/>
    <n v="0"/>
    <s v="J.Robinson"/>
    <n v="-3"/>
    <n v="-3"/>
    <n v="0"/>
    <n v="1"/>
    <n v="0"/>
    <n v="1.6"/>
    <n v="1.5475000000000001"/>
    <n v="1.5475000000000001"/>
    <x v="79"/>
  </r>
  <r>
    <x v="1"/>
    <s v="JAX"/>
    <s v="HOU"/>
    <n v="37"/>
    <n v="63"/>
    <s v="(9:47) (Shotgun) 16-T.Lawrence pass short middle intended for 10-L.Shenault INTERCEPTED by 58-C.Kirksey at HOU 23. 58-C.Kirksey to HOU 24 for 1 yard."/>
    <s v="pass"/>
    <n v="0"/>
    <n v="1"/>
    <n v="0"/>
    <n v="0"/>
    <s v="L.Shenault"/>
    <n v="14"/>
    <n v="14"/>
    <n v="0"/>
    <n v="1"/>
    <n v="0"/>
    <n v="1.6"/>
    <n v="1.845"/>
    <n v="1.845"/>
    <x v="78"/>
  </r>
  <r>
    <x v="1"/>
    <s v="HOU"/>
    <s v="JAX"/>
    <n v="71"/>
    <n v="29"/>
    <s v="(9:04) 5-Ty.Taylor pass short left to 13-B.Cooks to HOU 33 for 4 yards (6-J.Ward). Penalty on HOU-68-J.Britt, Unnecessary Roughness, declined. Penalty on JAX-95-R.Robertson-Harris, Unnecessary Roughness, declined. Penalty on JAX-44-M.Jack, Unnecessary Roughness, declined."/>
    <s v="pass"/>
    <n v="0"/>
    <n v="1"/>
    <n v="0"/>
    <n v="0"/>
    <s v="B.Cooks"/>
    <n v="0"/>
    <n v="0"/>
    <n v="0"/>
    <n v="1"/>
    <n v="0"/>
    <n v="1.6"/>
    <n v="1.6"/>
    <n v="1.6"/>
    <x v="55"/>
  </r>
  <r>
    <x v="1"/>
    <s v="JAX"/>
    <s v="HOU"/>
    <n v="74"/>
    <n v="26"/>
    <s v="(6:08) (Shotgun) 16-T.Lawrence pass short right to 24-C.Hyde to JAX 31 for 5 yards (39-T.Mitchell)."/>
    <s v="pass"/>
    <n v="0"/>
    <n v="1"/>
    <n v="0"/>
    <n v="0"/>
    <s v="C.Hyde"/>
    <n v="2"/>
    <n v="2"/>
    <n v="0"/>
    <n v="1"/>
    <n v="0"/>
    <n v="1.6"/>
    <n v="1.635"/>
    <n v="1.635"/>
    <x v="232"/>
  </r>
  <r>
    <x v="1"/>
    <s v="HOU"/>
    <s v="JAX"/>
    <n v="74"/>
    <n v="26"/>
    <s v="(4:38) (Shotgun) 5-Ty.Taylor pass short right to 28-R.Burkhead to HOU 32 for 6 yards (93-T.Bryan)."/>
    <s v="pass"/>
    <n v="0"/>
    <n v="1"/>
    <n v="0"/>
    <n v="0"/>
    <s v="R.Burkhead"/>
    <n v="-6"/>
    <n v="-6"/>
    <n v="0"/>
    <n v="1"/>
    <n v="0"/>
    <n v="1.6"/>
    <n v="1.4950000000000001"/>
    <n v="1.4950000000000001"/>
    <x v="228"/>
  </r>
  <r>
    <x v="1"/>
    <s v="HOU"/>
    <s v="JAX"/>
    <n v="65"/>
    <n v="35"/>
    <s v="(3:04) (Shotgun) 5-Ty.Taylor pass short left to 89-D.Amendola to HOU 39 for 4 yards (41-J.Allen)."/>
    <s v="pass"/>
    <n v="0"/>
    <n v="1"/>
    <n v="0"/>
    <n v="0"/>
    <s v="D.Amendola"/>
    <n v="-3"/>
    <n v="-3"/>
    <n v="0"/>
    <n v="1"/>
    <n v="0"/>
    <n v="1.6"/>
    <n v="1.5475000000000001"/>
    <n v="1.5475000000000001"/>
    <x v="224"/>
  </r>
  <r>
    <x v="1"/>
    <s v="JAX"/>
    <s v="HOU"/>
    <n v="67"/>
    <n v="33"/>
    <s v="(2:22) (Shotgun) 16-T.Lawrence pass short left to 10-L.Shenault to JAX 33 for no gain (25-D.King, 26-V.Hargreaves)."/>
    <s v="pass"/>
    <n v="0"/>
    <n v="1"/>
    <n v="0"/>
    <n v="0"/>
    <s v="L.Shenault"/>
    <n v="-3"/>
    <n v="-3"/>
    <n v="0"/>
    <n v="1"/>
    <n v="0"/>
    <n v="1.6"/>
    <n v="1.5475000000000001"/>
    <n v="1.5475000000000001"/>
    <x v="78"/>
  </r>
  <r>
    <x v="1"/>
    <s v="JAX"/>
    <s v="HOU"/>
    <n v="67"/>
    <n v="33"/>
    <s v="(2:00) (Shotgun) 16-T.Lawrence pass short left to 10-L.Shenault to JAX 46 for 13 yards (25-D.King; 26-V.Hargreaves)."/>
    <s v="pass"/>
    <n v="0"/>
    <n v="1"/>
    <n v="0"/>
    <n v="0"/>
    <s v="L.Shenault"/>
    <n v="5"/>
    <n v="5"/>
    <n v="0"/>
    <n v="1"/>
    <n v="0"/>
    <n v="1.6"/>
    <n v="1.6875"/>
    <n v="1.6875"/>
    <x v="78"/>
  </r>
  <r>
    <x v="1"/>
    <s v="JAX"/>
    <s v="HOU"/>
    <n v="54"/>
    <n v="46"/>
    <s v="(1:34) (No Huddle, Shotgun) 16-T.Lawrence pass incomplete short left to 17-D.Chark (26-V.Hargreaves)."/>
    <s v="pass"/>
    <n v="0"/>
    <n v="1"/>
    <n v="0"/>
    <n v="0"/>
    <s v="D.Chark"/>
    <n v="9"/>
    <n v="9"/>
    <n v="0"/>
    <n v="1"/>
    <n v="0"/>
    <n v="1.6"/>
    <n v="1.7575000000000001"/>
    <n v="1.7575000000000001"/>
    <x v="19"/>
  </r>
  <r>
    <x v="1"/>
    <s v="JAX"/>
    <s v="HOU"/>
    <n v="54"/>
    <n v="46"/>
    <s v="(1:30) (Shotgun) 16-T.Lawrence pass short right to 24-C.Hyde to HOU 45 for 9 yards (39-T.Mitchell)."/>
    <s v="pass"/>
    <n v="0"/>
    <n v="1"/>
    <n v="0"/>
    <n v="0"/>
    <s v="C.Hyde"/>
    <n v="-4"/>
    <n v="-4"/>
    <n v="0"/>
    <n v="1"/>
    <n v="0"/>
    <n v="1.6"/>
    <n v="1.53"/>
    <n v="1.53"/>
    <x v="232"/>
  </r>
  <r>
    <x v="1"/>
    <s v="JAX"/>
    <s v="HOU"/>
    <n v="39"/>
    <n v="61"/>
    <s v="(:47) (No Huddle, Shotgun) 16-T.Lawrence pass deep right to 80-J.O'Shaughnessy to HOU 17 for 22 yards (58-C.Kirksey)."/>
    <s v="pass"/>
    <n v="0"/>
    <n v="1"/>
    <n v="0"/>
    <n v="0"/>
    <s v="J.O'Shaughnessy"/>
    <n v="19"/>
    <n v="19"/>
    <n v="0"/>
    <n v="1"/>
    <n v="0"/>
    <n v="1.6"/>
    <n v="1.9325000000000001"/>
    <n v="1.9325000000000001"/>
    <x v="146"/>
  </r>
  <r>
    <x v="1"/>
    <s v="JAX"/>
    <s v="HOU"/>
    <n v="17"/>
    <n v="83"/>
    <s v="(:24) (No Huddle, Shotgun) 16-T.Lawrence pass incomplete deep right to 11-M.Jones."/>
    <s v="pass"/>
    <n v="0"/>
    <n v="1"/>
    <n v="0"/>
    <n v="0"/>
    <s v="M.Jones"/>
    <n v="17"/>
    <n v="17"/>
    <n v="0"/>
    <n v="1"/>
    <n v="0"/>
    <n v="2"/>
    <n v="1.8975"/>
    <n v="1.96515"/>
    <x v="53"/>
  </r>
  <r>
    <x v="1"/>
    <s v="JAX"/>
    <s v="HOU"/>
    <n v="22"/>
    <n v="78"/>
    <s v="(:19) (Shotgun) 16-T.Lawrence pass deep right to 11-M.Jones pushed ob at HOU 4 for 18 yards (39-T.Mitchell)."/>
    <s v="pass"/>
    <n v="0"/>
    <n v="1"/>
    <n v="0"/>
    <n v="0"/>
    <s v="M.Jones"/>
    <n v="17"/>
    <n v="17"/>
    <n v="0"/>
    <n v="1"/>
    <n v="0"/>
    <n v="1.8"/>
    <n v="1.8975"/>
    <n v="1.8331500000000003"/>
    <x v="53"/>
  </r>
  <r>
    <x v="1"/>
    <s v="JAX"/>
    <s v="HOU"/>
    <n v="4"/>
    <n v="96"/>
    <s v="(:13) (No Huddle) 16-T.Lawrence pass incomplete short left to 11-M.Jones (58-C.Kirksey)."/>
    <s v="pass"/>
    <n v="0"/>
    <n v="1"/>
    <n v="0"/>
    <n v="0"/>
    <s v="M.Jones"/>
    <n v="0"/>
    <n v="0"/>
    <n v="0"/>
    <n v="1"/>
    <n v="0"/>
    <n v="3.2"/>
    <n v="1.6"/>
    <n v="3.2"/>
    <x v="53"/>
  </r>
  <r>
    <x v="1"/>
    <s v="JAX"/>
    <s v="HOU"/>
    <n v="4"/>
    <n v="96"/>
    <s v="(:09) (Shotgun) 16-T.Lawrence pass short middle to 11-M.Jones for 4 yards, TOUCHDOWN."/>
    <s v="pass"/>
    <n v="0"/>
    <n v="1"/>
    <n v="0"/>
    <n v="0"/>
    <s v="M.Jones"/>
    <n v="4"/>
    <n v="4"/>
    <n v="0"/>
    <n v="1"/>
    <n v="0"/>
    <n v="3.2"/>
    <n v="1.6700000000000002"/>
    <n v="3.2"/>
    <x v="53"/>
  </r>
  <r>
    <x v="1"/>
    <s v="LAC"/>
    <s v="WAS"/>
    <n v="65"/>
    <n v="35"/>
    <s v="(14:32) (Shotgun) 10-J.Herbert pass short right to 87-J.Cook to LAC 41 for 6 yards (31-K.Curl)."/>
    <s v="pass"/>
    <n v="0"/>
    <n v="1"/>
    <n v="0"/>
    <n v="0"/>
    <s v="J.Cook"/>
    <n v="5"/>
    <n v="5"/>
    <n v="0"/>
    <n v="1"/>
    <n v="0"/>
    <n v="1.6"/>
    <n v="1.6875"/>
    <n v="1.6875"/>
    <x v="233"/>
  </r>
  <r>
    <x v="1"/>
    <s v="LAC"/>
    <s v="WAS"/>
    <n v="48"/>
    <n v="52"/>
    <s v="(13:29) (Shotgun) 10-J.Herbert pass short left to 81-M.Williams to WAS 39 for 9 yards (23-W.Jackson)."/>
    <s v="pass"/>
    <n v="0"/>
    <n v="1"/>
    <n v="0"/>
    <n v="0"/>
    <s v="M.Williams"/>
    <n v="5"/>
    <n v="5"/>
    <n v="0"/>
    <n v="1"/>
    <n v="0"/>
    <n v="1.6"/>
    <n v="1.6875"/>
    <n v="1.6875"/>
    <x v="29"/>
  </r>
  <r>
    <x v="1"/>
    <s v="LAC"/>
    <s v="WAS"/>
    <n v="26"/>
    <n v="74"/>
    <s v="(12:12) (Shotgun) 10-J.Herbert pass short right to 81-M.Williams to WAS 15 for 11 yards (20-B.McCain) [93-J.Allen]."/>
    <s v="pass"/>
    <n v="0"/>
    <n v="1"/>
    <n v="0"/>
    <n v="0"/>
    <s v="M.Williams"/>
    <n v="10"/>
    <n v="10"/>
    <n v="0"/>
    <n v="1"/>
    <n v="0"/>
    <n v="1.6"/>
    <n v="1.7750000000000001"/>
    <n v="1.7750000000000001"/>
    <x v="29"/>
  </r>
  <r>
    <x v="1"/>
    <s v="LAC"/>
    <s v="WAS"/>
    <n v="12"/>
    <n v="88"/>
    <s v="(10:58) 10-J.Herbert pass short left to 87-J.Cook to WAS 15 for -3 yards (95-C.Toohill)."/>
    <s v="pass"/>
    <n v="0"/>
    <n v="1"/>
    <n v="0"/>
    <n v="0"/>
    <s v="J.Cook"/>
    <n v="-3"/>
    <n v="-3"/>
    <n v="0"/>
    <n v="1"/>
    <n v="0"/>
    <n v="2.2000000000000002"/>
    <n v="1.5475000000000001"/>
    <n v="1.9781500000000003"/>
    <x v="233"/>
  </r>
  <r>
    <x v="1"/>
    <s v="LAC"/>
    <s v="WAS"/>
    <n v="10"/>
    <n v="90"/>
    <s v="(9:57) (Shotgun) 10-J.Herbert pass short middle to 13-K.Allen to WAS 3 for 7 yards (29-K.Fuller)."/>
    <s v="pass"/>
    <n v="0"/>
    <n v="1"/>
    <n v="0"/>
    <n v="0"/>
    <s v="K.Allen"/>
    <n v="3"/>
    <n v="3"/>
    <n v="0"/>
    <n v="1"/>
    <n v="0"/>
    <n v="2.2000000000000002"/>
    <n v="1.6525000000000001"/>
    <n v="2.0138500000000001"/>
    <x v="38"/>
  </r>
  <r>
    <x v="1"/>
    <s v="WAS"/>
    <s v="LAC"/>
    <n v="70"/>
    <n v="30"/>
    <s v="(8:33) (Shotgun) 14-R.Fitzpatrick pass short middle to 24-A.Gibson to WAS 32 for 2 yards (44-K.White) [98-L.Joseph]."/>
    <s v="pass"/>
    <n v="0"/>
    <n v="1"/>
    <n v="0"/>
    <n v="0"/>
    <s v="A.Gibson"/>
    <n v="2"/>
    <n v="2"/>
    <n v="0"/>
    <n v="1"/>
    <n v="0"/>
    <n v="1.6"/>
    <n v="1.635"/>
    <n v="1.635"/>
    <x v="148"/>
  </r>
  <r>
    <x v="1"/>
    <s v="WAS"/>
    <s v="LAC"/>
    <n v="68"/>
    <n v="32"/>
    <s v="(7:51) (Shotgun) 14-R.Fitzpatrick pass incomplete short right to 2-D.Brown (33-D.James)."/>
    <s v="pass"/>
    <n v="0"/>
    <n v="1"/>
    <n v="0"/>
    <n v="0"/>
    <s v="D.Brown"/>
    <n v="7"/>
    <n v="7"/>
    <n v="0"/>
    <n v="1"/>
    <n v="0"/>
    <n v="1.6"/>
    <n v="1.7225000000000001"/>
    <n v="1.7225000000000001"/>
    <x v="116"/>
  </r>
  <r>
    <x v="1"/>
    <s v="WAS"/>
    <s v="LAC"/>
    <n v="20"/>
    <n v="80"/>
    <s v="(4:16) (Shotgun) 14-R.Fitzpatrick pass short right to 13-A.Humphries pushed ob at LAC 14 for 6 yards (26-A.Samuel)."/>
    <s v="pass"/>
    <n v="0"/>
    <n v="1"/>
    <n v="0"/>
    <n v="0"/>
    <s v="A.Humphries"/>
    <n v="4"/>
    <n v="4"/>
    <n v="0"/>
    <n v="1"/>
    <n v="0"/>
    <n v="1.8"/>
    <n v="1.6700000000000002"/>
    <n v="1.7558000000000002"/>
    <x v="234"/>
  </r>
  <r>
    <x v="1"/>
    <s v="LAC"/>
    <s v="WAS"/>
    <n v="72"/>
    <n v="28"/>
    <s v="(2:22) (Shotgun) 10-J.Herbert pass incomplete short middle to 87-J.Cook (31-K.Curl)."/>
    <s v="pass"/>
    <n v="0"/>
    <n v="1"/>
    <n v="0"/>
    <n v="0"/>
    <s v="J.Cook"/>
    <n v="12"/>
    <n v="12"/>
    <n v="0"/>
    <n v="1"/>
    <n v="0"/>
    <n v="1.6"/>
    <n v="1.81"/>
    <n v="1.81"/>
    <x v="233"/>
  </r>
  <r>
    <x v="1"/>
    <s v="LAC"/>
    <s v="WAS"/>
    <n v="72"/>
    <n v="28"/>
    <s v="(2:17) 10-J.Herbert pass short right to 84-K.Hill to LAC 32 for 4 yards (20-B.McCain)."/>
    <s v="pass"/>
    <n v="0"/>
    <n v="1"/>
    <n v="0"/>
    <n v="0"/>
    <s v="K.Hill"/>
    <n v="3"/>
    <n v="3"/>
    <n v="0"/>
    <n v="1"/>
    <n v="0"/>
    <n v="1.6"/>
    <n v="1.6525000000000001"/>
    <n v="1.6525000000000001"/>
    <x v="235"/>
  </r>
  <r>
    <x v="1"/>
    <s v="LAC"/>
    <s v="WAS"/>
    <n v="68"/>
    <n v="32"/>
    <s v="(1:40) (Shotgun) 10-J.Herbert pass incomplete short middle to 15-J.Guyton."/>
    <s v="pass"/>
    <n v="0"/>
    <n v="1"/>
    <n v="0"/>
    <n v="0"/>
    <s v="J.Guyton"/>
    <n v="3"/>
    <n v="3"/>
    <n v="0"/>
    <n v="1"/>
    <n v="0"/>
    <n v="1.6"/>
    <n v="1.6525000000000001"/>
    <n v="1.6525000000000001"/>
    <x v="147"/>
  </r>
  <r>
    <x v="1"/>
    <s v="WAS"/>
    <s v="LAC"/>
    <n v="71"/>
    <n v="29"/>
    <s v="(1:25) (Shotgun) 14-R.Fitzpatrick pass short right to 24-A.Gibson to WAS 34 for 5 yards (42-U.Nwosu)."/>
    <s v="pass"/>
    <n v="0"/>
    <n v="1"/>
    <n v="0"/>
    <n v="0"/>
    <s v="A.Gibson"/>
    <n v="1"/>
    <n v="1"/>
    <n v="0"/>
    <n v="1"/>
    <n v="0"/>
    <n v="1.6"/>
    <n v="1.6175000000000002"/>
    <n v="1.6175000000000002"/>
    <x v="148"/>
  </r>
  <r>
    <x v="1"/>
    <s v="WAS"/>
    <s v="LAC"/>
    <n v="23"/>
    <n v="77"/>
    <s v="(14:15) (Shotgun) 14-R.Fitzpatrick pass incomplete short right to 24-A.Gibson."/>
    <s v="pass"/>
    <n v="0"/>
    <n v="1"/>
    <n v="0"/>
    <n v="0"/>
    <s v="A.Gibson"/>
    <n v="4"/>
    <n v="4"/>
    <n v="0"/>
    <n v="1"/>
    <n v="0"/>
    <n v="1.8"/>
    <n v="1.6700000000000002"/>
    <n v="1.7558000000000002"/>
    <x v="148"/>
  </r>
  <r>
    <x v="1"/>
    <s v="LAC"/>
    <s v="WAS"/>
    <n v="66"/>
    <n v="34"/>
    <s v="(12:29) 10-J.Herbert pass short left to 13-K.Allen to 50 for 16 yards (31-K.Curl)."/>
    <s v="pass"/>
    <n v="0"/>
    <n v="1"/>
    <n v="0"/>
    <n v="0"/>
    <s v="K.Allen"/>
    <n v="11"/>
    <n v="11"/>
    <n v="0"/>
    <n v="1"/>
    <n v="0"/>
    <n v="1.6"/>
    <n v="1.7925"/>
    <n v="1.7925"/>
    <x v="38"/>
  </r>
  <r>
    <x v="1"/>
    <s v="LAC"/>
    <s v="WAS"/>
    <n v="53"/>
    <n v="47"/>
    <s v="(11:15) 10-J.Herbert pass short right to 13-K.Allen to WAS 43 for 10 yards (53-J.Bostic) [55-C.Holcomb]."/>
    <s v="pass"/>
    <n v="0"/>
    <n v="1"/>
    <n v="0"/>
    <n v="0"/>
    <s v="K.Allen"/>
    <n v="2"/>
    <n v="2"/>
    <n v="0"/>
    <n v="1"/>
    <n v="0"/>
    <n v="1.6"/>
    <n v="1.635"/>
    <n v="1.635"/>
    <x v="38"/>
  </r>
  <r>
    <x v="1"/>
    <s v="LAC"/>
    <s v="WAS"/>
    <n v="43"/>
    <n v="57"/>
    <s v="(10:38) (Shotgun) 10-J.Herbert pass deep left to 15-J.Guyton to WAS 21 for 22 yards (29-K.Fuller)."/>
    <s v="pass"/>
    <n v="0"/>
    <n v="1"/>
    <n v="0"/>
    <n v="0"/>
    <s v="J.Guyton"/>
    <n v="18"/>
    <n v="18"/>
    <n v="0"/>
    <n v="1"/>
    <n v="0"/>
    <n v="1.6"/>
    <n v="1.915"/>
    <n v="1.915"/>
    <x v="147"/>
  </r>
  <r>
    <x v="1"/>
    <s v="LAC"/>
    <s v="WAS"/>
    <n v="21"/>
    <n v="79"/>
    <s v="(9:57) (Shotgun) 10-J.Herbert pass incomplete short right to 81-M.Williams [93-J.Allen]."/>
    <s v="pass"/>
    <n v="0"/>
    <n v="1"/>
    <n v="0"/>
    <n v="0"/>
    <s v="M.Williams"/>
    <n v="7"/>
    <n v="7"/>
    <n v="0"/>
    <n v="1"/>
    <n v="0"/>
    <n v="1.8"/>
    <n v="1.7225000000000001"/>
    <n v="1.7736500000000004"/>
    <x v="29"/>
  </r>
  <r>
    <x v="1"/>
    <s v="LAC"/>
    <s v="WAS"/>
    <n v="15"/>
    <n v="85"/>
    <s v="(9:14) (Shotgun) 10-J.Herbert pass incomplete short left to 13-K.Allen."/>
    <s v="pass"/>
    <n v="0"/>
    <n v="1"/>
    <n v="0"/>
    <n v="0"/>
    <s v="K.Allen"/>
    <n v="7"/>
    <n v="7"/>
    <n v="0"/>
    <n v="1"/>
    <n v="0"/>
    <n v="2"/>
    <n v="1.7225000000000001"/>
    <n v="1.9056500000000001"/>
    <x v="38"/>
  </r>
  <r>
    <x v="1"/>
    <s v="WAS"/>
    <s v="LAC"/>
    <n v="68"/>
    <n v="32"/>
    <s v="(9:00) (Shotgun) 14-R.Fitzpatrick pass incomplete short right to 41-J.McKissic [42-U.Nwosu]. WAS-14-R.Fitzpatrick was injured during the play."/>
    <s v="pass"/>
    <n v="0"/>
    <n v="1"/>
    <n v="0"/>
    <n v="0"/>
    <s v="J.McKissic"/>
    <n v="-9"/>
    <n v="-9"/>
    <n v="0"/>
    <n v="1"/>
    <n v="0"/>
    <n v="1.6"/>
    <n v="1.4425000000000001"/>
    <n v="1.4425000000000001"/>
    <x v="180"/>
  </r>
  <r>
    <x v="1"/>
    <s v="WAS"/>
    <s v="LAC"/>
    <n v="68"/>
    <n v="32"/>
    <s v="(8:57) 4-T.Heinicke pass incomplete deep right to 2-D.Brown."/>
    <s v="pass"/>
    <n v="0"/>
    <n v="1"/>
    <n v="0"/>
    <n v="0"/>
    <s v="D.Brown"/>
    <n v="24"/>
    <n v="24"/>
    <n v="0"/>
    <n v="1"/>
    <n v="0"/>
    <n v="1.6"/>
    <n v="2.02"/>
    <n v="2.02"/>
    <x v="116"/>
  </r>
  <r>
    <x v="1"/>
    <s v="WAS"/>
    <s v="LAC"/>
    <n v="68"/>
    <n v="32"/>
    <s v="(8:53) (Shotgun) 4-T.Heinicke pass incomplete short right to 2-D.Brown."/>
    <s v="pass"/>
    <n v="0"/>
    <n v="1"/>
    <n v="0"/>
    <n v="0"/>
    <s v="D.Brown"/>
    <n v="10"/>
    <n v="10"/>
    <n v="0"/>
    <n v="1"/>
    <n v="0"/>
    <n v="1.6"/>
    <n v="1.7750000000000001"/>
    <n v="1.7750000000000001"/>
    <x v="116"/>
  </r>
  <r>
    <x v="1"/>
    <s v="LAC"/>
    <s v="WAS"/>
    <n v="70"/>
    <n v="30"/>
    <s v="(8:03) 10-J.Herbert pass short left to 82-S.Anderson to LAC 31 for 1 yard (53-J.Bostic)."/>
    <s v="pass"/>
    <n v="0"/>
    <n v="1"/>
    <n v="0"/>
    <n v="0"/>
    <s v="S.Anderson"/>
    <n v="-1"/>
    <n v="-1"/>
    <n v="0"/>
    <n v="1"/>
    <n v="0"/>
    <n v="1.6"/>
    <n v="1.5825"/>
    <n v="1.5825"/>
    <x v="169"/>
  </r>
  <r>
    <x v="1"/>
    <s v="LAC"/>
    <s v="WAS"/>
    <n v="64"/>
    <n v="36"/>
    <s v="(6:43) (Shotgun) 10-J.Herbert pass short middle to 81-M.Williams to LAC 42 for 6 yards (29-K.Fuller)."/>
    <s v="pass"/>
    <n v="0"/>
    <n v="1"/>
    <n v="0"/>
    <n v="0"/>
    <s v="M.Williams"/>
    <n v="5"/>
    <n v="5"/>
    <n v="0"/>
    <n v="1"/>
    <n v="0"/>
    <n v="1.6"/>
    <n v="1.6875"/>
    <n v="1.6875"/>
    <x v="29"/>
  </r>
  <r>
    <x v="1"/>
    <s v="LAC"/>
    <s v="WAS"/>
    <n v="56"/>
    <n v="44"/>
    <s v="(5:35) 10-J.Herbert pass incomplete deep left to 87-J.Cook."/>
    <s v="pass"/>
    <n v="0"/>
    <n v="1"/>
    <n v="0"/>
    <n v="0"/>
    <s v="J.Cook"/>
    <n v="16"/>
    <n v="16"/>
    <n v="0"/>
    <n v="1"/>
    <n v="0"/>
    <n v="1.6"/>
    <n v="1.8800000000000001"/>
    <n v="1.8800000000000001"/>
    <x v="233"/>
  </r>
  <r>
    <x v="1"/>
    <s v="LAC"/>
    <s v="WAS"/>
    <n v="66"/>
    <n v="34"/>
    <s v="(5:00) (Shotgun) 10-J.Herbert pass short right to 15-J.Guyton pushed ob at WAS 49 for 17 yards (55-C.Holcomb)."/>
    <s v="pass"/>
    <n v="0"/>
    <n v="1"/>
    <n v="0"/>
    <n v="0"/>
    <s v="J.Guyton"/>
    <n v="-1"/>
    <n v="-1"/>
    <n v="0"/>
    <n v="1"/>
    <n v="0"/>
    <n v="1.6"/>
    <n v="1.5825"/>
    <n v="1.5825"/>
    <x v="147"/>
  </r>
  <r>
    <x v="1"/>
    <s v="LAC"/>
    <s v="WAS"/>
    <n v="49"/>
    <n v="51"/>
    <s v="(4:23) (Shotgun) 10-J.Herbert pass short right to 81-M.Williams to WAS 45 for 4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1"/>
    <s v="LAC"/>
    <s v="WAS"/>
    <n v="45"/>
    <n v="55"/>
    <s v="(3:07) 10-J.Herbert pass deep left to 5-J.Palmer pushed ob at WAS 28 for 17 yards (29-K.Fuller)."/>
    <s v="pass"/>
    <n v="0"/>
    <n v="1"/>
    <n v="0"/>
    <n v="0"/>
    <s v="J.Palmer"/>
    <n v="17"/>
    <n v="17"/>
    <n v="0"/>
    <n v="1"/>
    <n v="0"/>
    <n v="1.6"/>
    <n v="1.8975"/>
    <n v="1.8975"/>
    <x v="236"/>
  </r>
  <r>
    <x v="1"/>
    <s v="LAC"/>
    <s v="WAS"/>
    <n v="28"/>
    <n v="72"/>
    <s v="(2:34) 79-T.Pipkins reported in as eligible.  10-J.Herbert pass short left to 81-M.Williams pushed ob at WAS 17 for 11 yards (23-W.Jackson)."/>
    <s v="pass"/>
    <n v="0"/>
    <n v="1"/>
    <n v="0"/>
    <n v="0"/>
    <s v="M.Williams"/>
    <n v="4"/>
    <n v="4"/>
    <n v="0"/>
    <n v="1"/>
    <n v="0"/>
    <n v="1.6"/>
    <n v="1.6700000000000002"/>
    <n v="1.6700000000000002"/>
    <x v="29"/>
  </r>
  <r>
    <x v="1"/>
    <s v="LAC"/>
    <s v="WAS"/>
    <n v="6"/>
    <n v="94"/>
    <s v="(1:43) 10-J.Herbert pass incomplete short right to 15-J.Guyton."/>
    <s v="pass"/>
    <n v="0"/>
    <n v="1"/>
    <n v="0"/>
    <n v="0"/>
    <s v="J.Guyton"/>
    <n v="6"/>
    <n v="6"/>
    <n v="0"/>
    <n v="1"/>
    <n v="0"/>
    <n v="2.8"/>
    <n v="1.7050000000000001"/>
    <n v="2.4276999999999997"/>
    <x v="147"/>
  </r>
  <r>
    <x v="1"/>
    <s v="LAC"/>
    <s v="WAS"/>
    <n v="9"/>
    <n v="91"/>
    <s v="(:52) (Shotgun) 10-J.Herbert pass incomplete short middle to 87-J.Cook."/>
    <s v="pass"/>
    <n v="0"/>
    <n v="1"/>
    <n v="0"/>
    <n v="0"/>
    <s v="J.Cook"/>
    <n v="9"/>
    <n v="9"/>
    <n v="0"/>
    <n v="1"/>
    <n v="0"/>
    <n v="2.5"/>
    <n v="1.7575000000000001"/>
    <n v="2.2475500000000004"/>
    <x v="233"/>
  </r>
  <r>
    <x v="1"/>
    <s v="WAS"/>
    <s v="LAC"/>
    <n v="52"/>
    <n v="48"/>
    <s v="(:20) (Shotgun) 4-T.Heinicke pass short left to 82-L.Thomas ran ob at LAC 40 for 12 yards (43-M.Davis)."/>
    <s v="pass"/>
    <n v="0"/>
    <n v="1"/>
    <n v="0"/>
    <n v="0"/>
    <s v="L.Thomas"/>
    <n v="10"/>
    <n v="10"/>
    <n v="0"/>
    <n v="1"/>
    <n v="0"/>
    <n v="1.6"/>
    <n v="1.7750000000000001"/>
    <n v="1.7750000000000001"/>
    <x v="117"/>
  </r>
  <r>
    <x v="1"/>
    <s v="WAS"/>
    <s v="LAC"/>
    <n v="40"/>
    <n v="60"/>
    <s v="(:14) (Shotgun) 4-T.Heinicke pass short left to 82-L.Thomas ran ob at LAC 33 for 7 yards (32-A.Gilman)."/>
    <s v="pass"/>
    <n v="0"/>
    <n v="1"/>
    <n v="0"/>
    <n v="0"/>
    <s v="L.Thomas"/>
    <n v="6"/>
    <n v="6"/>
    <n v="0"/>
    <n v="1"/>
    <n v="0"/>
    <n v="1.6"/>
    <n v="1.7050000000000001"/>
    <n v="1.7050000000000001"/>
    <x v="117"/>
  </r>
  <r>
    <x v="1"/>
    <s v="WAS"/>
    <s v="LAC"/>
    <n v="59"/>
    <n v="41"/>
    <s v="(13:24) (Shotgun) 4-T.Heinicke pass short right to 17-T.McLaurin to 50 for 9 yards (9-K.Murray)."/>
    <s v="pass"/>
    <n v="0"/>
    <n v="1"/>
    <n v="0"/>
    <n v="0"/>
    <s v="T.McLaurin"/>
    <n v="-2"/>
    <n v="-2"/>
    <n v="0"/>
    <n v="1"/>
    <n v="0"/>
    <n v="1.6"/>
    <n v="1.5650000000000002"/>
    <n v="1.5650000000000002"/>
    <x v="62"/>
  </r>
  <r>
    <x v="1"/>
    <s v="WAS"/>
    <s v="LAC"/>
    <n v="50"/>
    <n v="50"/>
    <s v="(12:46) (Shotgun) 4-T.Heinicke pass short left to 17-T.McLaurin to LAC 48 for 2 yards (33-D.James)."/>
    <s v="pass"/>
    <n v="0"/>
    <n v="1"/>
    <n v="0"/>
    <n v="0"/>
    <s v="T.McLaurin"/>
    <n v="2"/>
    <n v="2"/>
    <n v="0"/>
    <n v="1"/>
    <n v="0"/>
    <n v="1.6"/>
    <n v="1.635"/>
    <n v="1.635"/>
    <x v="62"/>
  </r>
  <r>
    <x v="1"/>
    <s v="WAS"/>
    <s v="LAC"/>
    <n v="45"/>
    <n v="55"/>
    <s v="(11:41) (Shotgun) 4-T.Heinicke pass deep left to 17-T.McLaurin ran ob at LAC 11 for 34 yards. Penalty on LAC-43-M.Davis, Illegal Contact, declined."/>
    <s v="pass"/>
    <n v="0"/>
    <n v="1"/>
    <n v="0"/>
    <n v="0"/>
    <s v="T.McLaurin"/>
    <n v="34"/>
    <n v="34"/>
    <n v="0"/>
    <n v="1"/>
    <n v="0"/>
    <n v="1.6"/>
    <n v="2.1950000000000003"/>
    <n v="2.1950000000000003"/>
    <x v="62"/>
  </r>
  <r>
    <x v="1"/>
    <s v="WAS"/>
    <s v="LAC"/>
    <n v="11"/>
    <n v="89"/>
    <s v="(11:26) (Shotgun) 4-T.Heinicke pass short left to 82-L.Thomas for 11 yards, TOUCHDOWN."/>
    <s v="pass"/>
    <n v="0"/>
    <n v="1"/>
    <n v="0"/>
    <n v="0"/>
    <s v="L.Thomas"/>
    <n v="1"/>
    <n v="1"/>
    <n v="0"/>
    <n v="1"/>
    <n v="0"/>
    <n v="2.2000000000000002"/>
    <n v="1.6175000000000002"/>
    <n v="2.0019500000000003"/>
    <x v="117"/>
  </r>
  <r>
    <x v="1"/>
    <s v="LAC"/>
    <s v="WAS"/>
    <n v="68"/>
    <n v="32"/>
    <s v="(10:19) (No Huddle) 10-J.Herbert pass short right to 87-J.Cook pushed ob at LAC 43 for 11 yards (55-C.Holcomb)."/>
    <s v="pass"/>
    <n v="0"/>
    <n v="1"/>
    <n v="0"/>
    <n v="0"/>
    <s v="J.Cook"/>
    <n v="1"/>
    <n v="1"/>
    <n v="0"/>
    <n v="1"/>
    <n v="0"/>
    <n v="1.6"/>
    <n v="1.6175000000000002"/>
    <n v="1.6175000000000002"/>
    <x v="233"/>
  </r>
  <r>
    <x v="1"/>
    <s v="LAC"/>
    <s v="WAS"/>
    <n v="57"/>
    <n v="43"/>
    <s v="(9:44) (Shotgun) 10-J.Herbert pass incomplete deep right to 13-K.Allen."/>
    <s v="pass"/>
    <n v="0"/>
    <n v="1"/>
    <n v="0"/>
    <n v="0"/>
    <s v="K.Allen"/>
    <n v="30"/>
    <n v="30"/>
    <n v="0"/>
    <n v="1"/>
    <n v="0"/>
    <n v="1.6"/>
    <n v="2.125"/>
    <n v="2.125"/>
    <x v="38"/>
  </r>
  <r>
    <x v="1"/>
    <s v="LAC"/>
    <s v="WAS"/>
    <n v="57"/>
    <n v="43"/>
    <s v="(9:38) 10-J.Herbert pass incomplete short right to 81-M.Williams (23-W.Jackson)."/>
    <s v="pass"/>
    <n v="0"/>
    <n v="1"/>
    <n v="0"/>
    <n v="0"/>
    <s v="M.Williams"/>
    <n v="15"/>
    <n v="15"/>
    <n v="0"/>
    <n v="1"/>
    <n v="0"/>
    <n v="1.6"/>
    <n v="1.8625"/>
    <n v="1.8625"/>
    <x v="29"/>
  </r>
  <r>
    <x v="1"/>
    <s v="LAC"/>
    <s v="WAS"/>
    <n v="57"/>
    <n v="43"/>
    <s v="(9:33) (Shotgun) 10-J.Herbert pass short right to 87-J.Cook to WAS 34 for 23 yards (25-B.St-Juste)."/>
    <s v="pass"/>
    <n v="0"/>
    <n v="1"/>
    <n v="0"/>
    <n v="0"/>
    <s v="J.Cook"/>
    <n v="12"/>
    <n v="12"/>
    <n v="0"/>
    <n v="1"/>
    <n v="0"/>
    <n v="1.6"/>
    <n v="1.81"/>
    <n v="1.81"/>
    <x v="233"/>
  </r>
  <r>
    <x v="1"/>
    <s v="LAC"/>
    <s v="WAS"/>
    <n v="20"/>
    <n v="80"/>
    <s v="(8:02) (Shotgun) 10-J.Herbert pass incomplete deep left to 81-M.Williams."/>
    <s v="pass"/>
    <n v="0"/>
    <n v="1"/>
    <n v="0"/>
    <n v="0"/>
    <s v="M.Williams"/>
    <n v="20"/>
    <n v="20"/>
    <n v="0"/>
    <n v="1"/>
    <n v="0"/>
    <n v="1.8"/>
    <n v="1.9500000000000002"/>
    <n v="1.8510000000000004"/>
    <x v="29"/>
  </r>
  <r>
    <x v="1"/>
    <s v="LAC"/>
    <s v="WAS"/>
    <n v="15"/>
    <n v="85"/>
    <s v="(7:19) (Shotgun) 10-J.Herbert pass short left to 13-K.Allen to WAS 9 for 6 yards (25-B.St-Juste)."/>
    <s v="pass"/>
    <n v="0"/>
    <n v="1"/>
    <n v="0"/>
    <n v="0"/>
    <s v="K.Allen"/>
    <n v="5"/>
    <n v="5"/>
    <n v="0"/>
    <n v="1"/>
    <n v="0"/>
    <n v="2"/>
    <n v="1.6875"/>
    <n v="1.8937500000000003"/>
    <x v="38"/>
  </r>
  <r>
    <x v="1"/>
    <s v="WAS"/>
    <s v="LAC"/>
    <n v="74"/>
    <n v="26"/>
    <s v="(5:24) (Shotgun) 4-T.Heinicke pass deep middle to 11-C.Sims to WAS 43 for 17 yards (26-A.Samuel) [97-J.Bosa]."/>
    <s v="pass"/>
    <n v="0"/>
    <n v="1"/>
    <n v="0"/>
    <n v="0"/>
    <s v="C.Sims"/>
    <n v="17"/>
    <n v="17"/>
    <n v="0"/>
    <n v="1"/>
    <n v="0"/>
    <n v="1.6"/>
    <n v="1.8975"/>
    <n v="1.8975"/>
    <x v="237"/>
  </r>
  <r>
    <x v="1"/>
    <s v="WAS"/>
    <s v="LAC"/>
    <n v="45"/>
    <n v="55"/>
    <s v="(3:30) 71-W.Schweitzer reported in as eligible.  4-T.Heinicke pass incomplete short left to 32-J.Patterson [42-U.Nwosu]."/>
    <s v="pass"/>
    <n v="0"/>
    <n v="1"/>
    <n v="0"/>
    <n v="0"/>
    <s v="J.Patterson"/>
    <n v="-3"/>
    <n v="-3"/>
    <n v="0"/>
    <n v="1"/>
    <n v="0"/>
    <n v="1.6"/>
    <n v="1.5475000000000001"/>
    <n v="1.5475000000000001"/>
    <x v="238"/>
  </r>
  <r>
    <x v="1"/>
    <s v="WAS"/>
    <s v="LAC"/>
    <n v="41"/>
    <n v="59"/>
    <s v="(1:36) 4-T.Heinicke pass short left to 17-T.McLaurin to LAC 24 for 17 yards (43-M.Davis). LAC-43-M.Davis was injured during the play."/>
    <s v="pass"/>
    <n v="0"/>
    <n v="1"/>
    <n v="0"/>
    <n v="0"/>
    <s v="T.McLaurin"/>
    <n v="9"/>
    <n v="9"/>
    <n v="0"/>
    <n v="1"/>
    <n v="0"/>
    <n v="1.6"/>
    <n v="1.7575000000000001"/>
    <n v="1.7575000000000001"/>
    <x v="62"/>
  </r>
  <r>
    <x v="1"/>
    <s v="WAS"/>
    <s v="LAC"/>
    <n v="31"/>
    <n v="69"/>
    <s v="(15:00) (Shotgun) 4-T.Heinicke pass short right to 2-D.Brown to LAC 33 for -2 yards (26-A.Samuel)."/>
    <s v="pass"/>
    <n v="0"/>
    <n v="1"/>
    <n v="0"/>
    <n v="0"/>
    <s v="D.Brown"/>
    <n v="-2"/>
    <n v="-2"/>
    <n v="0"/>
    <n v="1"/>
    <n v="0"/>
    <n v="1.6"/>
    <n v="1.5650000000000002"/>
    <n v="1.5650000000000002"/>
    <x v="116"/>
  </r>
  <r>
    <x v="1"/>
    <s v="LAC"/>
    <s v="WAS"/>
    <n v="59"/>
    <n v="41"/>
    <s v="(14:15) 10-J.Herbert pass short middle to 87-J.Cook to WAS 40 for 19 yards (20-B.McCain; 55-C.Holcomb)."/>
    <s v="pass"/>
    <n v="0"/>
    <n v="1"/>
    <n v="0"/>
    <n v="0"/>
    <s v="J.Cook"/>
    <n v="15"/>
    <n v="15"/>
    <n v="0"/>
    <n v="1"/>
    <n v="0"/>
    <n v="1.6"/>
    <n v="1.8625"/>
    <n v="1.8625"/>
    <x v="233"/>
  </r>
  <r>
    <x v="1"/>
    <s v="LAC"/>
    <s v="WAS"/>
    <n v="37"/>
    <n v="63"/>
    <s v="(13:02) (Shotgun) 10-J.Herbert pass incomplete short middle to 81-M.Williams."/>
    <s v="pass"/>
    <n v="0"/>
    <n v="1"/>
    <n v="0"/>
    <n v="0"/>
    <s v="M.Williams"/>
    <n v="7"/>
    <n v="7"/>
    <n v="0"/>
    <n v="1"/>
    <n v="0"/>
    <n v="1.6"/>
    <n v="1.7225000000000001"/>
    <n v="1.7225000000000001"/>
    <x v="29"/>
  </r>
  <r>
    <x v="1"/>
    <s v="LAC"/>
    <s v="WAS"/>
    <n v="37"/>
    <n v="63"/>
    <s v="(12:58) (Shotgun) 10-J.Herbert pass deep right to 13-K.Allen to WAS 20 for 17 yards. FUMBLES, ball out of bounds at WAS 20."/>
    <s v="pass"/>
    <n v="0"/>
    <n v="1"/>
    <n v="0"/>
    <n v="0"/>
    <s v="K.Allen"/>
    <n v="17"/>
    <n v="17"/>
    <n v="0"/>
    <n v="1"/>
    <n v="0"/>
    <n v="1.6"/>
    <n v="1.8975"/>
    <n v="1.8975"/>
    <x v="38"/>
  </r>
  <r>
    <x v="1"/>
    <s v="LAC"/>
    <s v="WAS"/>
    <n v="20"/>
    <n v="80"/>
    <s v="(12:23) 10-J.Herbert pass deep right intended for 82-S.Anderson INTERCEPTED by 23-W.Jackson at WAS 4. 23-W.Jackson pushed ob at WAS 4 for no gain (82-S.Anderson)."/>
    <s v="pass"/>
    <n v="0"/>
    <n v="1"/>
    <n v="0"/>
    <n v="0"/>
    <s v="S.Anderson"/>
    <n v="16"/>
    <n v="16"/>
    <n v="0"/>
    <n v="1"/>
    <n v="0"/>
    <n v="1.8"/>
    <n v="1.8800000000000001"/>
    <n v="1.8272000000000004"/>
    <x v="169"/>
  </r>
  <r>
    <x v="1"/>
    <s v="LAC"/>
    <s v="WAS"/>
    <n v="3"/>
    <n v="97"/>
    <s v="(11:32) 10-J.Herbert pass incomplete short right to 89-D.Parham."/>
    <s v="pass"/>
    <n v="0"/>
    <n v="1"/>
    <n v="0"/>
    <n v="0"/>
    <s v="D.Parham"/>
    <n v="3"/>
    <n v="3"/>
    <n v="0"/>
    <n v="1"/>
    <n v="0"/>
    <n v="3.5"/>
    <n v="1.6525000000000001"/>
    <n v="3.5"/>
    <x v="239"/>
  </r>
  <r>
    <x v="1"/>
    <s v="LAC"/>
    <s v="WAS"/>
    <n v="3"/>
    <n v="97"/>
    <s v="(11:25) (Shotgun) 10-J.Herbert pass short left to 81-M.Williams for 3 yards, TOUCHDOWN."/>
    <s v="pass"/>
    <n v="0"/>
    <n v="1"/>
    <n v="0"/>
    <n v="0"/>
    <s v="M.Williams"/>
    <n v="3"/>
    <n v="3"/>
    <n v="0"/>
    <n v="1"/>
    <n v="0"/>
    <n v="3.5"/>
    <n v="1.6525000000000001"/>
    <n v="3.5"/>
    <x v="29"/>
  </r>
  <r>
    <x v="1"/>
    <s v="WAS"/>
    <s v="LAC"/>
    <n v="53"/>
    <n v="47"/>
    <s v="(8:23) (Shotgun) 4-T.Heinicke pass short left to 13-A.Humphries pushed ob at LAC 49 for 4 yards (44-K.White)."/>
    <s v="pass"/>
    <n v="0"/>
    <n v="1"/>
    <n v="0"/>
    <n v="0"/>
    <s v="A.Humphries"/>
    <n v="7"/>
    <n v="7"/>
    <n v="0"/>
    <n v="1"/>
    <n v="0"/>
    <n v="1.6"/>
    <n v="1.7225000000000001"/>
    <n v="1.7225000000000001"/>
    <x v="234"/>
  </r>
  <r>
    <x v="1"/>
    <s v="LAC"/>
    <s v="WAS"/>
    <n v="71"/>
    <n v="29"/>
    <s v="(4:52) 10-J.Herbert pass incomplete short left to 13-K.Allen (99-C.Young)."/>
    <s v="pass"/>
    <n v="0"/>
    <n v="1"/>
    <n v="0"/>
    <n v="0"/>
    <s v="K.Allen"/>
    <n v="-4"/>
    <n v="-4"/>
    <n v="0"/>
    <n v="1"/>
    <n v="0"/>
    <n v="1.6"/>
    <n v="1.53"/>
    <n v="1.53"/>
    <x v="38"/>
  </r>
  <r>
    <x v="1"/>
    <s v="LAC"/>
    <s v="WAS"/>
    <n v="71"/>
    <n v="29"/>
    <s v="(4:49) (Shotgun) 10-J.Herbert pass short left to 84-K.Hill to LAC 36 for 7 yards (53-J.Bostic)."/>
    <s v="pass"/>
    <n v="0"/>
    <n v="1"/>
    <n v="0"/>
    <n v="0"/>
    <s v="K.Hill"/>
    <n v="3"/>
    <n v="3"/>
    <n v="0"/>
    <n v="1"/>
    <n v="0"/>
    <n v="1.6"/>
    <n v="1.6525000000000001"/>
    <n v="1.6525000000000001"/>
    <x v="235"/>
  </r>
  <r>
    <x v="1"/>
    <s v="LAC"/>
    <s v="WAS"/>
    <n v="64"/>
    <n v="36"/>
    <s v="(4:19) (Shotgun) 10-J.Herbert pass short middle to 84-K.Hill to WAS 45 for 19 yards (35-T.McTyer)."/>
    <s v="pass"/>
    <n v="0"/>
    <n v="1"/>
    <n v="0"/>
    <n v="0"/>
    <s v="K.Hill"/>
    <n v="12"/>
    <n v="12"/>
    <n v="0"/>
    <n v="1"/>
    <n v="0"/>
    <n v="1.6"/>
    <n v="1.81"/>
    <n v="1.81"/>
    <x v="235"/>
  </r>
  <r>
    <x v="1"/>
    <s v="LAC"/>
    <s v="WAS"/>
    <n v="42"/>
    <n v="58"/>
    <s v="(2:17) (Shotgun) 10-J.Herbert pass deep left to 81-M.Williams to WAS 22 for 20 yards (25-B.St-Juste)."/>
    <s v="pass"/>
    <n v="0"/>
    <n v="1"/>
    <n v="0"/>
    <n v="0"/>
    <s v="M.Williams"/>
    <n v="20"/>
    <n v="20"/>
    <n v="0"/>
    <n v="1"/>
    <n v="0"/>
    <n v="1.6"/>
    <n v="1.9500000000000002"/>
    <n v="1.9500000000000002"/>
    <x v="29"/>
  </r>
  <r>
    <x v="1"/>
    <s v="LAC"/>
    <s v="WAS"/>
    <n v="16"/>
    <n v="84"/>
    <s v="(1:50) (Shotgun) 10-J.Herbert pass short middle to 13-K.Allen to WAS 7 for 9 yards (20-B.McCain)."/>
    <s v="pass"/>
    <n v="0"/>
    <n v="1"/>
    <n v="0"/>
    <n v="0"/>
    <s v="K.Allen"/>
    <n v="6"/>
    <n v="6"/>
    <n v="0"/>
    <n v="1"/>
    <n v="0"/>
    <n v="2"/>
    <n v="1.7050000000000001"/>
    <n v="1.8997000000000002"/>
    <x v="38"/>
  </r>
  <r>
    <x v="1"/>
    <s v="NE"/>
    <s v="MIA"/>
    <n v="41"/>
    <n v="59"/>
    <s v="(11:27) (Shotgun) 10-M.Jones pass short middle to 28-J.White to MIA 37 for 4 yards (30-J.McCourty, 21-E.Rowe) [49-S.Eguavoen]."/>
    <s v="pass"/>
    <n v="0"/>
    <n v="1"/>
    <n v="0"/>
    <n v="0"/>
    <s v="J.White"/>
    <n v="1"/>
    <n v="1"/>
    <n v="0"/>
    <n v="1"/>
    <n v="0"/>
    <n v="1.6"/>
    <n v="1.6175000000000002"/>
    <n v="1.6175000000000002"/>
    <x v="240"/>
  </r>
  <r>
    <x v="1"/>
    <s v="MIA"/>
    <s v="NE"/>
    <n v="61"/>
    <n v="39"/>
    <s v="(9:11) (Shotgun) 1-T.Tagovailoa pass short right to 17-J.Waddle to MIA 44 for 5 yards (23-K.Dugger)."/>
    <s v="pass"/>
    <n v="0"/>
    <n v="1"/>
    <n v="0"/>
    <n v="0"/>
    <s v="J.Waddle"/>
    <n v="1"/>
    <n v="1"/>
    <n v="0"/>
    <n v="1"/>
    <n v="0"/>
    <n v="1.6"/>
    <n v="1.6175000000000002"/>
    <n v="1.6175000000000002"/>
    <x v="149"/>
  </r>
  <r>
    <x v="1"/>
    <s v="MIA"/>
    <s v="NE"/>
    <n v="37"/>
    <n v="63"/>
    <s v="(7:39) 1-T.Tagovailoa pass short right to 81-D.Smythe to NE 28 for 9 yards (27-J.Jackson)."/>
    <s v="pass"/>
    <n v="0"/>
    <n v="1"/>
    <n v="0"/>
    <n v="0"/>
    <s v="D.Smythe"/>
    <n v="3"/>
    <n v="3"/>
    <n v="0"/>
    <n v="1"/>
    <n v="0"/>
    <n v="1.6"/>
    <n v="1.6525000000000001"/>
    <n v="1.6525000000000001"/>
    <x v="241"/>
  </r>
  <r>
    <x v="1"/>
    <s v="MIA"/>
    <s v="NE"/>
    <n v="29"/>
    <n v="71"/>
    <s v="(6:32) (Shotgun) 1-T.Tagovailoa pass short left to 26-S.Ahmed pushed ob at NE 11 for 18 yards (32-D.McCourty)."/>
    <s v="pass"/>
    <n v="0"/>
    <n v="1"/>
    <n v="0"/>
    <n v="0"/>
    <s v="S.Ahmed"/>
    <n v="-2"/>
    <n v="-2"/>
    <n v="0"/>
    <n v="1"/>
    <n v="0"/>
    <n v="1.6"/>
    <n v="1.5650000000000002"/>
    <n v="1.5650000000000002"/>
    <x v="151"/>
  </r>
  <r>
    <x v="1"/>
    <s v="NE"/>
    <s v="MIA"/>
    <n v="74"/>
    <n v="26"/>
    <s v="(5:22) 10-M.Jones pass short left to 15-N.Agholor to NE 33 for 7 yards (24-By.Jones, 57-B.Scarlett)."/>
    <s v="pass"/>
    <n v="0"/>
    <n v="1"/>
    <n v="0"/>
    <n v="0"/>
    <s v="N.Agholor"/>
    <n v="4"/>
    <n v="4"/>
    <n v="0"/>
    <n v="1"/>
    <n v="0"/>
    <n v="1.6"/>
    <n v="1.6700000000000002"/>
    <n v="1.6700000000000002"/>
    <x v="81"/>
  </r>
  <r>
    <x v="1"/>
    <s v="NE"/>
    <s v="MIA"/>
    <n v="65"/>
    <n v="35"/>
    <s v="(4:09) 10-M.Jones pass short right to 16-J.Meyers pushed ob at NE 39 for 4 yards (25-X.Howard)."/>
    <s v="pass"/>
    <n v="0"/>
    <n v="1"/>
    <n v="0"/>
    <n v="0"/>
    <s v="J.Meyers"/>
    <n v="2"/>
    <n v="2"/>
    <n v="0"/>
    <n v="1"/>
    <n v="0"/>
    <n v="1.6"/>
    <n v="1.635"/>
    <n v="1.635"/>
    <x v="114"/>
  </r>
  <r>
    <x v="1"/>
    <s v="NE"/>
    <s v="MIA"/>
    <n v="61"/>
    <n v="39"/>
    <s v="(3:40) 10-M.Jones pass short right to 38-R.Stevenson to NE 48 for 9 yards (21-E.Rowe). FUMBLES (21-E.Rowe), RECOVERED by MIA-92-Z.Sieler at NE 48. The Replay Official reviewed the fumble ruling, and the play was Upheld. The ruling on the field was confirmed."/>
    <s v="pass"/>
    <n v="0"/>
    <n v="1"/>
    <n v="0"/>
    <n v="0"/>
    <s v="R.Stevenson"/>
    <n v="-1"/>
    <n v="-1"/>
    <n v="0"/>
    <n v="1"/>
    <n v="0"/>
    <n v="1.6"/>
    <n v="1.5825"/>
    <n v="1.5825"/>
    <x v="242"/>
  </r>
  <r>
    <x v="1"/>
    <s v="MIA"/>
    <s v="NE"/>
    <n v="48"/>
    <n v="52"/>
    <s v="(3:28) (Shotgun) 1-T.Tagovailoa pass incomplete short middle to 88-M.Gesicki."/>
    <s v="pass"/>
    <n v="0"/>
    <n v="1"/>
    <n v="0"/>
    <n v="0"/>
    <s v="M.Gesicki"/>
    <n v="13"/>
    <n v="13"/>
    <n v="0"/>
    <n v="1"/>
    <n v="0"/>
    <n v="1.6"/>
    <n v="1.8275000000000001"/>
    <n v="1.8275000000000001"/>
    <x v="150"/>
  </r>
  <r>
    <x v="1"/>
    <s v="NE"/>
    <s v="MIA"/>
    <n v="52"/>
    <n v="48"/>
    <s v="(:08) (Shotgun) 10-M.Jones pass short left to 81-J.Smith to MIA 44 for 8 yards (24-By.Jones)."/>
    <s v="pass"/>
    <n v="0"/>
    <n v="1"/>
    <n v="0"/>
    <n v="0"/>
    <s v="J.Smith"/>
    <n v="5"/>
    <n v="5"/>
    <n v="0"/>
    <n v="1"/>
    <n v="0"/>
    <n v="1.6"/>
    <n v="1.6875"/>
    <n v="1.6875"/>
    <x v="243"/>
  </r>
  <r>
    <x v="1"/>
    <s v="NE"/>
    <s v="MIA"/>
    <n v="44"/>
    <n v="56"/>
    <s v="(14:22) (Shotgun) 10-M.Jones pass short left to 16-J.Meyers to MIA 39 for 5 yards (55-J.Baker)."/>
    <s v="pass"/>
    <n v="0"/>
    <n v="1"/>
    <n v="0"/>
    <n v="0"/>
    <s v="J.Meyers"/>
    <n v="4"/>
    <n v="4"/>
    <n v="0"/>
    <n v="1"/>
    <n v="0"/>
    <n v="1.6"/>
    <n v="1.6700000000000002"/>
    <n v="1.6700000000000002"/>
    <x v="114"/>
  </r>
  <r>
    <x v="1"/>
    <s v="NE"/>
    <s v="MIA"/>
    <n v="39"/>
    <n v="61"/>
    <s v="(13:41) (Shotgun) 10-M.Jones pass incomplete short middle to 16-J.Meyers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1"/>
    <s v="NE"/>
    <s v="MIA"/>
    <n v="36"/>
    <n v="64"/>
    <s v="(13:00) (Shotgun) 10-M.Jones pass short left to 16-J.Meyers to MIA 14 for 22 yards (8-J.Holland)."/>
    <s v="pass"/>
    <n v="0"/>
    <n v="1"/>
    <n v="0"/>
    <n v="0"/>
    <s v="J.Meyers"/>
    <n v="9"/>
    <n v="9"/>
    <n v="0"/>
    <n v="1"/>
    <n v="0"/>
    <n v="1.6"/>
    <n v="1.7575000000000001"/>
    <n v="1.7575000000000001"/>
    <x v="114"/>
  </r>
  <r>
    <x v="1"/>
    <s v="NE"/>
    <s v="MIA"/>
    <n v="24"/>
    <n v="76"/>
    <s v="(11:43) (Shotgun) 10-M.Jones pass short right to 81-J.Smith to MIA 18 for 6 yards (40-N.Needham)."/>
    <s v="pass"/>
    <n v="0"/>
    <n v="1"/>
    <n v="0"/>
    <n v="0"/>
    <s v="J.Smith"/>
    <n v="5"/>
    <n v="5"/>
    <n v="0"/>
    <n v="1"/>
    <n v="0"/>
    <n v="1.8"/>
    <n v="1.6875"/>
    <n v="1.7617500000000001"/>
    <x v="243"/>
  </r>
  <r>
    <x v="1"/>
    <s v="NE"/>
    <s v="MIA"/>
    <n v="18"/>
    <n v="82"/>
    <s v="(11:04) (Shotgun) 10-M.Jones pass short left to 81-J.Smith to MIA 11 for 7 yards (8-J.Holland). FUMBLES (8-J.Holland), recovered by NE-60-D.Andrews at MIA 9."/>
    <s v="pass"/>
    <n v="0"/>
    <n v="1"/>
    <n v="0"/>
    <n v="0"/>
    <s v="J.Smith"/>
    <n v="-3"/>
    <n v="-3"/>
    <n v="0"/>
    <n v="1"/>
    <n v="0"/>
    <n v="2"/>
    <n v="1.5475000000000001"/>
    <n v="1.8461500000000002"/>
    <x v="243"/>
  </r>
  <r>
    <x v="1"/>
    <s v="MIA"/>
    <s v="NE"/>
    <n v="52"/>
    <n v="48"/>
    <s v="(9:36) 1-T.Tagovailoa pass incomplete deep middle to 11-D.Parker (27-J.Jackson)."/>
    <s v="pass"/>
    <n v="0"/>
    <n v="1"/>
    <n v="0"/>
    <n v="0"/>
    <s v="D.Parker"/>
    <n v="16"/>
    <n v="16"/>
    <n v="0"/>
    <n v="1"/>
    <n v="0"/>
    <n v="1.6"/>
    <n v="1.8800000000000001"/>
    <n v="1.8800000000000001"/>
    <x v="10"/>
  </r>
  <r>
    <x v="1"/>
    <s v="MIA"/>
    <s v="NE"/>
    <n v="52"/>
    <n v="48"/>
    <s v="(9:29) (Shotgun) 1-T.Tagovailoa pass incomplete short middle to 11-D.Parker (53-K.Van Noy). flag picked up, pass was tipped"/>
    <s v="pass"/>
    <n v="0"/>
    <n v="1"/>
    <n v="0"/>
    <n v="0"/>
    <s v="D.Parker"/>
    <n v="2"/>
    <n v="2"/>
    <n v="0"/>
    <n v="1"/>
    <n v="0"/>
    <n v="1.6"/>
    <n v="1.635"/>
    <n v="1.635"/>
    <x v="10"/>
  </r>
  <r>
    <x v="1"/>
    <s v="MIA"/>
    <s v="NE"/>
    <n v="52"/>
    <n v="48"/>
    <s v="(9:25) (Shotgun) 1-T.Tagovailoa pass incomplete short left to 17-J.Waddle."/>
    <s v="pass"/>
    <n v="0"/>
    <n v="1"/>
    <n v="0"/>
    <n v="0"/>
    <s v="J.Waddle"/>
    <n v="13"/>
    <n v="13"/>
    <n v="0"/>
    <n v="1"/>
    <n v="0"/>
    <n v="1.6"/>
    <n v="1.8275000000000001"/>
    <n v="1.8275000000000001"/>
    <x v="149"/>
  </r>
  <r>
    <x v="1"/>
    <s v="NE"/>
    <s v="MIA"/>
    <n v="64"/>
    <n v="36"/>
    <s v="(8:01) (Shotgun) 10-M.Jones pass incomplete deep left to 16-J.Meyers (30-J.McCourty) [57-B.Scarlett]."/>
    <s v="pass"/>
    <n v="0"/>
    <n v="1"/>
    <n v="0"/>
    <n v="0"/>
    <s v="J.Meyers"/>
    <n v="28"/>
    <n v="28"/>
    <n v="0"/>
    <n v="1"/>
    <n v="0"/>
    <n v="1.6"/>
    <n v="2.09"/>
    <n v="2.09"/>
    <x v="114"/>
  </r>
  <r>
    <x v="1"/>
    <s v="NE"/>
    <s v="MIA"/>
    <n v="64"/>
    <n v="36"/>
    <s v="(7:56) (Shotgun) 10-M.Jones pass incomplete short right to 15-N.Agholor (91-E.Ogbah)."/>
    <s v="pass"/>
    <n v="0"/>
    <n v="1"/>
    <n v="0"/>
    <n v="0"/>
    <s v="N.Agholor"/>
    <n v="1"/>
    <n v="1"/>
    <n v="0"/>
    <n v="1"/>
    <n v="0"/>
    <n v="1.6"/>
    <n v="1.6175000000000002"/>
    <n v="1.6175000000000002"/>
    <x v="81"/>
  </r>
  <r>
    <x v="1"/>
    <s v="NE"/>
    <s v="MIA"/>
    <n v="63"/>
    <n v="37"/>
    <s v="(6:06) (Shotgun) 10-M.Jones pass short right to 37-D.Harris to NE 45 for 8 yards (49-S.Eguavoen)."/>
    <s v="pass"/>
    <n v="0"/>
    <n v="1"/>
    <n v="0"/>
    <n v="0"/>
    <s v="D.Harris"/>
    <n v="0"/>
    <n v="0"/>
    <n v="0"/>
    <n v="1"/>
    <n v="0"/>
    <n v="1.6"/>
    <n v="1.6"/>
    <n v="1.6"/>
    <x v="80"/>
  </r>
  <r>
    <x v="1"/>
    <s v="NE"/>
    <s v="MIA"/>
    <n v="51"/>
    <n v="49"/>
    <s v="(4:44) (Shotgun) 10-M.Jones pass deep middle to 15-N.Agholor to MIA 26 for 25 yards (30-J.McCourty)."/>
    <s v="pass"/>
    <n v="0"/>
    <n v="1"/>
    <n v="0"/>
    <n v="0"/>
    <s v="N.Agholor"/>
    <n v="25"/>
    <n v="25"/>
    <n v="0"/>
    <n v="1"/>
    <n v="0"/>
    <n v="1.6"/>
    <n v="2.0375000000000001"/>
    <n v="2.0375000000000001"/>
    <x v="81"/>
  </r>
  <r>
    <x v="1"/>
    <s v="NE"/>
    <s v="MIA"/>
    <n v="26"/>
    <n v="74"/>
    <s v="(4:05) (Shotgun) 10-M.Jones pass incomplete short left to 28-J.White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1"/>
    <s v="NE"/>
    <s v="MIA"/>
    <n v="26"/>
    <n v="74"/>
    <s v="(4:01) 10-M.Jones pass short left to 37-D.Harris to MIA 17 for 9 yards (24-By.Jones, 55-J.Baker). NE-37-D.Harris was injured during the play."/>
    <s v="pass"/>
    <n v="0"/>
    <n v="1"/>
    <n v="0"/>
    <n v="0"/>
    <s v="D.Harris"/>
    <n v="1"/>
    <n v="1"/>
    <n v="0"/>
    <n v="1"/>
    <n v="0"/>
    <n v="1.6"/>
    <n v="1.6175000000000002"/>
    <n v="1.6175000000000002"/>
    <x v="80"/>
  </r>
  <r>
    <x v="1"/>
    <s v="NE"/>
    <s v="MIA"/>
    <n v="7"/>
    <n v="93"/>
    <s v="(2:35) 10-M.Jones pass short left to 15-N.Agholor for 7 yards, TOUCHDOWN [52-E.Roberts]."/>
    <s v="pass"/>
    <n v="0"/>
    <n v="1"/>
    <n v="0"/>
    <n v="0"/>
    <s v="N.Agholor"/>
    <n v="3"/>
    <n v="3"/>
    <n v="0"/>
    <n v="1"/>
    <n v="0"/>
    <n v="2.7"/>
    <n v="1.6525000000000001"/>
    <n v="2.3438500000000002"/>
    <x v="81"/>
  </r>
  <r>
    <x v="1"/>
    <s v="MIA"/>
    <s v="NE"/>
    <n v="34"/>
    <n v="66"/>
    <s v="(2:00) (Shotgun) 1-T.Tagovailoa pass incomplete short left to 11-D.Parker."/>
    <s v="pass"/>
    <n v="0"/>
    <n v="1"/>
    <n v="0"/>
    <n v="0"/>
    <s v="D.Parker"/>
    <n v="15"/>
    <n v="15"/>
    <n v="0"/>
    <n v="1"/>
    <n v="0"/>
    <n v="1.6"/>
    <n v="1.8625"/>
    <n v="1.8625"/>
    <x v="10"/>
  </r>
  <r>
    <x v="1"/>
    <s v="MIA"/>
    <s v="NE"/>
    <n v="34"/>
    <n v="66"/>
    <s v="(1:56) (Shotgun) 1-T.Tagovailoa pass short left to 37-M.Gaskin to NE 30 for 4 yards (53-K.Van Noy)."/>
    <s v="pass"/>
    <n v="0"/>
    <n v="1"/>
    <n v="0"/>
    <n v="0"/>
    <s v="M.Gaskin"/>
    <n v="4"/>
    <n v="4"/>
    <n v="0"/>
    <n v="1"/>
    <n v="0"/>
    <n v="1.6"/>
    <n v="1.6700000000000002"/>
    <n v="1.6700000000000002"/>
    <x v="152"/>
  </r>
  <r>
    <x v="1"/>
    <s v="MIA"/>
    <s v="NE"/>
    <n v="33"/>
    <n v="67"/>
    <s v="(:39) MIA 1-Tagovailoa now at QB. MIA chooses 10 second runoff (Shotgun) 1-T.Tagovailoa pass short right to 37-M.Gaskin ran ob at NE 23 for 10 yards (54-D.Hightower)."/>
    <s v="pass"/>
    <n v="0"/>
    <n v="1"/>
    <n v="0"/>
    <n v="0"/>
    <s v="M.Gaskin"/>
    <n v="3"/>
    <n v="3"/>
    <n v="0"/>
    <n v="1"/>
    <n v="0"/>
    <n v="1.6"/>
    <n v="1.6525000000000001"/>
    <n v="1.6525000000000001"/>
    <x v="152"/>
  </r>
  <r>
    <x v="1"/>
    <s v="MIA"/>
    <s v="NE"/>
    <n v="23"/>
    <n v="77"/>
    <s v="(:34) (Shotgun) 1-T.Tagovailoa pass incomplete deep left to 2-A.Wilson (2-J.Mills)."/>
    <s v="pass"/>
    <n v="0"/>
    <n v="1"/>
    <n v="0"/>
    <n v="0"/>
    <s v="A.Wilson"/>
    <n v="23"/>
    <n v="23"/>
    <n v="0"/>
    <n v="1"/>
    <n v="0"/>
    <n v="1.8"/>
    <n v="2.0024999999999999"/>
    <n v="1.8688500000000001"/>
    <x v="167"/>
  </r>
  <r>
    <x v="1"/>
    <s v="MIA"/>
    <s v="NE"/>
    <n v="73"/>
    <n v="27"/>
    <s v="(14:22) (Shotgun) 1-T.Tagovailoa pass incomplete short right to 81-D.Smythe [93-L.Guy]."/>
    <s v="pass"/>
    <n v="0"/>
    <n v="1"/>
    <n v="0"/>
    <n v="0"/>
    <s v="D.Smythe"/>
    <n v="4"/>
    <n v="4"/>
    <n v="0"/>
    <n v="1"/>
    <n v="0"/>
    <n v="1.6"/>
    <n v="1.6700000000000002"/>
    <n v="1.6700000000000002"/>
    <x v="241"/>
  </r>
  <r>
    <x v="1"/>
    <s v="MIA"/>
    <s v="NE"/>
    <n v="73"/>
    <n v="27"/>
    <s v="(14:17) (Shotgun) 1-T.Tagovailoa pass deep right to 11-D.Parker pushed ob at NE 43 for 30 yards (27-J.Jackson)."/>
    <s v="pass"/>
    <n v="0"/>
    <n v="1"/>
    <n v="0"/>
    <n v="0"/>
    <s v="D.Parker"/>
    <n v="30"/>
    <n v="30"/>
    <n v="0"/>
    <n v="1"/>
    <n v="0"/>
    <n v="1.6"/>
    <n v="2.125"/>
    <n v="2.125"/>
    <x v="10"/>
  </r>
  <r>
    <x v="1"/>
    <s v="MIA"/>
    <s v="NE"/>
    <n v="42"/>
    <n v="58"/>
    <s v="(13:15) (Shotgun) 1-T.Tagovailoa pass short right to 37-M.Gaskin to NE 30 for 12 yards (23-K.Dugger)."/>
    <s v="pass"/>
    <n v="0"/>
    <n v="1"/>
    <n v="0"/>
    <n v="0"/>
    <s v="M.Gaskin"/>
    <n v="2"/>
    <n v="2"/>
    <n v="0"/>
    <n v="1"/>
    <n v="0"/>
    <n v="1.6"/>
    <n v="1.635"/>
    <n v="1.635"/>
    <x v="152"/>
  </r>
  <r>
    <x v="1"/>
    <s v="MIA"/>
    <s v="NE"/>
    <n v="3"/>
    <n v="97"/>
    <s v="(10:55) 1-T.Tagovailoa pass short left to 17-J.Waddle for 3 yards, TOUCHDOWN."/>
    <s v="pass"/>
    <n v="0"/>
    <n v="1"/>
    <n v="0"/>
    <n v="0"/>
    <s v="J.Waddle"/>
    <n v="0"/>
    <n v="0"/>
    <n v="0"/>
    <n v="1"/>
    <n v="0"/>
    <n v="3.5"/>
    <n v="1.6"/>
    <n v="3.5"/>
    <x v="149"/>
  </r>
  <r>
    <x v="1"/>
    <s v="NE"/>
    <s v="MIA"/>
    <n v="71"/>
    <n v="29"/>
    <s v="(6:01) 10-M.Jones pass incomplete short middle to 15-N.Agholor (24-By.Jones)."/>
    <s v="pass"/>
    <n v="0"/>
    <n v="1"/>
    <n v="0"/>
    <n v="0"/>
    <s v="N.Agholor"/>
    <n v="14"/>
    <n v="14"/>
    <n v="0"/>
    <n v="1"/>
    <n v="0"/>
    <n v="1.6"/>
    <n v="1.845"/>
    <n v="1.845"/>
    <x v="81"/>
  </r>
  <r>
    <x v="1"/>
    <s v="NE"/>
    <s v="MIA"/>
    <n v="71"/>
    <n v="29"/>
    <s v="(5:55) (Shotgun) 10-M.Jones pass deep right to 28-J.White pushed ob at MIA 45 for 26 yards (55-J.Baker)."/>
    <s v="pass"/>
    <n v="0"/>
    <n v="1"/>
    <n v="0"/>
    <n v="0"/>
    <s v="J.White"/>
    <n v="19"/>
    <n v="19"/>
    <n v="0"/>
    <n v="1"/>
    <n v="0"/>
    <n v="1.6"/>
    <n v="1.9325000000000001"/>
    <n v="1.9325000000000001"/>
    <x v="240"/>
  </r>
  <r>
    <x v="1"/>
    <s v="NE"/>
    <s v="MIA"/>
    <n v="45"/>
    <n v="55"/>
    <s v="(5:28) (Shotgun) 10-M.Jones pass short right to 85-H.Henry to MIA 36 for 9 yards (57-B.Scarlett, 25-X.Howard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</r>
  <r>
    <x v="1"/>
    <s v="NE"/>
    <s v="MIA"/>
    <n v="30"/>
    <n v="70"/>
    <s v="(3:38) (Shotgun) 10-M.Jones pass short left to 28-J.White to MIA 24 for 6 yards (55-J.Baker) [15-J.Phillips]."/>
    <s v="pass"/>
    <n v="0"/>
    <n v="1"/>
    <n v="0"/>
    <n v="0"/>
    <s v="J.White"/>
    <n v="4"/>
    <n v="4"/>
    <n v="0"/>
    <n v="1"/>
    <n v="0"/>
    <n v="1.6"/>
    <n v="1.6700000000000002"/>
    <n v="1.6700000000000002"/>
    <x v="240"/>
  </r>
  <r>
    <x v="1"/>
    <s v="NE"/>
    <s v="MIA"/>
    <n v="24"/>
    <n v="76"/>
    <s v="(2:59) (Shotgun) 10-M.Jones pass incomplete short left to 84-K.Bourne [49-S.Eguavoen]."/>
    <s v="pass"/>
    <n v="0"/>
    <n v="1"/>
    <n v="0"/>
    <n v="0"/>
    <s v="K.Bourne"/>
    <n v="14"/>
    <n v="14"/>
    <n v="0"/>
    <n v="1"/>
    <n v="0"/>
    <n v="1.8"/>
    <n v="1.845"/>
    <n v="1.8153000000000001"/>
    <x v="59"/>
  </r>
  <r>
    <x v="1"/>
    <s v="NE"/>
    <s v="MIA"/>
    <n v="72"/>
    <n v="28"/>
    <s v="(1:13) 10-M.Jones pass short right to 84-K.Bourne to NE 45 for 17 yards (40-N.Needham). PENALTY on NE-69-S.Mason, Illegal Blindside Block, 15 yards, enforced at NE 45."/>
    <s v="pass"/>
    <n v="0"/>
    <n v="1"/>
    <n v="0"/>
    <n v="0"/>
    <s v="K.Bourne"/>
    <n v="6"/>
    <n v="6"/>
    <n v="0"/>
    <n v="1"/>
    <n v="0"/>
    <n v="1.6"/>
    <n v="1.7050000000000001"/>
    <n v="1.7050000000000001"/>
    <x v="59"/>
  </r>
  <r>
    <x v="1"/>
    <s v="NE"/>
    <s v="MIA"/>
    <n v="69"/>
    <n v="31"/>
    <s v="(:11) (Shotgun) 10-M.Jones pass short left to 85-H.Henry to NE 47 for 16 yards (29-Br.Jones) [43-A.Van Ginkel]."/>
    <s v="pass"/>
    <n v="0"/>
    <n v="1"/>
    <n v="0"/>
    <n v="0"/>
    <s v="H.Henry"/>
    <n v="12"/>
    <n v="12"/>
    <n v="0"/>
    <n v="1"/>
    <n v="0"/>
    <n v="1.6"/>
    <n v="1.81"/>
    <n v="1.81"/>
    <x v="244"/>
  </r>
  <r>
    <x v="1"/>
    <s v="NE"/>
    <s v="MIA"/>
    <n v="53"/>
    <n v="47"/>
    <s v="(15:00) (Shotgun) 10-M.Jones pass short left to 28-J.White pushed ob at MIA 49 for 4 yards (30-J.McCourty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1"/>
    <s v="NE"/>
    <s v="MIA"/>
    <n v="49"/>
    <n v="51"/>
    <s v="(14:28) (Shotgun) 10-M.Jones pass short right to 28-J.White to MIA 48 for 1 yard (70-A.Butler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</r>
  <r>
    <x v="1"/>
    <s v="NE"/>
    <s v="MIA"/>
    <n v="48"/>
    <n v="52"/>
    <s v="(13:51) (Shotgun) 10-M.Jones pass short right to 85-H.Henry to MIA 42 for 6 yards (21-E.Rowe)."/>
    <s v="pass"/>
    <n v="0"/>
    <n v="1"/>
    <n v="0"/>
    <n v="0"/>
    <s v="H.Henry"/>
    <n v="6"/>
    <n v="6"/>
    <n v="0"/>
    <n v="1"/>
    <n v="0"/>
    <n v="1.6"/>
    <n v="1.7050000000000001"/>
    <n v="1.7050000000000001"/>
    <x v="244"/>
  </r>
  <r>
    <x v="1"/>
    <s v="NE"/>
    <s v="MIA"/>
    <n v="42"/>
    <n v="58"/>
    <s v="(13:18) (Shotgun) 10-M.Jones pass short right to 81-J.Smith ran ob at MIA 32 for 10 yards (43-A.Van Ginkel)."/>
    <s v="pass"/>
    <n v="0"/>
    <n v="1"/>
    <n v="0"/>
    <n v="0"/>
    <s v="J.Smith"/>
    <n v="4"/>
    <n v="4"/>
    <n v="0"/>
    <n v="1"/>
    <n v="0"/>
    <n v="1.6"/>
    <n v="1.6700000000000002"/>
    <n v="1.6700000000000002"/>
    <x v="243"/>
  </r>
  <r>
    <x v="1"/>
    <s v="NE"/>
    <s v="MIA"/>
    <n v="32"/>
    <n v="68"/>
    <s v="(12:54) 10-M.Jones pass short right to 16-J.Meyers to MIA 29 for 3 yards (25-X.Howard)."/>
    <s v="pass"/>
    <n v="0"/>
    <n v="1"/>
    <n v="0"/>
    <n v="0"/>
    <s v="J.Meyers"/>
    <n v="0"/>
    <n v="0"/>
    <n v="0"/>
    <n v="1"/>
    <n v="0"/>
    <n v="1.6"/>
    <n v="1.6"/>
    <n v="1.6"/>
    <x v="114"/>
  </r>
  <r>
    <x v="1"/>
    <s v="NE"/>
    <s v="MIA"/>
    <n v="29"/>
    <n v="71"/>
    <s v="(12:24) (Shotgun) 10-M.Jones pass incomplete short left to 84-K.Bourne (57-B.Scarlett)."/>
    <s v="pass"/>
    <n v="0"/>
    <n v="1"/>
    <n v="0"/>
    <n v="0"/>
    <s v="K.Bourne"/>
    <n v="-4"/>
    <n v="-4"/>
    <n v="0"/>
    <n v="1"/>
    <n v="0"/>
    <n v="1.6"/>
    <n v="1.53"/>
    <n v="1.53"/>
    <x v="59"/>
  </r>
  <r>
    <x v="1"/>
    <s v="NE"/>
    <s v="MIA"/>
    <n v="29"/>
    <n v="71"/>
    <s v="(12:22) (Shotgun) 10-M.Jones pass short middle to 28-J.White to MIA 21 for 8 yards (40-N.Needham, 21-E.Rowe)."/>
    <s v="pass"/>
    <n v="0"/>
    <n v="1"/>
    <n v="0"/>
    <n v="0"/>
    <s v="J.White"/>
    <n v="4"/>
    <n v="4"/>
    <n v="0"/>
    <n v="1"/>
    <n v="0"/>
    <n v="1.6"/>
    <n v="1.6700000000000002"/>
    <n v="1.6700000000000002"/>
    <x v="240"/>
  </r>
  <r>
    <x v="1"/>
    <s v="NE"/>
    <s v="MIA"/>
    <n v="15"/>
    <n v="85"/>
    <s v="(10:42) 10-M.Jones pass incomplete short right to 16-J.Meyers."/>
    <s v="pass"/>
    <n v="0"/>
    <n v="1"/>
    <n v="0"/>
    <n v="0"/>
    <s v="J.Meyers"/>
    <n v="2"/>
    <n v="2"/>
    <n v="0"/>
    <n v="1"/>
    <n v="0"/>
    <n v="2"/>
    <n v="1.635"/>
    <n v="1.8759000000000001"/>
    <x v="114"/>
  </r>
  <r>
    <x v="1"/>
    <s v="MIA"/>
    <s v="NE"/>
    <n v="55"/>
    <n v="45"/>
    <s v="(9:20) (Shotgun) 1-T.Tagovailoa pass short right to 37-M.Gaskin pushed ob at MIA 48 for 3 yards (9-M.Judon)."/>
    <s v="pass"/>
    <n v="0"/>
    <n v="1"/>
    <n v="0"/>
    <n v="0"/>
    <s v="M.Gaskin"/>
    <n v="0"/>
    <n v="0"/>
    <n v="0"/>
    <n v="1"/>
    <n v="0"/>
    <n v="1.6"/>
    <n v="1.6"/>
    <n v="1.6"/>
    <x v="152"/>
  </r>
  <r>
    <x v="1"/>
    <s v="MIA"/>
    <s v="NE"/>
    <n v="57"/>
    <n v="43"/>
    <s v="(8:17) (Shotgun) 1-T.Tagovailoa pass short right intended for 2-A.Wilson INTERCEPTED by 31-J.Jones [9-M.Judon] at 50. 31-J.Jones to 50 for no gain (88-M.Gesicki)."/>
    <s v="pass"/>
    <n v="0"/>
    <n v="1"/>
    <n v="0"/>
    <n v="0"/>
    <s v="A.Wilson"/>
    <n v="7"/>
    <n v="7"/>
    <n v="0"/>
    <n v="1"/>
    <n v="0"/>
    <n v="1.6"/>
    <n v="1.7225000000000001"/>
    <n v="1.7225000000000001"/>
    <x v="167"/>
  </r>
  <r>
    <x v="1"/>
    <s v="NE"/>
    <s v="MIA"/>
    <n v="49"/>
    <n v="51"/>
    <s v="(7:30) (Shotgun) 10-M.Jones pass short left to 16-J.Meyers to MIA 46 for 3 yards (40-N.Needham, 49-S.Eguavoen)."/>
    <s v="pass"/>
    <n v="0"/>
    <n v="1"/>
    <n v="0"/>
    <n v="0"/>
    <s v="J.Meyers"/>
    <n v="2"/>
    <n v="2"/>
    <n v="0"/>
    <n v="1"/>
    <n v="0"/>
    <n v="1.6"/>
    <n v="1.635"/>
    <n v="1.635"/>
    <x v="114"/>
  </r>
  <r>
    <x v="1"/>
    <s v="NE"/>
    <s v="MIA"/>
    <n v="46"/>
    <n v="54"/>
    <s v="(6:51) (Shotgun) 10-M.Jones pass short left to 16-J.Meyers to MIA 39 for 7 yards (25-X.Howard) [91-E.Ogbah]."/>
    <s v="pass"/>
    <n v="0"/>
    <n v="1"/>
    <n v="0"/>
    <n v="0"/>
    <s v="J.Meyers"/>
    <n v="7"/>
    <n v="7"/>
    <n v="0"/>
    <n v="1"/>
    <n v="0"/>
    <n v="1.6"/>
    <n v="1.7225000000000001"/>
    <n v="1.7225000000000001"/>
    <x v="114"/>
  </r>
  <r>
    <x v="1"/>
    <s v="NE"/>
    <s v="MIA"/>
    <n v="22"/>
    <n v="78"/>
    <s v="(4:15) (Shotgun) 10-M.Jones pass short middle to 81-J.Smith to MIA 11 for 11 yards (55-J.Baker)."/>
    <s v="pass"/>
    <n v="0"/>
    <n v="1"/>
    <n v="0"/>
    <n v="0"/>
    <s v="J.Smith"/>
    <n v="7"/>
    <n v="7"/>
    <n v="0"/>
    <n v="1"/>
    <n v="0"/>
    <n v="1.8"/>
    <n v="1.7225000000000001"/>
    <n v="1.7736500000000004"/>
    <x v="243"/>
  </r>
  <r>
    <x v="1"/>
    <s v="MIN"/>
    <s v="CIN"/>
    <n v="70"/>
    <n v="30"/>
    <s v="(13:33) (Shotgun) 8-K.Cousins pass short left to 19-A.Thielen pushed ob at MIN 42 for 12 yards (21-M.Hilton)."/>
    <s v="pass"/>
    <n v="0"/>
    <n v="1"/>
    <n v="0"/>
    <n v="0"/>
    <s v="A.Thielen"/>
    <n v="12"/>
    <n v="12"/>
    <n v="0"/>
    <n v="1"/>
    <n v="0"/>
    <n v="1.6"/>
    <n v="1.81"/>
    <n v="1.81"/>
    <x v="153"/>
  </r>
  <r>
    <x v="1"/>
    <s v="MIN"/>
    <s v="CIN"/>
    <n v="72"/>
    <n v="28"/>
    <s v="(11:49) (Shotgun) 8-K.Cousins pass incomplete short left to 18-J.Jefferson."/>
    <s v="pass"/>
    <n v="0"/>
    <n v="1"/>
    <n v="0"/>
    <n v="0"/>
    <s v="J.Jefferson"/>
    <n v="13"/>
    <n v="13"/>
    <n v="0"/>
    <n v="1"/>
    <n v="0"/>
    <n v="1.6"/>
    <n v="1.8275000000000001"/>
    <n v="1.8275000000000001"/>
    <x v="0"/>
  </r>
  <r>
    <x v="1"/>
    <s v="MIN"/>
    <s v="CIN"/>
    <n v="72"/>
    <n v="28"/>
    <s v="(11:44) (Shotgun) 8-K.Cousins pass short middle to 12-D.Westbrook to MIN 39 for 11 yards (37-R.Allen; 30-J.Bates)."/>
    <s v="pass"/>
    <n v="0"/>
    <n v="1"/>
    <n v="0"/>
    <n v="0"/>
    <s v="D.Westbrook"/>
    <n v="7"/>
    <n v="7"/>
    <n v="0"/>
    <n v="1"/>
    <n v="0"/>
    <n v="1.6"/>
    <n v="1.7225000000000001"/>
    <n v="1.7225000000000001"/>
    <x v="245"/>
  </r>
  <r>
    <x v="1"/>
    <s v="CIN"/>
    <s v="MIN"/>
    <n v="70"/>
    <n v="30"/>
    <s v="(10:53) 9-J.Burrow pass short left to 28-J.Mixon to CIN 35 for 5 yards (58-M.Pierce; 54-E.Kendricks)."/>
    <s v="pass"/>
    <n v="0"/>
    <n v="1"/>
    <n v="0"/>
    <n v="0"/>
    <s v="J.Mixon"/>
    <n v="-2"/>
    <n v="-2"/>
    <n v="0"/>
    <n v="1"/>
    <n v="0"/>
    <n v="1.6"/>
    <n v="1.5650000000000002"/>
    <n v="1.5650000000000002"/>
    <x v="32"/>
  </r>
  <r>
    <x v="1"/>
    <s v="CIN"/>
    <s v="MIN"/>
    <n v="62"/>
    <n v="38"/>
    <s v="(9:06) 9-J.Burrow pass incomplete short left to 83-T.Boyd."/>
    <s v="pass"/>
    <n v="0"/>
    <n v="1"/>
    <n v="0"/>
    <n v="0"/>
    <s v="T.Boyd"/>
    <n v="3"/>
    <n v="3"/>
    <n v="0"/>
    <n v="1"/>
    <n v="0"/>
    <n v="1.6"/>
    <n v="1.6525000000000001"/>
    <n v="1.6525000000000001"/>
    <x v="24"/>
  </r>
  <r>
    <x v="1"/>
    <s v="CIN"/>
    <s v="MIN"/>
    <n v="62"/>
    <n v="38"/>
    <s v="(9:03) (Shotgun) 9-J.Burrow pass short left to 87-C.Uzomah to CIN 41 for 3 yards (54-E.Kendricks)."/>
    <s v="pass"/>
    <n v="0"/>
    <n v="1"/>
    <n v="0"/>
    <n v="0"/>
    <s v="C.Uzomah"/>
    <n v="0"/>
    <n v="0"/>
    <n v="0"/>
    <n v="1"/>
    <n v="0"/>
    <n v="1.6"/>
    <n v="1.6"/>
    <n v="1.6"/>
    <x v="246"/>
  </r>
  <r>
    <x v="1"/>
    <s v="CIN"/>
    <s v="MIN"/>
    <n v="64"/>
    <n v="36"/>
    <s v="(5:44) (Shotgun) 9-J.Burrow pass short left to 34-S.Perine to CIN 43 for 7 yards (7-P.Peterson) [97-E.Griffen]."/>
    <s v="pass"/>
    <n v="0"/>
    <n v="1"/>
    <n v="0"/>
    <n v="0"/>
    <s v="S.Perine"/>
    <n v="-3"/>
    <n v="-3"/>
    <n v="0"/>
    <n v="1"/>
    <n v="0"/>
    <n v="1.6"/>
    <n v="1.5475000000000001"/>
    <n v="1.5475000000000001"/>
    <x v="247"/>
  </r>
  <r>
    <x v="1"/>
    <s v="CIN"/>
    <s v="MIN"/>
    <n v="46"/>
    <n v="54"/>
    <s v="(:05) (Shotgun) 9-J.Burrow pass incomplete short middle to 85-T.Higgins (23-X.Woods)."/>
    <s v="pass"/>
    <n v="0"/>
    <n v="1"/>
    <n v="0"/>
    <n v="0"/>
    <s v="T.Higgins"/>
    <n v="6"/>
    <n v="6"/>
    <n v="0"/>
    <n v="1"/>
    <n v="0"/>
    <n v="1.6"/>
    <n v="1.7050000000000001"/>
    <n v="1.7050000000000001"/>
    <x v="16"/>
  </r>
  <r>
    <x v="1"/>
    <s v="MIN"/>
    <s v="CIN"/>
    <n v="74"/>
    <n v="26"/>
    <s v="(14:33) 8-K.Cousins pass short middle to 83-T.Conklin to MIN 28 for 2 yards (57-G.Pratt) [96-C.Sample]."/>
    <s v="pass"/>
    <n v="0"/>
    <n v="1"/>
    <n v="0"/>
    <n v="0"/>
    <s v="T.Conklin"/>
    <n v="2"/>
    <n v="2"/>
    <n v="0"/>
    <n v="1"/>
    <n v="0"/>
    <n v="1.6"/>
    <n v="1.635"/>
    <n v="1.635"/>
    <x v="40"/>
  </r>
  <r>
    <x v="1"/>
    <s v="MIN"/>
    <s v="CIN"/>
    <n v="70"/>
    <n v="30"/>
    <s v="(13:13) (Shotgun) 8-K.Cousins pass short left to 33-D.Cook to MIN 39 for 9 yards (30-J.Bates; 55-L.Wilson)."/>
    <s v="pass"/>
    <n v="0"/>
    <n v="1"/>
    <n v="0"/>
    <n v="0"/>
    <s v="D.Cook"/>
    <n v="-4"/>
    <n v="-4"/>
    <n v="0"/>
    <n v="1"/>
    <n v="0"/>
    <n v="1.6"/>
    <n v="1.53"/>
    <n v="1.53"/>
    <x v="11"/>
  </r>
  <r>
    <x v="1"/>
    <s v="MIN"/>
    <s v="CIN"/>
    <n v="61"/>
    <n v="39"/>
    <s v="(12:34) 8-K.Cousins pass short right to 25-A.Mattison to MIN 43 for 4 yards (55-L.Wilson; 21-M.Hilton)."/>
    <s v="pass"/>
    <n v="0"/>
    <n v="1"/>
    <n v="0"/>
    <n v="0"/>
    <s v="A.Mattison"/>
    <n v="-3"/>
    <n v="-3"/>
    <n v="0"/>
    <n v="1"/>
    <n v="0"/>
    <n v="1.6"/>
    <n v="1.5475000000000001"/>
    <n v="1.5475000000000001"/>
    <x v="248"/>
  </r>
  <r>
    <x v="1"/>
    <s v="MIN"/>
    <s v="CIN"/>
    <n v="50"/>
    <n v="50"/>
    <s v="(11:14) 8-K.Cousins pass short middle to 18-J.Jefferson to CIN 33 for 17 yards (22-C.Awuzie) [91-T.Hendrickson]."/>
    <s v="pass"/>
    <n v="0"/>
    <n v="1"/>
    <n v="0"/>
    <n v="0"/>
    <s v="J.Jefferson"/>
    <n v="12"/>
    <n v="12"/>
    <n v="0"/>
    <n v="1"/>
    <n v="0"/>
    <n v="1.6"/>
    <n v="1.81"/>
    <n v="1.81"/>
    <x v="0"/>
  </r>
  <r>
    <x v="1"/>
    <s v="MIN"/>
    <s v="CIN"/>
    <n v="33"/>
    <n v="67"/>
    <s v="(10:36) 18-J.Jefferson pass short right to 17-K.Osborn ran ob at CIN 22 for 11 yards [57-G.Pratt]."/>
    <s v="pass"/>
    <n v="0"/>
    <n v="1"/>
    <n v="0"/>
    <n v="0"/>
    <s v="K.Osborn"/>
    <n v="11"/>
    <n v="11"/>
    <n v="0"/>
    <n v="1"/>
    <n v="0"/>
    <n v="1.6"/>
    <n v="1.7925"/>
    <n v="1.7925"/>
    <x v="154"/>
  </r>
  <r>
    <x v="1"/>
    <s v="MIN"/>
    <s v="CIN"/>
    <n v="36"/>
    <n v="64"/>
    <s v="(8:22) (Shotgun) 8-K.Cousins pass short right to 17-K.Osborn pushed ob at CIN 11 for 25 yards (30-J.Bates)."/>
    <s v="pass"/>
    <n v="0"/>
    <n v="1"/>
    <n v="0"/>
    <n v="0"/>
    <s v="K.Osborn"/>
    <n v="5"/>
    <n v="5"/>
    <n v="0"/>
    <n v="1"/>
    <n v="0"/>
    <n v="1.6"/>
    <n v="1.6875"/>
    <n v="1.6875"/>
    <x v="154"/>
  </r>
  <r>
    <x v="1"/>
    <s v="MIN"/>
    <s v="CIN"/>
    <n v="5"/>
    <n v="95"/>
    <s v="(6:42) 8-K.Cousins pass short right to 19-A.Thielen for 5 yards, TOUCHDOWN."/>
    <s v="pass"/>
    <n v="0"/>
    <n v="1"/>
    <n v="0"/>
    <n v="0"/>
    <s v="A.Thielen"/>
    <n v="5"/>
    <n v="5"/>
    <n v="0"/>
    <n v="1"/>
    <n v="0"/>
    <n v="3.2"/>
    <n v="1.6875"/>
    <n v="3.2"/>
    <x v="153"/>
  </r>
  <r>
    <x v="1"/>
    <s v="CIN"/>
    <s v="MIN"/>
    <n v="62"/>
    <n v="38"/>
    <s v="(4:43) (Shotgun) 9-J.Burrow pass deep left to 1-J.Chase to MIN 45 for 17 yards (23-X.Woods)."/>
    <s v="pass"/>
    <n v="0"/>
    <n v="1"/>
    <n v="0"/>
    <n v="0"/>
    <s v="J.Chase"/>
    <n v="17"/>
    <n v="17"/>
    <n v="0"/>
    <n v="1"/>
    <n v="0"/>
    <n v="1.6"/>
    <n v="1.8975"/>
    <n v="1.8975"/>
    <x v="83"/>
  </r>
  <r>
    <x v="1"/>
    <s v="CIN"/>
    <s v="MIN"/>
    <n v="42"/>
    <n v="58"/>
    <s v="(2:40) (Shotgun) 9-J.Burrow pass short right to 1-J.Chase to MIN 29 for 13 yards (21-B.Breeland)."/>
    <s v="pass"/>
    <n v="0"/>
    <n v="1"/>
    <n v="0"/>
    <n v="0"/>
    <s v="J.Chase"/>
    <n v="5"/>
    <n v="5"/>
    <n v="0"/>
    <n v="1"/>
    <n v="0"/>
    <n v="1.6"/>
    <n v="1.6875"/>
    <n v="1.6875"/>
    <x v="83"/>
  </r>
  <r>
    <x v="1"/>
    <s v="CIN"/>
    <s v="MIN"/>
    <n v="2"/>
    <n v="98"/>
    <s v="(1:52) (Shotgun) 9-J.Burrow pass short middle to 85-T.Higgins for 2 yards, TOUCHDOWN [94-D.Tomlinson]."/>
    <s v="pass"/>
    <n v="0"/>
    <n v="1"/>
    <n v="0"/>
    <n v="0"/>
    <s v="T.Higgins"/>
    <n v="2"/>
    <n v="2"/>
    <n v="0"/>
    <n v="1"/>
    <n v="0"/>
    <n v="3.7"/>
    <n v="1.635"/>
    <n v="3.7"/>
    <x v="16"/>
  </r>
  <r>
    <x v="1"/>
    <s v="CIN"/>
    <s v="MIN"/>
    <n v="61"/>
    <n v="39"/>
    <s v="(:53) (Shotgun) 9-J.Burrow pass short middle to 28-J.Mixon pushed ob at CIN 41 for 2 yards (59-N.Vigil)."/>
    <s v="pass"/>
    <n v="0"/>
    <n v="1"/>
    <n v="0"/>
    <n v="0"/>
    <s v="J.Mixon"/>
    <n v="1"/>
    <n v="1"/>
    <n v="0"/>
    <n v="1"/>
    <n v="0"/>
    <n v="1.6"/>
    <n v="1.6175000000000002"/>
    <n v="1.6175000000000002"/>
    <x v="32"/>
  </r>
  <r>
    <x v="1"/>
    <s v="CIN"/>
    <s v="MIN"/>
    <n v="59"/>
    <n v="41"/>
    <s v="(:47) (Shotgun) 9-J.Burrow pass short left to 83-T.Boyd pushed ob at 50 for 9 yards (24-M.Alexander)."/>
    <s v="pass"/>
    <n v="0"/>
    <n v="1"/>
    <n v="0"/>
    <n v="0"/>
    <s v="T.Boyd"/>
    <n v="9"/>
    <n v="9"/>
    <n v="0"/>
    <n v="1"/>
    <n v="0"/>
    <n v="1.6"/>
    <n v="1.7575000000000001"/>
    <n v="1.7575000000000001"/>
    <x v="24"/>
  </r>
  <r>
    <x v="1"/>
    <s v="CIN"/>
    <s v="MIN"/>
    <n v="50"/>
    <n v="50"/>
    <s v="(:42) (Shotgun) 9-J.Burrow pass deep right to 1-J.Chase for 50 yards, TOUCHDOWN. MIN-21-B.Breeland was injured during the play."/>
    <s v="pass"/>
    <n v="0"/>
    <n v="1"/>
    <n v="0"/>
    <n v="0"/>
    <s v="J.Chase"/>
    <n v="36"/>
    <n v="36"/>
    <n v="0"/>
    <n v="1"/>
    <n v="0"/>
    <n v="1.6"/>
    <n v="2.23"/>
    <n v="2.23"/>
    <x v="83"/>
  </r>
  <r>
    <x v="1"/>
    <s v="MIN"/>
    <s v="CIN"/>
    <n v="70"/>
    <n v="30"/>
    <s v="(:24) (Shotgun) 8-K.Cousins pass short left to 19-A.Thielen to MIN 30 for no gain (37-R.Allen, 65-L.Ogunjobi)."/>
    <s v="pass"/>
    <n v="0"/>
    <n v="1"/>
    <n v="0"/>
    <n v="0"/>
    <s v="A.Thielen"/>
    <n v="0"/>
    <n v="0"/>
    <n v="0"/>
    <n v="1"/>
    <n v="0"/>
    <n v="1.6"/>
    <n v="1.6"/>
    <n v="1.6"/>
    <x v="153"/>
  </r>
  <r>
    <x v="1"/>
    <s v="MIN"/>
    <s v="CIN"/>
    <n v="70"/>
    <n v="30"/>
    <s v="(:20) (Shotgun) 8-K.Cousins pass incomplete short right to 17-K.Osborn. Penalty on MIN, Illegal Formation, declined."/>
    <s v="pass"/>
    <n v="0"/>
    <n v="1"/>
    <n v="0"/>
    <n v="0"/>
    <s v="K.Osborn"/>
    <n v="0"/>
    <n v="0"/>
    <n v="0"/>
    <n v="1"/>
    <n v="0"/>
    <n v="1.6"/>
    <n v="1.6"/>
    <n v="1.6"/>
    <x v="154"/>
  </r>
  <r>
    <x v="1"/>
    <s v="MIN"/>
    <s v="CIN"/>
    <n v="70"/>
    <n v="30"/>
    <s v="(:17) (Shotgun) 8-K.Cousins pass short left to 18-J.Jefferson pushed ob at MIN 39 for 9 yards (22-C.Awuzie). Penalty on MIN-56-G.Bradbury, Offensive Holding, declined."/>
    <s v="pass"/>
    <n v="0"/>
    <n v="1"/>
    <n v="0"/>
    <n v="0"/>
    <s v="J.Jefferson"/>
    <n v="9"/>
    <n v="9"/>
    <n v="0"/>
    <n v="1"/>
    <n v="0"/>
    <n v="1.6"/>
    <n v="1.7575000000000001"/>
    <n v="1.7575000000000001"/>
    <x v="0"/>
  </r>
  <r>
    <x v="1"/>
    <s v="CIN"/>
    <s v="MIN"/>
    <n v="66"/>
    <n v="34"/>
    <s v="(13:40) (Shotgun) 9-J.Burrow pass short right to 28-J.Mixon to CIN 38 for 4 yards (21-B.Breeland)."/>
    <s v="pass"/>
    <n v="0"/>
    <n v="1"/>
    <n v="0"/>
    <n v="0"/>
    <s v="J.Mixon"/>
    <n v="-1"/>
    <n v="-1"/>
    <n v="0"/>
    <n v="1"/>
    <n v="0"/>
    <n v="1.6"/>
    <n v="1.5825"/>
    <n v="1.5825"/>
    <x v="32"/>
  </r>
  <r>
    <x v="1"/>
    <s v="CIN"/>
    <s v="MIN"/>
    <n v="62"/>
    <n v="38"/>
    <s v="(13:03) (Shotgun) 9-J.Burrow pass short right to 85-T.Higgins pushed ob at MIN 34 for 28 yards (59-N.Vigil)."/>
    <s v="pass"/>
    <n v="0"/>
    <n v="1"/>
    <n v="0"/>
    <n v="0"/>
    <s v="T.Higgins"/>
    <n v="12"/>
    <n v="12"/>
    <n v="0"/>
    <n v="1"/>
    <n v="0"/>
    <n v="1.6"/>
    <n v="1.81"/>
    <n v="1.81"/>
    <x v="16"/>
  </r>
  <r>
    <x v="1"/>
    <s v="CIN"/>
    <s v="MIN"/>
    <n v="30"/>
    <n v="70"/>
    <s v="(11:48) 9-J.Burrow pass incomplete deep right to 80-M.Thomas."/>
    <s v="pass"/>
    <n v="0"/>
    <n v="1"/>
    <n v="0"/>
    <n v="0"/>
    <s v="M.Thomas"/>
    <n v="25"/>
    <n v="25"/>
    <n v="0"/>
    <n v="1"/>
    <n v="0"/>
    <n v="1.6"/>
    <n v="2.0375000000000001"/>
    <n v="2.0375000000000001"/>
    <x v="249"/>
  </r>
  <r>
    <x v="1"/>
    <s v="CIN"/>
    <s v="MIN"/>
    <n v="30"/>
    <n v="70"/>
    <s v="(11:43) (Shotgun) 9-J.Burrow pass short right to 83-T.Boyd to MIN 25 for 5 yards (54-E.Kendricks)."/>
    <s v="pass"/>
    <n v="0"/>
    <n v="1"/>
    <n v="0"/>
    <n v="0"/>
    <s v="T.Boyd"/>
    <n v="5"/>
    <n v="5"/>
    <n v="0"/>
    <n v="1"/>
    <n v="0"/>
    <n v="1.6"/>
    <n v="1.6875"/>
    <n v="1.6875"/>
    <x v="24"/>
  </r>
  <r>
    <x v="1"/>
    <s v="CIN"/>
    <s v="MIN"/>
    <n v="16"/>
    <n v="84"/>
    <s v="(9:44) (Shotgun) 9-J.Burrow pass short right to 85-T.Higgins to MIN 2 for 14 yards (29-K.Boyd)."/>
    <s v="pass"/>
    <n v="0"/>
    <n v="1"/>
    <n v="0"/>
    <n v="0"/>
    <s v="T.Higgins"/>
    <n v="11"/>
    <n v="11"/>
    <n v="0"/>
    <n v="1"/>
    <n v="0"/>
    <n v="2"/>
    <n v="1.7925"/>
    <n v="1.9294500000000001"/>
    <x v="16"/>
  </r>
  <r>
    <x v="1"/>
    <s v="MIN"/>
    <s v="CIN"/>
    <n v="63"/>
    <n v="37"/>
    <s v="(7:24) (Shotgun) 8-K.Cousins pass short left to 31-A.Abdullah pushed ob at MIN 47 for 10 yards (55-L.Wilson)."/>
    <s v="pass"/>
    <n v="0"/>
    <n v="1"/>
    <n v="0"/>
    <n v="0"/>
    <s v="A.Abdullah"/>
    <n v="6"/>
    <n v="6"/>
    <n v="0"/>
    <n v="1"/>
    <n v="0"/>
    <n v="1.6"/>
    <n v="1.7050000000000001"/>
    <n v="1.7050000000000001"/>
    <x v="82"/>
  </r>
  <r>
    <x v="1"/>
    <s v="MIN"/>
    <s v="CIN"/>
    <n v="69"/>
    <n v="31"/>
    <s v="(6:26) 8-K.Cousins pass incomplete short middle to 89-C.Herndon."/>
    <s v="pass"/>
    <n v="0"/>
    <n v="1"/>
    <n v="0"/>
    <n v="0"/>
    <s v="C.Herndon"/>
    <n v="8"/>
    <n v="8"/>
    <n v="0"/>
    <n v="1"/>
    <n v="0"/>
    <n v="1.6"/>
    <n v="1.74"/>
    <n v="1.74"/>
    <x v="250"/>
  </r>
  <r>
    <x v="1"/>
    <s v="MIN"/>
    <s v="CIN"/>
    <n v="69"/>
    <n v="31"/>
    <s v="(6:21) (Shotgun) 8-K.Cousins pass short middle to 17-K.Osborn to MIN 41 for 10 yards (30-J.Bates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</r>
  <r>
    <x v="1"/>
    <s v="MIN"/>
    <s v="CIN"/>
    <n v="30"/>
    <n v="70"/>
    <s v="(3:15) 8-K.Cousins pass incomplete short left to 89-C.Herndon."/>
    <s v="pass"/>
    <n v="0"/>
    <n v="1"/>
    <n v="0"/>
    <n v="0"/>
    <s v="C.Herndon"/>
    <n v="5"/>
    <n v="5"/>
    <n v="0"/>
    <n v="1"/>
    <n v="0"/>
    <n v="1.6"/>
    <n v="1.6875"/>
    <n v="1.6875"/>
    <x v="250"/>
  </r>
  <r>
    <x v="1"/>
    <s v="MIN"/>
    <s v="CIN"/>
    <n v="24"/>
    <n v="76"/>
    <s v="(2:34) (Shotgun) 8-K.Cousins pass incomplete short middle to 18-J.Jefferson."/>
    <s v="pass"/>
    <n v="0"/>
    <n v="1"/>
    <n v="0"/>
    <n v="0"/>
    <s v="J.Jefferson"/>
    <n v="9"/>
    <n v="9"/>
    <n v="0"/>
    <n v="1"/>
    <n v="0"/>
    <n v="1.8"/>
    <n v="1.7575000000000001"/>
    <n v="1.7855500000000002"/>
    <x v="0"/>
  </r>
  <r>
    <x v="1"/>
    <s v="MIN"/>
    <s v="CIN"/>
    <n v="24"/>
    <n v="76"/>
    <s v="(2:30) (Shotgun) 8-K.Cousins pass short middle to 19-A.Thielen for 24 yards, TOUCHDOWN."/>
    <s v="pass"/>
    <n v="0"/>
    <n v="1"/>
    <n v="0"/>
    <n v="0"/>
    <s v="A.Thielen"/>
    <n v="5"/>
    <n v="5"/>
    <n v="0"/>
    <n v="1"/>
    <n v="0"/>
    <n v="1.8"/>
    <n v="1.6875"/>
    <n v="1.7617500000000001"/>
    <x v="153"/>
  </r>
  <r>
    <x v="1"/>
    <s v="CIN"/>
    <s v="MIN"/>
    <n v="35"/>
    <n v="65"/>
    <s v="(14:21) (Shotgun) 9-J.Burrow pass incomplete short left to 80-M.Thomas (24-M.Alexander)."/>
    <s v="pass"/>
    <n v="0"/>
    <n v="1"/>
    <n v="0"/>
    <n v="0"/>
    <s v="M.Thomas"/>
    <n v="0"/>
    <n v="0"/>
    <n v="0"/>
    <n v="1"/>
    <n v="0"/>
    <n v="1.6"/>
    <n v="1.6"/>
    <n v="1.6"/>
    <x v="249"/>
  </r>
  <r>
    <x v="1"/>
    <s v="MIN"/>
    <s v="CIN"/>
    <n v="60"/>
    <n v="40"/>
    <s v="(13:00) 8-K.Cousins pass short middle to 30-C.Ham to MIN 46 for 6 yards (57-G.Pratt)."/>
    <s v="pass"/>
    <n v="0"/>
    <n v="1"/>
    <n v="0"/>
    <n v="0"/>
    <s v="C.Ham"/>
    <n v="2"/>
    <n v="2"/>
    <n v="0"/>
    <n v="1"/>
    <n v="0"/>
    <n v="1.6"/>
    <n v="1.635"/>
    <n v="1.635"/>
    <x v="251"/>
  </r>
  <r>
    <x v="1"/>
    <s v="MIN"/>
    <s v="CIN"/>
    <n v="52"/>
    <n v="48"/>
    <s v="(11:36) 8-K.Cousins pass incomplete deep left to 18-J.Jefferson (22-C.Awuzie)."/>
    <s v="pass"/>
    <n v="0"/>
    <n v="1"/>
    <n v="0"/>
    <n v="0"/>
    <s v="J.Jefferson"/>
    <n v="23"/>
    <n v="23"/>
    <n v="0"/>
    <n v="1"/>
    <n v="0"/>
    <n v="1.6"/>
    <n v="2.0024999999999999"/>
    <n v="2.0024999999999999"/>
    <x v="0"/>
  </r>
  <r>
    <x v="1"/>
    <s v="MIN"/>
    <s v="CIN"/>
    <n v="52"/>
    <n v="48"/>
    <s v="(11:31) (Shotgun) 8-K.Cousins pass short middle to 33-D.Cook to CIN 43 for 9 yards (24-V.Bell; 22-C.Awuzie)."/>
    <s v="pass"/>
    <n v="0"/>
    <n v="1"/>
    <n v="0"/>
    <n v="0"/>
    <s v="D.Cook"/>
    <n v="1"/>
    <n v="1"/>
    <n v="0"/>
    <n v="1"/>
    <n v="0"/>
    <n v="1.6"/>
    <n v="1.6175000000000002"/>
    <n v="1.6175000000000002"/>
    <x v="11"/>
  </r>
  <r>
    <x v="1"/>
    <s v="MIN"/>
    <s v="CIN"/>
    <n v="43"/>
    <n v="57"/>
    <s v="(10:49) 8-K.Cousins pass short middle to 17-K.Osborn to CIN 35 for 8 yards (50-J.Evans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1"/>
    <s v="MIN"/>
    <s v="CIN"/>
    <n v="35"/>
    <n v="65"/>
    <s v="(10:15) (Shotgun) 8-K.Cousins pass short middle to 18-J.Jefferson to CIN 1 for 34 yards (20-E.Apple, 57-G.Pratt). Minnesota challenged the short of the goal line ruling, and the play was Upheld. The ruling on the field stands. (Timeout #2.)"/>
    <s v="pass"/>
    <n v="0"/>
    <n v="1"/>
    <n v="0"/>
    <n v="0"/>
    <s v="J.Jefferson"/>
    <n v="15"/>
    <n v="15"/>
    <n v="0"/>
    <n v="1"/>
    <n v="0"/>
    <n v="1.6"/>
    <n v="1.8625"/>
    <n v="1.8625"/>
    <x v="0"/>
  </r>
  <r>
    <x v="1"/>
    <s v="CIN"/>
    <s v="MIN"/>
    <n v="67"/>
    <n v="33"/>
    <s v="(8:17) 9-J.Burrow pass incomplete deep right to 1-J.Chase."/>
    <s v="pass"/>
    <n v="0"/>
    <n v="1"/>
    <n v="0"/>
    <n v="0"/>
    <s v="J.Chase"/>
    <n v="37"/>
    <n v="37"/>
    <n v="0"/>
    <n v="1"/>
    <n v="0"/>
    <n v="1.6"/>
    <n v="2.2475000000000001"/>
    <n v="2.2475000000000001"/>
    <x v="83"/>
  </r>
  <r>
    <x v="1"/>
    <s v="MIN"/>
    <s v="CIN"/>
    <n v="61"/>
    <n v="39"/>
    <s v="(1:11) (Shotgun) 8-K.Cousins pass incomplete deep left to 17-K.Osborn."/>
    <s v="pass"/>
    <n v="0"/>
    <n v="1"/>
    <n v="0"/>
    <n v="0"/>
    <s v="K.Osborn"/>
    <n v="21"/>
    <n v="21"/>
    <n v="0"/>
    <n v="1"/>
    <n v="0"/>
    <n v="1.6"/>
    <n v="1.9675"/>
    <n v="1.9675"/>
    <x v="154"/>
  </r>
  <r>
    <x v="1"/>
    <s v="MIN"/>
    <s v="CIN"/>
    <n v="61"/>
    <n v="39"/>
    <s v="(1:07) (Shotgun) 8-K.Cousins pass short right to 33-D.Cook pushed ob at MIN 39 for no gain (37-R.Allen)."/>
    <s v="pass"/>
    <n v="0"/>
    <n v="1"/>
    <n v="0"/>
    <n v="0"/>
    <s v="D.Cook"/>
    <n v="-4"/>
    <n v="-4"/>
    <n v="0"/>
    <n v="1"/>
    <n v="0"/>
    <n v="1.6"/>
    <n v="1.53"/>
    <n v="1.53"/>
    <x v="11"/>
  </r>
  <r>
    <x v="1"/>
    <s v="MIN"/>
    <s v="CIN"/>
    <n v="61"/>
    <n v="39"/>
    <s v="(1:01) (Shotgun) 8-K.Cousins pass short right to 17-K.Osborn to MIN 45 for 6 yards (22-C.Awuzie; 37-R.Allen)."/>
    <s v="pass"/>
    <n v="0"/>
    <n v="1"/>
    <n v="0"/>
    <n v="0"/>
    <s v="K.Osborn"/>
    <n v="5"/>
    <n v="5"/>
    <n v="0"/>
    <n v="1"/>
    <n v="0"/>
    <n v="1.6"/>
    <n v="1.6875"/>
    <n v="1.6875"/>
    <x v="154"/>
  </r>
  <r>
    <x v="1"/>
    <s v="MIN"/>
    <s v="CIN"/>
    <n v="55"/>
    <n v="45"/>
    <s v="(:37) (Shotgun) 8-K.Cousins pass short middle to 17-K.Osborn to CIN 49 for 6 yards (21-M.Hilt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1"/>
    <s v="MIN"/>
    <s v="CIN"/>
    <n v="49"/>
    <n v="51"/>
    <s v="(:19) (Shotgun) 8-K.Cousins pass short right to 19-A.Thielen to CIN 35 for 14 yards (20-E.Apple)."/>
    <s v="pass"/>
    <n v="0"/>
    <n v="1"/>
    <n v="0"/>
    <n v="0"/>
    <s v="A.Thielen"/>
    <n v="14"/>
    <n v="14"/>
    <n v="0"/>
    <n v="1"/>
    <n v="0"/>
    <n v="1.6"/>
    <n v="1.845"/>
    <n v="1.845"/>
    <x v="153"/>
  </r>
  <r>
    <x v="1"/>
    <s v="CIN"/>
    <s v="MIN"/>
    <n v="65"/>
    <n v="35"/>
    <s v="(8:46) 9-J.Burrow pass short right to 80-M.Thomas to CIN 40 for 5 yards (29-K.Boyd)."/>
    <s v="pass"/>
    <n v="0"/>
    <n v="1"/>
    <n v="0"/>
    <n v="0"/>
    <s v="M.Thomas"/>
    <n v="3"/>
    <n v="3"/>
    <n v="0"/>
    <n v="1"/>
    <n v="0"/>
    <n v="1.6"/>
    <n v="1.6525000000000001"/>
    <n v="1.6525000000000001"/>
    <x v="249"/>
  </r>
  <r>
    <x v="1"/>
    <s v="MIN"/>
    <s v="CIN"/>
    <n v="58"/>
    <n v="42"/>
    <s v="(3:00) 8-K.Cousins pass short right to 30-C.Ham ran ob at MIN 45 for 3 yards."/>
    <s v="pass"/>
    <n v="0"/>
    <n v="1"/>
    <n v="0"/>
    <n v="0"/>
    <s v="C.Ham"/>
    <n v="3"/>
    <n v="3"/>
    <n v="0"/>
    <n v="1"/>
    <n v="0"/>
    <n v="1.6"/>
    <n v="1.6525000000000001"/>
    <n v="1.6525000000000001"/>
    <x v="251"/>
  </r>
  <r>
    <x v="1"/>
    <s v="MIN"/>
    <s v="CIN"/>
    <n v="55"/>
    <n v="45"/>
    <s v="(2:53) (Shotgun) 8-K.Cousins pass short left to 19-A.Thielen to 50 for 5 yards (22-C.Awuzie)."/>
    <s v="pass"/>
    <n v="0"/>
    <n v="1"/>
    <n v="0"/>
    <n v="0"/>
    <s v="A.Thielen"/>
    <n v="5"/>
    <n v="5"/>
    <n v="0"/>
    <n v="1"/>
    <n v="0"/>
    <n v="1.6"/>
    <n v="1.6875"/>
    <n v="1.6875"/>
    <x v="153"/>
  </r>
  <r>
    <x v="1"/>
    <s v="MIN"/>
    <s v="CIN"/>
    <n v="50"/>
    <n v="50"/>
    <s v="(2:18) (Shotgun) 8-K.Cousins pass short middle to 18-J.Jefferson to CIN 38 for 12 yards (22-C.Awuzie)."/>
    <s v="pass"/>
    <n v="0"/>
    <n v="1"/>
    <n v="0"/>
    <n v="0"/>
    <s v="J.Jefferson"/>
    <n v="4"/>
    <n v="4"/>
    <n v="0"/>
    <n v="1"/>
    <n v="0"/>
    <n v="1.6"/>
    <n v="1.6700000000000002"/>
    <n v="1.6700000000000002"/>
    <x v="0"/>
  </r>
  <r>
    <x v="1"/>
    <s v="CIN"/>
    <s v="MIN"/>
    <n v="61"/>
    <n v="39"/>
    <s v="(1:48) 9-J.Burrow pass short left to 1-J.Chase to CIN 45 for 6 yards (99-D.Hunter)."/>
    <s v="pass"/>
    <n v="0"/>
    <n v="1"/>
    <n v="0"/>
    <n v="0"/>
    <s v="J.Chase"/>
    <n v="-1"/>
    <n v="-1"/>
    <n v="0"/>
    <n v="1"/>
    <n v="0"/>
    <n v="1.6"/>
    <n v="1.5825"/>
    <n v="1.5825"/>
    <x v="83"/>
  </r>
  <r>
    <x v="1"/>
    <s v="CIN"/>
    <s v="MIN"/>
    <n v="52"/>
    <n v="48"/>
    <s v="(:39) 9-J.Burrow pass short left to 87-C.Uzomah pushed ob at MIN 20 for 32 yards (23-X.Woods)."/>
    <s v="pass"/>
    <n v="0"/>
    <n v="1"/>
    <n v="0"/>
    <n v="0"/>
    <s v="C.Uzomah"/>
    <n v="15"/>
    <n v="15"/>
    <n v="0"/>
    <n v="1"/>
    <n v="0"/>
    <n v="1.6"/>
    <n v="1.8625"/>
    <n v="1.8625"/>
    <x v="246"/>
  </r>
  <r>
    <x v="1"/>
    <s v="NYJ"/>
    <s v="CAR"/>
    <n v="73"/>
    <n v="27"/>
    <s v="(14:23) (Shotgun) 2-Z.Wilson pass short left to 86-R.Griffin pushed ob at NYJ 34 for 7 yards (43-H.Reddick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</r>
  <r>
    <x v="1"/>
    <s v="CAR"/>
    <s v="NYJ"/>
    <n v="74"/>
    <n v="26"/>
    <s v="(11:24) (Shotgun) 14-S.Darnold pass short right to 22-C.McCaffrey to CAR 37 for 11 yards (29-L.Joyner)."/>
    <s v="pass"/>
    <n v="0"/>
    <n v="1"/>
    <n v="0"/>
    <n v="0"/>
    <s v="C.McCaffrey"/>
    <n v="-4"/>
    <n v="-4"/>
    <n v="0"/>
    <n v="1"/>
    <n v="0"/>
    <n v="1.6"/>
    <n v="1.53"/>
    <n v="1.53"/>
    <x v="85"/>
  </r>
  <r>
    <x v="1"/>
    <s v="CAR"/>
    <s v="NYJ"/>
    <n v="58"/>
    <n v="42"/>
    <s v="(9:15) (Shotgun) 14-S.Darnold pass incomplete deep right to 88-T.Marshall (30-M.Carter II)."/>
    <s v="pass"/>
    <n v="0"/>
    <n v="1"/>
    <n v="0"/>
    <n v="0"/>
    <s v="T.Marshall"/>
    <n v="22"/>
    <n v="22"/>
    <n v="0"/>
    <n v="1"/>
    <n v="0"/>
    <n v="1.6"/>
    <n v="1.9850000000000001"/>
    <n v="1.9850000000000001"/>
    <x v="253"/>
  </r>
  <r>
    <x v="1"/>
    <s v="CAR"/>
    <s v="NYJ"/>
    <n v="50"/>
    <n v="50"/>
    <s v="(7:38) 14-S.Darnold pass short left to 2-Dj.Moore to NYJ 37 for 13 yards (26-B.Echols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</r>
  <r>
    <x v="1"/>
    <s v="CAR"/>
    <s v="NYJ"/>
    <n v="37"/>
    <n v="63"/>
    <s v="(7:00) (Shotgun) 14-S.Darnold pass short middle to 2-Dj.Moore to NYJ 42 for -5 yards (91-J.Franklin-Myers)."/>
    <s v="pass"/>
    <n v="0"/>
    <n v="1"/>
    <n v="0"/>
    <n v="0"/>
    <s v="Dj.Moore"/>
    <n v="-3"/>
    <n v="-3"/>
    <n v="0"/>
    <n v="1"/>
    <n v="0"/>
    <n v="1.6"/>
    <n v="1.5475000000000001"/>
    <n v="1.5475000000000001"/>
    <x v="84"/>
  </r>
  <r>
    <x v="1"/>
    <s v="CAR"/>
    <s v="NYJ"/>
    <n v="42"/>
    <n v="58"/>
    <s v="(6:20) (Shotgun) 14-S.Darnold pass short left to 88-T.Marshall to NYJ 34 for 8 yards (26-B.Echols)."/>
    <s v="pass"/>
    <n v="0"/>
    <n v="1"/>
    <n v="0"/>
    <n v="0"/>
    <s v="T.Marshall"/>
    <n v="7"/>
    <n v="7"/>
    <n v="0"/>
    <n v="1"/>
    <n v="0"/>
    <n v="1.6"/>
    <n v="1.7225000000000001"/>
    <n v="1.7225000000000001"/>
    <x v="253"/>
  </r>
  <r>
    <x v="1"/>
    <s v="CAR"/>
    <s v="NYJ"/>
    <n v="34"/>
    <n v="66"/>
    <s v="(5:34) (Shotgun) 14-S.Darnold pass short left to 85-D.Arnold to NYJ 33 for 1 yard (20-M.Maye)."/>
    <s v="pass"/>
    <n v="0"/>
    <n v="1"/>
    <n v="0"/>
    <n v="0"/>
    <s v="D.Arnold"/>
    <n v="0"/>
    <n v="0"/>
    <n v="0"/>
    <n v="1"/>
    <n v="0"/>
    <n v="1.6"/>
    <n v="1.6"/>
    <n v="1.6"/>
    <x v="254"/>
  </r>
  <r>
    <x v="1"/>
    <s v="CAR"/>
    <s v="NYJ"/>
    <n v="71"/>
    <n v="29"/>
    <s v="(14:21) (Shotgun) 14-S.Darnold pass deep right to 2-Dj.Moore pushed ob at NYJ 45 for 26 yards (31-S.Redwine) [97-N.Shepherd]."/>
    <s v="pass"/>
    <n v="0"/>
    <n v="1"/>
    <n v="0"/>
    <n v="0"/>
    <s v="Dj.Moore"/>
    <n v="25"/>
    <n v="25"/>
    <n v="0"/>
    <n v="1"/>
    <n v="0"/>
    <n v="1.6"/>
    <n v="2.0375000000000001"/>
    <n v="2.0375000000000001"/>
    <x v="84"/>
  </r>
  <r>
    <x v="1"/>
    <s v="CAR"/>
    <s v="NYJ"/>
    <n v="45"/>
    <n v="55"/>
    <s v="(13:42) 14-S.Darnold pass short left to 22-C.McCaffrey to NYJ 40 for 5 yards (40-J.Guidry; 45-H.Nasirildeen)."/>
    <s v="pass"/>
    <n v="0"/>
    <n v="1"/>
    <n v="0"/>
    <n v="0"/>
    <s v="C.McCaffrey"/>
    <n v="-2"/>
    <n v="-2"/>
    <n v="0"/>
    <n v="1"/>
    <n v="0"/>
    <n v="1.6"/>
    <n v="1.5650000000000002"/>
    <n v="1.5650000000000002"/>
    <x v="85"/>
  </r>
  <r>
    <x v="1"/>
    <s v="CAR"/>
    <s v="NYJ"/>
    <n v="40"/>
    <n v="60"/>
    <s v="(12:58) 14-S.Darnold pass deep left to 2-Dj.Moore ran ob at NYJ 13 for 27 yards."/>
    <s v="pass"/>
    <n v="0"/>
    <n v="1"/>
    <n v="0"/>
    <n v="0"/>
    <s v="Dj.Moore"/>
    <n v="27"/>
    <n v="27"/>
    <n v="0"/>
    <n v="1"/>
    <n v="0"/>
    <n v="1.6"/>
    <n v="2.0725000000000002"/>
    <n v="2.0725000000000002"/>
    <x v="84"/>
  </r>
  <r>
    <x v="1"/>
    <s v="CAR"/>
    <s v="NYJ"/>
    <n v="13"/>
    <n v="87"/>
    <s v="(12:31) 14-S.Darnold pass incomplete short left to 80-I.Thomas."/>
    <s v="pass"/>
    <n v="0"/>
    <n v="1"/>
    <n v="0"/>
    <n v="0"/>
    <s v="I.Thomas"/>
    <n v="13"/>
    <n v="13"/>
    <n v="0"/>
    <n v="1"/>
    <n v="0"/>
    <n v="2.2000000000000002"/>
    <n v="1.8275000000000001"/>
    <n v="2.0733500000000005"/>
    <x v="159"/>
  </r>
  <r>
    <x v="1"/>
    <s v="NYJ"/>
    <s v="CAR"/>
    <n v="49"/>
    <n v="51"/>
    <s v="(9:43) 2-Z.Wilson pass incomplete short middle to 86-R.Griffin [21-J.Chinn]."/>
    <s v="pass"/>
    <n v="0"/>
    <n v="1"/>
    <n v="0"/>
    <n v="0"/>
    <s v="R.Griffin"/>
    <n v="3"/>
    <n v="3"/>
    <n v="0"/>
    <n v="1"/>
    <n v="0"/>
    <n v="1.6"/>
    <n v="1.6525000000000001"/>
    <n v="1.6525000000000001"/>
    <x v="252"/>
  </r>
  <r>
    <x v="1"/>
    <s v="NYJ"/>
    <s v="CAR"/>
    <n v="49"/>
    <n v="51"/>
    <s v="(9:37) (Shotgun) 2-Z.Wilson pass short middle intended for 86-R.Griffin INTERCEPTED by 7-S.Thompson at CAR 39. 7-S.Thompson pushed ob at NYJ 32 for 29 yards (75-A.Vera-Tucker)."/>
    <s v="pass"/>
    <n v="0"/>
    <n v="1"/>
    <n v="0"/>
    <n v="0"/>
    <s v="R.Griffin"/>
    <n v="10"/>
    <n v="10"/>
    <n v="0"/>
    <n v="1"/>
    <n v="0"/>
    <n v="1.6"/>
    <n v="1.7750000000000001"/>
    <n v="1.7750000000000001"/>
    <x v="252"/>
  </r>
  <r>
    <x v="1"/>
    <s v="CAR"/>
    <s v="NYJ"/>
    <n v="32"/>
    <n v="68"/>
    <s v="(9:26) 14-S.Darnold pass short right to 22-C.McCaffrey to NYJ 17 for 15 yards (57-C.Mosley)."/>
    <s v="pass"/>
    <n v="0"/>
    <n v="1"/>
    <n v="0"/>
    <n v="0"/>
    <s v="C.McCaffrey"/>
    <n v="2"/>
    <n v="2"/>
    <n v="0"/>
    <n v="1"/>
    <n v="0"/>
    <n v="1.6"/>
    <n v="1.635"/>
    <n v="1.635"/>
    <x v="85"/>
  </r>
  <r>
    <x v="1"/>
    <s v="CAR"/>
    <s v="NYJ"/>
    <n v="17"/>
    <n v="83"/>
    <s v="(8:44) (Shotgun) 14-S.Darnold pass short right to 22-C.McCaffrey to NYJ 6 for 11 yards (31-S.Redwine; 95-Q.Williams)."/>
    <s v="pass"/>
    <n v="0"/>
    <n v="1"/>
    <n v="0"/>
    <n v="0"/>
    <s v="C.McCaffrey"/>
    <n v="-3"/>
    <n v="-3"/>
    <n v="0"/>
    <n v="1"/>
    <n v="0"/>
    <n v="2"/>
    <n v="1.5475000000000001"/>
    <n v="1.8461500000000002"/>
    <x v="85"/>
  </r>
  <r>
    <x v="1"/>
    <s v="CAR"/>
    <s v="NYJ"/>
    <n v="3"/>
    <n v="97"/>
    <s v="(7:33) (Shotgun) 14-S.Darnold pass incomplete short right to 88-T.Marshall."/>
    <s v="pass"/>
    <n v="0"/>
    <n v="1"/>
    <n v="0"/>
    <n v="0"/>
    <s v="T.Marshall"/>
    <n v="3"/>
    <n v="3"/>
    <n v="0"/>
    <n v="1"/>
    <n v="0"/>
    <n v="3.5"/>
    <n v="1.6525000000000001"/>
    <n v="3.5"/>
    <x v="253"/>
  </r>
  <r>
    <x v="1"/>
    <s v="NYJ"/>
    <s v="CAR"/>
    <n v="65"/>
    <n v="35"/>
    <s v="(6:34) (Shotgun) 2-Z.Wilson pass short left to 32-Mi.Carter to NYJ 49 for 14 yards (7-S.Thompson; 26-D.Jackson)."/>
    <s v="pass"/>
    <n v="0"/>
    <n v="1"/>
    <n v="0"/>
    <n v="0"/>
    <s v="Mi.Carter"/>
    <n v="2"/>
    <n v="2"/>
    <n v="0"/>
    <n v="1"/>
    <n v="0"/>
    <n v="1.6"/>
    <n v="1.635"/>
    <n v="1.635"/>
    <x v="155"/>
  </r>
  <r>
    <x v="1"/>
    <s v="NYJ"/>
    <s v="CAR"/>
    <n v="52"/>
    <n v="48"/>
    <s v="(5:05) (Shotgun) 2-Z.Wilson pass short left to 81-T.Kroft to CAR 42 for 10 yards (7-S.Thompson)."/>
    <s v="pass"/>
    <n v="0"/>
    <n v="1"/>
    <n v="0"/>
    <n v="0"/>
    <s v="T.Kroft"/>
    <n v="6"/>
    <n v="6"/>
    <n v="0"/>
    <n v="1"/>
    <n v="0"/>
    <n v="1.6"/>
    <n v="1.7050000000000001"/>
    <n v="1.7050000000000001"/>
    <x v="20"/>
  </r>
  <r>
    <x v="1"/>
    <s v="NYJ"/>
    <s v="CAR"/>
    <n v="42"/>
    <n v="58"/>
    <s v="(4:23) 2-Z.Wilson pass incomplete short right to 81-T.Kroft (38-M.Hartsfield)."/>
    <s v="pass"/>
    <n v="0"/>
    <n v="1"/>
    <n v="0"/>
    <n v="0"/>
    <s v="T.Kroft"/>
    <n v="0"/>
    <n v="0"/>
    <n v="0"/>
    <n v="1"/>
    <n v="0"/>
    <n v="1.6"/>
    <n v="1.6"/>
    <n v="1.6"/>
    <x v="20"/>
  </r>
  <r>
    <x v="1"/>
    <s v="CAR"/>
    <s v="NYJ"/>
    <n v="57"/>
    <n v="43"/>
    <s v="(4:14) 14-S.Darnold pass deep right to 11-R.Anderson for 57 yards, TOUCHDOWN."/>
    <s v="pass"/>
    <n v="0"/>
    <n v="1"/>
    <n v="0"/>
    <n v="0"/>
    <s v="R.Anderson"/>
    <n v="46"/>
    <n v="46"/>
    <n v="0"/>
    <n v="1"/>
    <n v="0"/>
    <n v="1.6"/>
    <n v="2.4050000000000002"/>
    <n v="2.4050000000000002"/>
    <x v="158"/>
  </r>
  <r>
    <x v="1"/>
    <s v="CAR"/>
    <s v="NYJ"/>
    <n v="61"/>
    <n v="39"/>
    <s v="(2:00) (Shotgun) 14-S.Darnold pass short right to 22-C.McCaffrey to NYJ 47 for 14 yards (26-B.Echols) [94-F.Fatukasi]."/>
    <s v="pass"/>
    <n v="0"/>
    <n v="1"/>
    <n v="0"/>
    <n v="0"/>
    <s v="C.McCaffrey"/>
    <n v="5"/>
    <n v="5"/>
    <n v="0"/>
    <n v="1"/>
    <n v="0"/>
    <n v="1.6"/>
    <n v="1.6875"/>
    <n v="1.6875"/>
    <x v="85"/>
  </r>
  <r>
    <x v="1"/>
    <s v="CAR"/>
    <s v="NYJ"/>
    <n v="47"/>
    <n v="53"/>
    <s v="(1:24) (No Huddle, Shotgun) 14-S.Darnold pass short left to 22-C.McCaffrey ran ob at NYJ 43 for 4 yards (26-B.Echols)."/>
    <s v="pass"/>
    <n v="0"/>
    <n v="1"/>
    <n v="0"/>
    <n v="0"/>
    <s v="C.McCaffrey"/>
    <n v="2"/>
    <n v="2"/>
    <n v="0"/>
    <n v="1"/>
    <n v="0"/>
    <n v="1.6"/>
    <n v="1.635"/>
    <n v="1.635"/>
    <x v="85"/>
  </r>
  <r>
    <x v="1"/>
    <s v="CAR"/>
    <s v="NYJ"/>
    <n v="43"/>
    <n v="57"/>
    <s v="(1:17) (Shotgun) 14-S.Darnold pass short left to 85-D.Arnold pushed ob at NYJ 38 for 5 yards (26-B.Echols)."/>
    <s v="pass"/>
    <n v="0"/>
    <n v="1"/>
    <n v="0"/>
    <n v="0"/>
    <s v="D.Arnold"/>
    <n v="3"/>
    <n v="3"/>
    <n v="0"/>
    <n v="1"/>
    <n v="0"/>
    <n v="1.6"/>
    <n v="1.6525000000000001"/>
    <n v="1.6525000000000001"/>
    <x v="254"/>
  </r>
  <r>
    <x v="1"/>
    <s v="CAR"/>
    <s v="NYJ"/>
    <n v="38"/>
    <n v="62"/>
    <s v="(1:11) (Shotgun) 14-S.Darnold pass short right to 88-T.Marshall to NYJ 27 for 11 yards (33-A.Colbert; 43-D.Phillips)."/>
    <s v="pass"/>
    <n v="0"/>
    <n v="1"/>
    <n v="0"/>
    <n v="0"/>
    <s v="T.Marshall"/>
    <n v="8"/>
    <n v="8"/>
    <n v="0"/>
    <n v="1"/>
    <n v="0"/>
    <n v="1.6"/>
    <n v="1.74"/>
    <n v="1.74"/>
    <x v="253"/>
  </r>
  <r>
    <x v="1"/>
    <s v="CAR"/>
    <s v="NYJ"/>
    <n v="27"/>
    <n v="73"/>
    <s v="(:47) (No Huddle, Shotgun) 14-S.Darnold pass short middle to 22-C.McCaffrey to NYJ 5 for 22 yards (20-M.Maye) [95-Q.Williams]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</r>
  <r>
    <x v="1"/>
    <s v="NYJ"/>
    <s v="CAR"/>
    <n v="58"/>
    <n v="42"/>
    <s v="(12:44) (Shotgun) 2-Z.Wilson pass incomplete short left to 10-B.Berrios."/>
    <s v="pass"/>
    <n v="0"/>
    <n v="1"/>
    <n v="0"/>
    <n v="0"/>
    <s v="B.Berrios"/>
    <n v="-2"/>
    <n v="-2"/>
    <n v="0"/>
    <n v="1"/>
    <n v="0"/>
    <n v="1.6"/>
    <n v="1.5650000000000002"/>
    <n v="1.5650000000000002"/>
    <x v="21"/>
  </r>
  <r>
    <x v="1"/>
    <s v="NYJ"/>
    <s v="CAR"/>
    <n v="50"/>
    <n v="50"/>
    <s v="(12:37) (Shotgun) 2-Z.Wilson pass short middle to 8-E.Moore pushed ob at NYJ 47 for -3 yards (31-J.Burris)."/>
    <s v="pass"/>
    <n v="0"/>
    <n v="1"/>
    <n v="0"/>
    <n v="0"/>
    <s v="E.Moore"/>
    <n v="-4"/>
    <n v="-4"/>
    <n v="0"/>
    <n v="1"/>
    <n v="0"/>
    <n v="1.6"/>
    <n v="1.53"/>
    <n v="1.53"/>
    <x v="156"/>
  </r>
  <r>
    <x v="1"/>
    <s v="NYJ"/>
    <s v="CAR"/>
    <n v="53"/>
    <n v="47"/>
    <s v="(11:53) (Shotgun) 2-Z.Wilson pass incomplete short left to 86-R.Griffin (95-D.Brown)."/>
    <s v="pass"/>
    <n v="0"/>
    <n v="1"/>
    <n v="0"/>
    <n v="0"/>
    <s v="R.Griffin"/>
    <n v="0"/>
    <n v="0"/>
    <n v="0"/>
    <n v="1"/>
    <n v="0"/>
    <n v="1.6"/>
    <n v="1.6"/>
    <n v="1.6"/>
    <x v="252"/>
  </r>
  <r>
    <x v="1"/>
    <s v="NYJ"/>
    <s v="CAR"/>
    <n v="53"/>
    <n v="47"/>
    <s v="(11:49) (Shotgun) 2-Z.Wilson pass incomplete short left to 10-B.Berrios (53-B.Burns)."/>
    <s v="pass"/>
    <n v="0"/>
    <n v="1"/>
    <n v="0"/>
    <n v="0"/>
    <s v="B.Berrios"/>
    <n v="8"/>
    <n v="8"/>
    <n v="0"/>
    <n v="1"/>
    <n v="0"/>
    <n v="1.6"/>
    <n v="1.74"/>
    <n v="1.74"/>
    <x v="21"/>
  </r>
  <r>
    <x v="1"/>
    <s v="CAR"/>
    <s v="NYJ"/>
    <n v="63"/>
    <n v="37"/>
    <s v="(10:27) 14-S.Darnold pass short left to 30-C.Hubbard to CAR 38 for 1 yard (43-D.Phillips) [91-J.Franklin-Myers]."/>
    <s v="pass"/>
    <n v="0"/>
    <n v="1"/>
    <n v="0"/>
    <n v="0"/>
    <s v="C.Hubbard"/>
    <n v="0"/>
    <n v="0"/>
    <n v="0"/>
    <n v="1"/>
    <n v="0"/>
    <n v="1.6"/>
    <n v="1.6"/>
    <n v="1.6"/>
    <x v="255"/>
  </r>
  <r>
    <x v="1"/>
    <s v="CAR"/>
    <s v="NYJ"/>
    <n v="62"/>
    <n v="38"/>
    <s v="(9:41) (Shotgun) 14-S.Darnold pass incomplete deep right to 11-R.Anderson."/>
    <s v="pass"/>
    <n v="0"/>
    <n v="1"/>
    <n v="0"/>
    <n v="0"/>
    <s v="R.Anderson"/>
    <n v="32"/>
    <n v="32"/>
    <n v="0"/>
    <n v="1"/>
    <n v="0"/>
    <n v="1.6"/>
    <n v="2.16"/>
    <n v="2.16"/>
    <x v="158"/>
  </r>
  <r>
    <x v="1"/>
    <s v="CAR"/>
    <s v="NYJ"/>
    <n v="62"/>
    <n v="38"/>
    <s v="(9:35) (Shotgun) 14-S.Darnold pass incomplete short right to 85-D.Arnold [95-Q.Williams]."/>
    <s v="pass"/>
    <n v="0"/>
    <n v="1"/>
    <n v="0"/>
    <n v="0"/>
    <s v="D.Arnold"/>
    <n v="12"/>
    <n v="12"/>
    <n v="0"/>
    <n v="1"/>
    <n v="0"/>
    <n v="1.6"/>
    <n v="1.81"/>
    <n v="1.81"/>
    <x v="254"/>
  </r>
  <r>
    <x v="1"/>
    <s v="CAR"/>
    <s v="NYJ"/>
    <n v="71"/>
    <n v="29"/>
    <s v="(6:23) (Shotgun) 14-S.Darnold pass incomplete deep left to 2-Dj.Moore [47-B.Huff]."/>
    <s v="pass"/>
    <n v="0"/>
    <n v="1"/>
    <n v="0"/>
    <n v="0"/>
    <s v="Dj.Moore"/>
    <n v="19"/>
    <n v="19"/>
    <n v="0"/>
    <n v="1"/>
    <n v="0"/>
    <n v="1.6"/>
    <n v="1.9325000000000001"/>
    <n v="1.9325000000000001"/>
    <x v="84"/>
  </r>
  <r>
    <x v="1"/>
    <s v="CAR"/>
    <s v="NYJ"/>
    <n v="71"/>
    <n v="29"/>
    <s v="(6:18) (Shotgun) 14-S.Darnold pass incomplete short right to 88-T.Marshall [47-B.Huff]. Penalty on CAR-88-T.Marshall, Offensive Pass Interference, declined."/>
    <s v="pass"/>
    <n v="0"/>
    <n v="1"/>
    <n v="0"/>
    <n v="0"/>
    <s v="T.Marshall"/>
    <n v="14"/>
    <n v="14"/>
    <n v="0"/>
    <n v="1"/>
    <n v="0"/>
    <n v="1.6"/>
    <n v="1.845"/>
    <n v="1.845"/>
    <x v="253"/>
  </r>
  <r>
    <x v="1"/>
    <s v="NYJ"/>
    <s v="CAR"/>
    <n v="69"/>
    <n v="31"/>
    <s v="(5:29) 2-Z.Wilson pass deep left to 84-C.Davis to CAR 49 for 20 yards (26-D.Jackson)."/>
    <s v="pass"/>
    <n v="0"/>
    <n v="1"/>
    <n v="0"/>
    <n v="0"/>
    <s v="C.Davis"/>
    <n v="19"/>
    <n v="19"/>
    <n v="0"/>
    <n v="1"/>
    <n v="0"/>
    <n v="1.6"/>
    <n v="1.9325000000000001"/>
    <n v="1.9325000000000001"/>
    <x v="41"/>
  </r>
  <r>
    <x v="1"/>
    <s v="NYJ"/>
    <s v="CAR"/>
    <n v="49"/>
    <n v="51"/>
    <s v="(4:46) (Shotgun) 2-Z.Wilson pass short left to 86-R.Griffin to CAR 42 for 7 yards (4-J.Carter)."/>
    <s v="pass"/>
    <n v="0"/>
    <n v="1"/>
    <n v="0"/>
    <n v="0"/>
    <s v="R.Griffin"/>
    <n v="4"/>
    <n v="4"/>
    <n v="0"/>
    <n v="1"/>
    <n v="0"/>
    <n v="1.6"/>
    <n v="1.6700000000000002"/>
    <n v="1.6700000000000002"/>
    <x v="252"/>
  </r>
  <r>
    <x v="1"/>
    <s v="NYJ"/>
    <s v="CAR"/>
    <n v="41"/>
    <n v="59"/>
    <s v="(3:36) 2-Z.Wilson pass short right to 86-R.Griffin to CAR 33 for 8 yards (21-J.Chinn)."/>
    <s v="pass"/>
    <n v="0"/>
    <n v="1"/>
    <n v="0"/>
    <n v="0"/>
    <s v="R.Griffin"/>
    <n v="6"/>
    <n v="6"/>
    <n v="0"/>
    <n v="1"/>
    <n v="0"/>
    <n v="1.6"/>
    <n v="1.7050000000000001"/>
    <n v="1.7050000000000001"/>
    <x v="252"/>
  </r>
  <r>
    <x v="1"/>
    <s v="NYJ"/>
    <s v="CAR"/>
    <n v="22"/>
    <n v="78"/>
    <s v="(1:35) (Shotgun) 2-Z.Wilson pass deep right to 84-C.Davis for 22 yards, TOUCHDOWN. NYJ-77-M.Becton was injured during the play. His return is Doubtful."/>
    <s v="pass"/>
    <n v="0"/>
    <n v="1"/>
    <n v="0"/>
    <n v="0"/>
    <s v="C.Davis"/>
    <n v="22"/>
    <n v="22"/>
    <n v="0"/>
    <n v="1"/>
    <n v="0"/>
    <n v="1.8"/>
    <n v="1.9850000000000001"/>
    <n v="1.8629000000000002"/>
    <x v="41"/>
  </r>
  <r>
    <x v="1"/>
    <s v="CAR"/>
    <s v="NYJ"/>
    <n v="59"/>
    <n v="41"/>
    <s v="(15:00) (Shotgun) 14-S.Darnold pass short middle to 2-Dj.Moore to CAR 48 for 7 yards (30-M.Carter II; 43-D.Phillips)."/>
    <s v="pass"/>
    <n v="0"/>
    <n v="1"/>
    <n v="0"/>
    <n v="0"/>
    <s v="Dj.Moore"/>
    <n v="5"/>
    <n v="5"/>
    <n v="0"/>
    <n v="1"/>
    <n v="0"/>
    <n v="1.6"/>
    <n v="1.6875"/>
    <n v="1.6875"/>
    <x v="84"/>
  </r>
  <r>
    <x v="1"/>
    <s v="CAR"/>
    <s v="NYJ"/>
    <n v="26"/>
    <n v="74"/>
    <s v="(11:46) 14-S.Darnold pass short left to 2-Dj.Moore to NYJ 14 for 12 yards (43-D.Phillips; 95-Q.Williams)."/>
    <s v="pass"/>
    <n v="0"/>
    <n v="1"/>
    <n v="0"/>
    <n v="0"/>
    <s v="Dj.Moore"/>
    <n v="0"/>
    <n v="0"/>
    <n v="0"/>
    <n v="1"/>
    <n v="0"/>
    <n v="1.6"/>
    <n v="1.6"/>
    <n v="1.6"/>
    <x v="84"/>
  </r>
  <r>
    <x v="1"/>
    <s v="CAR"/>
    <s v="NYJ"/>
    <n v="13"/>
    <n v="87"/>
    <s v="(9:37) 14-S.Darnold pass short left to 88-T.Marshall to NYJ 6 for 7 yards (20-M.Maye)."/>
    <s v="pass"/>
    <n v="0"/>
    <n v="1"/>
    <n v="0"/>
    <n v="0"/>
    <s v="T.Marshall"/>
    <n v="-2"/>
    <n v="-2"/>
    <n v="0"/>
    <n v="1"/>
    <n v="0"/>
    <n v="2.2000000000000002"/>
    <n v="1.5650000000000002"/>
    <n v="1.9841000000000002"/>
    <x v="253"/>
  </r>
  <r>
    <x v="1"/>
    <s v="NYJ"/>
    <s v="CAR"/>
    <n v="63"/>
    <n v="37"/>
    <s v="(8:05) (Shotgun) 2-Z.Wilson pass incomplete short left to 84-C.Davis."/>
    <s v="pass"/>
    <n v="0"/>
    <n v="1"/>
    <n v="0"/>
    <n v="0"/>
    <s v="C.Davis"/>
    <n v="4"/>
    <n v="4"/>
    <n v="0"/>
    <n v="1"/>
    <n v="0"/>
    <n v="1.6"/>
    <n v="1.6700000000000002"/>
    <n v="1.6700000000000002"/>
    <x v="41"/>
  </r>
  <r>
    <x v="1"/>
    <s v="CAR"/>
    <s v="NYJ"/>
    <n v="39"/>
    <n v="61"/>
    <s v="(6:10) 14-S.Darnold pass short left to 30-C.Hubbard to NYJ 36 for 3 yards (30-M.Carter II; 43-D.Phillips)."/>
    <s v="pass"/>
    <n v="0"/>
    <n v="1"/>
    <n v="0"/>
    <n v="0"/>
    <s v="C.Hubbard"/>
    <n v="0"/>
    <n v="0"/>
    <n v="0"/>
    <n v="1"/>
    <n v="0"/>
    <n v="1.6"/>
    <n v="1.6"/>
    <n v="1.6"/>
    <x v="255"/>
  </r>
  <r>
    <x v="1"/>
    <s v="CAR"/>
    <s v="NYJ"/>
    <n v="36"/>
    <n v="64"/>
    <s v="(5:21) (Shotgun) 14-S.Darnold pass short right to 22-C.McCaffrey to NYJ 38 for -2 yards (40-J.Guidry)."/>
    <s v="pass"/>
    <n v="0"/>
    <n v="1"/>
    <n v="0"/>
    <n v="0"/>
    <s v="C.McCaffrey"/>
    <n v="-4"/>
    <n v="-4"/>
    <n v="0"/>
    <n v="1"/>
    <n v="0"/>
    <n v="1.6"/>
    <n v="1.53"/>
    <n v="1.53"/>
    <x v="85"/>
  </r>
  <r>
    <x v="1"/>
    <s v="NYJ"/>
    <s v="CAR"/>
    <n v="50"/>
    <n v="50"/>
    <s v="(2:59) (No Huddle, Shotgun) 2-Z.Wilson pass deep left to 11-D.Mims pushed ob at CAR 10 for 40 yards (26-D.Jackson) [98-M.Haynes]. CAR-26-D.Jackson was injured during the play."/>
    <s v="pass"/>
    <n v="0"/>
    <n v="1"/>
    <n v="0"/>
    <n v="0"/>
    <s v="D.Mims"/>
    <n v="30"/>
    <n v="30"/>
    <n v="0"/>
    <n v="1"/>
    <n v="0"/>
    <n v="1.6"/>
    <n v="2.125"/>
    <n v="2.125"/>
    <x v="256"/>
  </r>
  <r>
    <x v="1"/>
    <s v="NYJ"/>
    <s v="CAR"/>
    <n v="20"/>
    <n v="80"/>
    <s v="(2:07) (Shotgun) 2-Z.Wilson pass short middle to 84-C.Davis pushed ob at CAR 8 for 12 yards (8-J.Horn)."/>
    <s v="pass"/>
    <n v="0"/>
    <n v="1"/>
    <n v="0"/>
    <n v="0"/>
    <s v="C.Davis"/>
    <n v="5"/>
    <n v="5"/>
    <n v="0"/>
    <n v="1"/>
    <n v="0"/>
    <n v="1.8"/>
    <n v="1.6875"/>
    <n v="1.7617500000000001"/>
    <x v="41"/>
  </r>
  <r>
    <x v="1"/>
    <s v="NYJ"/>
    <s v="CAR"/>
    <n v="8"/>
    <n v="92"/>
    <s v="(2:00) (Shotgun) 2-Z.Wilson pass short right to 84-C.Davis for 8 yards, TOUCHDOWN."/>
    <s v="pass"/>
    <n v="0"/>
    <n v="1"/>
    <n v="0"/>
    <n v="0"/>
    <s v="C.Davis"/>
    <n v="8"/>
    <n v="8"/>
    <n v="0"/>
    <n v="1"/>
    <n v="0"/>
    <n v="2.7"/>
    <n v="1.74"/>
    <n v="2.3736000000000002"/>
    <x v="41"/>
  </r>
  <r>
    <x v="1"/>
    <s v="ATL"/>
    <s v="PHI"/>
    <n v="43"/>
    <n v="57"/>
    <s v="(13:45) (No Huddle) 2-M.Ryan pass short right to 84-C.Patterson to PHI 42 for 1 yard (2-D.Slay; 49-A.Singleton)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</r>
  <r>
    <x v="1"/>
    <s v="ATL"/>
    <s v="PHI"/>
    <n v="42"/>
    <n v="58"/>
    <s v="(13:08) (Shotgun) 2-M.Ryan pass short right to 18-C.Ridley pushed ob at PHI 31 for 11 yards (28-A.Harris)."/>
    <s v="pass"/>
    <n v="0"/>
    <n v="1"/>
    <n v="0"/>
    <n v="0"/>
    <s v="C.Ridley"/>
    <n v="7"/>
    <n v="7"/>
    <n v="0"/>
    <n v="1"/>
    <n v="0"/>
    <n v="1.6"/>
    <n v="1.7225000000000001"/>
    <n v="1.7225000000000001"/>
    <x v="49"/>
  </r>
  <r>
    <x v="1"/>
    <s v="ATL"/>
    <s v="PHI"/>
    <n v="31"/>
    <n v="69"/>
    <s v="(12:50) 2-M.Ryan pass incomplete short right to 8-K.Pitts."/>
    <s v="pass"/>
    <n v="0"/>
    <n v="1"/>
    <n v="0"/>
    <n v="0"/>
    <s v="K.Pitts"/>
    <n v="7"/>
    <n v="7"/>
    <n v="0"/>
    <n v="1"/>
    <n v="0"/>
    <n v="1.6"/>
    <n v="1.7225000000000001"/>
    <n v="1.7225000000000001"/>
    <x v="30"/>
  </r>
  <r>
    <x v="1"/>
    <s v="ATL"/>
    <s v="PHI"/>
    <n v="28"/>
    <n v="72"/>
    <s v="(12:08) (Shotgun) 2-M.Ryan pass short middle to 18-C.Ridley to PHI 16 for 12 yards (22-M.Epps) [97-J.Hargrave]."/>
    <s v="pass"/>
    <n v="0"/>
    <n v="1"/>
    <n v="0"/>
    <n v="0"/>
    <s v="C.Ridley"/>
    <n v="12"/>
    <n v="12"/>
    <n v="0"/>
    <n v="1"/>
    <n v="0"/>
    <n v="1.6"/>
    <n v="1.81"/>
    <n v="1.81"/>
    <x v="49"/>
  </r>
  <r>
    <x v="1"/>
    <s v="ATL"/>
    <s v="PHI"/>
    <n v="13"/>
    <n v="87"/>
    <s v="(11:03) 2-M.Ryan pass short left to 81-H.Hurst to PHI 6 for 7 yards (49-A.Singleton)."/>
    <s v="pass"/>
    <n v="0"/>
    <n v="1"/>
    <n v="0"/>
    <n v="0"/>
    <s v="H.Hurst"/>
    <n v="1"/>
    <n v="1"/>
    <n v="0"/>
    <n v="1"/>
    <n v="0"/>
    <n v="2.2000000000000002"/>
    <n v="1.6175000000000002"/>
    <n v="2.0019500000000003"/>
    <x v="88"/>
  </r>
  <r>
    <x v="1"/>
    <s v="ATL"/>
    <s v="PHI"/>
    <n v="3"/>
    <n v="97"/>
    <s v="(10:11) 2-M.Ryan pass incomplete short middle to 14-R.Gage."/>
    <s v="pass"/>
    <n v="0"/>
    <n v="1"/>
    <n v="0"/>
    <n v="0"/>
    <s v="R.Gage"/>
    <n v="3"/>
    <n v="3"/>
    <n v="0"/>
    <n v="1"/>
    <n v="0"/>
    <n v="3.5"/>
    <n v="1.6525000000000001"/>
    <n v="3.5"/>
    <x v="164"/>
  </r>
  <r>
    <x v="1"/>
    <s v="PHI"/>
    <s v="ATL"/>
    <n v="50"/>
    <n v="50"/>
    <s v="(9:40) 1-J.Hurts pass short right to 16-Q.Watkins to ATL 39 for 11 yards (24-A.Terrell)."/>
    <s v="pass"/>
    <n v="0"/>
    <n v="1"/>
    <n v="0"/>
    <n v="0"/>
    <s v="Q.Watkins"/>
    <n v="-3"/>
    <n v="-3"/>
    <n v="0"/>
    <n v="1"/>
    <n v="0"/>
    <n v="1.6"/>
    <n v="1.5475000000000001"/>
    <n v="1.5475000000000001"/>
    <x v="5"/>
  </r>
  <r>
    <x v="1"/>
    <s v="PHI"/>
    <s v="ATL"/>
    <n v="39"/>
    <n v="61"/>
    <s v="(9:22) (Shotgun) 1-J.Hurts pass short right to 16-Q.Watkins to ATL 37 for 2 yards (26-I.Oliver)."/>
    <s v="pass"/>
    <n v="0"/>
    <n v="1"/>
    <n v="0"/>
    <n v="0"/>
    <s v="Q.Watkins"/>
    <n v="0"/>
    <n v="0"/>
    <n v="0"/>
    <n v="1"/>
    <n v="0"/>
    <n v="1.6"/>
    <n v="1.6"/>
    <n v="1.6"/>
    <x v="5"/>
  </r>
  <r>
    <x v="1"/>
    <s v="PHI"/>
    <s v="ATL"/>
    <n v="18"/>
    <n v="82"/>
    <s v="(6:23) (Shotgun) 1-J.Hurts pass deep left to 6-D.Smith for 18 yards, TOUCHDOWN."/>
    <s v="pass"/>
    <n v="0"/>
    <n v="1"/>
    <n v="0"/>
    <n v="0"/>
    <s v="D.Smith"/>
    <n v="18"/>
    <n v="18"/>
    <n v="0"/>
    <n v="1"/>
    <n v="0"/>
    <n v="2"/>
    <n v="1.915"/>
    <n v="1.9711000000000001"/>
    <x v="90"/>
  </r>
  <r>
    <x v="1"/>
    <s v="ATL"/>
    <s v="PHI"/>
    <n v="68"/>
    <n v="32"/>
    <s v="(5:51) 2-M.Ryan pass short right to 40-K.Smith to ATL 35 for 3 yards (50-E.Wilson) [58-G.Avery]."/>
    <s v="pass"/>
    <n v="0"/>
    <n v="1"/>
    <n v="0"/>
    <n v="0"/>
    <s v="K.Smith"/>
    <n v="-2"/>
    <n v="-2"/>
    <n v="0"/>
    <n v="1"/>
    <n v="0"/>
    <n v="1.6"/>
    <n v="1.5650000000000002"/>
    <n v="1.5650000000000002"/>
    <x v="22"/>
  </r>
  <r>
    <x v="1"/>
    <s v="ATL"/>
    <s v="PHI"/>
    <n v="72"/>
    <n v="28"/>
    <s v="(:43) (Shotgun) 2-M.Ryan pass short right to 84-C.Patterson to ATL 40 for 12 yards (2-D.Slay; 29-A.Maddox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</r>
  <r>
    <x v="1"/>
    <s v="ATL"/>
    <s v="PHI"/>
    <n v="54"/>
    <n v="46"/>
    <s v="(4:38) 2-M.Ryan pass short right to 81-H.Hurst pushed ob at PHI 47 for 7 yards (2-D.Slay)."/>
    <s v="pass"/>
    <n v="0"/>
    <n v="1"/>
    <n v="0"/>
    <n v="0"/>
    <s v="H.Hurst"/>
    <n v="-1"/>
    <n v="-1"/>
    <n v="0"/>
    <n v="1"/>
    <n v="0"/>
    <n v="1.6"/>
    <n v="1.5825"/>
    <n v="1.5825"/>
    <x v="88"/>
  </r>
  <r>
    <x v="1"/>
    <s v="ATL"/>
    <s v="PHI"/>
    <n v="32"/>
    <n v="68"/>
    <s v="(2:56) (Shotgun) 2-M.Ryan pass incomplete short left to 8-K.Pitts (29-A.Maddox)."/>
    <s v="pass"/>
    <n v="0"/>
    <n v="1"/>
    <n v="0"/>
    <n v="0"/>
    <s v="K.Pitts"/>
    <n v="4"/>
    <n v="4"/>
    <n v="0"/>
    <n v="1"/>
    <n v="0"/>
    <n v="1.6"/>
    <n v="1.6700000000000002"/>
    <n v="1.6700000000000002"/>
    <x v="30"/>
  </r>
  <r>
    <x v="1"/>
    <s v="ATL"/>
    <s v="PHI"/>
    <n v="24"/>
    <n v="76"/>
    <s v="(2:30) 2-M.Ryan pass short middle to 8-K.Pitts to PHI 23 for 1 yard (50-E.Wilson; 57-T.Edwards)."/>
    <s v="pass"/>
    <n v="0"/>
    <n v="1"/>
    <n v="0"/>
    <n v="0"/>
    <s v="K.Pitts"/>
    <n v="1"/>
    <n v="1"/>
    <n v="0"/>
    <n v="1"/>
    <n v="0"/>
    <n v="1.8"/>
    <n v="1.6175000000000002"/>
    <n v="1.7379500000000001"/>
    <x v="30"/>
  </r>
  <r>
    <x v="1"/>
    <s v="ATL"/>
    <s v="PHI"/>
    <n v="12"/>
    <n v="88"/>
    <s v="(:09) (Shotgun) 2-M.Ryan pass incomplete short right to 8-K.Pitts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</r>
  <r>
    <x v="1"/>
    <s v="ATL"/>
    <s v="PHI"/>
    <n v="3"/>
    <n v="97"/>
    <s v="(10:07) (Shotgun) 2-M.Ryan pass incomplete short left to 28-M.Davis."/>
    <s v="pass"/>
    <n v="0"/>
    <n v="1"/>
    <n v="0"/>
    <n v="0"/>
    <s v="M.Davis"/>
    <n v="1"/>
    <n v="1"/>
    <n v="0"/>
    <n v="1"/>
    <n v="0"/>
    <n v="3.5"/>
    <n v="1.6175000000000002"/>
    <n v="3.5"/>
    <x v="13"/>
  </r>
  <r>
    <x v="1"/>
    <s v="PHI"/>
    <s v="ATL"/>
    <n v="70"/>
    <n v="30"/>
    <s v="(14:11) (Shotgun) 1-J.Hurts pass deep right to 86-Z.Ertz to ATL 42 for 28 yards (24-A.Terrell)."/>
    <s v="pass"/>
    <n v="0"/>
    <n v="1"/>
    <n v="0"/>
    <n v="0"/>
    <s v="Z.Ertz"/>
    <n v="27"/>
    <n v="27"/>
    <n v="0"/>
    <n v="1"/>
    <n v="0"/>
    <n v="1.6"/>
    <n v="2.0725000000000002"/>
    <n v="2.0725000000000002"/>
    <x v="257"/>
  </r>
  <r>
    <x v="1"/>
    <s v="PHI"/>
    <s v="ATL"/>
    <n v="42"/>
    <n v="58"/>
    <s v="(13:45) (No Huddle, Shotgun) 1-J.Hurts pass incomplete short middle to 26-M.Sanders (99-J.Bullard)."/>
    <s v="pass"/>
    <n v="0"/>
    <n v="1"/>
    <n v="0"/>
    <n v="0"/>
    <s v="M.Sanders"/>
    <n v="2"/>
    <n v="2"/>
    <n v="0"/>
    <n v="1"/>
    <n v="0"/>
    <n v="1.6"/>
    <n v="1.635"/>
    <n v="1.635"/>
    <x v="160"/>
  </r>
  <r>
    <x v="1"/>
    <s v="PHI"/>
    <s v="ATL"/>
    <n v="36"/>
    <n v="64"/>
    <s v="(12:59) (Shotgun) 1-J.Hurts pass incomplete short left to 6-D.Smith (22-F.Moreau)."/>
    <s v="pass"/>
    <n v="0"/>
    <n v="1"/>
    <n v="0"/>
    <n v="0"/>
    <s v="D.Smith"/>
    <n v="3"/>
    <n v="3"/>
    <n v="0"/>
    <n v="1"/>
    <n v="0"/>
    <n v="1.6"/>
    <n v="1.6525000000000001"/>
    <n v="1.6525000000000001"/>
    <x v="90"/>
  </r>
  <r>
    <x v="1"/>
    <s v="ATL"/>
    <s v="PHI"/>
    <n v="9"/>
    <n v="91"/>
    <s v="(15:00) (Shotgun) 2-M.Ryan pass incomplete short left to 28-M.Davis."/>
    <s v="pass"/>
    <n v="0"/>
    <n v="1"/>
    <n v="0"/>
    <n v="0"/>
    <s v="M.Davis"/>
    <n v="3"/>
    <n v="3"/>
    <n v="0"/>
    <n v="1"/>
    <n v="0"/>
    <n v="2.5"/>
    <n v="1.6525000000000001"/>
    <n v="2.2118500000000001"/>
    <x v="13"/>
  </r>
  <r>
    <x v="1"/>
    <s v="ATL"/>
    <s v="PHI"/>
    <n v="63"/>
    <n v="37"/>
    <s v="(9:44) (Shotgun) 2-M.Ryan pass short middle to 81-H.Hurst to ATL 46 for 9 yards (49-A.Singleton; 50-E.Wilson)."/>
    <s v="pass"/>
    <n v="0"/>
    <n v="1"/>
    <n v="0"/>
    <n v="0"/>
    <s v="H.Hurst"/>
    <n v="6"/>
    <n v="6"/>
    <n v="0"/>
    <n v="1"/>
    <n v="0"/>
    <n v="1.6"/>
    <n v="1.7050000000000001"/>
    <n v="1.7050000000000001"/>
    <x v="88"/>
  </r>
  <r>
    <x v="1"/>
    <s v="PHI"/>
    <s v="ATL"/>
    <n v="67"/>
    <n v="33"/>
    <s v="(7:39) (Shotgun) 1-J.Hurts pass short right to 6-D.Smith to PHI 37 for 4 yards (45-D.Jones)."/>
    <s v="pass"/>
    <n v="0"/>
    <n v="1"/>
    <n v="0"/>
    <n v="0"/>
    <s v="D.Smith"/>
    <n v="4"/>
    <n v="4"/>
    <n v="0"/>
    <n v="1"/>
    <n v="0"/>
    <n v="1.6"/>
    <n v="1.6700000000000002"/>
    <n v="1.6700000000000002"/>
    <x v="90"/>
  </r>
  <r>
    <x v="1"/>
    <s v="PHI"/>
    <s v="ATL"/>
    <n v="63"/>
    <n v="37"/>
    <s v="(7:17) (Shotgun) 1-J.Hurts pass short right to 6-D.Smith to ATL 44 for 19 yards (54-F.Oluokun)."/>
    <s v="pass"/>
    <n v="0"/>
    <n v="1"/>
    <n v="0"/>
    <n v="0"/>
    <s v="D.Smith"/>
    <n v="12"/>
    <n v="12"/>
    <n v="0"/>
    <n v="1"/>
    <n v="0"/>
    <n v="1.6"/>
    <n v="1.81"/>
    <n v="1.81"/>
    <x v="90"/>
  </r>
  <r>
    <x v="1"/>
    <s v="PHI"/>
    <s v="ATL"/>
    <n v="44"/>
    <n v="56"/>
    <s v="(6:44) (Shotgun) 1-J.Hurts pass short right to 6-D.Smith ran ob at ATL 41 for 3 yards."/>
    <s v="pass"/>
    <n v="0"/>
    <n v="1"/>
    <n v="0"/>
    <n v="0"/>
    <s v="D.Smith"/>
    <n v="2"/>
    <n v="2"/>
    <n v="0"/>
    <n v="1"/>
    <n v="0"/>
    <n v="1.6"/>
    <n v="1.635"/>
    <n v="1.635"/>
    <x v="90"/>
  </r>
  <r>
    <x v="1"/>
    <s v="PHI"/>
    <s v="ATL"/>
    <n v="41"/>
    <n v="59"/>
    <s v="(6:30) (Shotgun) 1-J.Hurts pass short left to 18-J.Reagor to ATL 32 for 9 yards (22-F.Moreau)."/>
    <s v="pass"/>
    <n v="0"/>
    <n v="1"/>
    <n v="0"/>
    <n v="0"/>
    <s v="J.Reagor"/>
    <n v="9"/>
    <n v="9"/>
    <n v="0"/>
    <n v="1"/>
    <n v="0"/>
    <n v="1.6"/>
    <n v="1.7575000000000001"/>
    <n v="1.7575000000000001"/>
    <x v="89"/>
  </r>
  <r>
    <x v="1"/>
    <s v="PHI"/>
    <s v="ATL"/>
    <n v="42"/>
    <n v="58"/>
    <s v="(5:35) (Shotgun) 1-J.Hurts pass short right to 14-K.Gainwell to ATL 45 for -3 yards (24-A.Terrell)."/>
    <s v="pass"/>
    <n v="0"/>
    <n v="1"/>
    <n v="0"/>
    <n v="0"/>
    <s v="K.Gainwell"/>
    <n v="-5"/>
    <n v="-5"/>
    <n v="0"/>
    <n v="1"/>
    <n v="0"/>
    <n v="1.6"/>
    <n v="1.5125000000000002"/>
    <n v="1.5125000000000002"/>
    <x v="184"/>
  </r>
  <r>
    <x v="1"/>
    <s v="PHI"/>
    <s v="ATL"/>
    <n v="50"/>
    <n v="50"/>
    <s v="(4:38) (Shotgun) 1-J.Hurts pass incomplete short right to 6-D.Smith (45-D.Jones)."/>
    <s v="pass"/>
    <n v="0"/>
    <n v="1"/>
    <n v="0"/>
    <n v="0"/>
    <s v="D.Smith"/>
    <n v="-1"/>
    <n v="-1"/>
    <n v="0"/>
    <n v="1"/>
    <n v="0"/>
    <n v="1.6"/>
    <n v="1.5825"/>
    <n v="1.5825"/>
    <x v="90"/>
  </r>
  <r>
    <x v="1"/>
    <s v="PHI"/>
    <s v="ATL"/>
    <n v="50"/>
    <n v="50"/>
    <s v="(4:33) (Shotgun) 1-J.Hurts pass short left to 18-J.Reagor to ATL 49 for 1 yard (22-F.Moreau)."/>
    <s v="pass"/>
    <n v="0"/>
    <n v="1"/>
    <n v="0"/>
    <n v="0"/>
    <s v="J.Reagor"/>
    <n v="0"/>
    <n v="0"/>
    <n v="0"/>
    <n v="1"/>
    <n v="0"/>
    <n v="1.6"/>
    <n v="1.6"/>
    <n v="1.6"/>
    <x v="89"/>
  </r>
  <r>
    <x v="1"/>
    <s v="ATL"/>
    <s v="PHI"/>
    <n v="74"/>
    <n v="26"/>
    <s v="(12:25) 2-M.Ryan pass short right to 28-M.Davis to ATL 35 for 9 yards (94-J.Sweat; 50-E.Wilson) [98-H.Ridgeway]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1"/>
    <s v="PHI"/>
    <s v="ATL"/>
    <n v="62"/>
    <n v="38"/>
    <s v="(1:44) (Shotgun) 1-J.Hurts pass short right to 14-K.Gainwell pushed ob at PHI 47 for 9 yards (21-D.Harmon)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1"/>
    <s v="PHI"/>
    <s v="ATL"/>
    <n v="53"/>
    <n v="47"/>
    <s v="(1:37) (Shotgun) 1-J.Hurts pass incomplete short right to 14-K.Gainwell."/>
    <s v="pass"/>
    <n v="0"/>
    <n v="1"/>
    <n v="0"/>
    <n v="0"/>
    <s v="K.Gainwell"/>
    <n v="1"/>
    <n v="1"/>
    <n v="0"/>
    <n v="1"/>
    <n v="0"/>
    <n v="1.6"/>
    <n v="1.6175000000000002"/>
    <n v="1.6175000000000002"/>
    <x v="184"/>
  </r>
  <r>
    <x v="1"/>
    <s v="PHI"/>
    <s v="ATL"/>
    <n v="51"/>
    <n v="49"/>
    <s v="(1:08) (Shotgun) 1-J.Hurts pass short right to 86-Z.Ertz pushed ob at ATL 45 for 6 yards (21-D.Harmon)."/>
    <s v="pass"/>
    <n v="0"/>
    <n v="1"/>
    <n v="0"/>
    <n v="0"/>
    <s v="Z.Ertz"/>
    <n v="4"/>
    <n v="4"/>
    <n v="0"/>
    <n v="1"/>
    <n v="0"/>
    <n v="1.6"/>
    <n v="1.6700000000000002"/>
    <n v="1.6700000000000002"/>
    <x v="257"/>
  </r>
  <r>
    <x v="1"/>
    <s v="PHI"/>
    <s v="ATL"/>
    <n v="26"/>
    <n v="74"/>
    <s v="(:39) (Shotgun) 1-J.Hurts pass short right to 18-J.Reagor to ATL 16 for 10 yards (21-D.Harmon)."/>
    <s v="pass"/>
    <n v="0"/>
    <n v="1"/>
    <n v="0"/>
    <n v="0"/>
    <s v="J.Reagor"/>
    <n v="10"/>
    <n v="10"/>
    <n v="0"/>
    <n v="1"/>
    <n v="0"/>
    <n v="1.6"/>
    <n v="1.7750000000000001"/>
    <n v="1.7750000000000001"/>
    <x v="89"/>
  </r>
  <r>
    <x v="1"/>
    <s v="PHI"/>
    <s v="ATL"/>
    <n v="16"/>
    <n v="84"/>
    <s v="(:22) (Shotgun) 1-J.Hurts pass short right to 88-D.Goedert to ATL 4 for 12 yards (23-E.Harris)."/>
    <s v="pass"/>
    <n v="0"/>
    <n v="1"/>
    <n v="0"/>
    <n v="0"/>
    <s v="D.Goedert"/>
    <n v="12"/>
    <n v="12"/>
    <n v="0"/>
    <n v="1"/>
    <n v="0"/>
    <n v="2"/>
    <n v="1.81"/>
    <n v="1.9354"/>
    <x v="87"/>
  </r>
  <r>
    <x v="1"/>
    <s v="PHI"/>
    <s v="ATL"/>
    <n v="9"/>
    <n v="91"/>
    <s v="(:09) (Shotgun) 1-J.Hurts pass short right to 88-D.Goedert for 9 yards, TOUCHDOWN. The Replay Official reviewed the pass completion ruling, and the play was Upheld. The ruling on the field stands."/>
    <s v="pass"/>
    <n v="0"/>
    <n v="1"/>
    <n v="0"/>
    <n v="0"/>
    <s v="D.Goedert"/>
    <n v="9"/>
    <n v="9"/>
    <n v="0"/>
    <n v="1"/>
    <n v="0"/>
    <n v="2.5"/>
    <n v="1.7575000000000001"/>
    <n v="2.2475500000000004"/>
    <x v="87"/>
  </r>
  <r>
    <x v="1"/>
    <s v="PHI"/>
    <s v="ATL"/>
    <n v="69"/>
    <n v="31"/>
    <s v="(11:04) (Shotgun) 1-J.Hurts pass short right to 18-J.Reagor pushed ob at PHI 30 for -1 yards (21-D.Harmon)."/>
    <s v="pass"/>
    <n v="0"/>
    <n v="1"/>
    <n v="0"/>
    <n v="0"/>
    <s v="J.Reagor"/>
    <n v="-8"/>
    <n v="-8"/>
    <n v="0"/>
    <n v="1"/>
    <n v="0"/>
    <n v="1.6"/>
    <n v="1.4600000000000002"/>
    <n v="1.4600000000000002"/>
    <x v="89"/>
  </r>
  <r>
    <x v="1"/>
    <s v="PHI"/>
    <s v="ATL"/>
    <n v="25"/>
    <n v="75"/>
    <s v="(7:41) (Shotgun) 1-J.Hurts pass short right to 26-M.Sanders pushed ob at ATL 20 for 5 yards (45-D.Jones)."/>
    <s v="pass"/>
    <n v="0"/>
    <n v="1"/>
    <n v="0"/>
    <n v="0"/>
    <s v="M.Sanders"/>
    <n v="-4"/>
    <n v="-4"/>
    <n v="0"/>
    <n v="1"/>
    <n v="0"/>
    <n v="1.8"/>
    <n v="1.53"/>
    <n v="1.7082000000000002"/>
    <x v="160"/>
  </r>
  <r>
    <x v="1"/>
    <s v="PHI"/>
    <s v="ATL"/>
    <n v="20"/>
    <n v="80"/>
    <s v="(7:07) (Shotgun) 1-J.Hurts to ATL 25 for -5 yards. FUMBLES, and recovers at ATL 25. 1-J.Hurts pass incomplete short right to 88-D.Goedert."/>
    <s v="pass"/>
    <n v="0"/>
    <n v="1"/>
    <n v="0"/>
    <n v="0"/>
    <s v="D.Goedert"/>
    <n v="10"/>
    <n v="10"/>
    <n v="0"/>
    <n v="1"/>
    <n v="0"/>
    <n v="1.8"/>
    <n v="1.7750000000000001"/>
    <n v="1.7915000000000001"/>
    <x v="87"/>
  </r>
  <r>
    <x v="1"/>
    <s v="PHI"/>
    <s v="ATL"/>
    <n v="50"/>
    <n v="50"/>
    <s v="(4:24) (Shotgun) 1-J.Hurts pass short right to 88-D.Goedert to ATL 42 for 8 yards (96-T.Davison; 55-S.Means)."/>
    <s v="pass"/>
    <n v="0"/>
    <n v="1"/>
    <n v="0"/>
    <n v="0"/>
    <s v="D.Goedert"/>
    <n v="-5"/>
    <n v="-5"/>
    <n v="0"/>
    <n v="1"/>
    <n v="0"/>
    <n v="1.6"/>
    <n v="1.5125000000000002"/>
    <n v="1.5125000000000002"/>
    <x v="87"/>
  </r>
  <r>
    <x v="1"/>
    <s v="PHI"/>
    <s v="ATL"/>
    <n v="33"/>
    <n v="67"/>
    <s v="(1:53) (Shotgun) 1-J.Hurts pass short right to 26-M.Sanders to ATL 8 for 25 yards (32-J.Hawkins). Penalty on ATL-97-G.Jarrett, Defensive Holding, declined."/>
    <s v="pass"/>
    <n v="0"/>
    <n v="1"/>
    <n v="0"/>
    <n v="0"/>
    <s v="M.Sanders"/>
    <n v="-8"/>
    <n v="-8"/>
    <n v="0"/>
    <n v="1"/>
    <n v="0"/>
    <n v="1.6"/>
    <n v="1.4600000000000002"/>
    <n v="1.4600000000000002"/>
    <x v="160"/>
  </r>
  <r>
    <x v="1"/>
    <s v="ATL"/>
    <s v="PHI"/>
    <n v="61"/>
    <n v="39"/>
    <s v="(15:00) (Shotgun) 2-M.Ryan pass incomplete deep left to 8-K.Pitts [55-B.Graham]."/>
    <s v="pass"/>
    <n v="0"/>
    <n v="1"/>
    <n v="0"/>
    <n v="0"/>
    <s v="K.Pitts"/>
    <n v="16"/>
    <n v="16"/>
    <n v="0"/>
    <n v="1"/>
    <n v="0"/>
    <n v="1.6"/>
    <n v="1.8800000000000001"/>
    <n v="1.8800000000000001"/>
    <x v="30"/>
  </r>
  <r>
    <x v="1"/>
    <s v="ATL"/>
    <s v="PHI"/>
    <n v="61"/>
    <n v="39"/>
    <s v="(14:56) (Shotgun) 2-M.Ryan pass incomplete short right to 18-C.Ridley (2-D.Slay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</r>
  <r>
    <x v="1"/>
    <s v="PHI"/>
    <s v="ATL"/>
    <n v="62"/>
    <n v="38"/>
    <s v="(12:47) (Shotgun) 1-J.Hurts pass short left to 26-M.Sanders pushed ob at PHI 47 for 9 yards (91-J.Tuioti-Mariner)."/>
    <s v="pass"/>
    <n v="0"/>
    <n v="1"/>
    <n v="0"/>
    <n v="0"/>
    <s v="M.Sanders"/>
    <n v="0"/>
    <n v="0"/>
    <n v="0"/>
    <n v="1"/>
    <n v="0"/>
    <n v="1.6"/>
    <n v="1.6"/>
    <n v="1.6"/>
    <x v="160"/>
  </r>
  <r>
    <x v="1"/>
    <s v="PHI"/>
    <s v="ATL"/>
    <n v="23"/>
    <n v="77"/>
    <s v="(4:29) (Shotgun) 1-J.Hurts pass short left to 18-J.Reagor for 23 yards, TOUCHDOWN."/>
    <s v="pass"/>
    <n v="0"/>
    <n v="1"/>
    <n v="0"/>
    <n v="0"/>
    <s v="J.Reagor"/>
    <n v="-2"/>
    <n v="-2"/>
    <n v="0"/>
    <n v="1"/>
    <n v="0"/>
    <n v="1.8"/>
    <n v="1.5650000000000002"/>
    <n v="1.7201000000000004"/>
    <x v="89"/>
  </r>
  <r>
    <x v="1"/>
    <s v="ATL"/>
    <s v="PHI"/>
    <n v="56"/>
    <n v="44"/>
    <s v="(4:13) (Shotgun) 2-M.Ryan pass short right to 8-K.Pitts to ATL 49 for 5 yards (29-A.Maddox)."/>
    <s v="pass"/>
    <n v="0"/>
    <n v="1"/>
    <n v="0"/>
    <n v="0"/>
    <s v="K.Pitts"/>
    <n v="5"/>
    <n v="5"/>
    <n v="0"/>
    <n v="1"/>
    <n v="0"/>
    <n v="1.6"/>
    <n v="1.6875"/>
    <n v="1.6875"/>
    <x v="30"/>
  </r>
  <r>
    <x v="1"/>
    <s v="ATL"/>
    <s v="PHI"/>
    <n v="59"/>
    <n v="41"/>
    <s v="(3:24) (No Huddle, Shotgun) 2-M.Ryan pass incomplete short right to 14-R.Gage."/>
    <s v="pass"/>
    <n v="0"/>
    <n v="1"/>
    <n v="0"/>
    <n v="0"/>
    <s v="R.Gage"/>
    <n v="9"/>
    <n v="9"/>
    <n v="0"/>
    <n v="1"/>
    <n v="0"/>
    <n v="1.6"/>
    <n v="1.7575000000000001"/>
    <n v="1.7575000000000001"/>
    <x v="164"/>
  </r>
  <r>
    <x v="1"/>
    <s v="BUF"/>
    <s v="PIT"/>
    <n v="24"/>
    <n v="76"/>
    <s v="(14:47) (Shotgun) 17-J.Allen pass short right to 11-C.Beasley to PIT 17 for 7 yards (21-T.Norwood, 55-D.Bush)."/>
    <s v="pass"/>
    <n v="0"/>
    <n v="1"/>
    <n v="0"/>
    <n v="0"/>
    <s v="C.Beasley"/>
    <n v="2"/>
    <n v="2"/>
    <n v="0"/>
    <n v="1"/>
    <n v="0"/>
    <n v="1.8"/>
    <n v="1.635"/>
    <n v="1.7439000000000002"/>
    <x v="44"/>
  </r>
  <r>
    <x v="1"/>
    <s v="BUF"/>
    <s v="PIT"/>
    <n v="17"/>
    <n v="83"/>
    <s v="(14:14) (No Huddle, Shotgun) 17-J.Allen pass short left to 14-S.Diggs to PIT 19 for -2 yards (20-C.Sutton)."/>
    <s v="pass"/>
    <n v="0"/>
    <n v="1"/>
    <n v="0"/>
    <n v="0"/>
    <s v="S.Diggs"/>
    <n v="-2"/>
    <n v="-2"/>
    <n v="0"/>
    <n v="1"/>
    <n v="0"/>
    <n v="2"/>
    <n v="1.5650000000000002"/>
    <n v="1.8521000000000001"/>
    <x v="42"/>
  </r>
  <r>
    <x v="1"/>
    <s v="BUF"/>
    <s v="PIT"/>
    <n v="19"/>
    <n v="81"/>
    <s v="(13:40) (No Huddle, Shotgun) 17-J.Allen pass incomplete short left to 14-S.Diggs (97-C.Heyward). Pass tipped at line."/>
    <s v="pass"/>
    <n v="0"/>
    <n v="1"/>
    <n v="0"/>
    <n v="0"/>
    <s v="S.Diggs"/>
    <n v="4"/>
    <n v="4"/>
    <n v="0"/>
    <n v="1"/>
    <n v="0"/>
    <n v="2"/>
    <n v="1.6700000000000002"/>
    <n v="1.8878000000000001"/>
    <x v="42"/>
  </r>
  <r>
    <x v="1"/>
    <s v="PIT"/>
    <s v="BUF"/>
    <n v="73"/>
    <n v="27"/>
    <s v="(12:51) (Shotgun) 7-B.Roethlisberger pass short right to 18-D.Johnson to PIT 41 for 14 yards (55-J.Hughes; 23-M.Hyde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1"/>
    <s v="PIT"/>
    <s v="BUF"/>
    <n v="53"/>
    <n v="47"/>
    <s v="(10:47) (Shotgun) 7-B.Roethlisberger pass incomplete short right to 18-D.Johnson."/>
    <s v="pass"/>
    <n v="0"/>
    <n v="1"/>
    <n v="0"/>
    <n v="0"/>
    <s v="D.Johnson"/>
    <n v="2"/>
    <n v="2"/>
    <n v="0"/>
    <n v="1"/>
    <n v="0"/>
    <n v="1.6"/>
    <n v="1.635"/>
    <n v="1.635"/>
    <x v="23"/>
  </r>
  <r>
    <x v="1"/>
    <s v="BUF"/>
    <s v="PIT"/>
    <n v="67"/>
    <n v="33"/>
    <s v="(7:04) (Shotgun) 17-J.Allen pass incomplete short left to 11-C.Beasley."/>
    <s v="pass"/>
    <n v="0"/>
    <n v="1"/>
    <n v="0"/>
    <n v="0"/>
    <s v="C.Beasley"/>
    <n v="6"/>
    <n v="6"/>
    <n v="0"/>
    <n v="1"/>
    <n v="0"/>
    <n v="1.6"/>
    <n v="1.7050000000000001"/>
    <n v="1.7050000000000001"/>
    <x v="44"/>
  </r>
  <r>
    <x v="1"/>
    <s v="BUF"/>
    <s v="PIT"/>
    <n v="67"/>
    <n v="33"/>
    <s v="(7:00) (Shotgun) 17-J.Allen pass deep left to 1-E.Sanders to BUF 49 for 16 yards (20-C.Sutton)."/>
    <s v="pass"/>
    <n v="0"/>
    <n v="1"/>
    <n v="0"/>
    <n v="0"/>
    <s v="E.Sanders"/>
    <n v="16"/>
    <n v="16"/>
    <n v="0"/>
    <n v="1"/>
    <n v="0"/>
    <n v="1.6"/>
    <n v="1.8800000000000001"/>
    <n v="1.8800000000000001"/>
    <x v="31"/>
  </r>
  <r>
    <x v="1"/>
    <s v="BUF"/>
    <s v="PIT"/>
    <n v="55"/>
    <n v="45"/>
    <s v="(5:28) (Shotgun) 17-J.Allen pass incomplete deep right to 1-E.Sanders."/>
    <s v="pass"/>
    <n v="0"/>
    <n v="1"/>
    <n v="0"/>
    <n v="0"/>
    <s v="E.Sanders"/>
    <n v="45"/>
    <n v="45"/>
    <n v="0"/>
    <n v="1"/>
    <n v="0"/>
    <n v="1.6"/>
    <n v="2.3875000000000002"/>
    <n v="2.3875000000000002"/>
    <x v="31"/>
  </r>
  <r>
    <x v="1"/>
    <s v="BUF"/>
    <s v="PIT"/>
    <n v="55"/>
    <n v="45"/>
    <s v="(5:21) (Shotgun) 17-J.Allen pass incomplete deep left to 11-C.Beasley. Penalty on BUF-76-J.Feliciano, Offensive Holding, declined."/>
    <s v="pass"/>
    <n v="0"/>
    <n v="1"/>
    <n v="0"/>
    <n v="0"/>
    <s v="C.Beasley"/>
    <n v="19"/>
    <n v="19"/>
    <n v="0"/>
    <n v="1"/>
    <n v="0"/>
    <n v="1.6"/>
    <n v="1.9325000000000001"/>
    <n v="1.9325000000000001"/>
    <x v="44"/>
  </r>
  <r>
    <x v="1"/>
    <s v="PIT"/>
    <s v="BUF"/>
    <n v="74"/>
    <n v="26"/>
    <s v="(4:29) (Shotgun) 7-B.Roethlisberger pass incomplete short left to 11-C.Claypool."/>
    <s v="pass"/>
    <n v="0"/>
    <n v="1"/>
    <n v="0"/>
    <n v="0"/>
    <s v="C.Claypool"/>
    <n v="3"/>
    <n v="3"/>
    <n v="0"/>
    <n v="1"/>
    <n v="0"/>
    <n v="1.6"/>
    <n v="1.6525000000000001"/>
    <n v="1.6525000000000001"/>
    <x v="26"/>
  </r>
  <r>
    <x v="1"/>
    <s v="BUF"/>
    <s v="PIT"/>
    <n v="63"/>
    <n v="37"/>
    <s v="(3:50) (Shotgun) 17-J.Allen pass incomplete deep right to 14-S.Diggs."/>
    <s v="pass"/>
    <n v="0"/>
    <n v="1"/>
    <n v="0"/>
    <n v="0"/>
    <s v="S.Diggs"/>
    <n v="23"/>
    <n v="23"/>
    <n v="0"/>
    <n v="1"/>
    <n v="0"/>
    <n v="1.6"/>
    <n v="2.0024999999999999"/>
    <n v="2.0024999999999999"/>
    <x v="42"/>
  </r>
  <r>
    <x v="1"/>
    <s v="BUF"/>
    <s v="PIT"/>
    <n v="54"/>
    <n v="46"/>
    <s v="(2:59) 17-J.Allen pass incomplete deep left to 14-S.Diggs (20-C.Sutton). Flea-flicker, original handoff to D.Singletary before pitch back to J.Allen."/>
    <s v="pass"/>
    <n v="0"/>
    <n v="1"/>
    <n v="0"/>
    <n v="0"/>
    <s v="S.Diggs"/>
    <n v="19"/>
    <n v="19"/>
    <n v="0"/>
    <n v="1"/>
    <n v="0"/>
    <n v="1.6"/>
    <n v="1.9325000000000001"/>
    <n v="1.9325000000000001"/>
    <x v="42"/>
  </r>
  <r>
    <x v="1"/>
    <s v="PIT"/>
    <s v="BUF"/>
    <n v="67"/>
    <n v="33"/>
    <s v="(:46) (Shotgun) 7-B.Roethlisberger pass short right to 13-J.Washington pushed ob at PIT 42 for 9 yards (23-M.Hyde)."/>
    <s v="pass"/>
    <n v="0"/>
    <n v="1"/>
    <n v="0"/>
    <n v="0"/>
    <s v="J.Washington"/>
    <n v="-4"/>
    <n v="-4"/>
    <n v="0"/>
    <n v="1"/>
    <n v="0"/>
    <n v="1.6"/>
    <n v="1.53"/>
    <n v="1.53"/>
    <x v="258"/>
  </r>
  <r>
    <x v="1"/>
    <s v="PIT"/>
    <s v="BUF"/>
    <n v="62"/>
    <n v="38"/>
    <s v="(14:15) (Shotgun) 7-B.Roethlisberger pass incomplete deep right to 11-C.Claypool (39-L.Wallace) [91-E.Oliver]."/>
    <s v="pass"/>
    <n v="0"/>
    <n v="1"/>
    <n v="0"/>
    <n v="0"/>
    <s v="C.Claypool"/>
    <n v="18"/>
    <n v="18"/>
    <n v="0"/>
    <n v="1"/>
    <n v="0"/>
    <n v="1.6"/>
    <n v="1.915"/>
    <n v="1.915"/>
    <x v="26"/>
  </r>
  <r>
    <x v="1"/>
    <s v="BUF"/>
    <s v="PIT"/>
    <n v="63"/>
    <n v="37"/>
    <s v="(13:08) (No Huddle, Shotgun) 17-J.Allen pass short right to 11-C.Beasley to BUF 41 for 4 yards (23-J.Haden, 55-D.Bush)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50"/>
    <n v="50"/>
    <s v="(11:57) (Shotgun) 17-J.Allen pass short right to 14-S.Diggs to PIT 43 for 7 yards (23-J.Haden)."/>
    <s v="pass"/>
    <n v="0"/>
    <n v="1"/>
    <n v="0"/>
    <n v="0"/>
    <s v="S.Diggs"/>
    <n v="5"/>
    <n v="5"/>
    <n v="0"/>
    <n v="1"/>
    <n v="0"/>
    <n v="1.6"/>
    <n v="1.6875"/>
    <n v="1.6875"/>
    <x v="42"/>
  </r>
  <r>
    <x v="1"/>
    <s v="BUF"/>
    <s v="PIT"/>
    <n v="43"/>
    <n v="57"/>
    <s v="(11:17) (No Huddle, Shotgun) 17-J.Allen pass incomplete deep middle to 14-S.Diggs."/>
    <s v="pass"/>
    <n v="0"/>
    <n v="1"/>
    <n v="0"/>
    <n v="0"/>
    <s v="S.Diggs"/>
    <n v="43"/>
    <n v="43"/>
    <n v="0"/>
    <n v="1"/>
    <n v="0"/>
    <n v="1.6"/>
    <n v="2.3525"/>
    <n v="2.3525"/>
    <x v="42"/>
  </r>
  <r>
    <x v="1"/>
    <s v="BUF"/>
    <s v="PIT"/>
    <n v="43"/>
    <n v="57"/>
    <s v="(11:10) (Shotgun) 17-J.Allen pass incomplete short left to 11-C.Beasley."/>
    <s v="pass"/>
    <n v="0"/>
    <n v="1"/>
    <n v="0"/>
    <n v="0"/>
    <s v="C.Beasley"/>
    <n v="-1"/>
    <n v="-1"/>
    <n v="0"/>
    <n v="1"/>
    <n v="0"/>
    <n v="1.6"/>
    <n v="1.5825"/>
    <n v="1.5825"/>
    <x v="44"/>
  </r>
  <r>
    <x v="1"/>
    <s v="BUF"/>
    <s v="PIT"/>
    <n v="38"/>
    <n v="62"/>
    <s v="(8:52) (Shotgun) 17-J.Allen pass incomplete short middle to 1-E.Sanders [90-T.Watt]."/>
    <s v="pass"/>
    <n v="0"/>
    <n v="1"/>
    <n v="0"/>
    <n v="0"/>
    <s v="E.Sanders"/>
    <n v="5"/>
    <n v="5"/>
    <n v="0"/>
    <n v="1"/>
    <n v="0"/>
    <n v="1.6"/>
    <n v="1.6875"/>
    <n v="1.6875"/>
    <x v="31"/>
  </r>
  <r>
    <x v="1"/>
    <s v="PIT"/>
    <s v="BUF"/>
    <n v="55"/>
    <n v="45"/>
    <s v="(8:38) (Shotgun) 7-B.Roethlisberger pass short right to 19-J.Smith-Schuster to BUF 45 for 10 yards (21-J.Poyer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</r>
  <r>
    <x v="1"/>
    <s v="PIT"/>
    <s v="BUF"/>
    <n v="55"/>
    <n v="45"/>
    <s v="(6:17) (Shotgun) 7-B.Roethlisberger pass incomplete short middle to 22-N.Harris."/>
    <s v="pass"/>
    <n v="0"/>
    <n v="1"/>
    <n v="0"/>
    <n v="0"/>
    <s v="N.Harris"/>
    <n v="1"/>
    <n v="1"/>
    <n v="0"/>
    <n v="1"/>
    <n v="0"/>
    <n v="1.6"/>
    <n v="1.6175000000000002"/>
    <n v="1.6175000000000002"/>
    <x v="178"/>
  </r>
  <r>
    <x v="1"/>
    <s v="BUF"/>
    <s v="PIT"/>
    <n v="73"/>
    <n v="27"/>
    <s v="(3:42) (No Huddle, Shotgun) 17-J.Allen pass deep middle to 13-G.Davis to PIT 36 for 37 yards (34-Te.Edmunds; 23-J.Haden) [90-T.Watt]. Penalty on PIT, Defensive Too Many Men on Field, declined."/>
    <s v="pass"/>
    <n v="0"/>
    <n v="1"/>
    <n v="0"/>
    <n v="0"/>
    <s v="G.Davis"/>
    <n v="18"/>
    <n v="18"/>
    <n v="0"/>
    <n v="1"/>
    <n v="0"/>
    <n v="1.6"/>
    <n v="1.915"/>
    <n v="1.915"/>
    <x v="259"/>
  </r>
  <r>
    <x v="1"/>
    <s v="BUF"/>
    <s v="PIT"/>
    <n v="28"/>
    <n v="72"/>
    <s v="(2:11) (Shotgun) 17-J.Allen pass short middle to 14-S.Diggs to PIT 18 for 10 yards (20-C.Sutton)."/>
    <s v="pass"/>
    <n v="0"/>
    <n v="1"/>
    <n v="0"/>
    <n v="0"/>
    <s v="S.Diggs"/>
    <n v="7"/>
    <n v="7"/>
    <n v="0"/>
    <n v="1"/>
    <n v="0"/>
    <n v="1.6"/>
    <n v="1.7225000000000001"/>
    <n v="1.7225000000000001"/>
    <x v="42"/>
  </r>
  <r>
    <x v="1"/>
    <s v="BUF"/>
    <s v="PIT"/>
    <n v="17"/>
    <n v="83"/>
    <s v="(1:21) (Shotgun) 17-J.Allen pass short middle to 11-C.Beasley to PIT 9 for 8 yards (34-Te.Edmunds)."/>
    <s v="pass"/>
    <n v="0"/>
    <n v="1"/>
    <n v="0"/>
    <n v="0"/>
    <s v="C.Beasley"/>
    <n v="4"/>
    <n v="4"/>
    <n v="0"/>
    <n v="1"/>
    <n v="0"/>
    <n v="2"/>
    <n v="1.6700000000000002"/>
    <n v="1.8878000000000001"/>
    <x v="44"/>
  </r>
  <r>
    <x v="1"/>
    <s v="BUF"/>
    <s v="PIT"/>
    <n v="3"/>
    <n v="97"/>
    <s v="(:27) (Shotgun) 17-J.Allen pass short right to 13-G.Davis for 3 yards, TOUCHDOWN [90-T.Watt]."/>
    <s v="pass"/>
    <n v="0"/>
    <n v="1"/>
    <n v="0"/>
    <n v="0"/>
    <s v="G.Davis"/>
    <n v="3"/>
    <n v="3"/>
    <n v="0"/>
    <n v="1"/>
    <n v="0"/>
    <n v="3.5"/>
    <n v="1.6525000000000001"/>
    <n v="3.5"/>
    <x v="259"/>
  </r>
  <r>
    <x v="1"/>
    <s v="PIT"/>
    <s v="BUF"/>
    <n v="59"/>
    <n v="41"/>
    <s v="(13:48) (Shotgun) 7-B.Roethlisberger pass short right to 18-D.Johnson to PIT 47 for 6 yards (24-T.Johnson)."/>
    <s v="pass"/>
    <n v="0"/>
    <n v="1"/>
    <n v="0"/>
    <n v="0"/>
    <s v="D.Johnson"/>
    <n v="-3"/>
    <n v="-3"/>
    <n v="0"/>
    <n v="1"/>
    <n v="0"/>
    <n v="1.6"/>
    <n v="1.5475000000000001"/>
    <n v="1.5475000000000001"/>
    <x v="23"/>
  </r>
  <r>
    <x v="1"/>
    <s v="PIT"/>
    <s v="BUF"/>
    <n v="53"/>
    <n v="47"/>
    <s v="(13:09) (Shotgun) 7-B.Roethlisberger pass incomplete short left to 19-J.Smith-Schuster."/>
    <s v="pass"/>
    <n v="0"/>
    <n v="1"/>
    <n v="0"/>
    <n v="0"/>
    <s v="J.Smith-Schuster"/>
    <n v="6"/>
    <n v="6"/>
    <n v="0"/>
    <n v="1"/>
    <n v="0"/>
    <n v="1.6"/>
    <n v="1.7050000000000001"/>
    <n v="1.7050000000000001"/>
    <x v="12"/>
  </r>
  <r>
    <x v="1"/>
    <s v="PIT"/>
    <s v="BUF"/>
    <n v="53"/>
    <n v="47"/>
    <s v="(13:06) (Shotgun) 7-B.Roethlisberger pass deep right to 85-E.Ebron to BUF 34 for 19 yards (23-M.Hyde) [57-A.Epenesa]."/>
    <s v="pass"/>
    <n v="0"/>
    <n v="1"/>
    <n v="0"/>
    <n v="0"/>
    <s v="E.Ebron"/>
    <n v="17"/>
    <n v="17"/>
    <n v="0"/>
    <n v="1"/>
    <n v="0"/>
    <n v="1.6"/>
    <n v="1.8975"/>
    <n v="1.8975"/>
    <x v="260"/>
  </r>
  <r>
    <x v="1"/>
    <s v="PIT"/>
    <s v="BUF"/>
    <n v="34"/>
    <n v="66"/>
    <s v="(12:21) (Shotgun) 7-B.Roethlisberger pass deep right to 11-C.Claypool to BUF 12 for 22 yards (27-T.White)."/>
    <s v="pass"/>
    <n v="0"/>
    <n v="1"/>
    <n v="0"/>
    <n v="0"/>
    <s v="C.Claypool"/>
    <n v="22"/>
    <n v="22"/>
    <n v="0"/>
    <n v="1"/>
    <n v="0"/>
    <n v="1.6"/>
    <n v="1.9850000000000001"/>
    <n v="1.9850000000000001"/>
    <x v="26"/>
  </r>
  <r>
    <x v="1"/>
    <s v="PIT"/>
    <s v="BUF"/>
    <n v="12"/>
    <n v="88"/>
    <s v="(11:53) (No Huddle, Shotgun) 7-B.Roethlisberger pass short left to 18-D.Johnson to BUF 7 for 5 yards (39-L.Wallace)."/>
    <s v="pass"/>
    <n v="0"/>
    <n v="1"/>
    <n v="0"/>
    <n v="0"/>
    <s v="D.Johnson"/>
    <n v="4"/>
    <n v="4"/>
    <n v="0"/>
    <n v="1"/>
    <n v="0"/>
    <n v="2.2000000000000002"/>
    <n v="1.6700000000000002"/>
    <n v="2.0198"/>
    <x v="23"/>
  </r>
  <r>
    <x v="1"/>
    <s v="PIT"/>
    <s v="BUF"/>
    <n v="6"/>
    <n v="94"/>
    <s v="(10:31) (Shotgun) 7-B.Roethlisberger pass incomplete short right to 22-N.Harris [94-V.Butler]."/>
    <s v="pass"/>
    <n v="0"/>
    <n v="1"/>
    <n v="0"/>
    <n v="0"/>
    <s v="N.Harris"/>
    <n v="-1"/>
    <n v="-1"/>
    <n v="0"/>
    <n v="1"/>
    <n v="0"/>
    <n v="2.8"/>
    <n v="1.5825"/>
    <n v="2.38605"/>
    <x v="178"/>
  </r>
  <r>
    <x v="1"/>
    <s v="BUF"/>
    <s v="PIT"/>
    <n v="68"/>
    <n v="32"/>
    <s v="(9:53) (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</r>
  <r>
    <x v="1"/>
    <s v="BUF"/>
    <s v="PIT"/>
    <n v="68"/>
    <n v="32"/>
    <s v="(9:49) (Shotgun) 17-J.Allen pass short left to 14-S.Diggs to BUF 41 for 9 yards (42-J.Pierre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1"/>
    <s v="BUF"/>
    <s v="PIT"/>
    <n v="59"/>
    <n v="41"/>
    <s v="(9:14) (No Huddle, Shotgun) 17-J.Allen pass short middle to 1-E.Sanders to 50 for 9 yards (34-Te.Edmunds, 93-J.Schobert)."/>
    <s v="pass"/>
    <n v="0"/>
    <n v="1"/>
    <n v="0"/>
    <n v="0"/>
    <s v="E.Sanders"/>
    <n v="4"/>
    <n v="4"/>
    <n v="0"/>
    <n v="1"/>
    <n v="0"/>
    <n v="1.6"/>
    <n v="1.6700000000000002"/>
    <n v="1.6700000000000002"/>
    <x v="31"/>
  </r>
  <r>
    <x v="1"/>
    <s v="BUF"/>
    <s v="PIT"/>
    <n v="47"/>
    <n v="53"/>
    <s v="(8:07) (No Huddle, Shotgun) 17-J.Allen pass incomplete deep right to 1-E.Sanders."/>
    <s v="pass"/>
    <n v="0"/>
    <n v="1"/>
    <n v="0"/>
    <n v="0"/>
    <s v="E.Sanders"/>
    <n v="27"/>
    <n v="27"/>
    <n v="0"/>
    <n v="1"/>
    <n v="0"/>
    <n v="1.6"/>
    <n v="2.0725000000000002"/>
    <n v="2.0725000000000002"/>
    <x v="31"/>
  </r>
  <r>
    <x v="1"/>
    <s v="BUF"/>
    <s v="PIT"/>
    <n v="37"/>
    <n v="63"/>
    <s v="(6:44) (Shotgun) 17-J.Allen pass incomplete short left to 13-G.Davis."/>
    <s v="pass"/>
    <n v="0"/>
    <n v="1"/>
    <n v="0"/>
    <n v="0"/>
    <s v="G.Davis"/>
    <n v="5"/>
    <n v="5"/>
    <n v="0"/>
    <n v="1"/>
    <n v="0"/>
    <n v="1.6"/>
    <n v="1.6875"/>
    <n v="1.6875"/>
    <x v="259"/>
  </r>
  <r>
    <x v="1"/>
    <s v="BUF"/>
    <s v="PIT"/>
    <n v="35"/>
    <n v="65"/>
    <s v="(6:01) (Shotgun) 17-J.Allen pass incomplete short middle to 11-C.Beasley (39-M.Fitzpatrick)."/>
    <s v="pass"/>
    <n v="0"/>
    <n v="1"/>
    <n v="0"/>
    <n v="0"/>
    <s v="C.Beasley"/>
    <n v="15"/>
    <n v="15"/>
    <n v="0"/>
    <n v="1"/>
    <n v="0"/>
    <n v="1.6"/>
    <n v="1.8625"/>
    <n v="1.8625"/>
    <x v="44"/>
  </r>
  <r>
    <x v="1"/>
    <s v="BUF"/>
    <s v="PIT"/>
    <n v="35"/>
    <n v="65"/>
    <s v="(5:54) (Shotgun) 17-J.Allen pass incomplete deep middle to 13-G.Davis (20-C.Sutton)."/>
    <s v="pass"/>
    <n v="0"/>
    <n v="1"/>
    <n v="0"/>
    <n v="0"/>
    <s v="G.Davis"/>
    <n v="30"/>
    <n v="30"/>
    <n v="0"/>
    <n v="1"/>
    <n v="0"/>
    <n v="1.6"/>
    <n v="2.125"/>
    <n v="2.125"/>
    <x v="259"/>
  </r>
  <r>
    <x v="1"/>
    <s v="PIT"/>
    <s v="BUF"/>
    <n v="64"/>
    <n v="36"/>
    <s v="(5:48) One-yard difference on change of possession. (Shotgun) 7-B.Roethlisberger pass incomplete short left to 19-J.Smith-Schuster (49-Tr.Edmunds). Pass batted at line."/>
    <s v="pass"/>
    <n v="0"/>
    <n v="1"/>
    <n v="0"/>
    <n v="0"/>
    <s v="J.Smith-Schuster"/>
    <n v="0"/>
    <n v="0"/>
    <n v="0"/>
    <n v="1"/>
    <n v="0"/>
    <n v="1.6"/>
    <n v="1.6"/>
    <n v="1.6"/>
    <x v="12"/>
  </r>
  <r>
    <x v="1"/>
    <s v="PIT"/>
    <s v="BUF"/>
    <n v="64"/>
    <n v="36"/>
    <s v="(5:45) (Shotgun) 7-B.Roethlisberger pass short left to 11-C.Claypool to PIT 45 for 9 yards (39-L.Wallace)."/>
    <s v="pass"/>
    <n v="0"/>
    <n v="1"/>
    <n v="0"/>
    <n v="0"/>
    <s v="C.Claypool"/>
    <n v="4"/>
    <n v="4"/>
    <n v="0"/>
    <n v="1"/>
    <n v="0"/>
    <n v="1.6"/>
    <n v="1.6700000000000002"/>
    <n v="1.6700000000000002"/>
    <x v="26"/>
  </r>
  <r>
    <x v="1"/>
    <s v="PIT"/>
    <s v="BUF"/>
    <n v="53"/>
    <n v="47"/>
    <s v="(4:22) (Shotgun) 7-B.Roethlisberger pass incomplete short right to 19-J.Smith-Schuster (58-M.Milano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1"/>
    <s v="PIT"/>
    <s v="BUF"/>
    <n v="53"/>
    <n v="47"/>
    <s v="(4:15) (Shotgun) 7-B.Roethlisberger pass short middle to 88-P.Freiermuth to BUF 29 for 24 yards (21-J.Poyer, 49-Tr.Edmunds)."/>
    <s v="pass"/>
    <n v="0"/>
    <n v="1"/>
    <n v="0"/>
    <n v="0"/>
    <s v="P.Freiermuth"/>
    <n v="15"/>
    <n v="15"/>
    <n v="0"/>
    <n v="1"/>
    <n v="0"/>
    <n v="1.6"/>
    <n v="1.8625"/>
    <n v="1.8625"/>
    <x v="109"/>
  </r>
  <r>
    <x v="1"/>
    <s v="PIT"/>
    <s v="BUF"/>
    <n v="29"/>
    <n v="71"/>
    <s v="(3:47) (No Huddle, Shotgun) 7-B.Roethlisberger pass incomplete short left to 18-D.Johnson."/>
    <s v="pass"/>
    <n v="0"/>
    <n v="1"/>
    <n v="0"/>
    <n v="0"/>
    <s v="D.Johnson"/>
    <n v="5"/>
    <n v="5"/>
    <n v="0"/>
    <n v="1"/>
    <n v="0"/>
    <n v="1.6"/>
    <n v="1.6875"/>
    <n v="1.6875"/>
    <x v="23"/>
  </r>
  <r>
    <x v="1"/>
    <s v="PIT"/>
    <s v="BUF"/>
    <n v="6"/>
    <n v="94"/>
    <s v="(2:33) (Shotgun) 7-B.Roethlisberger pass incomplete short left to 85-E.Ebron (24-T.Johnson)."/>
    <s v="pass"/>
    <n v="0"/>
    <n v="1"/>
    <n v="0"/>
    <n v="0"/>
    <s v="E.Ebron"/>
    <n v="6"/>
    <n v="6"/>
    <n v="0"/>
    <n v="1"/>
    <n v="0"/>
    <n v="2.8"/>
    <n v="1.7050000000000001"/>
    <n v="2.4276999999999997"/>
    <x v="260"/>
  </r>
  <r>
    <x v="1"/>
    <s v="PIT"/>
    <s v="BUF"/>
    <n v="6"/>
    <n v="94"/>
    <s v="(2:26) (Shotgun) 7-B.Roethlisberger pass short middle to 22-N.Harris to BUF 2 for 4 yards (58-M.Milano)."/>
    <s v="pass"/>
    <n v="0"/>
    <n v="1"/>
    <n v="0"/>
    <n v="0"/>
    <s v="N.Harris"/>
    <n v="3"/>
    <n v="3"/>
    <n v="0"/>
    <n v="1"/>
    <n v="0"/>
    <n v="2.8"/>
    <n v="1.6525000000000001"/>
    <n v="2.40985"/>
    <x v="178"/>
  </r>
  <r>
    <x v="1"/>
    <s v="BUF"/>
    <s v="PIT"/>
    <n v="63"/>
    <n v="37"/>
    <s v="(1:12) (No Huddle, Shotgun) 17-J.Allen pass incomplete short middle to 11-C.Beasley (97-C.Heyward). Pass batted at line."/>
    <s v="pass"/>
    <n v="0"/>
    <n v="1"/>
    <n v="0"/>
    <n v="0"/>
    <s v="C.Beasley"/>
    <n v="4"/>
    <n v="4"/>
    <n v="0"/>
    <n v="1"/>
    <n v="0"/>
    <n v="1.6"/>
    <n v="1.6700000000000002"/>
    <n v="1.6700000000000002"/>
    <x v="44"/>
  </r>
  <r>
    <x v="1"/>
    <s v="BUF"/>
    <s v="PIT"/>
    <n v="50"/>
    <n v="50"/>
    <s v="(15:00) (Shotgun) 17-J.Allen pass short left to 14-S.Diggs pushed ob at PIT 43 for 7 yards (42-J.Pierre)."/>
    <s v="pass"/>
    <n v="0"/>
    <n v="1"/>
    <n v="0"/>
    <n v="0"/>
    <s v="S.Diggs"/>
    <n v="7"/>
    <n v="7"/>
    <n v="0"/>
    <n v="1"/>
    <n v="0"/>
    <n v="1.6"/>
    <n v="1.7225000000000001"/>
    <n v="1.7225000000000001"/>
    <x v="42"/>
  </r>
  <r>
    <x v="1"/>
    <s v="PIT"/>
    <s v="BUF"/>
    <n v="52"/>
    <n v="48"/>
    <s v="(13:42) (Shotgun) 7-B.Roethlisberger pass short right to 81-Z.Gentry to PIT 46 for -2 yards (58-M.Milano)."/>
    <s v="pass"/>
    <n v="0"/>
    <n v="1"/>
    <n v="0"/>
    <n v="0"/>
    <s v="Z.Gentry"/>
    <n v="-2"/>
    <n v="-2"/>
    <n v="0"/>
    <n v="1"/>
    <n v="0"/>
    <n v="1.6"/>
    <n v="1.5650000000000002"/>
    <n v="1.5650000000000002"/>
    <x v="261"/>
  </r>
  <r>
    <x v="1"/>
    <s v="PIT"/>
    <s v="BUF"/>
    <n v="5"/>
    <n v="95"/>
    <s v="(11:24) (Shotgun) 7-B.Roethlisberger pass short left to 18-D.Johnson for 5 yards, TOUCHDOWN."/>
    <s v="pass"/>
    <n v="0"/>
    <n v="1"/>
    <n v="0"/>
    <n v="0"/>
    <s v="D.Johnson"/>
    <n v="5"/>
    <n v="5"/>
    <n v="0"/>
    <n v="1"/>
    <n v="0"/>
    <n v="3.2"/>
    <n v="1.6875"/>
    <n v="3.2"/>
    <x v="23"/>
  </r>
  <r>
    <x v="1"/>
    <s v="BUF"/>
    <s v="PIT"/>
    <n v="71"/>
    <n v="29"/>
    <s v="(10:37) (No Huddle, Shotgun) 17-J.Allen pass incomplete deep left to 1-E.Sanders (42-J.Pierre)."/>
    <s v="pass"/>
    <n v="0"/>
    <n v="1"/>
    <n v="0"/>
    <n v="0"/>
    <s v="E.Sanders"/>
    <n v="25"/>
    <n v="25"/>
    <n v="0"/>
    <n v="1"/>
    <n v="0"/>
    <n v="1.6"/>
    <n v="2.0375000000000001"/>
    <n v="2.0375000000000001"/>
    <x v="31"/>
  </r>
  <r>
    <x v="1"/>
    <s v="BUF"/>
    <s v="PIT"/>
    <n v="74"/>
    <n v="26"/>
    <s v="(9:40) (Shotgun) 17-J.Allen pass short middle to 88-D.Knox to BUF 32 for 6 yards (39-M.Fitzpatrick)."/>
    <s v="pass"/>
    <n v="0"/>
    <n v="1"/>
    <n v="0"/>
    <n v="0"/>
    <s v="D.Knox"/>
    <n v="6"/>
    <n v="6"/>
    <n v="0"/>
    <n v="1"/>
    <n v="0"/>
    <n v="1.6"/>
    <n v="1.7050000000000001"/>
    <n v="1.7050000000000001"/>
    <x v="43"/>
  </r>
  <r>
    <x v="1"/>
    <s v="BUF"/>
    <s v="PIT"/>
    <n v="68"/>
    <n v="32"/>
    <s v="(9:18) (No Huddle, Shotgun) 17-J.Allen pass short right to 14-S.Diggs to BUF 44 for 12 yards (23-J.Haden; 39-M.Fitzpatrick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1"/>
    <s v="BUF"/>
    <s v="PIT"/>
    <n v="5"/>
    <n v="95"/>
    <s v="(6:08) (No Huddle, Shotgun) 17-J.Allen pass short right to 26-D.Singletary to PIT 6 for -1 yards (23-J.Haden). FUMBLES (23-J.Haden), ball out of bounds at PIT 7."/>
    <s v="pass"/>
    <n v="0"/>
    <n v="1"/>
    <n v="0"/>
    <n v="0"/>
    <s v="D.Singletary"/>
    <n v="-1"/>
    <n v="-1"/>
    <n v="0"/>
    <n v="1"/>
    <n v="0"/>
    <n v="3.2"/>
    <n v="1.5825"/>
    <n v="3.2"/>
    <x v="99"/>
  </r>
  <r>
    <x v="1"/>
    <s v="PIT"/>
    <s v="BUF"/>
    <n v="67"/>
    <n v="33"/>
    <s v="(4:46) (No Huddle, Shotgun) 7-B.Roethlisberger pass deep right to 19-J.Smith-Schuster to BUF 43 for 24 yards (24-T.Johnson)."/>
    <s v="pass"/>
    <n v="0"/>
    <n v="1"/>
    <n v="0"/>
    <n v="0"/>
    <s v="J.Smith-Schuster"/>
    <n v="17"/>
    <n v="17"/>
    <n v="0"/>
    <n v="1"/>
    <n v="0"/>
    <n v="1.6"/>
    <n v="1.8975"/>
    <n v="1.8975"/>
    <x v="12"/>
  </r>
  <r>
    <x v="1"/>
    <s v="PIT"/>
    <s v="BUF"/>
    <n v="41"/>
    <n v="59"/>
    <s v="(3:12) (Shotgun) 7-B.Roethlisberger pass incomplete short left to 18-D.Johnson."/>
    <s v="pass"/>
    <n v="0"/>
    <n v="1"/>
    <n v="0"/>
    <n v="0"/>
    <s v="D.Johnson"/>
    <n v="4"/>
    <n v="4"/>
    <n v="0"/>
    <n v="1"/>
    <n v="0"/>
    <n v="1.6"/>
    <n v="1.6700000000000002"/>
    <n v="1.6700000000000002"/>
    <x v="23"/>
  </r>
  <r>
    <x v="1"/>
    <s v="PIT"/>
    <s v="BUF"/>
    <n v="41"/>
    <n v="59"/>
    <s v="(3:08) (Shotgun) 7-B.Roethlisberger pass short right to 11-C.Claypool to BUF 27 for 14 yards (24-T.Johnson)."/>
    <s v="pass"/>
    <n v="0"/>
    <n v="1"/>
    <n v="0"/>
    <n v="0"/>
    <s v="C.Claypool"/>
    <n v="14"/>
    <n v="14"/>
    <n v="0"/>
    <n v="1"/>
    <n v="0"/>
    <n v="1.6"/>
    <n v="1.845"/>
    <n v="1.845"/>
    <x v="26"/>
  </r>
  <r>
    <x v="1"/>
    <s v="PIT"/>
    <s v="BUF"/>
    <n v="28"/>
    <n v="72"/>
    <s v="(2:56) (Shotgun) 7-B.Roethlisberger pass incomplete deep right to 18-D.Johnson [99-H.Phillips]."/>
    <s v="pass"/>
    <n v="0"/>
    <n v="1"/>
    <n v="0"/>
    <n v="0"/>
    <s v="D.Johnson"/>
    <n v="17"/>
    <n v="17"/>
    <n v="0"/>
    <n v="1"/>
    <n v="0"/>
    <n v="1.6"/>
    <n v="1.8975"/>
    <n v="1.8975"/>
    <x v="23"/>
  </r>
  <r>
    <x v="1"/>
    <s v="PIT"/>
    <s v="BUF"/>
    <n v="28"/>
    <n v="72"/>
    <s v="(2:52) (Shotgun) 7-B.Roethlisberger pass short left to 13-J.Washington to BUF 27 for 1 yard (24-T.Johnson)."/>
    <s v="pass"/>
    <n v="0"/>
    <n v="1"/>
    <n v="0"/>
    <n v="0"/>
    <s v="J.Washington"/>
    <n v="-1"/>
    <n v="-1"/>
    <n v="0"/>
    <n v="1"/>
    <n v="0"/>
    <n v="1.6"/>
    <n v="1.5825"/>
    <n v="1.5825"/>
    <x v="258"/>
  </r>
  <r>
    <x v="1"/>
    <s v="BUF"/>
    <s v="PIT"/>
    <n v="64"/>
    <n v="36"/>
    <s v="(2:36) (Shotgun) 17-J.Allen pass incomplete short right to 13-G.Davis."/>
    <s v="pass"/>
    <n v="0"/>
    <n v="1"/>
    <n v="0"/>
    <n v="0"/>
    <s v="G.Davis"/>
    <n v="10"/>
    <n v="10"/>
    <n v="0"/>
    <n v="1"/>
    <n v="0"/>
    <n v="1.6"/>
    <n v="1.7750000000000001"/>
    <n v="1.7750000000000001"/>
    <x v="259"/>
  </r>
  <r>
    <x v="1"/>
    <s v="BUF"/>
    <s v="PIT"/>
    <n v="64"/>
    <n v="36"/>
    <s v="(2:32) (Shotgun) 17-J.Allen pass incomplete short right to 26-D.Singletary [94-T.Alualu]."/>
    <s v="pass"/>
    <n v="0"/>
    <n v="1"/>
    <n v="0"/>
    <n v="0"/>
    <s v="D.Singletary"/>
    <n v="-1"/>
    <n v="-1"/>
    <n v="0"/>
    <n v="1"/>
    <n v="0"/>
    <n v="1.6"/>
    <n v="1.5825"/>
    <n v="1.5825"/>
    <x v="99"/>
  </r>
  <r>
    <x v="1"/>
    <s v="BUF"/>
    <s v="PIT"/>
    <n v="64"/>
    <n v="36"/>
    <s v="(2:26) (Shotgun) 17-J.Allen pass incomplete short middle to 26-D.Singletary (8-M.Ingram) [8-M.Ingram]."/>
    <s v="pass"/>
    <n v="0"/>
    <n v="1"/>
    <n v="0"/>
    <n v="0"/>
    <s v="D.Singletary"/>
    <n v="4"/>
    <n v="4"/>
    <n v="0"/>
    <n v="1"/>
    <n v="0"/>
    <n v="1.6"/>
    <n v="1.6700000000000002"/>
    <n v="1.6700000000000002"/>
    <x v="99"/>
  </r>
  <r>
    <x v="1"/>
    <s v="BUF"/>
    <s v="PIT"/>
    <n v="64"/>
    <n v="36"/>
    <s v="(2:19) (Shotgun) 17-J.Allen pass short left to 1-E.Sanders to 50 for 14 yards (42-J.Pierre)."/>
    <s v="pass"/>
    <n v="0"/>
    <n v="1"/>
    <n v="0"/>
    <n v="0"/>
    <s v="E.Sanders"/>
    <n v="14"/>
    <n v="14"/>
    <n v="0"/>
    <n v="1"/>
    <n v="0"/>
    <n v="1.6"/>
    <n v="1.845"/>
    <n v="1.845"/>
    <x v="31"/>
  </r>
  <r>
    <x v="1"/>
    <s v="BUF"/>
    <s v="PIT"/>
    <n v="50"/>
    <n v="50"/>
    <s v="(2:00) (Shotgun) 17-J.Allen pass short right to 88-D.Knox pushed ob at PIT 37 for 13 yards (21-T.Norwood)."/>
    <s v="pass"/>
    <n v="0"/>
    <n v="1"/>
    <n v="0"/>
    <n v="0"/>
    <s v="D.Knox"/>
    <n v="3"/>
    <n v="3"/>
    <n v="0"/>
    <n v="1"/>
    <n v="0"/>
    <n v="1.6"/>
    <n v="1.6525000000000001"/>
    <n v="1.6525000000000001"/>
    <x v="43"/>
  </r>
  <r>
    <x v="1"/>
    <s v="BUF"/>
    <s v="PIT"/>
    <n v="47"/>
    <n v="53"/>
    <s v="(1:47) 17-J.Allen pass short middle to 11-C.Beasley to PIT 37 for 10 yards (21-T.Norwood, 39-M.Fitzpatrick)."/>
    <s v="pass"/>
    <n v="0"/>
    <n v="1"/>
    <n v="0"/>
    <n v="0"/>
    <s v="C.Beasley"/>
    <n v="7"/>
    <n v="7"/>
    <n v="0"/>
    <n v="1"/>
    <n v="0"/>
    <n v="1.6"/>
    <n v="1.7225000000000001"/>
    <n v="1.7225000000000001"/>
    <x v="44"/>
  </r>
  <r>
    <x v="1"/>
    <s v="BUF"/>
    <s v="PIT"/>
    <n v="37"/>
    <n v="63"/>
    <s v="(1:27) (No Huddle, Shotgun) 17-J.Allen pass short left to 14-S.Diggs pushed ob at PIT 24 for 13 yards (42-J.Pierre)."/>
    <s v="pass"/>
    <n v="0"/>
    <n v="1"/>
    <n v="0"/>
    <n v="0"/>
    <s v="S.Diggs"/>
    <n v="13"/>
    <n v="13"/>
    <n v="0"/>
    <n v="1"/>
    <n v="0"/>
    <n v="1.6"/>
    <n v="1.8275000000000001"/>
    <n v="1.8275000000000001"/>
    <x v="42"/>
  </r>
  <r>
    <x v="1"/>
    <s v="BUF"/>
    <s v="PIT"/>
    <n v="24"/>
    <n v="76"/>
    <s v="(1:20) (Shotgun) 17-J.Allen pass short left to 26-D.Singletary to PIT 19 for 5 yards (55-D.Bush). FUMBLES (55-D.Bush), ball out of bounds at PIT 19."/>
    <s v="pass"/>
    <n v="0"/>
    <n v="1"/>
    <n v="0"/>
    <n v="0"/>
    <s v="D.Singletary"/>
    <n v="0"/>
    <n v="0"/>
    <n v="0"/>
    <n v="1"/>
    <n v="0"/>
    <n v="1.8"/>
    <n v="1.6"/>
    <n v="1.7320000000000002"/>
    <x v="99"/>
  </r>
  <r>
    <x v="1"/>
    <s v="IND"/>
    <s v="SEA"/>
    <n v="74"/>
    <n v="26"/>
    <s v="(14:23) (Shotgun) 2-C.Wentz pass incomplete short middle to 84-J.Doyle (54-B.Wagner)."/>
    <s v="pass"/>
    <n v="0"/>
    <n v="1"/>
    <n v="0"/>
    <n v="0"/>
    <s v="J.Doyle"/>
    <n v="4"/>
    <n v="4"/>
    <n v="0"/>
    <n v="1"/>
    <n v="0"/>
    <n v="1.6"/>
    <n v="1.6700000000000002"/>
    <n v="1.6700000000000002"/>
    <x v="162"/>
  </r>
  <r>
    <x v="1"/>
    <s v="IND"/>
    <s v="SEA"/>
    <n v="69"/>
    <n v="31"/>
    <s v="(13:52) (Shotgun) 2-C.Wentz pass short middle to 17-M.Strachan to IND 41 for 10 yards (21-T.Flowers) [10-B.Mayowa]."/>
    <s v="pass"/>
    <n v="0"/>
    <n v="1"/>
    <n v="0"/>
    <n v="0"/>
    <s v="M.Strachan"/>
    <n v="10"/>
    <n v="10"/>
    <n v="0"/>
    <n v="1"/>
    <n v="0"/>
    <n v="1.6"/>
    <n v="1.7750000000000001"/>
    <n v="1.7750000000000001"/>
    <x v="47"/>
  </r>
  <r>
    <x v="1"/>
    <s v="IND"/>
    <s v="SEA"/>
    <n v="59"/>
    <n v="41"/>
    <s v="(13:10) 2-C.Wentz pass short left to 14-Z.Pascal pushed ob at IND 47 for 6 yards (56-J.Brooks)."/>
    <s v="pass"/>
    <n v="0"/>
    <n v="1"/>
    <n v="0"/>
    <n v="0"/>
    <s v="Z.Pascal"/>
    <n v="-2"/>
    <n v="-2"/>
    <n v="0"/>
    <n v="1"/>
    <n v="0"/>
    <n v="1.6"/>
    <n v="1.5650000000000002"/>
    <n v="1.5650000000000002"/>
    <x v="46"/>
  </r>
  <r>
    <x v="1"/>
    <s v="IND"/>
    <s v="SEA"/>
    <n v="36"/>
    <n v="64"/>
    <s v="(10:25) (Shotgun) 2-C.Wentz pass short right to 21-N.Hines to SEA 26 for 10 yards (56-J.Brooks; 2-D.Reed)."/>
    <s v="pass"/>
    <n v="0"/>
    <n v="1"/>
    <n v="0"/>
    <n v="0"/>
    <s v="N.Hines"/>
    <n v="5"/>
    <n v="5"/>
    <n v="0"/>
    <n v="1"/>
    <n v="0"/>
    <n v="1.6"/>
    <n v="1.6875"/>
    <n v="1.6875"/>
    <x v="91"/>
  </r>
  <r>
    <x v="1"/>
    <s v="IND"/>
    <s v="SEA"/>
    <n v="10"/>
    <n v="90"/>
    <s v="(6:31) (Shotgun) 2-C.Wentz pass short left to 28-J.Taylor to SEA 3 for 7 yards (51-K.Hyder)."/>
    <s v="pass"/>
    <n v="0"/>
    <n v="1"/>
    <n v="0"/>
    <n v="0"/>
    <s v="J.Taylor"/>
    <n v="-5"/>
    <n v="-5"/>
    <n v="0"/>
    <n v="1"/>
    <n v="0"/>
    <n v="2.2000000000000002"/>
    <n v="1.5125000000000002"/>
    <n v="1.9662500000000003"/>
    <x v="45"/>
  </r>
  <r>
    <x v="1"/>
    <s v="SEA"/>
    <s v="IND"/>
    <n v="23"/>
    <n v="77"/>
    <s v="(1:31) (Shotgun) 3-R.Wilson pass deep middle to 16-T.Lockett for 23 yards, TOUCHDOWN."/>
    <s v="pass"/>
    <n v="0"/>
    <n v="1"/>
    <n v="0"/>
    <n v="0"/>
    <s v="T.Lockett"/>
    <n v="23"/>
    <n v="23"/>
    <n v="0"/>
    <n v="1"/>
    <n v="0"/>
    <n v="1.8"/>
    <n v="2.0024999999999999"/>
    <n v="1.8688500000000001"/>
    <x v="64"/>
  </r>
  <r>
    <x v="1"/>
    <s v="SEA"/>
    <s v="IND"/>
    <n v="61"/>
    <n v="39"/>
    <s v="(14:50) 3-R.Wilson pass short right to 81-G.Everett to 50 for 11 yards (90-G.Stewart)."/>
    <s v="pass"/>
    <n v="0"/>
    <n v="1"/>
    <n v="0"/>
    <n v="0"/>
    <s v="G.Everett"/>
    <n v="-4"/>
    <n v="-4"/>
    <n v="0"/>
    <n v="1"/>
    <n v="0"/>
    <n v="1.6"/>
    <n v="1.53"/>
    <n v="1.53"/>
    <x v="262"/>
  </r>
  <r>
    <x v="1"/>
    <s v="SEA"/>
    <s v="IND"/>
    <n v="45"/>
    <n v="55"/>
    <s v="(13:48) (No Huddle, Shotgun) 3-R.Wilson pass short left to 89-W.Dissly pushed ob at IND 39 for 6 yards (38-T.Carrie)."/>
    <s v="pass"/>
    <n v="0"/>
    <n v="1"/>
    <n v="0"/>
    <n v="0"/>
    <s v="W.Dissly"/>
    <n v="3"/>
    <n v="3"/>
    <n v="0"/>
    <n v="1"/>
    <n v="0"/>
    <n v="1.6"/>
    <n v="1.6525000000000001"/>
    <n v="1.6525000000000001"/>
    <x v="263"/>
  </r>
  <r>
    <x v="1"/>
    <s v="SEA"/>
    <s v="IND"/>
    <n v="35"/>
    <n v="65"/>
    <s v="(12:51) 3-R.Wilson pass deep right to 89-W.Dissly to IND 13 for 22 yards (23-K.Moore)."/>
    <s v="pass"/>
    <n v="0"/>
    <n v="1"/>
    <n v="0"/>
    <n v="0"/>
    <s v="W.Dissly"/>
    <n v="16"/>
    <n v="16"/>
    <n v="0"/>
    <n v="1"/>
    <n v="0"/>
    <n v="1.6"/>
    <n v="1.8800000000000001"/>
    <n v="1.8800000000000001"/>
    <x v="263"/>
  </r>
  <r>
    <x v="1"/>
    <s v="SEA"/>
    <s v="IND"/>
    <n v="9"/>
    <n v="91"/>
    <s v="(11:27) (Shotgun) 3-R.Wilson pass short middle to 81-G.Everett for 9 yards, TOUCHDOWN [90-G.Stewart]. PENALTY on SEA-14-D.Metcalf, Taunting, 15 yards, enforced between downs."/>
    <s v="pass"/>
    <n v="0"/>
    <n v="1"/>
    <n v="0"/>
    <n v="0"/>
    <s v="G.Everett"/>
    <n v="4"/>
    <n v="4"/>
    <n v="0"/>
    <n v="1"/>
    <n v="0"/>
    <n v="2.5"/>
    <n v="1.6700000000000002"/>
    <n v="2.2178000000000004"/>
    <x v="262"/>
  </r>
  <r>
    <x v="1"/>
    <s v="IND"/>
    <s v="SEA"/>
    <n v="68"/>
    <n v="32"/>
    <s v="(11:16) 2-C.Wentz pass deep right to 1-P.Campbell to SEA 44 for 24 yards (6-Q.Diggs)."/>
    <s v="pass"/>
    <n v="0"/>
    <n v="1"/>
    <n v="0"/>
    <n v="0"/>
    <s v="P.Campbell"/>
    <n v="22"/>
    <n v="22"/>
    <n v="0"/>
    <n v="1"/>
    <n v="0"/>
    <n v="1.6"/>
    <n v="1.9850000000000001"/>
    <n v="1.9850000000000001"/>
    <x v="92"/>
  </r>
  <r>
    <x v="1"/>
    <s v="IND"/>
    <s v="SEA"/>
    <n v="44"/>
    <n v="56"/>
    <s v="(10:30) (Shotgun) 2-C.Wentz pass short right to 21-N.Hines to SEA 38 for 6 yards (2-D.Reed)."/>
    <s v="pass"/>
    <n v="0"/>
    <n v="1"/>
    <n v="0"/>
    <n v="0"/>
    <s v="N.Hines"/>
    <n v="5"/>
    <n v="5"/>
    <n v="0"/>
    <n v="1"/>
    <n v="0"/>
    <n v="1.6"/>
    <n v="1.6875"/>
    <n v="1.6875"/>
    <x v="91"/>
  </r>
  <r>
    <x v="1"/>
    <s v="IND"/>
    <s v="SEA"/>
    <n v="34"/>
    <n v="66"/>
    <s v="(8:41) 2-C.Wentz pass short middle to 28-J.Taylor to SEA 24 for 10 yards (57-C.Barton, 99-A.Woods)."/>
    <s v="pass"/>
    <n v="0"/>
    <n v="1"/>
    <n v="0"/>
    <n v="0"/>
    <s v="J.Taylor"/>
    <n v="4"/>
    <n v="4"/>
    <n v="0"/>
    <n v="1"/>
    <n v="0"/>
    <n v="1.6"/>
    <n v="1.6700000000000002"/>
    <n v="1.6700000000000002"/>
    <x v="45"/>
  </r>
  <r>
    <x v="1"/>
    <s v="IND"/>
    <s v="SEA"/>
    <n v="24"/>
    <n v="76"/>
    <s v="(7:54) (Shotgun) 2-C.Wentz pass short middle to 11-M.Pittman to SEA 10 for 14 yards (54-B.Wagner)."/>
    <s v="pass"/>
    <n v="0"/>
    <n v="1"/>
    <n v="0"/>
    <n v="0"/>
    <s v="M.Pittman"/>
    <n v="4"/>
    <n v="4"/>
    <n v="0"/>
    <n v="1"/>
    <n v="0"/>
    <n v="1.8"/>
    <n v="1.6700000000000002"/>
    <n v="1.7558000000000002"/>
    <x v="58"/>
  </r>
  <r>
    <x v="1"/>
    <s v="IND"/>
    <s v="SEA"/>
    <n v="10"/>
    <n v="90"/>
    <s v="(7:08) (Shotgun) 2-C.Wentz pass short middle to 14-Z.Pascal for 10 yards, TOUCHDOWN."/>
    <s v="pass"/>
    <n v="0"/>
    <n v="1"/>
    <n v="0"/>
    <n v="0"/>
    <s v="Z.Pascal"/>
    <n v="10"/>
    <n v="10"/>
    <n v="0"/>
    <n v="1"/>
    <n v="0"/>
    <n v="2.2000000000000002"/>
    <n v="1.7750000000000001"/>
    <n v="2.0555000000000003"/>
    <x v="46"/>
  </r>
  <r>
    <x v="1"/>
    <s v="SEA"/>
    <s v="IND"/>
    <n v="57"/>
    <n v="43"/>
    <s v="(6:04) 3-R.Wilson pass short right to 16-T.Lockett to SEA 47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</r>
  <r>
    <x v="1"/>
    <s v="SEA"/>
    <s v="IND"/>
    <n v="53"/>
    <n v="47"/>
    <s v="(5:22) (Shotgun) 3-R.Wilson pass incomplete short left to 18-F.Swain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1"/>
    <s v="IND"/>
    <s v="SEA"/>
    <n v="67"/>
    <n v="33"/>
    <s v="(5:11) 2-C.Wentz pass short right to 28-J.Taylor to IND 41 for 8 yards (94-R.Green, 33-J.Adams)."/>
    <s v="pass"/>
    <n v="0"/>
    <n v="1"/>
    <n v="0"/>
    <n v="0"/>
    <s v="J.Taylor"/>
    <n v="3"/>
    <n v="3"/>
    <n v="0"/>
    <n v="1"/>
    <n v="0"/>
    <n v="1.6"/>
    <n v="1.6525000000000001"/>
    <n v="1.6525000000000001"/>
    <x v="45"/>
  </r>
  <r>
    <x v="1"/>
    <s v="IND"/>
    <s v="SEA"/>
    <n v="64"/>
    <n v="36"/>
    <s v="(3:12) 2-C.Wentz pass incomplete deep right to 81-M.Alie-Cox."/>
    <s v="pass"/>
    <n v="0"/>
    <n v="1"/>
    <n v="0"/>
    <n v="0"/>
    <s v="M.Alie-Cox"/>
    <n v="26"/>
    <n v="26"/>
    <n v="0"/>
    <n v="1"/>
    <n v="0"/>
    <n v="1.6"/>
    <n v="2.0550000000000002"/>
    <n v="2.0550000000000002"/>
    <x v="264"/>
  </r>
  <r>
    <x v="1"/>
    <s v="SEA"/>
    <s v="IND"/>
    <n v="67"/>
    <n v="33"/>
    <s v="(2:00) (Shotgun) 3-R.Wilson pass short left to 1-D.Eskridge pushed ob at SEA 39 for 6 yards (38-T.Carrie)."/>
    <s v="pass"/>
    <n v="0"/>
    <n v="1"/>
    <n v="0"/>
    <n v="0"/>
    <s v="D.Eskridge"/>
    <n v="6"/>
    <n v="6"/>
    <n v="0"/>
    <n v="1"/>
    <n v="0"/>
    <n v="1.6"/>
    <n v="1.7050000000000001"/>
    <n v="1.7050000000000001"/>
    <x v="265"/>
  </r>
  <r>
    <x v="1"/>
    <s v="SEA"/>
    <s v="IND"/>
    <n v="69"/>
    <n v="31"/>
    <s v="(:51) (Shotgun) 3-R.Wilson pass deep middle to 16-T.Lockett for 69 yards, TOUCHDOWN."/>
    <s v="pass"/>
    <n v="0"/>
    <n v="1"/>
    <n v="0"/>
    <n v="0"/>
    <s v="T.Lockett"/>
    <n v="50"/>
    <n v="50"/>
    <n v="0"/>
    <n v="1"/>
    <n v="0"/>
    <n v="1.6"/>
    <n v="2.4750000000000001"/>
    <n v="2.4750000000000001"/>
    <x v="64"/>
  </r>
  <r>
    <x v="1"/>
    <s v="SEA"/>
    <s v="IND"/>
    <n v="71"/>
    <n v="29"/>
    <s v="(14:22) (Shotgun) 3-R.Wilson pass short middle to 14-D.Metcalf to SEA 41 for 12 yards (99-D.Buckner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</r>
  <r>
    <x v="1"/>
    <s v="SEA"/>
    <s v="IND"/>
    <n v="54"/>
    <n v="46"/>
    <s v="(12:37) (Shotgun) 3-R.Wilson pass incomplete deep left to 16-T.Lockett (38-T.Carrie) [99-D.Buckner]."/>
    <s v="pass"/>
    <n v="0"/>
    <n v="1"/>
    <n v="0"/>
    <n v="0"/>
    <s v="T.Lockett"/>
    <n v="27"/>
    <n v="27"/>
    <n v="0"/>
    <n v="1"/>
    <n v="0"/>
    <n v="1.6"/>
    <n v="2.0725000000000002"/>
    <n v="2.0725000000000002"/>
    <x v="64"/>
  </r>
  <r>
    <x v="1"/>
    <s v="SEA"/>
    <s v="IND"/>
    <n v="53"/>
    <n v="47"/>
    <s v="(9:20) (Shotgun) 3-R.Wilson pass short right to 31-D.Dallas pushed ob at IND 48 for 5 yards (53-D.Leonard)."/>
    <s v="pass"/>
    <n v="0"/>
    <n v="1"/>
    <n v="0"/>
    <n v="0"/>
    <s v="D.Dallas"/>
    <n v="-3"/>
    <n v="-3"/>
    <n v="0"/>
    <n v="1"/>
    <n v="0"/>
    <n v="1.6"/>
    <n v="1.5475000000000001"/>
    <n v="1.5475000000000001"/>
    <x v="266"/>
  </r>
  <r>
    <x v="1"/>
    <s v="SEA"/>
    <s v="IND"/>
    <n v="49"/>
    <n v="51"/>
    <s v="(6:16) 3-R.Wilson pass short right to 14-D.Metcalf to IND 46 for 3 yards (37-K.Willis)."/>
    <s v="pass"/>
    <n v="0"/>
    <n v="1"/>
    <n v="0"/>
    <n v="0"/>
    <s v="D.Metcalf"/>
    <n v="-1"/>
    <n v="-1"/>
    <n v="0"/>
    <n v="1"/>
    <n v="0"/>
    <n v="1.6"/>
    <n v="1.5825"/>
    <n v="1.5825"/>
    <x v="65"/>
  </r>
  <r>
    <x v="1"/>
    <s v="IND"/>
    <s v="SEA"/>
    <n v="55"/>
    <n v="45"/>
    <s v="(5:37) 2-C.Wentz pass short left to 28-J.Taylor to SEA 40 for 15 yards (21-T.Flowers)."/>
    <s v="pass"/>
    <n v="0"/>
    <n v="1"/>
    <n v="0"/>
    <n v="0"/>
    <s v="J.Taylor"/>
    <n v="-3"/>
    <n v="-3"/>
    <n v="0"/>
    <n v="1"/>
    <n v="0"/>
    <n v="1.6"/>
    <n v="1.5475000000000001"/>
    <n v="1.5475000000000001"/>
    <x v="45"/>
  </r>
  <r>
    <x v="1"/>
    <s v="SEA"/>
    <s v="IND"/>
    <n v="65"/>
    <n v="35"/>
    <s v="(2:42) 3-R.Wilson pass short left to 89-W.Dissly to SEA 44 for 9 yards (38-T.Carrie)."/>
    <s v="pass"/>
    <n v="0"/>
    <n v="1"/>
    <n v="0"/>
    <n v="0"/>
    <s v="W.Dissly"/>
    <n v="1"/>
    <n v="1"/>
    <n v="0"/>
    <n v="1"/>
    <n v="0"/>
    <n v="1.6"/>
    <n v="1.6175000000000002"/>
    <n v="1.6175000000000002"/>
    <x v="263"/>
  </r>
  <r>
    <x v="1"/>
    <s v="SEA"/>
    <s v="IND"/>
    <n v="50"/>
    <n v="50"/>
    <s v="(1:34) (Shotgun) 3-R.Wilson pass incomplete deep right to 14-D.Metcalf [94-T.Lewis]."/>
    <s v="pass"/>
    <n v="0"/>
    <n v="1"/>
    <n v="0"/>
    <n v="0"/>
    <s v="D.Metcalf"/>
    <n v="36"/>
    <n v="36"/>
    <n v="0"/>
    <n v="1"/>
    <n v="0"/>
    <n v="1.6"/>
    <n v="2.23"/>
    <n v="2.23"/>
    <x v="65"/>
  </r>
  <r>
    <x v="1"/>
    <s v="IND"/>
    <s v="SEA"/>
    <n v="54"/>
    <n v="46"/>
    <s v="(13:38) (Shotgun) 2-C.Wentz pass incomplete deep right to 1-P.Campbell."/>
    <s v="pass"/>
    <n v="0"/>
    <n v="1"/>
    <n v="0"/>
    <n v="0"/>
    <s v="P.Campbell"/>
    <n v="19"/>
    <n v="19"/>
    <n v="0"/>
    <n v="1"/>
    <n v="0"/>
    <n v="1.6"/>
    <n v="1.9325000000000001"/>
    <n v="1.9325000000000001"/>
    <x v="92"/>
  </r>
  <r>
    <x v="1"/>
    <s v="IND"/>
    <s v="SEA"/>
    <n v="54"/>
    <n v="46"/>
    <s v="(13:34) 2-C.Wentz pass short right to 21-N.Hines to SEA 46 for 8 yards (28-U.Amadi) [51-K.Hyder]."/>
    <s v="pass"/>
    <n v="0"/>
    <n v="1"/>
    <n v="0"/>
    <n v="0"/>
    <s v="N.Hines"/>
    <n v="-3"/>
    <n v="-3"/>
    <n v="0"/>
    <n v="1"/>
    <n v="0"/>
    <n v="1.6"/>
    <n v="1.5475000000000001"/>
    <n v="1.5475000000000001"/>
    <x v="91"/>
  </r>
  <r>
    <x v="1"/>
    <s v="IND"/>
    <s v="SEA"/>
    <n v="46"/>
    <n v="54"/>
    <s v="(12:49) (Shotgun) 2-C.Wentz pass short right to 84-J.Doyle ran ob at SEA 37 for 9 yards."/>
    <s v="pass"/>
    <n v="0"/>
    <n v="1"/>
    <n v="0"/>
    <n v="0"/>
    <s v="J.Doyle"/>
    <n v="1"/>
    <n v="1"/>
    <n v="0"/>
    <n v="1"/>
    <n v="0"/>
    <n v="1.6"/>
    <n v="1.6175000000000002"/>
    <n v="1.6175000000000002"/>
    <x v="162"/>
  </r>
  <r>
    <x v="1"/>
    <s v="IND"/>
    <s v="SEA"/>
    <n v="33"/>
    <n v="67"/>
    <s v="(11:34) (Shotgun) 2-C.Wentz pass short middle to 84-J.Doyle to SEA 26 for 7 yards (21-T.Flowers)."/>
    <s v="pass"/>
    <n v="0"/>
    <n v="1"/>
    <n v="0"/>
    <n v="0"/>
    <s v="J.Doyle"/>
    <n v="7"/>
    <n v="7"/>
    <n v="0"/>
    <n v="1"/>
    <n v="0"/>
    <n v="1.6"/>
    <n v="1.7225000000000001"/>
    <n v="1.7225000000000001"/>
    <x v="162"/>
  </r>
  <r>
    <x v="1"/>
    <s v="IND"/>
    <s v="SEA"/>
    <n v="26"/>
    <n v="74"/>
    <s v="(10:50) (Shotgun) 2-C.Wentz pass incomplete short right to 21-N.Hines (94-R.Green)."/>
    <s v="pass"/>
    <n v="0"/>
    <n v="1"/>
    <n v="0"/>
    <n v="0"/>
    <s v="N.Hines"/>
    <n v="-4"/>
    <n v="-4"/>
    <n v="0"/>
    <n v="1"/>
    <n v="0"/>
    <n v="1.6"/>
    <n v="1.53"/>
    <n v="1.53"/>
    <x v="91"/>
  </r>
  <r>
    <x v="1"/>
    <s v="IND"/>
    <s v="SEA"/>
    <n v="26"/>
    <n v="74"/>
    <s v="(10:44) (Shotgun) 2-C.Wentz pass short right to 11-M.Pittman to SEA 18 for 8 yards (33-J.Adams)."/>
    <s v="pass"/>
    <n v="0"/>
    <n v="1"/>
    <n v="0"/>
    <n v="0"/>
    <s v="M.Pittman"/>
    <n v="5"/>
    <n v="5"/>
    <n v="0"/>
    <n v="1"/>
    <n v="0"/>
    <n v="1.6"/>
    <n v="1.6875"/>
    <n v="1.6875"/>
    <x v="58"/>
  </r>
  <r>
    <x v="1"/>
    <s v="SEA"/>
    <s v="IND"/>
    <n v="73"/>
    <n v="27"/>
    <s v="(9:56) 3-R.Wilson pass deep left to 14-D.Metcalf pushed ob at IND 43 for 30 yards (38-T.Carrie)."/>
    <s v="pass"/>
    <n v="0"/>
    <n v="1"/>
    <n v="0"/>
    <n v="0"/>
    <s v="D.Metcalf"/>
    <n v="21"/>
    <n v="21"/>
    <n v="0"/>
    <n v="1"/>
    <n v="0"/>
    <n v="1.6"/>
    <n v="1.9675"/>
    <n v="1.9675"/>
    <x v="65"/>
  </r>
  <r>
    <x v="1"/>
    <s v="SEA"/>
    <s v="IND"/>
    <n v="43"/>
    <n v="57"/>
    <s v="(9:33) 3-R.Wilson pass short right to 32-C.Carson to IND 37 for 6 yards (99-D.Buckner, 58-B.Okereke)."/>
    <s v="pass"/>
    <n v="0"/>
    <n v="1"/>
    <n v="0"/>
    <n v="0"/>
    <s v="C.Carson"/>
    <n v="-4"/>
    <n v="-4"/>
    <n v="0"/>
    <n v="1"/>
    <n v="0"/>
    <n v="1.6"/>
    <n v="1.53"/>
    <n v="1.53"/>
    <x v="161"/>
  </r>
  <r>
    <x v="1"/>
    <s v="SEA"/>
    <s v="IND"/>
    <n v="37"/>
    <n v="63"/>
    <s v="(8:52) (Shotgun) 3-R.Wilson pass short right to 16-T.Lockett pushed ob at IND 33 for 4 yards (26-R.Ya-Sin)."/>
    <s v="pass"/>
    <n v="0"/>
    <n v="1"/>
    <n v="0"/>
    <n v="0"/>
    <s v="T.Lockett"/>
    <n v="4"/>
    <n v="4"/>
    <n v="0"/>
    <n v="1"/>
    <n v="0"/>
    <n v="1.6"/>
    <n v="1.6700000000000002"/>
    <n v="1.6700000000000002"/>
    <x v="64"/>
  </r>
  <r>
    <x v="1"/>
    <s v="SEA"/>
    <s v="IND"/>
    <n v="15"/>
    <n v="85"/>
    <s v="(6:45) (No Huddle, Shotgun) 3-R.Wilson pass short middle to 14-D.Metcalf for 15 yards, TOUCHDOWN."/>
    <s v="pass"/>
    <n v="0"/>
    <n v="1"/>
    <n v="0"/>
    <n v="0"/>
    <s v="D.Metcalf"/>
    <n v="15"/>
    <n v="15"/>
    <n v="0"/>
    <n v="1"/>
    <n v="0"/>
    <n v="2"/>
    <n v="1.8625"/>
    <n v="1.9532500000000002"/>
    <x v="65"/>
  </r>
  <r>
    <x v="1"/>
    <s v="IND"/>
    <s v="SEA"/>
    <n v="51"/>
    <n v="49"/>
    <s v="(5:28) (No Huddle, Shotgun) 2-C.Wentz pass incomplete short left to 28-J.Taylor."/>
    <s v="pass"/>
    <n v="0"/>
    <n v="1"/>
    <n v="0"/>
    <n v="0"/>
    <s v="J.Taylor"/>
    <n v="0"/>
    <n v="0"/>
    <n v="0"/>
    <n v="1"/>
    <n v="0"/>
    <n v="1.6"/>
    <n v="1.6"/>
    <n v="1.6"/>
    <x v="45"/>
  </r>
  <r>
    <x v="1"/>
    <s v="IND"/>
    <s v="SEA"/>
    <n v="51"/>
    <n v="49"/>
    <s v="(5:20) (Shotgun) 2-C.Wentz pass short right to 11-M.Pittman pushed ob at SEA 44 for 7 yards (2-D.Reed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</r>
  <r>
    <x v="1"/>
    <s v="IND"/>
    <s v="SEA"/>
    <n v="31"/>
    <n v="69"/>
    <s v="(4:53) (Shotgun) 2-C.Wentz pass short middle to 21-N.Hines to SEA 30 for 1 yard (56-J.Brooks)."/>
    <s v="pass"/>
    <n v="0"/>
    <n v="1"/>
    <n v="0"/>
    <n v="0"/>
    <s v="N.Hines"/>
    <n v="0"/>
    <n v="0"/>
    <n v="0"/>
    <n v="1"/>
    <n v="0"/>
    <n v="1.6"/>
    <n v="1.6"/>
    <n v="1.6"/>
    <x v="91"/>
  </r>
  <r>
    <x v="1"/>
    <s v="IND"/>
    <s v="SEA"/>
    <n v="30"/>
    <n v="70"/>
    <s v="(4:20) (No Huddle, Shotgun) 2-C.Wentz pass short middle to 14-Z.Pascal to SEA 14 for 16 yards (27-M.Blair). SEA-8-C.Dunlap was injured during the play."/>
    <s v="pass"/>
    <n v="0"/>
    <n v="1"/>
    <n v="0"/>
    <n v="0"/>
    <s v="Z.Pascal"/>
    <n v="15"/>
    <n v="15"/>
    <n v="0"/>
    <n v="1"/>
    <n v="0"/>
    <n v="1.6"/>
    <n v="1.8625"/>
    <n v="1.8625"/>
    <x v="46"/>
  </r>
  <r>
    <x v="1"/>
    <s v="IND"/>
    <s v="SEA"/>
    <n v="11"/>
    <n v="89"/>
    <s v="(2:12) (Shotgun) 2-C.Wentz pass short middle to 14-Z.Pascal for 11 yards, TOUCHDOWN."/>
    <s v="pass"/>
    <n v="0"/>
    <n v="1"/>
    <n v="0"/>
    <n v="0"/>
    <s v="Z.Pascal"/>
    <n v="11"/>
    <n v="11"/>
    <n v="0"/>
    <n v="1"/>
    <n v="0"/>
    <n v="2.2000000000000002"/>
    <n v="1.7925"/>
    <n v="2.0614500000000002"/>
    <x v="46"/>
  </r>
  <r>
    <x v="1"/>
    <s v="IND"/>
    <s v="SEA"/>
    <n v="60"/>
    <n v="40"/>
    <s v="(:24) (Shotgun) 2-C.Wentz pass incomplete short right to 81-M.Alie-Cox [52-D.Taylor]."/>
    <s v="pass"/>
    <n v="0"/>
    <n v="1"/>
    <n v="0"/>
    <n v="0"/>
    <s v="M.Alie-Cox"/>
    <n v="3"/>
    <n v="3"/>
    <n v="0"/>
    <n v="1"/>
    <n v="0"/>
    <n v="1.6"/>
    <n v="1.6525000000000001"/>
    <n v="1.6525000000000001"/>
    <x v="264"/>
  </r>
  <r>
    <x v="1"/>
    <s v="DET"/>
    <s v="SF"/>
    <n v="65"/>
    <n v="35"/>
    <s v="(14:18) 16-J.Goff pass short right to 88-T.Hockenson to SF 43 for 22 yards (1-J.Ward; 38-D.Lenoir)."/>
    <s v="pass"/>
    <n v="0"/>
    <n v="1"/>
    <n v="0"/>
    <n v="0"/>
    <s v="T.Hockenson"/>
    <n v="3"/>
    <n v="3"/>
    <n v="0"/>
    <n v="1"/>
    <n v="0"/>
    <n v="1.6"/>
    <n v="1.6525000000000001"/>
    <n v="1.6525000000000001"/>
    <x v="93"/>
  </r>
  <r>
    <x v="1"/>
    <s v="DET"/>
    <s v="SF"/>
    <n v="41"/>
    <n v="59"/>
    <s v="(12:56) (Shotgun) 16-J.Goff pass incomplete short middle to 6-T.Williams [95-K.Street]."/>
    <s v="pass"/>
    <n v="0"/>
    <n v="1"/>
    <n v="0"/>
    <n v="0"/>
    <s v="T.Williams"/>
    <n v="7"/>
    <n v="7"/>
    <n v="0"/>
    <n v="1"/>
    <n v="0"/>
    <n v="1.6"/>
    <n v="1.7225000000000001"/>
    <n v="1.7225000000000001"/>
    <x v="267"/>
  </r>
  <r>
    <x v="1"/>
    <s v="DET"/>
    <s v="SF"/>
    <n v="41"/>
    <n v="59"/>
    <s v="(12:52) (Shotgun) 16-J.Goff pass short right to 30-J.Williams to SF 35 for 6 yards (54-F.Warner)."/>
    <s v="pass"/>
    <n v="0"/>
    <n v="1"/>
    <n v="0"/>
    <n v="0"/>
    <s v="J.Williams"/>
    <n v="-2"/>
    <n v="-2"/>
    <n v="0"/>
    <n v="1"/>
    <n v="0"/>
    <n v="1.6"/>
    <n v="1.5650000000000002"/>
    <n v="1.5650000000000002"/>
    <x v="94"/>
  </r>
  <r>
    <x v="1"/>
    <s v="DET"/>
    <s v="SF"/>
    <n v="25"/>
    <n v="75"/>
    <s v="(10:34) (Shotgun) 16-J.Goff pass incomplete deep left to 14-A.St. Brown."/>
    <s v="pass"/>
    <n v="0"/>
    <n v="1"/>
    <n v="0"/>
    <n v="0"/>
    <s v="A.St"/>
    <n v="20"/>
    <n v="20"/>
    <n v="0"/>
    <n v="1"/>
    <n v="0"/>
    <n v="1.8"/>
    <n v="1.9500000000000002"/>
    <n v="1.8510000000000004"/>
    <x v="48"/>
  </r>
  <r>
    <x v="1"/>
    <s v="DET"/>
    <s v="SF"/>
    <n v="25"/>
    <n v="75"/>
    <s v="(10:29) 16-J.Goff pass short left to 32-D.Swift to SF 33 for -8 yards (51-A.Al-Shaair)."/>
    <s v="pass"/>
    <n v="0"/>
    <n v="1"/>
    <n v="0"/>
    <n v="0"/>
    <s v="D.Swift"/>
    <n v="-8"/>
    <n v="-8"/>
    <n v="0"/>
    <n v="1"/>
    <n v="0"/>
    <n v="1.8"/>
    <n v="1.4600000000000002"/>
    <n v="1.6844000000000003"/>
    <x v="33"/>
  </r>
  <r>
    <x v="1"/>
    <s v="DET"/>
    <s v="SF"/>
    <n v="33"/>
    <n v="67"/>
    <s v="(9:46) (Shotgun) 16-J.Goff pass incomplete short right to 32-D.Swift."/>
    <s v="pass"/>
    <n v="0"/>
    <n v="1"/>
    <n v="0"/>
    <n v="0"/>
    <s v="D.Swift"/>
    <n v="3"/>
    <n v="3"/>
    <n v="0"/>
    <n v="1"/>
    <n v="0"/>
    <n v="1.6"/>
    <n v="1.6525000000000001"/>
    <n v="1.6525000000000001"/>
    <x v="33"/>
  </r>
  <r>
    <x v="1"/>
    <s v="SF"/>
    <s v="DET"/>
    <n v="39"/>
    <n v="61"/>
    <s v="(8:26) 10-J.Garoppolo pass short right to 85-G.Kittle to DET 16 for 23 yards (21-T.Walker, 25-W.Harris)."/>
    <s v="pass"/>
    <n v="0"/>
    <n v="1"/>
    <n v="0"/>
    <n v="0"/>
    <s v="G.Kittle"/>
    <n v="3"/>
    <n v="3"/>
    <n v="0"/>
    <n v="1"/>
    <n v="0"/>
    <n v="1.6"/>
    <n v="1.6525000000000001"/>
    <n v="1.6525000000000001"/>
    <x v="95"/>
  </r>
  <r>
    <x v="1"/>
    <s v="SF"/>
    <s v="DET"/>
    <n v="12"/>
    <n v="88"/>
    <s v="(6:27) (Shotgun) 10-J.Garoppolo pass short left to 6-M.Sanu pushed ob at DET 5 for 7 yards (23-J.Okudah)."/>
    <s v="pass"/>
    <n v="0"/>
    <n v="1"/>
    <n v="0"/>
    <n v="0"/>
    <s v="M.Sanu"/>
    <n v="5"/>
    <n v="5"/>
    <n v="0"/>
    <n v="1"/>
    <n v="0"/>
    <n v="2.2000000000000002"/>
    <n v="1.6875"/>
    <n v="2.0257500000000004"/>
    <x v="118"/>
  </r>
  <r>
    <x v="1"/>
    <s v="SF"/>
    <s v="DET"/>
    <n v="5"/>
    <n v="95"/>
    <s v="(5:46) (Shotgun) 5-T.Lance pass short left to 81-T.Sherfield for 5 yards, TOUCHDOWN. #5-T.Lance in at QB for this play."/>
    <s v="pass"/>
    <n v="0"/>
    <n v="1"/>
    <n v="0"/>
    <n v="0"/>
    <s v="T.Sherfield"/>
    <n v="3"/>
    <n v="3"/>
    <n v="0"/>
    <n v="1"/>
    <n v="0"/>
    <n v="3.2"/>
    <n v="1.6525000000000001"/>
    <n v="3.2"/>
    <x v="268"/>
  </r>
  <r>
    <x v="1"/>
    <s v="DET"/>
    <s v="SF"/>
    <n v="50"/>
    <n v="50"/>
    <s v="(3:20) 16-J.Goff pass short middle to 32-D.Swift to SF 38 for 12 yards (54-F.Warner)."/>
    <s v="pass"/>
    <n v="0"/>
    <n v="1"/>
    <n v="0"/>
    <n v="0"/>
    <s v="D.Swift"/>
    <n v="2"/>
    <n v="2"/>
    <n v="0"/>
    <n v="1"/>
    <n v="0"/>
    <n v="1.6"/>
    <n v="1.635"/>
    <n v="1.635"/>
    <x v="33"/>
  </r>
  <r>
    <x v="1"/>
    <s v="DET"/>
    <s v="SF"/>
    <n v="38"/>
    <n v="62"/>
    <s v="(2:37) (Shotgun) 16-J.Goff pass short left to 88-T.Hockenson ran ob at SF 26 for 12 yards [91-A.Armstead]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</r>
  <r>
    <x v="1"/>
    <s v="DET"/>
    <s v="SF"/>
    <n v="18"/>
    <n v="82"/>
    <s v="(:51) (No Huddle) 16-J.Goff pass short right to 88-T.Hockenson to SF 17 for 1 yard (3-J.Tartt)."/>
    <s v="pass"/>
    <n v="0"/>
    <n v="1"/>
    <n v="0"/>
    <n v="0"/>
    <s v="T.Hockenson"/>
    <n v="1"/>
    <n v="1"/>
    <n v="0"/>
    <n v="1"/>
    <n v="0"/>
    <n v="2"/>
    <n v="1.6175000000000002"/>
    <n v="1.8699500000000002"/>
    <x v="93"/>
  </r>
  <r>
    <x v="1"/>
    <s v="DET"/>
    <s v="SF"/>
    <n v="17"/>
    <n v="83"/>
    <s v="(:10) (Shotgun) 16-J.Goff pass short left to 6-T.Williams to SF 10 for 7 yards (2-J.Verrett)."/>
    <s v="pass"/>
    <n v="0"/>
    <n v="1"/>
    <n v="0"/>
    <n v="0"/>
    <s v="T.Williams"/>
    <n v="3"/>
    <n v="3"/>
    <n v="0"/>
    <n v="1"/>
    <n v="0"/>
    <n v="2"/>
    <n v="1.6525000000000001"/>
    <n v="1.88185"/>
    <x v="267"/>
  </r>
  <r>
    <x v="1"/>
    <s v="DET"/>
    <s v="SF"/>
    <n v="9"/>
    <n v="91"/>
    <s v="(14:19) (Shotgun) 16-J.Goff pass short left to 32-D.Swift to SF 6 for 3 yards (57-D.Greenlaw)."/>
    <s v="pass"/>
    <n v="0"/>
    <n v="1"/>
    <n v="0"/>
    <n v="0"/>
    <s v="D.Swift"/>
    <n v="3"/>
    <n v="3"/>
    <n v="0"/>
    <n v="1"/>
    <n v="0"/>
    <n v="2.5"/>
    <n v="1.6525000000000001"/>
    <n v="2.2118500000000001"/>
    <x v="33"/>
  </r>
  <r>
    <x v="1"/>
    <s v="DET"/>
    <s v="SF"/>
    <n v="6"/>
    <n v="94"/>
    <s v="(13:33) (Shotgun) 16-J.Goff pass short left to 88-T.Hockenson for 6 yards, TOUCHDOWN."/>
    <s v="pass"/>
    <n v="0"/>
    <n v="1"/>
    <n v="0"/>
    <n v="0"/>
    <s v="T.Hockenson"/>
    <n v="5"/>
    <n v="5"/>
    <n v="0"/>
    <n v="1"/>
    <n v="0"/>
    <n v="2.8"/>
    <n v="1.6875"/>
    <n v="2.4217499999999998"/>
    <x v="93"/>
  </r>
  <r>
    <x v="1"/>
    <s v="SF"/>
    <s v="DET"/>
    <n v="46"/>
    <n v="54"/>
    <s v="(12:06) (Shotgun) 10-J.Garoppolo pass short left to 19-D.Samuel to DET 38 for 8 yards (25-W.Harris)."/>
    <s v="pass"/>
    <n v="0"/>
    <n v="1"/>
    <n v="0"/>
    <n v="0"/>
    <s v="D.Samuel"/>
    <n v="5"/>
    <n v="5"/>
    <n v="0"/>
    <n v="1"/>
    <n v="0"/>
    <n v="1.6"/>
    <n v="1.6875"/>
    <n v="1.6875"/>
    <x v="27"/>
  </r>
  <r>
    <x v="1"/>
    <s v="DET"/>
    <s v="SF"/>
    <n v="72"/>
    <n v="28"/>
    <s v="(10:39) 16-J.Goff pass short left to 80-D.Fells to DET 30 for 2 yards (57-D.Greenlaw)."/>
    <s v="pass"/>
    <n v="0"/>
    <n v="1"/>
    <n v="0"/>
    <n v="0"/>
    <s v="D.Fells"/>
    <n v="0"/>
    <n v="0"/>
    <n v="0"/>
    <n v="1"/>
    <n v="0"/>
    <n v="1.6"/>
    <n v="1.6"/>
    <n v="1.6"/>
    <x v="269"/>
  </r>
  <r>
    <x v="1"/>
    <s v="DET"/>
    <s v="SF"/>
    <n v="70"/>
    <n v="30"/>
    <s v="(9:50) (Shotgun) 16-J.Goff pass short left to 30-J.Williams pushed ob at DET 36 for 6 yards (57-D.Greenlaw)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</r>
  <r>
    <x v="1"/>
    <s v="DET"/>
    <s v="SF"/>
    <n v="38"/>
    <n v="62"/>
    <s v="(7:01) (No Huddle, Shotgun) 16-J.Goff pass short middle to 6-T.Williams to SF 31 for 7 yards (54-F.Warner)."/>
    <s v="pass"/>
    <n v="0"/>
    <n v="1"/>
    <n v="0"/>
    <n v="0"/>
    <s v="T.Williams"/>
    <n v="3"/>
    <n v="3"/>
    <n v="0"/>
    <n v="1"/>
    <n v="0"/>
    <n v="1.6"/>
    <n v="1.6525000000000001"/>
    <n v="1.6525000000000001"/>
    <x v="267"/>
  </r>
  <r>
    <x v="1"/>
    <s v="SF"/>
    <s v="DET"/>
    <n v="36"/>
    <n v="64"/>
    <s v="(4:36) (Shotgun) 10-J.Garoppolo pass short middle to 19-D.Samuel to DET 13 for 23 yards (21-T.Walker)."/>
    <s v="pass"/>
    <n v="0"/>
    <n v="1"/>
    <n v="0"/>
    <n v="0"/>
    <s v="D.Samuel"/>
    <n v="15"/>
    <n v="15"/>
    <n v="0"/>
    <n v="1"/>
    <n v="0"/>
    <n v="1.6"/>
    <n v="1.8625"/>
    <n v="1.8625"/>
    <x v="27"/>
  </r>
  <r>
    <x v="1"/>
    <s v="SF"/>
    <s v="DET"/>
    <n v="10"/>
    <n v="90"/>
    <s v="(3:11) 10-J.Garoppolo pass short left to 19-D.Samuel ran ob at DET 3 for 7 yards."/>
    <s v="pass"/>
    <n v="0"/>
    <n v="1"/>
    <n v="0"/>
    <n v="0"/>
    <s v="D.Samuel"/>
    <n v="4"/>
    <n v="4"/>
    <n v="0"/>
    <n v="1"/>
    <n v="0"/>
    <n v="2.2000000000000002"/>
    <n v="1.6700000000000002"/>
    <n v="2.0198"/>
    <x v="27"/>
  </r>
  <r>
    <x v="1"/>
    <s v="DET"/>
    <s v="SF"/>
    <n v="67"/>
    <n v="33"/>
    <s v="(1:28) 16-J.Goff pass short left to 32-D.Swift pushed ob at DET 32 for -1 yards (51-A.Al-Shaair)."/>
    <s v="pass"/>
    <n v="0"/>
    <n v="1"/>
    <n v="0"/>
    <n v="0"/>
    <s v="D.Swift"/>
    <n v="-1"/>
    <n v="-1"/>
    <n v="0"/>
    <n v="1"/>
    <n v="0"/>
    <n v="1.6"/>
    <n v="1.5825"/>
    <n v="1.5825"/>
    <x v="33"/>
  </r>
  <r>
    <x v="1"/>
    <s v="DET"/>
    <s v="SF"/>
    <n v="68"/>
    <n v="32"/>
    <s v="(1:20) (Shotgun) 16-J.Goff pass short middle intended for 88-T.Hockenson INTERCEPTED by 57-D.Greenlaw [55-D.Ford] at DET 39. 57-D.Greenlaw for 39 yards, TOUCHDOWN."/>
    <s v="pass"/>
    <n v="0"/>
    <n v="1"/>
    <n v="0"/>
    <n v="0"/>
    <s v="T.Hockenson"/>
    <n v="7"/>
    <n v="7"/>
    <n v="0"/>
    <n v="1"/>
    <n v="0"/>
    <n v="1.6"/>
    <n v="1.7225000000000001"/>
    <n v="1.7225000000000001"/>
    <x v="93"/>
  </r>
  <r>
    <x v="1"/>
    <s v="SF"/>
    <s v="DET"/>
    <n v="72"/>
    <n v="28"/>
    <s v="(:44) (Shotgun) 10-J.Garoppolo pass short middle to 19-D.Samuel pushed ob at SF 42 for 14 yards (21-T.Walker). PENALTY on DET-25-W.Harris, Face Mask (15 Yards), 15 yards, enforced at SF 42."/>
    <s v="pass"/>
    <n v="0"/>
    <n v="1"/>
    <n v="0"/>
    <n v="0"/>
    <s v="D.Samuel"/>
    <n v="-4"/>
    <n v="-4"/>
    <n v="0"/>
    <n v="1"/>
    <n v="0"/>
    <n v="1.6"/>
    <n v="1.53"/>
    <n v="1.53"/>
    <x v="27"/>
  </r>
  <r>
    <x v="1"/>
    <s v="SF"/>
    <s v="DET"/>
    <n v="43"/>
    <n v="57"/>
    <s v="(:39) (Shotgun) 10-J.Garoppolo pass incomplete short left to 85-G.Kittle (24-A.Oruwariye)."/>
    <s v="pass"/>
    <n v="0"/>
    <n v="1"/>
    <n v="0"/>
    <n v="0"/>
    <s v="G.Kittle"/>
    <n v="7"/>
    <n v="7"/>
    <n v="0"/>
    <n v="1"/>
    <n v="0"/>
    <n v="1.6"/>
    <n v="1.7225000000000001"/>
    <n v="1.7225000000000001"/>
    <x v="95"/>
  </r>
  <r>
    <x v="1"/>
    <s v="SF"/>
    <s v="DET"/>
    <n v="43"/>
    <n v="57"/>
    <s v="(:35) 10-J.Garoppolo pass short left to 81-T.Sherfield to DET 25 for 18 yards (34-A.Anzalone)."/>
    <s v="pass"/>
    <n v="0"/>
    <n v="1"/>
    <n v="0"/>
    <n v="0"/>
    <s v="T.Sherfield"/>
    <n v="15"/>
    <n v="15"/>
    <n v="0"/>
    <n v="1"/>
    <n v="0"/>
    <n v="1.6"/>
    <n v="1.8625"/>
    <n v="1.8625"/>
    <x v="268"/>
  </r>
  <r>
    <x v="1"/>
    <s v="SF"/>
    <s v="DET"/>
    <n v="44"/>
    <n v="56"/>
    <s v="(13:36) (Shotgun) 10-J.Garoppolo pass short middle to 85-G.Kittle to DET 36 for 8 yards (21-T.Walker)."/>
    <s v="pass"/>
    <n v="0"/>
    <n v="1"/>
    <n v="0"/>
    <n v="0"/>
    <s v="G.Kittle"/>
    <n v="8"/>
    <n v="8"/>
    <n v="0"/>
    <n v="1"/>
    <n v="0"/>
    <n v="1.6"/>
    <n v="1.74"/>
    <n v="1.74"/>
    <x v="95"/>
  </r>
  <r>
    <x v="1"/>
    <s v="SF"/>
    <s v="DET"/>
    <n v="26"/>
    <n v="74"/>
    <s v="(12:12) 10-J.Garoppolo pass incomplete short right to 19-D.Samuel."/>
    <s v="pass"/>
    <n v="0"/>
    <n v="1"/>
    <n v="0"/>
    <n v="0"/>
    <s v="D.Samuel"/>
    <n v="4"/>
    <n v="4"/>
    <n v="0"/>
    <n v="1"/>
    <n v="0"/>
    <n v="1.6"/>
    <n v="1.6700000000000002"/>
    <n v="1.6700000000000002"/>
    <x v="27"/>
  </r>
  <r>
    <x v="1"/>
    <s v="DET"/>
    <s v="SF"/>
    <n v="58"/>
    <n v="42"/>
    <s v="(11:20) (Shotgun) 16-J.Goff pass incomplete short right to 11-K.Raymond."/>
    <s v="pass"/>
    <n v="0"/>
    <n v="1"/>
    <n v="0"/>
    <n v="0"/>
    <s v="K.Raymond"/>
    <n v="7"/>
    <n v="7"/>
    <n v="0"/>
    <n v="1"/>
    <n v="0"/>
    <n v="1.6"/>
    <n v="1.7225000000000001"/>
    <n v="1.7225000000000001"/>
    <x v="270"/>
  </r>
  <r>
    <x v="1"/>
    <s v="DET"/>
    <s v="SF"/>
    <n v="42"/>
    <n v="58"/>
    <s v="(10:33) (Shotgun) 16-J.Goff pass incomplete short right to 32-D.Swift [97-N.Bosa]."/>
    <s v="pass"/>
    <n v="0"/>
    <n v="1"/>
    <n v="0"/>
    <n v="0"/>
    <s v="D.Swift"/>
    <n v="7"/>
    <n v="7"/>
    <n v="0"/>
    <n v="1"/>
    <n v="0"/>
    <n v="1.6"/>
    <n v="1.7225000000000001"/>
    <n v="1.7225000000000001"/>
    <x v="33"/>
  </r>
  <r>
    <x v="1"/>
    <s v="DET"/>
    <s v="SF"/>
    <n v="42"/>
    <n v="58"/>
    <s v="(10:27) (Shotgun) 16-J.Goff pass incomplete short right to 30-J.Williams [24-K.Williams]."/>
    <s v="pass"/>
    <n v="0"/>
    <n v="1"/>
    <n v="0"/>
    <n v="0"/>
    <s v="J.Williams"/>
    <n v="4"/>
    <n v="4"/>
    <n v="0"/>
    <n v="1"/>
    <n v="0"/>
    <n v="1.6"/>
    <n v="1.6700000000000002"/>
    <n v="1.6700000000000002"/>
    <x v="94"/>
  </r>
  <r>
    <x v="1"/>
    <s v="DET"/>
    <s v="SF"/>
    <n v="66"/>
    <n v="34"/>
    <s v="(6:40) 16-J.Goff pass incomplete short right to 45-J.Cabinda."/>
    <s v="pass"/>
    <n v="0"/>
    <n v="1"/>
    <n v="0"/>
    <n v="0"/>
    <s v="J.Cabinda"/>
    <n v="1"/>
    <n v="1"/>
    <n v="0"/>
    <n v="1"/>
    <n v="0"/>
    <n v="1.6"/>
    <n v="1.6175000000000002"/>
    <n v="1.6175000000000002"/>
    <x v="271"/>
  </r>
  <r>
    <x v="1"/>
    <s v="DET"/>
    <s v="SF"/>
    <n v="60"/>
    <n v="40"/>
    <s v="(6:00) (Shotgun) 16-J.Goff pass short middle to 30-J.Williams to SF 49 for 11 yards (54-F.Warner, 51-A.Al-Shaair)."/>
    <s v="pass"/>
    <n v="0"/>
    <n v="1"/>
    <n v="0"/>
    <n v="0"/>
    <s v="J.Williams"/>
    <n v="0"/>
    <n v="0"/>
    <n v="0"/>
    <n v="1"/>
    <n v="0"/>
    <n v="1.6"/>
    <n v="1.6"/>
    <n v="1.6"/>
    <x v="94"/>
  </r>
  <r>
    <x v="1"/>
    <s v="DET"/>
    <s v="SF"/>
    <n v="49"/>
    <n v="51"/>
    <s v="(5:17) (Shotgun) 16-J.Goff pass short left to 30-J.Williams to SF 43 for 6 yards (2-J.Verrett; 51-A.Al-Shaair)."/>
    <s v="pass"/>
    <n v="0"/>
    <n v="1"/>
    <n v="0"/>
    <n v="0"/>
    <s v="J.Williams"/>
    <n v="0"/>
    <n v="0"/>
    <n v="0"/>
    <n v="1"/>
    <n v="0"/>
    <n v="1.6"/>
    <n v="1.6"/>
    <n v="1.6"/>
    <x v="94"/>
  </r>
  <r>
    <x v="1"/>
    <s v="DET"/>
    <s v="SF"/>
    <n v="43"/>
    <n v="57"/>
    <s v="(4:33) (Shotgun) 16-J.Goff pass short middle to 32-D.Swift for 43 yards, TOUCHDOWN."/>
    <s v="pass"/>
    <n v="0"/>
    <n v="1"/>
    <n v="0"/>
    <n v="0"/>
    <s v="D.Swift"/>
    <n v="-4"/>
    <n v="-4"/>
    <n v="0"/>
    <n v="1"/>
    <n v="0"/>
    <n v="1.6"/>
    <n v="1.53"/>
    <n v="1.53"/>
    <x v="33"/>
  </r>
  <r>
    <x v="1"/>
    <s v="SF"/>
    <s v="DET"/>
    <n v="63"/>
    <n v="37"/>
    <s v="(2:56) (Shotgun) 10-J.Garoppolo pass short middle to 19-D.Samuel to SF 39 for 2 yards (92-K.Strong)."/>
    <s v="pass"/>
    <n v="0"/>
    <n v="1"/>
    <n v="0"/>
    <n v="0"/>
    <s v="D.Samuel"/>
    <n v="-4"/>
    <n v="-4"/>
    <n v="0"/>
    <n v="1"/>
    <n v="0"/>
    <n v="1.6"/>
    <n v="1.53"/>
    <n v="1.53"/>
    <x v="27"/>
  </r>
  <r>
    <x v="1"/>
    <s v="SF"/>
    <s v="DET"/>
    <n v="53"/>
    <n v="47"/>
    <s v="(12:53) 10-J.Garoppolo pass incomplete short left to 81-T.Sherfield (23-J.Okudah)."/>
    <s v="pass"/>
    <n v="0"/>
    <n v="1"/>
    <n v="0"/>
    <n v="0"/>
    <s v="T.Sherfield"/>
    <n v="10"/>
    <n v="10"/>
    <n v="0"/>
    <n v="1"/>
    <n v="0"/>
    <n v="1.6"/>
    <n v="1.7750000000000001"/>
    <n v="1.7750000000000001"/>
    <x v="268"/>
  </r>
  <r>
    <x v="1"/>
    <s v="SF"/>
    <s v="DET"/>
    <n v="53"/>
    <n v="47"/>
    <s v="(12:47) (Shotgun) 10-J.Garoppolo pass short right to 23-J.Hasty to DET 38 for 15 yards (23-J.Okudah; 25-W.Harris) [95-R.Okwara]."/>
    <s v="pass"/>
    <n v="0"/>
    <n v="1"/>
    <n v="0"/>
    <n v="0"/>
    <s v="J.Hasty"/>
    <n v="0"/>
    <n v="0"/>
    <n v="0"/>
    <n v="1"/>
    <n v="0"/>
    <n v="1.6"/>
    <n v="1.6"/>
    <n v="1.6"/>
    <x v="183"/>
  </r>
  <r>
    <x v="1"/>
    <s v="SF"/>
    <s v="DET"/>
    <n v="46"/>
    <n v="54"/>
    <s v="(10:42) (Shotgun) 10-J.Garoppolo pass short left to 85-G.Kittle to DET 34 for 12 yards (92-K.Strong). DET-92-K.Strong was injured during the play. DET-23-J.Okudah was injured during the play. He is Out."/>
    <s v="pass"/>
    <n v="0"/>
    <n v="1"/>
    <n v="0"/>
    <n v="0"/>
    <s v="G.Kittle"/>
    <n v="-5"/>
    <n v="-5"/>
    <n v="0"/>
    <n v="1"/>
    <n v="0"/>
    <n v="1.6"/>
    <n v="1.5125000000000002"/>
    <n v="1.5125000000000002"/>
    <x v="95"/>
  </r>
  <r>
    <x v="1"/>
    <s v="DET"/>
    <s v="SF"/>
    <n v="52"/>
    <n v="48"/>
    <s v="(9:34) (No Huddle, Shotgun) 16-J.Goff pass short left to 17-T.Benson pushed ob at SF 47 for 5 yards (2-J.Verrett)."/>
    <s v="pass"/>
    <n v="0"/>
    <n v="1"/>
    <n v="0"/>
    <n v="0"/>
    <s v="T.Benson"/>
    <n v="5"/>
    <n v="5"/>
    <n v="0"/>
    <n v="1"/>
    <n v="0"/>
    <n v="1.6"/>
    <n v="1.6875"/>
    <n v="1.6875"/>
    <x v="97"/>
  </r>
  <r>
    <x v="1"/>
    <s v="DET"/>
    <s v="SF"/>
    <n v="52"/>
    <n v="48"/>
    <s v="(7:54) (Shotgun) 16-J.Goff pass incomplete short left to 17-T.Benson. SF-2-J.Verrett was injured during the play."/>
    <s v="pass"/>
    <n v="0"/>
    <n v="1"/>
    <n v="0"/>
    <n v="0"/>
    <s v="T.Benson"/>
    <n v="-3"/>
    <n v="-3"/>
    <n v="0"/>
    <n v="1"/>
    <n v="0"/>
    <n v="1.6"/>
    <n v="1.5475000000000001"/>
    <n v="1.5475000000000001"/>
    <x v="97"/>
  </r>
  <r>
    <x v="1"/>
    <s v="DET"/>
    <s v="SF"/>
    <n v="52"/>
    <n v="48"/>
    <s v="(7:50) (Shotgun) 16-J.Goff pass short left to 11-K.Raymond ran ob at SF 47 for 5 yards."/>
    <s v="pass"/>
    <n v="0"/>
    <n v="1"/>
    <n v="0"/>
    <n v="0"/>
    <s v="K.Raymond"/>
    <n v="5"/>
    <n v="5"/>
    <n v="0"/>
    <n v="1"/>
    <n v="0"/>
    <n v="1.6"/>
    <n v="1.6875"/>
    <n v="1.6875"/>
    <x v="270"/>
  </r>
  <r>
    <x v="1"/>
    <s v="DET"/>
    <s v="SF"/>
    <n v="47"/>
    <n v="53"/>
    <s v="(7:34) (No Huddle, Shotgun) 16-J.Goff pass incomplete short right to 17-T.Benson."/>
    <s v="pass"/>
    <n v="0"/>
    <n v="1"/>
    <n v="0"/>
    <n v="0"/>
    <s v="T.Benson"/>
    <n v="4"/>
    <n v="4"/>
    <n v="0"/>
    <n v="1"/>
    <n v="0"/>
    <n v="1.6"/>
    <n v="1.6700000000000002"/>
    <n v="1.6700000000000002"/>
    <x v="97"/>
  </r>
  <r>
    <x v="1"/>
    <s v="SF"/>
    <s v="DET"/>
    <n v="47"/>
    <n v="53"/>
    <s v="(6:00) (Shotgun) 10-J.Garoppolo pass incomplete short left to 19-D.Samuel."/>
    <s v="pass"/>
    <n v="0"/>
    <n v="1"/>
    <n v="0"/>
    <n v="0"/>
    <s v="D.Samuel"/>
    <n v="6"/>
    <n v="6"/>
    <n v="0"/>
    <n v="1"/>
    <n v="0"/>
    <n v="1.6"/>
    <n v="1.7050000000000001"/>
    <n v="1.7050000000000001"/>
    <x v="27"/>
  </r>
  <r>
    <x v="1"/>
    <s v="DET"/>
    <s v="SF"/>
    <n v="73"/>
    <n v="27"/>
    <s v="(4:56) (Shotgun) 16-J.Goff pass short middle to 32-D.Swift to DET 32 for 5 yards (54-F.Warner). SF-1-J.Ward was injured during the play."/>
    <s v="pass"/>
    <n v="0"/>
    <n v="1"/>
    <n v="0"/>
    <n v="0"/>
    <s v="D.Swift"/>
    <n v="5"/>
    <n v="5"/>
    <n v="0"/>
    <n v="1"/>
    <n v="0"/>
    <n v="1.6"/>
    <n v="1.6875"/>
    <n v="1.6875"/>
    <x v="33"/>
  </r>
  <r>
    <x v="1"/>
    <s v="DET"/>
    <s v="SF"/>
    <n v="68"/>
    <n v="32"/>
    <s v="(4:26) (Shotgun) 16-J.Goff pass incomplete deep right to 87-Q.Cephus."/>
    <s v="pass"/>
    <n v="0"/>
    <n v="1"/>
    <n v="0"/>
    <n v="0"/>
    <s v="Q.Cephus"/>
    <n v="40"/>
    <n v="40"/>
    <n v="0"/>
    <n v="1"/>
    <n v="0"/>
    <n v="1.6"/>
    <n v="2.2999999999999998"/>
    <n v="2.2999999999999998"/>
    <x v="96"/>
  </r>
  <r>
    <x v="1"/>
    <s v="DET"/>
    <s v="SF"/>
    <n v="55"/>
    <n v="45"/>
    <s v="(4:15) (Shotgun) 16-J.Goff pass incomplete short middle to 32-D.Swift (51-A.Al-Shaair)."/>
    <s v="pass"/>
    <n v="0"/>
    <n v="1"/>
    <n v="0"/>
    <n v="0"/>
    <s v="D.Swift"/>
    <n v="3"/>
    <n v="3"/>
    <n v="0"/>
    <n v="1"/>
    <n v="0"/>
    <n v="1.6"/>
    <n v="1.6525000000000001"/>
    <n v="1.6525000000000001"/>
    <x v="33"/>
  </r>
  <r>
    <x v="1"/>
    <s v="DET"/>
    <s v="SF"/>
    <n v="55"/>
    <n v="45"/>
    <s v="(4:09) (Shotgun) 16-J.Goff pass short right to 32-D.Swift to SF 49 for 6 yards (38-D.Lenoi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1"/>
    <s v="DET"/>
    <s v="SF"/>
    <n v="49"/>
    <n v="51"/>
    <s v="(3:47) (No Huddle, Shotgun) 16-J.Goff pass short middle to 32-D.Swift to SF 44 for 5 yards (45-D.Flannigan-Fowles)."/>
    <s v="pass"/>
    <n v="0"/>
    <n v="1"/>
    <n v="0"/>
    <n v="0"/>
    <s v="D.Swift"/>
    <n v="2"/>
    <n v="2"/>
    <n v="0"/>
    <n v="1"/>
    <n v="0"/>
    <n v="1.6"/>
    <n v="1.635"/>
    <n v="1.635"/>
    <x v="33"/>
  </r>
  <r>
    <x v="1"/>
    <s v="DET"/>
    <s v="SF"/>
    <n v="44"/>
    <n v="56"/>
    <s v="(3:24) (No Huddle, Shotgun) 16-J.Goff pass short left to 30-J.Williams to SF 41 for 3 yards (56-S.Ebukam; 95-K.Street)."/>
    <s v="pass"/>
    <n v="0"/>
    <n v="1"/>
    <n v="0"/>
    <n v="0"/>
    <s v="J.Williams"/>
    <n v="-1"/>
    <n v="-1"/>
    <n v="0"/>
    <n v="1"/>
    <n v="0"/>
    <n v="1.6"/>
    <n v="1.5825"/>
    <n v="1.5825"/>
    <x v="94"/>
  </r>
  <r>
    <x v="1"/>
    <s v="DET"/>
    <s v="SF"/>
    <n v="41"/>
    <n v="59"/>
    <s v="(3:03) (No Huddle, Shotgun) 16-J.Goff pass short middle to 30-J.Williams to SF 33 for 8 yards (45-D.Flannigan-Fowles; 51-A.Al-Shaair). SF-51-A.Al-Shaair was injured during the play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</r>
  <r>
    <x v="1"/>
    <s v="DET"/>
    <s v="SF"/>
    <n v="33"/>
    <n v="67"/>
    <s v="(2:32) (Shotgun) 16-J.Goff pass short right to 87-Q.Cephus to SF 26 for 7 yards (45-D.Flannigan-Fowles)."/>
    <s v="pass"/>
    <n v="0"/>
    <n v="1"/>
    <n v="0"/>
    <n v="0"/>
    <s v="Q.Cephus"/>
    <n v="6"/>
    <n v="6"/>
    <n v="0"/>
    <n v="1"/>
    <n v="0"/>
    <n v="1.6"/>
    <n v="1.7050000000000001"/>
    <n v="1.7050000000000001"/>
    <x v="96"/>
  </r>
  <r>
    <x v="1"/>
    <s v="DET"/>
    <s v="SF"/>
    <n v="26"/>
    <n v="74"/>
    <s v="(2:09) (No Huddle, Shotgun) 16-J.Goff pass short left to 30-J.Williams to SF 17 for 9 yards (36-M.Harris)."/>
    <s v="pass"/>
    <n v="0"/>
    <n v="1"/>
    <n v="0"/>
    <n v="0"/>
    <s v="J.Williams"/>
    <n v="-4"/>
    <n v="-4"/>
    <n v="0"/>
    <n v="1"/>
    <n v="0"/>
    <n v="1.6"/>
    <n v="1.53"/>
    <n v="1.53"/>
    <x v="94"/>
  </r>
  <r>
    <x v="1"/>
    <s v="DET"/>
    <s v="SF"/>
    <n v="59"/>
    <n v="41"/>
    <s v="(1:52) (Shotgun) 16-J.Goff pass short right to 17-T.Benson to SF 48 for 11 yards (20-A.Thomas)."/>
    <s v="pass"/>
    <n v="0"/>
    <n v="1"/>
    <n v="0"/>
    <n v="0"/>
    <s v="T.Benson"/>
    <n v="11"/>
    <n v="11"/>
    <n v="0"/>
    <n v="1"/>
    <n v="0"/>
    <n v="1.6"/>
    <n v="1.7925"/>
    <n v="1.7925"/>
    <x v="97"/>
  </r>
  <r>
    <x v="1"/>
    <s v="DET"/>
    <s v="SF"/>
    <n v="48"/>
    <n v="52"/>
    <s v="(1:35) (No Huddle, Shotgun) 16-J.Goff pass short right to 88-T.Hockenson pushed ob at SF 35 for 13 yards (20-A.Thomas)."/>
    <s v="pass"/>
    <n v="0"/>
    <n v="1"/>
    <n v="0"/>
    <n v="0"/>
    <s v="T.Hockenson"/>
    <n v="10"/>
    <n v="10"/>
    <n v="0"/>
    <n v="1"/>
    <n v="0"/>
    <n v="1.6"/>
    <n v="1.7750000000000001"/>
    <n v="1.7750000000000001"/>
    <x v="93"/>
  </r>
  <r>
    <x v="1"/>
    <s v="DET"/>
    <s v="SF"/>
    <n v="25"/>
    <n v="75"/>
    <s v="(1:22) (Shotgun) 16-J.Goff pass short left to 87-Q.Cephus pushed ob at SF 22 for 3 yards (27-D.Johnson)."/>
    <s v="pass"/>
    <n v="0"/>
    <n v="1"/>
    <n v="0"/>
    <n v="0"/>
    <s v="Q.Cephus"/>
    <n v="3"/>
    <n v="3"/>
    <n v="0"/>
    <n v="1"/>
    <n v="0"/>
    <n v="1.8"/>
    <n v="1.6525000000000001"/>
    <n v="1.7498500000000003"/>
    <x v="96"/>
  </r>
  <r>
    <x v="1"/>
    <s v="DET"/>
    <s v="SF"/>
    <n v="22"/>
    <n v="78"/>
    <s v="(1:18) (Shotgun) 16-J.Goff pass deep right to 11-K.Raymond ran ob at SF 2 for 20 yards."/>
    <s v="pass"/>
    <n v="0"/>
    <n v="1"/>
    <n v="0"/>
    <n v="0"/>
    <s v="K.Raymond"/>
    <n v="18"/>
    <n v="18"/>
    <n v="0"/>
    <n v="1"/>
    <n v="0"/>
    <n v="1.8"/>
    <n v="1.915"/>
    <n v="1.8391000000000002"/>
    <x v="270"/>
  </r>
  <r>
    <x v="1"/>
    <s v="DET"/>
    <s v="SF"/>
    <n v="2"/>
    <n v="98"/>
    <s v="(1:10) (No Huddle) 16-J.Goff pass short left to 87-Q.Cephus for 2 yards, TOUCHDOWN."/>
    <s v="pass"/>
    <n v="0"/>
    <n v="1"/>
    <n v="0"/>
    <n v="0"/>
    <s v="Q.Cephus"/>
    <n v="2"/>
    <n v="2"/>
    <n v="0"/>
    <n v="1"/>
    <n v="0"/>
    <n v="3.7"/>
    <n v="1.635"/>
    <n v="3.7"/>
    <x v="96"/>
  </r>
  <r>
    <x v="1"/>
    <s v="SF"/>
    <s v="DET"/>
    <n v="46"/>
    <n v="54"/>
    <s v="(:58) 10-J.Garoppolo pass short middle to 19-D.Samuel to DET 35 for 11 yards (90-T.Flowers). FUMBLES (90-T.Flowers), RECOVERED by DET-26-I.Melifonwu at DET 30."/>
    <s v="pass"/>
    <n v="0"/>
    <n v="1"/>
    <n v="0"/>
    <n v="0"/>
    <s v="D.Samuel"/>
    <n v="6"/>
    <n v="6"/>
    <n v="0"/>
    <n v="1"/>
    <n v="0"/>
    <n v="1.6"/>
    <n v="1.7050000000000001"/>
    <n v="1.7050000000000001"/>
    <x v="27"/>
  </r>
  <r>
    <x v="1"/>
    <s v="DET"/>
    <s v="SF"/>
    <n v="70"/>
    <n v="30"/>
    <s v="(:52) (Shotgun) 16-J.Goff pass incomplete deep left to 17-T.Benson (27-D.Johnson)."/>
    <s v="pass"/>
    <n v="0"/>
    <n v="1"/>
    <n v="0"/>
    <n v="0"/>
    <s v="T.Benson"/>
    <n v="25"/>
    <n v="25"/>
    <n v="0"/>
    <n v="1"/>
    <n v="0"/>
    <n v="1.6"/>
    <n v="2.0375000000000001"/>
    <n v="2.0375000000000001"/>
    <x v="97"/>
  </r>
  <r>
    <x v="1"/>
    <s v="DET"/>
    <s v="SF"/>
    <n v="70"/>
    <n v="30"/>
    <s v="(:47) (Shotgun) 16-J.Goff pass deep left to 14-A.St. Brown pushed ob at 50 for 20 yards (27-D.Johnson)."/>
    <s v="pass"/>
    <n v="0"/>
    <n v="1"/>
    <n v="0"/>
    <n v="0"/>
    <s v="A.St"/>
    <n v="20"/>
    <n v="20"/>
    <n v="0"/>
    <n v="1"/>
    <n v="0"/>
    <n v="1.6"/>
    <n v="1.9500000000000002"/>
    <n v="1.9500000000000002"/>
    <x v="48"/>
  </r>
  <r>
    <x v="1"/>
    <s v="DET"/>
    <s v="SF"/>
    <n v="50"/>
    <n v="50"/>
    <s v="(:42) (Shotgun) 16-J.Goff pass incomplete deep left to 87-Q.Cephus."/>
    <s v="pass"/>
    <n v="0"/>
    <n v="1"/>
    <n v="0"/>
    <n v="0"/>
    <s v="Q.Cephus"/>
    <n v="22"/>
    <n v="22"/>
    <n v="0"/>
    <n v="1"/>
    <n v="0"/>
    <n v="1.6"/>
    <n v="1.9850000000000001"/>
    <n v="1.9850000000000001"/>
    <x v="96"/>
  </r>
  <r>
    <x v="1"/>
    <s v="DET"/>
    <s v="SF"/>
    <n v="50"/>
    <n v="50"/>
    <s v="(:37) (Shotgun) 16-J.Goff pass deep middle to 11-K.Raymond to SF 25 for 25 yards (1-J.Ward)."/>
    <s v="pass"/>
    <n v="0"/>
    <n v="1"/>
    <n v="0"/>
    <n v="0"/>
    <s v="K.Raymond"/>
    <n v="23"/>
    <n v="23"/>
    <n v="0"/>
    <n v="1"/>
    <n v="0"/>
    <n v="1.6"/>
    <n v="2.0024999999999999"/>
    <n v="2.0024999999999999"/>
    <x v="270"/>
  </r>
  <r>
    <x v="1"/>
    <s v="DET"/>
    <s v="SF"/>
    <n v="24"/>
    <n v="76"/>
    <s v="(:20) (Shotgun) 16-J.Goff pass incomplete short right to 87-Q.Cephus (51-A.Al-Shaair)."/>
    <s v="pass"/>
    <n v="0"/>
    <n v="1"/>
    <n v="0"/>
    <n v="0"/>
    <s v="Q.Cephus"/>
    <n v="5"/>
    <n v="5"/>
    <n v="0"/>
    <n v="1"/>
    <n v="0"/>
    <n v="1.8"/>
    <n v="1.6875"/>
    <n v="1.7617500000000001"/>
    <x v="96"/>
  </r>
  <r>
    <x v="1"/>
    <s v="DET"/>
    <s v="SF"/>
    <n v="24"/>
    <n v="76"/>
    <s v="(:17) (Shotgun) 16-J.Goff pass incomplete short left to 14-A.St. Brown [56-S.Ebukam]."/>
    <s v="pass"/>
    <n v="0"/>
    <n v="1"/>
    <n v="0"/>
    <n v="0"/>
    <s v="A.St"/>
    <n v="8"/>
    <n v="8"/>
    <n v="0"/>
    <n v="1"/>
    <n v="0"/>
    <n v="1.8"/>
    <n v="1.74"/>
    <n v="1.7796000000000003"/>
    <x v="48"/>
  </r>
  <r>
    <x v="0"/>
    <s v="TB"/>
    <s v="ATL"/>
    <n v="47"/>
    <n v="53"/>
    <s v="(13:54) (Shotgun) 12-T.Brady pass deep middle to 13-M.Evans to ATL 22 for 25 yards (21-D.Harmon; 54-F.Oluoku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</r>
  <r>
    <x v="0"/>
    <s v="TB"/>
    <s v="ATL"/>
    <n v="22"/>
    <n v="78"/>
    <s v="(13:17) 12-T.Brady pass incomplete deep right to 81-A.Brown (24-A.Terrell)."/>
    <s v="pass"/>
    <n v="0"/>
    <n v="1"/>
    <n v="0"/>
    <n v="0"/>
    <s v="A.Brown"/>
    <n v="19"/>
    <n v="19"/>
    <n v="0"/>
    <n v="1"/>
    <n v="0"/>
    <n v="1.8"/>
    <n v="1.9325000000000001"/>
    <n v="1.8450500000000003"/>
    <x v="165"/>
  </r>
  <r>
    <x v="0"/>
    <s v="TB"/>
    <s v="ATL"/>
    <n v="20"/>
    <n v="80"/>
    <s v="(12:28) (Shotgun) 12-T.Brady pass deep right to 87-R.Gronkowski for 20 yards, TOUCHDOWN."/>
    <s v="pass"/>
    <n v="0"/>
    <n v="1"/>
    <n v="0"/>
    <n v="0"/>
    <s v="R.Gronkowski"/>
    <n v="16"/>
    <n v="16"/>
    <n v="0"/>
    <n v="1"/>
    <n v="0"/>
    <n v="1.8"/>
    <n v="1.8800000000000001"/>
    <n v="1.8272000000000004"/>
    <x v="139"/>
  </r>
  <r>
    <x v="0"/>
    <s v="ATL"/>
    <s v="TB"/>
    <n v="73"/>
    <n v="27"/>
    <s v="(12:17) 2-M.Ryan pass short right to 28-M.Davis pushed ob at ATL 27 for no gain (24-C.Davis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</r>
  <r>
    <x v="0"/>
    <s v="ATL"/>
    <s v="TB"/>
    <n v="66"/>
    <n v="34"/>
    <s v="(11:23) (Shotgun) 2-M.Ryan pass incomplete short left to 84-C.Patterson."/>
    <s v="pass"/>
    <n v="0"/>
    <n v="1"/>
    <n v="0"/>
    <n v="0"/>
    <s v="C.Patterson"/>
    <n v="1"/>
    <n v="1"/>
    <n v="0"/>
    <n v="1"/>
    <n v="0"/>
    <n v="1.6"/>
    <n v="1.6175000000000002"/>
    <n v="1.6175000000000002"/>
    <x v="51"/>
  </r>
  <r>
    <x v="0"/>
    <s v="TB"/>
    <s v="ATL"/>
    <n v="64"/>
    <n v="36"/>
    <s v="(11:13) 12-T.Brady pass short middle to 14-C.Godwin to ATL 48 for 16 yards (21-D.Harmon; 24-A.Terrell)."/>
    <s v="pass"/>
    <n v="0"/>
    <n v="1"/>
    <n v="0"/>
    <n v="0"/>
    <s v="C.Godwin"/>
    <n v="13"/>
    <n v="13"/>
    <n v="0"/>
    <n v="1"/>
    <n v="0"/>
    <n v="1.6"/>
    <n v="1.8275000000000001"/>
    <n v="1.8275000000000001"/>
    <x v="98"/>
  </r>
  <r>
    <x v="0"/>
    <s v="TB"/>
    <s v="ATL"/>
    <n v="41"/>
    <n v="59"/>
    <s v="(10:12) 12-T.Brady pass short right to 7-L.Fournette pushed ob at ATL 25 for 16 yards (23-E.Harris)."/>
    <s v="pass"/>
    <n v="0"/>
    <n v="1"/>
    <n v="0"/>
    <n v="0"/>
    <s v="L.Fournette"/>
    <n v="-2"/>
    <n v="-2"/>
    <n v="0"/>
    <n v="1"/>
    <n v="0"/>
    <n v="1.6"/>
    <n v="1.5650000000000002"/>
    <n v="1.5650000000000002"/>
    <x v="140"/>
  </r>
  <r>
    <x v="0"/>
    <s v="TB"/>
    <s v="ATL"/>
    <n v="25"/>
    <n v="75"/>
    <s v="(9:38) (Shotgun) 12-T.Brady pass short right to 87-R.Gronkowski to ATL 16 for 9 yards (54-F.Oluokun)."/>
    <s v="pass"/>
    <n v="0"/>
    <n v="1"/>
    <n v="0"/>
    <n v="0"/>
    <s v="R.Gronkowski"/>
    <n v="5"/>
    <n v="5"/>
    <n v="0"/>
    <n v="1"/>
    <n v="0"/>
    <n v="1.8"/>
    <n v="1.6875"/>
    <n v="1.7617500000000001"/>
    <x v="139"/>
  </r>
  <r>
    <x v="0"/>
    <s v="TB"/>
    <s v="ATL"/>
    <n v="13"/>
    <n v="87"/>
    <s v="(8:14) (Shotgun) 12-T.Brady pass incomplete short right to 13-M.Evans."/>
    <s v="pass"/>
    <n v="0"/>
    <n v="1"/>
    <n v="0"/>
    <n v="0"/>
    <s v="M.Evans"/>
    <n v="13"/>
    <n v="13"/>
    <n v="0"/>
    <n v="1"/>
    <n v="0"/>
    <n v="2.2000000000000002"/>
    <n v="1.8275000000000001"/>
    <n v="2.0733500000000005"/>
    <x v="35"/>
  </r>
  <r>
    <x v="0"/>
    <s v="TB"/>
    <s v="ATL"/>
    <n v="13"/>
    <n v="87"/>
    <s v="(8:09) 12-T.Brady pass short right to 7-L.Fournette to ATL 8 for 5 yards (54-F.Oluokun; 91-J.Tuioti-Mariner). PENALTY on TB-66-R.Jensen, Unnecessary Roughness, 15 yards, enforced at ATL 8."/>
    <s v="pass"/>
    <n v="0"/>
    <n v="1"/>
    <n v="0"/>
    <n v="0"/>
    <s v="L.Fournette"/>
    <n v="-6"/>
    <n v="-6"/>
    <n v="0"/>
    <n v="1"/>
    <n v="0"/>
    <n v="2.2000000000000002"/>
    <n v="1.4950000000000001"/>
    <n v="1.9603000000000002"/>
    <x v="140"/>
  </r>
  <r>
    <x v="0"/>
    <s v="ATL"/>
    <s v="TB"/>
    <n v="71"/>
    <n v="29"/>
    <s v="(7:40) 2-M.Ryan pass short right to 18-C.Ridley to ATL 38 for 9 yards (24-C.Davis)."/>
    <s v="pass"/>
    <n v="0"/>
    <n v="1"/>
    <n v="0"/>
    <n v="0"/>
    <s v="C.Ridley"/>
    <n v="9"/>
    <n v="9"/>
    <n v="0"/>
    <n v="1"/>
    <n v="0"/>
    <n v="1.6"/>
    <n v="1.7575000000000001"/>
    <n v="1.7575000000000001"/>
    <x v="49"/>
  </r>
  <r>
    <x v="0"/>
    <s v="ATL"/>
    <s v="TB"/>
    <n v="63"/>
    <n v="37"/>
    <s v="(6:30) (Shotgun) 2-M.Ryan pass short right to 14-R.Gage to ATL 42 for 5 yards (43-R.Cockrell)."/>
    <s v="pass"/>
    <n v="0"/>
    <n v="1"/>
    <n v="0"/>
    <n v="0"/>
    <s v="R.Gage"/>
    <n v="2"/>
    <n v="2"/>
    <n v="0"/>
    <n v="1"/>
    <n v="0"/>
    <n v="1.6"/>
    <n v="1.635"/>
    <n v="1.635"/>
    <x v="164"/>
  </r>
  <r>
    <x v="0"/>
    <s v="ATL"/>
    <s v="TB"/>
    <n v="58"/>
    <n v="42"/>
    <s v="(5:56) 2-M.Ryan pass incomplete short right to 17-O.Zaccheaus."/>
    <s v="pass"/>
    <n v="0"/>
    <n v="1"/>
    <n v="0"/>
    <n v="0"/>
    <s v="O.Zaccheaus"/>
    <n v="5"/>
    <n v="5"/>
    <n v="0"/>
    <n v="1"/>
    <n v="0"/>
    <n v="1.6"/>
    <n v="1.6875"/>
    <n v="1.6875"/>
    <x v="166"/>
  </r>
  <r>
    <x v="0"/>
    <s v="ATL"/>
    <s v="TB"/>
    <n v="58"/>
    <n v="42"/>
    <s v="(5:51) (Shotgun) 2-M.Ryan pass short middle to 85-L.Smith to TB 49 for 9 yards (45-D.White)."/>
    <s v="pass"/>
    <n v="0"/>
    <n v="1"/>
    <n v="0"/>
    <n v="0"/>
    <s v="L.Smith"/>
    <n v="6"/>
    <n v="6"/>
    <n v="0"/>
    <n v="1"/>
    <n v="0"/>
    <n v="1.6"/>
    <n v="1.7050000000000001"/>
    <n v="1.7050000000000001"/>
    <x v="272"/>
  </r>
  <r>
    <x v="0"/>
    <s v="ATL"/>
    <s v="TB"/>
    <n v="62"/>
    <n v="38"/>
    <s v="(2:17) (Shotgun) 2-M.Ryan pass short middle to 8-K.Pitts to ATL 42 for 4 yards (45-D.White)."/>
    <s v="pass"/>
    <n v="0"/>
    <n v="1"/>
    <n v="0"/>
    <n v="0"/>
    <s v="K.Pitts"/>
    <n v="4"/>
    <n v="4"/>
    <n v="0"/>
    <n v="1"/>
    <n v="0"/>
    <n v="1.6"/>
    <n v="1.6700000000000002"/>
    <n v="1.6700000000000002"/>
    <x v="30"/>
  </r>
  <r>
    <x v="0"/>
    <s v="TB"/>
    <s v="ATL"/>
    <n v="38"/>
    <n v="62"/>
    <s v="(15:00) (Shotgun) 12-T.Brady pass short middle to 14-C.Godwin to ATL 30 for 8 yards (3-M.Walker; 45-D.Jones). ATL-55-S.Means was injured during the play. His return is Questionable."/>
    <s v="pass"/>
    <n v="0"/>
    <n v="1"/>
    <n v="0"/>
    <n v="0"/>
    <s v="C.Godwin"/>
    <n v="4"/>
    <n v="4"/>
    <n v="0"/>
    <n v="1"/>
    <n v="0"/>
    <n v="1.6"/>
    <n v="1.6700000000000002"/>
    <n v="1.6700000000000002"/>
    <x v="98"/>
  </r>
  <r>
    <x v="0"/>
    <s v="TB"/>
    <s v="ATL"/>
    <n v="1"/>
    <n v="99"/>
    <s v="(14:12) 50-V.Vea reported in as eligible.  12-T.Brady pass short right to 87-R.Gronkowski for 1 yard, TOUCHDOWN."/>
    <s v="pass"/>
    <n v="0"/>
    <n v="1"/>
    <n v="0"/>
    <n v="0"/>
    <s v="R.Gronkowski"/>
    <n v="1"/>
    <n v="1"/>
    <n v="0"/>
    <n v="1"/>
    <n v="0"/>
    <n v="4"/>
    <n v="1.6175000000000002"/>
    <n v="4"/>
    <x v="139"/>
  </r>
  <r>
    <x v="0"/>
    <s v="ATL"/>
    <s v="TB"/>
    <n v="66"/>
    <n v="34"/>
    <s v="(14:01) (Shotgun) 2-M.Ryan pass short right to 14-R.Gage to ATL 39 for 5 yards (54-L.David)."/>
    <s v="pass"/>
    <n v="0"/>
    <n v="1"/>
    <n v="0"/>
    <n v="0"/>
    <s v="R.Gage"/>
    <n v="5"/>
    <n v="5"/>
    <n v="0"/>
    <n v="1"/>
    <n v="0"/>
    <n v="1.6"/>
    <n v="1.6875"/>
    <n v="1.6875"/>
    <x v="164"/>
  </r>
  <r>
    <x v="0"/>
    <s v="ATL"/>
    <s v="TB"/>
    <n v="61"/>
    <n v="39"/>
    <s v="(13:34) (No Huddle) 2-M.Ryan pass short left to 84-C.Patterson to TB 38 for 23 yards (45-D.White; 96-S.McLendon). TB-35-J.Dean was injured during the play. His return is Questionable."/>
    <s v="pass"/>
    <n v="0"/>
    <n v="1"/>
    <n v="0"/>
    <n v="0"/>
    <s v="C.Patterson"/>
    <n v="-6"/>
    <n v="-6"/>
    <n v="0"/>
    <n v="1"/>
    <n v="0"/>
    <n v="1.6"/>
    <n v="1.4950000000000001"/>
    <n v="1.4950000000000001"/>
    <x v="51"/>
  </r>
  <r>
    <x v="0"/>
    <s v="ATL"/>
    <s v="TB"/>
    <n v="38"/>
    <n v="62"/>
    <s v="(13:03) (Shotgun) 2-M.Ryan pass short left to 8-K.Pitts pushed ob at TB 14 for 24 yards (45-D.White)."/>
    <s v="pass"/>
    <n v="0"/>
    <n v="1"/>
    <n v="0"/>
    <n v="0"/>
    <s v="K.Pitts"/>
    <n v="14"/>
    <n v="14"/>
    <n v="0"/>
    <n v="1"/>
    <n v="0"/>
    <n v="1.6"/>
    <n v="1.845"/>
    <n v="1.845"/>
    <x v="30"/>
  </r>
  <r>
    <x v="0"/>
    <s v="ATL"/>
    <s v="TB"/>
    <n v="14"/>
    <n v="86"/>
    <s v="(12:29) (Shotgun) 2-M.Ryan pass short left to 84-C.Patterson to TB 10 for 4 yards (33-J.Whitehead)."/>
    <s v="pass"/>
    <n v="0"/>
    <n v="1"/>
    <n v="0"/>
    <n v="0"/>
    <s v="C.Patterson"/>
    <n v="4"/>
    <n v="4"/>
    <n v="0"/>
    <n v="1"/>
    <n v="0"/>
    <n v="2"/>
    <n v="1.6700000000000002"/>
    <n v="1.8878000000000001"/>
    <x v="51"/>
  </r>
  <r>
    <x v="0"/>
    <s v="TB"/>
    <s v="ATL"/>
    <n v="57"/>
    <n v="43"/>
    <s v="(10:43) 12-T.Brady pass incomplete short right to 27-R.Jones (91-J.Tuioti-Mariner)."/>
    <s v="pass"/>
    <n v="0"/>
    <n v="1"/>
    <n v="0"/>
    <n v="0"/>
    <s v="R.Jones"/>
    <n v="-1"/>
    <n v="-1"/>
    <n v="0"/>
    <n v="1"/>
    <n v="0"/>
    <n v="1.6"/>
    <n v="1.5825"/>
    <n v="1.5825"/>
    <x v="163"/>
  </r>
  <r>
    <x v="0"/>
    <s v="TB"/>
    <s v="ATL"/>
    <n v="57"/>
    <n v="43"/>
    <s v="(10:37) (Shotgun) 12-T.Brady pass short middle to 18-T.Johnson to TB 48 for 5 yards (54-F.Oluokun)."/>
    <s v="pass"/>
    <n v="0"/>
    <n v="1"/>
    <n v="0"/>
    <n v="0"/>
    <s v="T.Johnson"/>
    <n v="5"/>
    <n v="5"/>
    <n v="0"/>
    <n v="1"/>
    <n v="0"/>
    <n v="1.6"/>
    <n v="1.6875"/>
    <n v="1.6875"/>
    <x v="209"/>
  </r>
  <r>
    <x v="0"/>
    <s v="TB"/>
    <s v="ATL"/>
    <n v="52"/>
    <n v="48"/>
    <s v="(10:16) (No Huddle, Shotgun) 12-T.Brady pass incomplete short middle to 14-C.Godwin (26-I.Oliver)."/>
    <s v="pass"/>
    <n v="0"/>
    <n v="1"/>
    <n v="0"/>
    <n v="0"/>
    <s v="C.Godwin"/>
    <n v="6"/>
    <n v="6"/>
    <n v="0"/>
    <n v="1"/>
    <n v="0"/>
    <n v="1.6"/>
    <n v="1.7050000000000001"/>
    <n v="1.7050000000000001"/>
    <x v="98"/>
  </r>
  <r>
    <x v="0"/>
    <s v="ATL"/>
    <s v="TB"/>
    <n v="62"/>
    <n v="38"/>
    <s v="(7:43) 2-M.Ryan pass short right to 18-C.Ridley to ATL 45 for 7 yards (54-L.David)."/>
    <s v="pass"/>
    <n v="0"/>
    <n v="1"/>
    <n v="0"/>
    <n v="0"/>
    <s v="C.Ridley"/>
    <n v="2"/>
    <n v="2"/>
    <n v="0"/>
    <n v="1"/>
    <n v="0"/>
    <n v="1.6"/>
    <n v="1.635"/>
    <n v="1.635"/>
    <x v="49"/>
  </r>
  <r>
    <x v="0"/>
    <s v="ATL"/>
    <s v="TB"/>
    <n v="55"/>
    <n v="45"/>
    <s v="(7:00) (Shotgun) 2-M.Ryan pass short right to 81-H.Hurst pushed ob at TB 49 for 6 yards (32-M.Edwards)."/>
    <s v="pass"/>
    <n v="0"/>
    <n v="1"/>
    <n v="0"/>
    <n v="0"/>
    <s v="H.Hurst"/>
    <n v="6"/>
    <n v="6"/>
    <n v="0"/>
    <n v="1"/>
    <n v="0"/>
    <n v="1.6"/>
    <n v="1.7050000000000001"/>
    <n v="1.7050000000000001"/>
    <x v="88"/>
  </r>
  <r>
    <x v="0"/>
    <s v="ATL"/>
    <s v="TB"/>
    <n v="49"/>
    <n v="51"/>
    <s v="(5:49) (Shotgun) 2-M.Ryan pass short right to 28-M.Davis to TB 48 for 1 yard (54-L.David)."/>
    <s v="pass"/>
    <n v="0"/>
    <n v="1"/>
    <n v="0"/>
    <n v="0"/>
    <s v="M.Davis"/>
    <n v="-5"/>
    <n v="-5"/>
    <n v="0"/>
    <n v="1"/>
    <n v="0"/>
    <n v="1.6"/>
    <n v="1.5125000000000002"/>
    <n v="1.5125000000000002"/>
    <x v="13"/>
  </r>
  <r>
    <x v="0"/>
    <s v="TB"/>
    <s v="ATL"/>
    <n v="53"/>
    <n v="47"/>
    <s v="(2:20) 12-T.Brady pass deep left to 81-A.Brown to ATL 36 for 17 yards (21-D.Harmon)."/>
    <s v="pass"/>
    <n v="0"/>
    <n v="1"/>
    <n v="0"/>
    <n v="0"/>
    <s v="A.Brown"/>
    <n v="17"/>
    <n v="17"/>
    <n v="0"/>
    <n v="1"/>
    <n v="0"/>
    <n v="1.6"/>
    <n v="1.8975"/>
    <n v="1.8975"/>
    <x v="165"/>
  </r>
  <r>
    <x v="0"/>
    <s v="TB"/>
    <s v="ATL"/>
    <n v="36"/>
    <n v="64"/>
    <s v="(2:00) 12-T.Brady pass deep middle to 80-O.Howard to ATL 15 for 21 yards (23-E.Harris)."/>
    <s v="pass"/>
    <n v="0"/>
    <n v="1"/>
    <n v="0"/>
    <n v="0"/>
    <s v="O.Howard"/>
    <n v="19"/>
    <n v="19"/>
    <n v="0"/>
    <n v="1"/>
    <n v="0"/>
    <n v="1.6"/>
    <n v="1.9325000000000001"/>
    <n v="1.9325000000000001"/>
    <x v="273"/>
  </r>
  <r>
    <x v="0"/>
    <s v="TB"/>
    <s v="ATL"/>
    <n v="3"/>
    <n v="97"/>
    <s v="(:47) 72-J.Wells reported in as eligible.  12-T.Brady pass short left to 13-M.Evans for 3 yards, TOUCHDOWN."/>
    <s v="pass"/>
    <n v="0"/>
    <n v="1"/>
    <n v="0"/>
    <n v="0"/>
    <s v="M.Evans"/>
    <n v="3"/>
    <n v="3"/>
    <n v="0"/>
    <n v="1"/>
    <n v="0"/>
    <n v="3.5"/>
    <n v="1.6525000000000001"/>
    <n v="3.5"/>
    <x v="35"/>
  </r>
  <r>
    <x v="0"/>
    <s v="ATL"/>
    <s v="TB"/>
    <n v="65"/>
    <n v="35"/>
    <s v="(:40) (Shotgun) 2-M.Ryan pass short middle to 8-K.Pitts to ATL 49 for 14 yards (32-M.Edwards)."/>
    <s v="pass"/>
    <n v="0"/>
    <n v="1"/>
    <n v="0"/>
    <n v="0"/>
    <s v="K.Pitts"/>
    <n v="11"/>
    <n v="11"/>
    <n v="0"/>
    <n v="1"/>
    <n v="0"/>
    <n v="1.6"/>
    <n v="1.7925"/>
    <n v="1.7925"/>
    <x v="30"/>
  </r>
  <r>
    <x v="0"/>
    <s v="ATL"/>
    <s v="TB"/>
    <n v="46"/>
    <n v="54"/>
    <s v="(:19) (Shotgun) 2-M.Ryan pass short right to 13-C.Blake pushed ob at TB 38 for 8 yards (24-C.Davis). PENALTY on TB-24-C.Davis, Unnecessary Roughness, 15 yards, enforced at TB 38."/>
    <s v="pass"/>
    <n v="0"/>
    <n v="1"/>
    <n v="0"/>
    <n v="0"/>
    <s v="C.Blake"/>
    <n v="8"/>
    <n v="8"/>
    <n v="0"/>
    <n v="1"/>
    <n v="0"/>
    <n v="1.6"/>
    <n v="1.74"/>
    <n v="1.74"/>
    <x v="274"/>
  </r>
  <r>
    <x v="0"/>
    <s v="ATL"/>
    <s v="TB"/>
    <n v="18"/>
    <n v="82"/>
    <s v="(:10) (Shotgun) 2-M.Ryan pass incomplete deep left to 18-C.Ridley [50-V.Vea]."/>
    <s v="pass"/>
    <n v="0"/>
    <n v="1"/>
    <n v="0"/>
    <n v="0"/>
    <s v="C.Ridley"/>
    <n v="18"/>
    <n v="18"/>
    <n v="0"/>
    <n v="1"/>
    <n v="0"/>
    <n v="2"/>
    <n v="1.915"/>
    <n v="1.9711000000000001"/>
    <x v="49"/>
  </r>
  <r>
    <x v="0"/>
    <s v="TB"/>
    <s v="ATL"/>
    <n v="18"/>
    <n v="82"/>
    <s v="(14:19) (Shotgun) 12-T.Brady pass incomplete short left to 13-M.Evans."/>
    <s v="pass"/>
    <n v="0"/>
    <n v="1"/>
    <n v="0"/>
    <n v="0"/>
    <s v="M.Evans"/>
    <n v="15"/>
    <n v="15"/>
    <n v="0"/>
    <n v="1"/>
    <n v="0"/>
    <n v="2"/>
    <n v="1.8625"/>
    <n v="1.9532500000000002"/>
    <x v="35"/>
  </r>
  <r>
    <x v="0"/>
    <s v="TB"/>
    <s v="ATL"/>
    <n v="18"/>
    <n v="82"/>
    <s v="(14:15) (Shotgun) 12-T.Brady pass short left to 84-C.Brate to ATL 10 for 8 yards (55-S.Means)."/>
    <s v="pass"/>
    <n v="0"/>
    <n v="1"/>
    <n v="0"/>
    <n v="0"/>
    <s v="C.Brate"/>
    <n v="7"/>
    <n v="7"/>
    <n v="0"/>
    <n v="1"/>
    <n v="0"/>
    <n v="2"/>
    <n v="1.7225000000000001"/>
    <n v="1.9056500000000001"/>
    <x v="275"/>
  </r>
  <r>
    <x v="0"/>
    <s v="TB"/>
    <s v="ATL"/>
    <n v="1"/>
    <n v="99"/>
    <s v="(12:47) 12-T.Brady pass short left to 13-M.Evans for 1 yard, TOUCHDOWN."/>
    <s v="pass"/>
    <n v="0"/>
    <n v="1"/>
    <n v="0"/>
    <n v="0"/>
    <s v="M.Evans"/>
    <n v="1"/>
    <n v="1"/>
    <n v="0"/>
    <n v="1"/>
    <n v="0"/>
    <n v="4"/>
    <n v="1.6175000000000002"/>
    <n v="4"/>
    <x v="35"/>
  </r>
  <r>
    <x v="0"/>
    <s v="ATL"/>
    <s v="TB"/>
    <n v="72"/>
    <n v="28"/>
    <s v="(12:11) 2-M.Ryan pass short left to 14-R.Gage to ATL 36 for 8 yards (35-J.Dean)."/>
    <s v="pass"/>
    <n v="0"/>
    <n v="1"/>
    <n v="0"/>
    <n v="0"/>
    <s v="R.Gage"/>
    <n v="-2"/>
    <n v="-2"/>
    <n v="0"/>
    <n v="1"/>
    <n v="0"/>
    <n v="1.6"/>
    <n v="1.5650000000000002"/>
    <n v="1.5650000000000002"/>
    <x v="164"/>
  </r>
  <r>
    <x v="0"/>
    <s v="ATL"/>
    <s v="TB"/>
    <n v="64"/>
    <n v="36"/>
    <s v="(11:39) (No Huddle) 2-M.Ryan pass short left to 18-C.Ridley pushed ob at 50 for 14 yards (43-R.Cockrell)."/>
    <s v="pass"/>
    <n v="0"/>
    <n v="1"/>
    <n v="0"/>
    <n v="0"/>
    <s v="C.Ridley"/>
    <n v="14"/>
    <n v="14"/>
    <n v="0"/>
    <n v="1"/>
    <n v="0"/>
    <n v="1.6"/>
    <n v="1.845"/>
    <n v="1.845"/>
    <x v="49"/>
  </r>
  <r>
    <x v="0"/>
    <s v="ATL"/>
    <s v="TB"/>
    <n v="50"/>
    <n v="50"/>
    <s v="(11:04) (No Huddle) 2-M.Ryan pass incomplete short left to 40-K.Smith."/>
    <s v="pass"/>
    <n v="0"/>
    <n v="1"/>
    <n v="0"/>
    <n v="0"/>
    <s v="K.Smith"/>
    <n v="3"/>
    <n v="3"/>
    <n v="0"/>
    <n v="1"/>
    <n v="0"/>
    <n v="1.6"/>
    <n v="1.6525000000000001"/>
    <n v="1.6525000000000001"/>
    <x v="22"/>
  </r>
  <r>
    <x v="0"/>
    <s v="ATL"/>
    <s v="TB"/>
    <n v="50"/>
    <n v="50"/>
    <s v="(11:00) (Shotgun) 2-M.Ryan pass short left to 28-M.Davis pushed ob at TB 46 for 4 yards (43-R.Cockrell)."/>
    <s v="pass"/>
    <n v="0"/>
    <n v="1"/>
    <n v="0"/>
    <n v="0"/>
    <s v="M.Davis"/>
    <n v="-1"/>
    <n v="-1"/>
    <n v="0"/>
    <n v="1"/>
    <n v="0"/>
    <n v="1.6"/>
    <n v="1.5825"/>
    <n v="1.5825"/>
    <x v="13"/>
  </r>
  <r>
    <x v="0"/>
    <s v="ATL"/>
    <s v="TB"/>
    <n v="46"/>
    <n v="54"/>
    <s v="(10:28) (Shotgun) 2-M.Ryan pass short left to 84-C.Patterson pushed ob at TB 23 for 23 yards (33-J.Whitehead)."/>
    <s v="pass"/>
    <n v="0"/>
    <n v="1"/>
    <n v="0"/>
    <n v="0"/>
    <s v="C.Patterson"/>
    <n v="4"/>
    <n v="4"/>
    <n v="0"/>
    <n v="1"/>
    <n v="0"/>
    <n v="1.6"/>
    <n v="1.6700000000000002"/>
    <n v="1.6700000000000002"/>
    <x v="51"/>
  </r>
  <r>
    <x v="0"/>
    <s v="ATL"/>
    <s v="TB"/>
    <n v="21"/>
    <n v="79"/>
    <s v="(9:28) (Shotgun) 2-M.Ryan pass incomplete short right to 18-C.Ridley."/>
    <s v="pass"/>
    <n v="0"/>
    <n v="1"/>
    <n v="0"/>
    <n v="0"/>
    <s v="C.Ridley"/>
    <n v="7"/>
    <n v="7"/>
    <n v="0"/>
    <n v="1"/>
    <n v="0"/>
    <n v="1.8"/>
    <n v="1.7225000000000001"/>
    <n v="1.7736500000000004"/>
    <x v="49"/>
  </r>
  <r>
    <x v="0"/>
    <s v="ATL"/>
    <s v="TB"/>
    <n v="21"/>
    <n v="79"/>
    <s v="(9:24) (Shotgun) 2-M.Ryan pass short left to 17-O.Zaccheaus to TB 9 for 12 yards (32-M.Edwards)."/>
    <s v="pass"/>
    <n v="0"/>
    <n v="1"/>
    <n v="0"/>
    <n v="0"/>
    <s v="O.Zaccheaus"/>
    <n v="12"/>
    <n v="12"/>
    <n v="0"/>
    <n v="1"/>
    <n v="0"/>
    <n v="1.8"/>
    <n v="1.81"/>
    <n v="1.8034000000000003"/>
    <x v="166"/>
  </r>
  <r>
    <x v="0"/>
    <s v="ATL"/>
    <s v="TB"/>
    <n v="9"/>
    <n v="91"/>
    <s v="(8:39) (Shotgun) 2-M.Ryan pass short right to 14-R.Gage to TB 1 for 8 yards (24-C.Davis)."/>
    <s v="pass"/>
    <n v="0"/>
    <n v="1"/>
    <n v="0"/>
    <n v="0"/>
    <s v="R.Gage"/>
    <n v="4"/>
    <n v="4"/>
    <n v="0"/>
    <n v="1"/>
    <n v="0"/>
    <n v="2.5"/>
    <n v="1.6700000000000002"/>
    <n v="2.2178000000000004"/>
    <x v="164"/>
  </r>
  <r>
    <x v="0"/>
    <s v="ATL"/>
    <s v="TB"/>
    <n v="10"/>
    <n v="90"/>
    <s v="(7:21) (Shotgun) 2-M.Ryan pass short left to 8-K.Pitts to TB 3 for 7 yards (33-J.Whitehead)."/>
    <s v="pass"/>
    <n v="0"/>
    <n v="1"/>
    <n v="0"/>
    <n v="0"/>
    <s v="K.Pitts"/>
    <n v="4"/>
    <n v="4"/>
    <n v="0"/>
    <n v="1"/>
    <n v="0"/>
    <n v="2.2000000000000002"/>
    <n v="1.6700000000000002"/>
    <n v="2.0198"/>
    <x v="30"/>
  </r>
  <r>
    <x v="0"/>
    <s v="ATL"/>
    <s v="TB"/>
    <n v="3"/>
    <n v="97"/>
    <s v="(6:40) (Shotgun) 2-M.Ryan pass short right to 18-C.Ridley for 3 yards, TOUCHDOWN."/>
    <s v="pass"/>
    <n v="0"/>
    <n v="1"/>
    <n v="0"/>
    <n v="0"/>
    <s v="C.Ridley"/>
    <n v="3"/>
    <n v="3"/>
    <n v="0"/>
    <n v="1"/>
    <n v="0"/>
    <n v="3.5"/>
    <n v="1.6525000000000001"/>
    <n v="3.5"/>
    <x v="49"/>
  </r>
  <r>
    <x v="0"/>
    <s v="ATL"/>
    <s v="TB"/>
    <n v="43"/>
    <n v="57"/>
    <s v="(3:46) (Shotgun) 2-M.Ryan pass incomplete short right to 17-O.Zaccheaus (90-J.Pierre-Paul)."/>
    <s v="pass"/>
    <n v="0"/>
    <n v="1"/>
    <n v="0"/>
    <n v="0"/>
    <s v="O.Zaccheaus"/>
    <n v="-2"/>
    <n v="-2"/>
    <n v="0"/>
    <n v="1"/>
    <n v="0"/>
    <n v="1.6"/>
    <n v="1.5650000000000002"/>
    <n v="1.5650000000000002"/>
    <x v="166"/>
  </r>
  <r>
    <x v="0"/>
    <s v="ATL"/>
    <s v="TB"/>
    <n v="43"/>
    <n v="57"/>
    <s v="(3:42) (Shotgun) 2-M.Ryan pass short middle to 18-C.Ridley to TB 21 for 22 yards (32-M.Edwards)."/>
    <s v="pass"/>
    <n v="0"/>
    <n v="1"/>
    <n v="0"/>
    <n v="0"/>
    <s v="C.Ridley"/>
    <n v="4"/>
    <n v="4"/>
    <n v="0"/>
    <n v="1"/>
    <n v="0"/>
    <n v="1.6"/>
    <n v="1.6700000000000002"/>
    <n v="1.6700000000000002"/>
    <x v="49"/>
  </r>
  <r>
    <x v="0"/>
    <s v="ATL"/>
    <s v="TB"/>
    <n v="20"/>
    <n v="80"/>
    <s v="(2:19) (Shotgun) 2-M.Ryan pass short right to 18-C.Ridley to TB 15 for 5 yards (24-C.Davis) [45-D.White]. PENALTY on TB-24-C.Davis, Face Mask (15 Yards), 8 yards, enforced at TB 15."/>
    <s v="pass"/>
    <n v="0"/>
    <n v="1"/>
    <n v="0"/>
    <n v="0"/>
    <s v="C.Ridley"/>
    <n v="5"/>
    <n v="5"/>
    <n v="0"/>
    <n v="1"/>
    <n v="0"/>
    <n v="1.8"/>
    <n v="1.6875"/>
    <n v="1.7617500000000001"/>
    <x v="49"/>
  </r>
  <r>
    <x v="0"/>
    <s v="ATL"/>
    <s v="TB"/>
    <n v="7"/>
    <n v="93"/>
    <s v="(1:53) (Shotgun) 2-M.Ryan pass short middle to 84-C.Patterson for 7 yards, TOUCHDOWN [45-D.White]."/>
    <s v="pass"/>
    <n v="0"/>
    <n v="1"/>
    <n v="0"/>
    <n v="0"/>
    <s v="C.Patterson"/>
    <n v="-1"/>
    <n v="-1"/>
    <n v="0"/>
    <n v="1"/>
    <n v="0"/>
    <n v="2.7"/>
    <n v="1.5825"/>
    <n v="2.3200500000000002"/>
    <x v="51"/>
  </r>
  <r>
    <x v="0"/>
    <s v="TB"/>
    <s v="ATL"/>
    <n v="68"/>
    <n v="32"/>
    <s v="(1:37) 12-T.Brady pass short left to 27-R.Jones pushed ob at TB 41 for 9 yards (22-F.Moreau). TB-13-M.Evans was injured during the play. His return is Questionable."/>
    <s v="pass"/>
    <n v="0"/>
    <n v="1"/>
    <n v="0"/>
    <n v="0"/>
    <s v="R.Jones"/>
    <n v="3"/>
    <n v="3"/>
    <n v="0"/>
    <n v="1"/>
    <n v="0"/>
    <n v="1.6"/>
    <n v="1.6525000000000001"/>
    <n v="1.6525000000000001"/>
    <x v="163"/>
  </r>
  <r>
    <x v="0"/>
    <s v="TB"/>
    <s v="ATL"/>
    <n v="59"/>
    <n v="41"/>
    <s v="(:38) 12-T.Brady pass incomplete short left to 18-T.Johnson."/>
    <s v="pass"/>
    <n v="0"/>
    <n v="1"/>
    <n v="0"/>
    <n v="0"/>
    <s v="T.Johnson"/>
    <n v="-1"/>
    <n v="-1"/>
    <n v="0"/>
    <n v="1"/>
    <n v="0"/>
    <n v="1.6"/>
    <n v="1.5825"/>
    <n v="1.5825"/>
    <x v="209"/>
  </r>
  <r>
    <x v="0"/>
    <s v="TB"/>
    <s v="ATL"/>
    <n v="64"/>
    <n v="36"/>
    <s v="(14:34) 12-T.Brady pass incomplete deep right to 87-R.Gronkowski."/>
    <s v="pass"/>
    <n v="0"/>
    <n v="1"/>
    <n v="0"/>
    <n v="0"/>
    <s v="R.Gronkowski"/>
    <n v="20"/>
    <n v="20"/>
    <n v="0"/>
    <n v="1"/>
    <n v="0"/>
    <n v="1.6"/>
    <n v="1.9500000000000002"/>
    <n v="1.9500000000000002"/>
    <x v="139"/>
  </r>
  <r>
    <x v="0"/>
    <s v="TB"/>
    <s v="ATL"/>
    <n v="71"/>
    <n v="29"/>
    <s v="(13:51) (Shotgun) 12-T.Brady pass short middle to 25-G.Bernard to TB 39 for 10 yards (45-D.Jones)."/>
    <s v="pass"/>
    <n v="0"/>
    <n v="1"/>
    <n v="0"/>
    <n v="0"/>
    <s v="G.Bernard"/>
    <n v="5"/>
    <n v="5"/>
    <n v="0"/>
    <n v="1"/>
    <n v="0"/>
    <n v="1.6"/>
    <n v="1.6875"/>
    <n v="1.6875"/>
    <x v="141"/>
  </r>
  <r>
    <x v="0"/>
    <s v="TB"/>
    <s v="ATL"/>
    <n v="43"/>
    <n v="57"/>
    <s v="(10:53) 72-J.Wells reported in as eligible.  12-T.Brady pass deep right to 13-M.Evans to ATL 17 for 26 yards (54-F.Oluokun; 39-T.Green)."/>
    <s v="pass"/>
    <n v="0"/>
    <n v="1"/>
    <n v="0"/>
    <n v="0"/>
    <s v="M.Evans"/>
    <n v="22"/>
    <n v="22"/>
    <n v="0"/>
    <n v="1"/>
    <n v="0"/>
    <n v="1.6"/>
    <n v="1.9850000000000001"/>
    <n v="1.9850000000000001"/>
    <x v="35"/>
  </r>
  <r>
    <x v="0"/>
    <s v="TB"/>
    <s v="ATL"/>
    <n v="17"/>
    <n v="83"/>
    <s v="(10:05) 12-T.Brady pass short left to 7-L.Fournette to ATL 12 for 5 yards (26-I.Oliver)."/>
    <s v="pass"/>
    <n v="0"/>
    <n v="1"/>
    <n v="0"/>
    <n v="0"/>
    <s v="L.Fournette"/>
    <n v="4"/>
    <n v="4"/>
    <n v="0"/>
    <n v="1"/>
    <n v="0"/>
    <n v="2"/>
    <n v="1.6700000000000002"/>
    <n v="1.8878000000000001"/>
    <x v="140"/>
  </r>
  <r>
    <x v="0"/>
    <s v="TB"/>
    <s v="ATL"/>
    <n v="12"/>
    <n v="88"/>
    <s v="(9:24) (Shotgun) 12-T.Brady pass short right to 14-C.Godwin for 12 yards, TOUCHDOWN."/>
    <s v="pass"/>
    <n v="0"/>
    <n v="1"/>
    <n v="0"/>
    <n v="0"/>
    <s v="C.Godwin"/>
    <n v="12"/>
    <n v="12"/>
    <n v="0"/>
    <n v="1"/>
    <n v="0"/>
    <n v="2.2000000000000002"/>
    <n v="1.81"/>
    <n v="2.0674000000000001"/>
    <x v="98"/>
  </r>
  <r>
    <x v="0"/>
    <s v="ATL"/>
    <s v="TB"/>
    <n v="73"/>
    <n v="27"/>
    <s v="(8:51) 2-M.Ryan pass short left to 28-M.Davis to ATL 31 for 4 yards (90-J.Pierre-Paul; 35-J.Dean)."/>
    <s v="pass"/>
    <n v="0"/>
    <n v="1"/>
    <n v="0"/>
    <n v="0"/>
    <s v="M.Davis"/>
    <n v="-3"/>
    <n v="-3"/>
    <n v="0"/>
    <n v="1"/>
    <n v="0"/>
    <n v="1.6"/>
    <n v="1.5475000000000001"/>
    <n v="1.5475000000000001"/>
    <x v="13"/>
  </r>
  <r>
    <x v="0"/>
    <s v="ATL"/>
    <s v="TB"/>
    <n v="69"/>
    <n v="31"/>
    <s v="(8:02) (Shotgun) 2-M.Ryan pass short right intended for 14-R.Gage INTERCEPTED by 32-M.Edwards [92-W.Gholston] at ATL 31. 32-M.Edwards for 31 yards, TOUCHDOWN."/>
    <s v="pass"/>
    <n v="0"/>
    <n v="1"/>
    <n v="0"/>
    <n v="0"/>
    <s v="R.Gage"/>
    <n v="0"/>
    <n v="0"/>
    <n v="0"/>
    <n v="1"/>
    <n v="0"/>
    <n v="1.6"/>
    <n v="1.6"/>
    <n v="1.6"/>
    <x v="164"/>
  </r>
  <r>
    <x v="0"/>
    <s v="ATL"/>
    <s v="TB"/>
    <n v="64"/>
    <n v="36"/>
    <s v="(6:50) (Shotgun) 2-M.Ryan pass short right to 28-M.Davis pushed ob at ATL 38 for 2 yards (24-C.Davis)."/>
    <s v="pass"/>
    <n v="0"/>
    <n v="1"/>
    <n v="0"/>
    <n v="0"/>
    <s v="M.Davis"/>
    <n v="-2"/>
    <n v="-2"/>
    <n v="0"/>
    <n v="1"/>
    <n v="0"/>
    <n v="1.6"/>
    <n v="1.5650000000000002"/>
    <n v="1.5650000000000002"/>
    <x v="13"/>
  </r>
  <r>
    <x v="0"/>
    <s v="ATL"/>
    <s v="TB"/>
    <n v="62"/>
    <n v="38"/>
    <s v="(6:25) (Shotgun) 2-M.Ryan pass short middle to 28-M.Davis to ATL 44 for 6 yards (54-L.David; 33-J.Whitehead) [93-N.Suh]."/>
    <s v="pass"/>
    <n v="0"/>
    <n v="1"/>
    <n v="0"/>
    <n v="0"/>
    <s v="M.Davis"/>
    <n v="2"/>
    <n v="2"/>
    <n v="0"/>
    <n v="1"/>
    <n v="0"/>
    <n v="1.6"/>
    <n v="1.635"/>
    <n v="1.635"/>
    <x v="13"/>
  </r>
  <r>
    <x v="0"/>
    <s v="ATL"/>
    <s v="TB"/>
    <n v="56"/>
    <n v="44"/>
    <s v="(5:43) (Shotgun) 2-M.Ryan pass incomplete short middle to 8-K.Pitts [45-D.White]."/>
    <s v="pass"/>
    <n v="0"/>
    <n v="1"/>
    <n v="0"/>
    <n v="0"/>
    <s v="K.Pitts"/>
    <n v="2"/>
    <n v="2"/>
    <n v="0"/>
    <n v="1"/>
    <n v="0"/>
    <n v="1.6"/>
    <n v="1.635"/>
    <n v="1.635"/>
    <x v="30"/>
  </r>
  <r>
    <x v="0"/>
    <s v="TB"/>
    <s v="ATL"/>
    <n v="40"/>
    <n v="60"/>
    <s v="(5:00) (Shotgun) 12-T.Brady pass short right to 25-G.Bernard to ATL 34 for 6 yards (6-D.Fowler)."/>
    <s v="pass"/>
    <n v="0"/>
    <n v="1"/>
    <n v="0"/>
    <n v="0"/>
    <s v="G.Bernard"/>
    <n v="-4"/>
    <n v="-4"/>
    <n v="0"/>
    <n v="1"/>
    <n v="0"/>
    <n v="1.6"/>
    <n v="1.53"/>
    <n v="1.53"/>
    <x v="141"/>
  </r>
  <r>
    <x v="0"/>
    <s v="ATL"/>
    <s v="TB"/>
    <n v="55"/>
    <n v="45"/>
    <s v="(2:08) (No Huddle) 16-J.Rosen pass incomplete short left to 46-P.Hesse (32-M.Edwards)."/>
    <s v="pass"/>
    <n v="0"/>
    <n v="1"/>
    <n v="0"/>
    <n v="0"/>
    <s v="P.Hesse"/>
    <n v="0"/>
    <n v="0"/>
    <n v="0"/>
    <n v="1"/>
    <n v="0"/>
    <n v="1.6"/>
    <n v="1.6"/>
    <n v="1.6"/>
    <x v="276"/>
  </r>
  <r>
    <x v="0"/>
    <s v="ATL"/>
    <s v="TB"/>
    <n v="52"/>
    <n v="48"/>
    <s v="(2:00) (Shotgun) 16-J.Rosen pass incomplete deep right to 4-T.Sharpe."/>
    <s v="pass"/>
    <n v="0"/>
    <n v="1"/>
    <n v="0"/>
    <n v="0"/>
    <s v="T.Sharpe"/>
    <n v="16"/>
    <n v="16"/>
    <n v="0"/>
    <n v="1"/>
    <n v="0"/>
    <n v="1.6"/>
    <n v="1.8800000000000001"/>
    <n v="1.8800000000000001"/>
    <x v="50"/>
  </r>
  <r>
    <x v="0"/>
    <s v="BUF"/>
    <s v="MIA"/>
    <n v="46"/>
    <n v="54"/>
    <s v="(12:45) (Shotgun) 17-J.Allen pass incomplete short left to 14-S.Diggs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0"/>
    <s v="MIA"/>
    <s v="BUF"/>
    <n v="61"/>
    <n v="39"/>
    <s v="(11:33) (Shotgun) 1-T.Tagovailoa pass incomplete short right to 37-M.Gaskin."/>
    <s v="pass"/>
    <n v="0"/>
    <n v="1"/>
    <n v="0"/>
    <n v="0"/>
    <s v="M.Gaskin"/>
    <n v="-7"/>
    <n v="-7"/>
    <n v="0"/>
    <n v="1"/>
    <n v="0"/>
    <n v="1.6"/>
    <n v="1.4775"/>
    <n v="1.4775"/>
    <x v="152"/>
  </r>
  <r>
    <x v="0"/>
    <s v="MIA"/>
    <s v="BUF"/>
    <n v="61"/>
    <n v="39"/>
    <s v="(11:29) (Shotgun) 1-T.Tagovailoa pass short left to 17-J.Waddle to BUF 48 for 13 yards (61-J.Zimmer; 27-T.White)."/>
    <s v="pass"/>
    <n v="0"/>
    <n v="1"/>
    <n v="0"/>
    <n v="0"/>
    <s v="J.Waddle"/>
    <n v="-6"/>
    <n v="-6"/>
    <n v="0"/>
    <n v="1"/>
    <n v="0"/>
    <n v="1.6"/>
    <n v="1.4950000000000001"/>
    <n v="1.4950000000000001"/>
    <x v="149"/>
  </r>
  <r>
    <x v="0"/>
    <s v="MIA"/>
    <s v="BUF"/>
    <n v="48"/>
    <n v="52"/>
    <s v="(10:44) (Shotgun) 1-T.Tagovailoa pass incomplete short right to 17-J.Waddle [57-A.Epenesa]. MIA-1-T.Tagovailoa was injured during the play."/>
    <s v="pass"/>
    <n v="0"/>
    <n v="1"/>
    <n v="0"/>
    <n v="0"/>
    <s v="J.Waddle"/>
    <n v="7"/>
    <n v="7"/>
    <n v="0"/>
    <n v="1"/>
    <n v="0"/>
    <n v="1.6"/>
    <n v="1.7225000000000001"/>
    <n v="1.7225000000000001"/>
    <x v="149"/>
  </r>
  <r>
    <x v="0"/>
    <s v="BUF"/>
    <s v="MIA"/>
    <n v="52"/>
    <n v="48"/>
    <s v="(10:41) (Shotgun) 17-J.Allen pass short left to 19-I.McKenzie to BUF 49 for 1 yard (27-J.Coleman)."/>
    <s v="pass"/>
    <n v="0"/>
    <n v="1"/>
    <n v="0"/>
    <n v="0"/>
    <s v="I.McKenzie"/>
    <n v="-1"/>
    <n v="-1"/>
    <n v="0"/>
    <n v="1"/>
    <n v="0"/>
    <n v="1.6"/>
    <n v="1.5825"/>
    <n v="1.5825"/>
    <x v="277"/>
  </r>
  <r>
    <x v="0"/>
    <s v="BUF"/>
    <s v="MIA"/>
    <n v="41"/>
    <n v="59"/>
    <s v="(8:42) 17-J.Allen pass deep left to 1-E.Sanders to MIA 6 for 35 yards (24-By.Jones)."/>
    <s v="pass"/>
    <n v="0"/>
    <n v="1"/>
    <n v="0"/>
    <n v="0"/>
    <s v="E.Sanders"/>
    <n v="31"/>
    <n v="31"/>
    <n v="0"/>
    <n v="1"/>
    <n v="0"/>
    <n v="1.6"/>
    <n v="2.1425000000000001"/>
    <n v="2.1425000000000001"/>
    <x v="31"/>
  </r>
  <r>
    <x v="0"/>
    <s v="BUF"/>
    <s v="MIA"/>
    <n v="5"/>
    <n v="95"/>
    <s v="(7:10) (Shotgun) 17-J.Allen pass short middle to 14-S.Diggs for 5 yards, TOUCHDOWN [91-E.Ogbah]."/>
    <s v="pass"/>
    <n v="0"/>
    <n v="1"/>
    <n v="0"/>
    <n v="0"/>
    <s v="S.Diggs"/>
    <n v="5"/>
    <n v="5"/>
    <n v="0"/>
    <n v="1"/>
    <n v="0"/>
    <n v="3.2"/>
    <n v="1.6875"/>
    <n v="3.2"/>
    <x v="42"/>
  </r>
  <r>
    <x v="0"/>
    <s v="BUF"/>
    <s v="MIA"/>
    <n v="63"/>
    <n v="37"/>
    <s v="(4:01) (Shotgun) 17-J.Allen pass short right to 20-Z.Moss to BUF 43 for 6 yards (55-J.Baker). FUMBLES (55-J.Baker), RECOVERED by MIA-29-Br.Jones at BUF 48. 29-Br.Jones to BUF 45 for 3 yards (88-D.Knox). FUMBLES (88-D.Knox), recovered by MIA-8-J.Holland at BUF 45. 8-J.Holland to BUF 42 for 3 yards."/>
    <s v="pass"/>
    <n v="0"/>
    <n v="1"/>
    <n v="0"/>
    <n v="0"/>
    <s v="Z.Moss"/>
    <n v="0"/>
    <n v="0"/>
    <n v="0"/>
    <n v="1"/>
    <n v="0"/>
    <n v="1.6"/>
    <n v="1.6"/>
    <n v="1.6"/>
    <x v="278"/>
  </r>
  <r>
    <x v="0"/>
    <s v="MIA"/>
    <s v="BUF"/>
    <n v="45"/>
    <n v="55"/>
    <s v="(2:49) (Shotgun) 14-J.Brissett pass incomplete short right to 11-D.Parker (39-L.Wallace). PENALTY on BUF-39-L.Wallace, Taunting, 15 yards, enforced at BUF 45."/>
    <s v="pass"/>
    <n v="0"/>
    <n v="1"/>
    <n v="0"/>
    <n v="0"/>
    <s v="D.Parker"/>
    <n v="3"/>
    <n v="3"/>
    <n v="0"/>
    <n v="1"/>
    <n v="0"/>
    <n v="1.6"/>
    <n v="1.6525000000000001"/>
    <n v="1.6525000000000001"/>
    <x v="10"/>
  </r>
  <r>
    <x v="0"/>
    <s v="MIA"/>
    <s v="BUF"/>
    <n v="31"/>
    <n v="69"/>
    <s v="(2:04) 14-J.Brissett pass deep right intended for 88-M.Gesicki INTERCEPTED by 39-L.Wallace at BUF 15. 39-L.Wallace to BUF 29 for 14 yards (26-S.Ahmed)."/>
    <s v="pass"/>
    <n v="0"/>
    <n v="1"/>
    <n v="0"/>
    <n v="0"/>
    <s v="M.Gesicki"/>
    <n v="16"/>
    <n v="16"/>
    <n v="0"/>
    <n v="1"/>
    <n v="0"/>
    <n v="1.6"/>
    <n v="1.8800000000000001"/>
    <n v="1.8800000000000001"/>
    <x v="150"/>
  </r>
  <r>
    <x v="0"/>
    <s v="BUF"/>
    <s v="MIA"/>
    <n v="72"/>
    <n v="28"/>
    <s v="(1:07) (Shotgun) 17-J.Allen pass incomplete short right to 1-E.Sanders (55-J.Baker) [49-S.Eguavoen]."/>
    <s v="pass"/>
    <n v="0"/>
    <n v="1"/>
    <n v="0"/>
    <n v="0"/>
    <s v="E.Sanders"/>
    <n v="8"/>
    <n v="8"/>
    <n v="0"/>
    <n v="1"/>
    <n v="0"/>
    <n v="1.6"/>
    <n v="1.74"/>
    <n v="1.74"/>
    <x v="31"/>
  </r>
  <r>
    <x v="0"/>
    <s v="MIA"/>
    <s v="BUF"/>
    <n v="73"/>
    <n v="27"/>
    <s v="(:23) (Shotgun) 14-J.Brissett pass incomplete short middle to 88-M.Gesicki (21-J.Poyer)."/>
    <s v="pass"/>
    <n v="0"/>
    <n v="1"/>
    <n v="0"/>
    <n v="0"/>
    <s v="M.Gesicki"/>
    <n v="9"/>
    <n v="9"/>
    <n v="0"/>
    <n v="1"/>
    <n v="0"/>
    <n v="1.6"/>
    <n v="1.7575000000000001"/>
    <n v="1.7575000000000001"/>
    <x v="150"/>
  </r>
  <r>
    <x v="0"/>
    <s v="MIA"/>
    <s v="BUF"/>
    <n v="73"/>
    <n v="27"/>
    <s v="(:19) (Shotgun) 14-J.Brissett pass short right to 17-J.Waddle ran ob at MIA 36 for 9 yards (39-L.Wallace)."/>
    <s v="pass"/>
    <n v="0"/>
    <n v="1"/>
    <n v="0"/>
    <n v="0"/>
    <s v="J.Waddle"/>
    <n v="9"/>
    <n v="9"/>
    <n v="0"/>
    <n v="1"/>
    <n v="0"/>
    <n v="1.6"/>
    <n v="1.7575000000000001"/>
    <n v="1.7575000000000001"/>
    <x v="149"/>
  </r>
  <r>
    <x v="0"/>
    <s v="MIA"/>
    <s v="BUF"/>
    <n v="58"/>
    <n v="42"/>
    <s v="(14:30) (Shotgun) 14-J.Brissett pass short middle to 17-J.Waddle to MIA 47 for 5 yards (27-T.White)."/>
    <s v="pass"/>
    <n v="0"/>
    <n v="1"/>
    <n v="0"/>
    <n v="0"/>
    <s v="J.Waddle"/>
    <n v="3"/>
    <n v="3"/>
    <n v="0"/>
    <n v="1"/>
    <n v="0"/>
    <n v="1.6"/>
    <n v="1.6525000000000001"/>
    <n v="1.6525000000000001"/>
    <x v="149"/>
  </r>
  <r>
    <x v="0"/>
    <s v="MIA"/>
    <s v="BUF"/>
    <n v="50"/>
    <n v="50"/>
    <s v="(12:42) (Shotgun) 14-J.Brissett pass short middle to 88-M.Gesicki to BUF 32 for 18 yards (21-J.Poyer) [58-M.Milano]."/>
    <s v="pass"/>
    <n v="0"/>
    <n v="1"/>
    <n v="0"/>
    <n v="0"/>
    <s v="M.Gesicki"/>
    <n v="15"/>
    <n v="15"/>
    <n v="0"/>
    <n v="1"/>
    <n v="0"/>
    <n v="1.6"/>
    <n v="1.8625"/>
    <n v="1.8625"/>
    <x v="150"/>
  </r>
  <r>
    <x v="0"/>
    <s v="MIA"/>
    <s v="BUF"/>
    <n v="32"/>
    <n v="68"/>
    <s v="(11:59) (Shotgun) 14-J.Brissett pass incomplete deep middle to 11-D.Parker."/>
    <s v="pass"/>
    <n v="0"/>
    <n v="1"/>
    <n v="0"/>
    <n v="0"/>
    <s v="D.Parker"/>
    <n v="32"/>
    <n v="32"/>
    <n v="0"/>
    <n v="1"/>
    <n v="0"/>
    <n v="1.6"/>
    <n v="2.16"/>
    <n v="2.16"/>
    <x v="10"/>
  </r>
  <r>
    <x v="0"/>
    <s v="MIA"/>
    <s v="BUF"/>
    <n v="27"/>
    <n v="73"/>
    <s v="(11:27) (Shotgun) 14-J.Brissett pass short middle to 88-M.Gesicki to BUF 15 for 12 yards (21-J.Poyer). BUF-39-L.Wallace was injured during the play."/>
    <s v="pass"/>
    <n v="0"/>
    <n v="1"/>
    <n v="0"/>
    <n v="0"/>
    <s v="M.Gesicki"/>
    <n v="12"/>
    <n v="12"/>
    <n v="0"/>
    <n v="1"/>
    <n v="0"/>
    <n v="1.6"/>
    <n v="1.81"/>
    <n v="1.81"/>
    <x v="150"/>
  </r>
  <r>
    <x v="0"/>
    <s v="MIA"/>
    <s v="BUF"/>
    <n v="15"/>
    <n v="85"/>
    <s v="(10:44) (Shotgun) 14-J.Brissett pass short right to 17-J.Waddle to BUF 11 for 4 yards (21-J.Poyer)."/>
    <s v="pass"/>
    <n v="0"/>
    <n v="1"/>
    <n v="0"/>
    <n v="0"/>
    <s v="J.Waddle"/>
    <n v="-4"/>
    <n v="-4"/>
    <n v="0"/>
    <n v="1"/>
    <n v="0"/>
    <n v="2"/>
    <n v="1.53"/>
    <n v="1.8402000000000001"/>
    <x v="149"/>
  </r>
  <r>
    <x v="0"/>
    <s v="MIA"/>
    <s v="BUF"/>
    <n v="11"/>
    <n v="89"/>
    <s v="(10:02) (Shotgun) 14-J.Brissett pass incomplete short left to 2-A.Wilson."/>
    <s v="pass"/>
    <n v="0"/>
    <n v="1"/>
    <n v="0"/>
    <n v="0"/>
    <s v="A.Wilson"/>
    <n v="6"/>
    <n v="6"/>
    <n v="0"/>
    <n v="1"/>
    <n v="0"/>
    <n v="2.2000000000000002"/>
    <n v="1.7050000000000001"/>
    <n v="2.0317000000000003"/>
    <x v="167"/>
  </r>
  <r>
    <x v="0"/>
    <s v="MIA"/>
    <s v="BUF"/>
    <n v="11"/>
    <n v="89"/>
    <s v="(9:58) (Shotgun) 14-J.Brissett pass short middle to 19-J.Grant to BUF 6 for 5 yards (24-T.Johnson). FUMBLES (24-T.Johnson), RECOVERED by BUF-58-M.Milano at BUF 11."/>
    <s v="pass"/>
    <n v="0"/>
    <n v="1"/>
    <n v="0"/>
    <n v="0"/>
    <s v="J.Grant"/>
    <n v="5"/>
    <n v="5"/>
    <n v="0"/>
    <n v="1"/>
    <n v="0"/>
    <n v="2.2000000000000002"/>
    <n v="1.6875"/>
    <n v="2.0257500000000004"/>
    <x v="279"/>
  </r>
  <r>
    <x v="0"/>
    <s v="MIA"/>
    <s v="BUF"/>
    <n v="30"/>
    <n v="70"/>
    <s v="(6:27) (Shotgun) 14-J.Brissett pass short right to 17-J.Waddle to BUF 16 for 14 yards (49-Tr.Edmunds; 23-M.Hyde)."/>
    <s v="pass"/>
    <n v="0"/>
    <n v="1"/>
    <n v="0"/>
    <n v="0"/>
    <s v="J.Waddle"/>
    <n v="10"/>
    <n v="10"/>
    <n v="0"/>
    <n v="1"/>
    <n v="0"/>
    <n v="1.6"/>
    <n v="1.7750000000000001"/>
    <n v="1.7750000000000001"/>
    <x v="149"/>
  </r>
  <r>
    <x v="0"/>
    <s v="MIA"/>
    <s v="BUF"/>
    <n v="71"/>
    <n v="29"/>
    <s v="(2:28) (Shotgun) 14-J.Brissett pass short left to 37-M.Gaskin to MIA 40 for 11 yards (27-T.White)."/>
    <s v="pass"/>
    <n v="0"/>
    <n v="1"/>
    <n v="0"/>
    <n v="0"/>
    <s v="M.Gaskin"/>
    <n v="1"/>
    <n v="1"/>
    <n v="0"/>
    <n v="1"/>
    <n v="0"/>
    <n v="1.6"/>
    <n v="1.6175000000000002"/>
    <n v="1.6175000000000002"/>
    <x v="152"/>
  </r>
  <r>
    <x v="0"/>
    <s v="MIA"/>
    <s v="BUF"/>
    <n v="60"/>
    <n v="40"/>
    <s v="(2:00) (Shotgun) 14-J.Brissett pass short left to 11-D.Parker pushed ob at BUF 44 for 16 yards (27-T.White). Penalty on BUF-27-T.White, Defensive Holding, declined."/>
    <s v="pass"/>
    <n v="0"/>
    <n v="1"/>
    <n v="0"/>
    <n v="0"/>
    <s v="D.Parker"/>
    <n v="11"/>
    <n v="11"/>
    <n v="0"/>
    <n v="1"/>
    <n v="0"/>
    <n v="1.6"/>
    <n v="1.7925"/>
    <n v="1.7925"/>
    <x v="10"/>
  </r>
  <r>
    <x v="0"/>
    <s v="MIA"/>
    <s v="BUF"/>
    <n v="44"/>
    <n v="56"/>
    <s v="(1:54) (Shotgun) 14-J.Brissett pass incomplete deep left to 11-D.Parker [97-M.Addison]."/>
    <s v="pass"/>
    <n v="0"/>
    <n v="1"/>
    <n v="0"/>
    <n v="0"/>
    <s v="D.Parker"/>
    <n v="17"/>
    <n v="17"/>
    <n v="0"/>
    <n v="1"/>
    <n v="0"/>
    <n v="1.6"/>
    <n v="1.8975"/>
    <n v="1.8975"/>
    <x v="10"/>
  </r>
  <r>
    <x v="0"/>
    <s v="MIA"/>
    <s v="BUF"/>
    <n v="42"/>
    <n v="58"/>
    <s v="(1:41) (Shotgun) 14-J.Brissett pass short left to 88-M.Gesicki pushed ob at BUF 31 for 11 yards (23-M.Hyde)."/>
    <s v="pass"/>
    <n v="0"/>
    <n v="1"/>
    <n v="0"/>
    <n v="0"/>
    <s v="M.Gesicki"/>
    <n v="7"/>
    <n v="7"/>
    <n v="0"/>
    <n v="1"/>
    <n v="0"/>
    <n v="1.6"/>
    <n v="1.7225000000000001"/>
    <n v="1.7225000000000001"/>
    <x v="150"/>
  </r>
  <r>
    <x v="0"/>
    <s v="MIA"/>
    <s v="BUF"/>
    <n v="31"/>
    <n v="69"/>
    <s v="(1:36) (Shotgun) 14-J.Brissett pass incomplete short right to 2-A.Wilson."/>
    <s v="pass"/>
    <n v="0"/>
    <n v="1"/>
    <n v="0"/>
    <n v="0"/>
    <s v="A.Wilson"/>
    <n v="5"/>
    <n v="5"/>
    <n v="0"/>
    <n v="1"/>
    <n v="0"/>
    <n v="1.6"/>
    <n v="1.6875"/>
    <n v="1.6875"/>
    <x v="167"/>
  </r>
  <r>
    <x v="0"/>
    <s v="MIA"/>
    <s v="BUF"/>
    <n v="41"/>
    <n v="59"/>
    <s v="(1:27) (Shotgun) 14-J.Brissett pass short right to 17-J.Waddle to BUF 38 for 3 yards (97-M.Addison)."/>
    <s v="pass"/>
    <n v="0"/>
    <n v="1"/>
    <n v="0"/>
    <n v="0"/>
    <s v="J.Waddle"/>
    <n v="0"/>
    <n v="0"/>
    <n v="0"/>
    <n v="1"/>
    <n v="0"/>
    <n v="1.6"/>
    <n v="1.6"/>
    <n v="1.6"/>
    <x v="149"/>
  </r>
  <r>
    <x v="0"/>
    <s v="BUF"/>
    <s v="MIA"/>
    <n v="42"/>
    <n v="58"/>
    <s v="(:29) (Shotgun) 17-J.Allen pass incomplete deep left to 14-S.Diggs (24-By.Jones)."/>
    <s v="pass"/>
    <n v="0"/>
    <n v="1"/>
    <n v="0"/>
    <n v="0"/>
    <s v="S.Diggs"/>
    <n v="27"/>
    <n v="27"/>
    <n v="0"/>
    <n v="1"/>
    <n v="0"/>
    <n v="1.6"/>
    <n v="2.0725000000000002"/>
    <n v="2.0725000000000002"/>
    <x v="42"/>
  </r>
  <r>
    <x v="0"/>
    <s v="BUF"/>
    <s v="MIA"/>
    <n v="42"/>
    <n v="58"/>
    <s v="(:23) (Shotgun) 17-J.Allen pass short left to 14-S.Diggs to MIA 35 for 7 yards (29-Br.Jones)."/>
    <s v="pass"/>
    <n v="0"/>
    <n v="1"/>
    <n v="0"/>
    <n v="0"/>
    <s v="S.Diggs"/>
    <n v="4"/>
    <n v="4"/>
    <n v="0"/>
    <n v="1"/>
    <n v="0"/>
    <n v="1.6"/>
    <n v="1.6700000000000002"/>
    <n v="1.6700000000000002"/>
    <x v="42"/>
  </r>
  <r>
    <x v="0"/>
    <s v="BUF"/>
    <s v="MIA"/>
    <n v="53"/>
    <n v="47"/>
    <s v="(14:31) (No Huddle, Shotgun) 17-J.Allen pass short middle to 1-E.Sanders to MIA 40 for 13 yards (24-By.Jones)."/>
    <s v="pass"/>
    <n v="0"/>
    <n v="1"/>
    <n v="0"/>
    <n v="0"/>
    <s v="E.Sanders"/>
    <n v="12"/>
    <n v="12"/>
    <n v="0"/>
    <n v="1"/>
    <n v="0"/>
    <n v="1.6"/>
    <n v="1.81"/>
    <n v="1.81"/>
    <x v="31"/>
  </r>
  <r>
    <x v="0"/>
    <s v="BUF"/>
    <s v="MIA"/>
    <n v="40"/>
    <n v="60"/>
    <s v="(13:59) (No Huddle, Shotgun) 17-J.Allen pass incomplete short left to 1-E.Sanders."/>
    <s v="pass"/>
    <n v="0"/>
    <n v="1"/>
    <n v="0"/>
    <n v="0"/>
    <s v="E.Sanders"/>
    <n v="15"/>
    <n v="15"/>
    <n v="0"/>
    <n v="1"/>
    <n v="0"/>
    <n v="1.6"/>
    <n v="1.8625"/>
    <n v="1.8625"/>
    <x v="31"/>
  </r>
  <r>
    <x v="0"/>
    <s v="BUF"/>
    <s v="MIA"/>
    <n v="40"/>
    <n v="60"/>
    <s v="(13:54) (Shotgun) 17-J.Allen pass short left to 26-D.Singletary to MIA 34 for 6 yards (43-A.Van Ginkel). FUMBLES (43-A.Van Ginkel), ball out of bounds at BUF 34. PENALTY on MIA-27-J.Coleman, Face Mask (15 Yards), 15 yards, enforced at MIA 34."/>
    <s v="pass"/>
    <n v="0"/>
    <n v="1"/>
    <n v="0"/>
    <n v="0"/>
    <s v="D.Singletary"/>
    <n v="-4"/>
    <n v="-4"/>
    <n v="0"/>
    <n v="1"/>
    <n v="0"/>
    <n v="1.6"/>
    <n v="1.53"/>
    <n v="1.53"/>
    <x v="99"/>
  </r>
  <r>
    <x v="0"/>
    <s v="BUF"/>
    <s v="MIA"/>
    <n v="15"/>
    <n v="85"/>
    <s v="(12:40) (Shotgun) 17-J.Allen pass short left to 14-S.Diggs to MIA 8 for 7 yards (24-By.Jones)."/>
    <s v="pass"/>
    <n v="0"/>
    <n v="1"/>
    <n v="0"/>
    <n v="0"/>
    <s v="S.Diggs"/>
    <n v="6"/>
    <n v="6"/>
    <n v="0"/>
    <n v="1"/>
    <n v="0"/>
    <n v="2"/>
    <n v="1.7050000000000001"/>
    <n v="1.8997000000000002"/>
    <x v="42"/>
  </r>
  <r>
    <x v="0"/>
    <s v="BUF"/>
    <s v="MIA"/>
    <n v="8"/>
    <n v="92"/>
    <s v="(11:54) 17-J.Allen pass short left to 88-D.Knox for 8 yards, TOUCHDOWN."/>
    <s v="pass"/>
    <n v="0"/>
    <n v="1"/>
    <n v="0"/>
    <n v="0"/>
    <s v="D.Knox"/>
    <n v="8"/>
    <n v="8"/>
    <n v="0"/>
    <n v="1"/>
    <n v="0"/>
    <n v="2.7"/>
    <n v="1.74"/>
    <n v="2.3736000000000002"/>
    <x v="43"/>
  </r>
  <r>
    <x v="0"/>
    <s v="MIA"/>
    <s v="BUF"/>
    <n v="70"/>
    <n v="30"/>
    <s v="(11:08) (Shotgun) 14-J.Brissett pass incomplete short middle to 88-M.Gesicki."/>
    <s v="pass"/>
    <n v="0"/>
    <n v="1"/>
    <n v="0"/>
    <n v="0"/>
    <s v="M.Gesicki"/>
    <n v="5"/>
    <n v="5"/>
    <n v="0"/>
    <n v="1"/>
    <n v="0"/>
    <n v="1.6"/>
    <n v="1.6875"/>
    <n v="1.6875"/>
    <x v="150"/>
  </r>
  <r>
    <x v="0"/>
    <s v="MIA"/>
    <s v="BUF"/>
    <n v="70"/>
    <n v="30"/>
    <s v="(11:03) (No Huddle, Shotgun) 14-J.Brissett pass short left to 11-D.Parker to MIA 38 for 8 yards (27-T.White)."/>
    <s v="pass"/>
    <n v="0"/>
    <n v="1"/>
    <n v="0"/>
    <n v="0"/>
    <s v="D.Parker"/>
    <n v="8"/>
    <n v="8"/>
    <n v="0"/>
    <n v="1"/>
    <n v="0"/>
    <n v="1.6"/>
    <n v="1.74"/>
    <n v="1.74"/>
    <x v="10"/>
  </r>
  <r>
    <x v="0"/>
    <s v="MIA"/>
    <s v="BUF"/>
    <n v="54"/>
    <n v="46"/>
    <s v="(9:46) (No Huddle, Shotgun) 14-J.Brissett pass incomplete short right to 17-J.Waddle."/>
    <s v="pass"/>
    <n v="0"/>
    <n v="1"/>
    <n v="0"/>
    <n v="0"/>
    <s v="J.Waddle"/>
    <n v="0"/>
    <n v="0"/>
    <n v="0"/>
    <n v="1"/>
    <n v="0"/>
    <n v="1.6"/>
    <n v="1.6"/>
    <n v="1.6"/>
    <x v="149"/>
  </r>
  <r>
    <x v="0"/>
    <s v="MIA"/>
    <s v="BUF"/>
    <n v="59"/>
    <n v="41"/>
    <s v="(9:43) (Shotgun) 14-J.Brissett pass short left to 37-M.Gaskin to MIA 41 for no gain (23-M.Hyde)."/>
    <s v="pass"/>
    <n v="0"/>
    <n v="1"/>
    <n v="0"/>
    <n v="0"/>
    <s v="M.Gaskin"/>
    <n v="-1"/>
    <n v="-1"/>
    <n v="0"/>
    <n v="1"/>
    <n v="0"/>
    <n v="1.6"/>
    <n v="1.5825"/>
    <n v="1.5825"/>
    <x v="152"/>
  </r>
  <r>
    <x v="0"/>
    <s v="BUF"/>
    <s v="MIA"/>
    <n v="46"/>
    <n v="54"/>
    <s v="(7:20) (Shotgun) 17-J.Allen pass incomplete short right to 88-D.Knox [8-J.Holland]."/>
    <s v="pass"/>
    <n v="0"/>
    <n v="1"/>
    <n v="0"/>
    <n v="0"/>
    <s v="D.Knox"/>
    <n v="5"/>
    <n v="5"/>
    <n v="0"/>
    <n v="1"/>
    <n v="0"/>
    <n v="1.6"/>
    <n v="1.6875"/>
    <n v="1.6875"/>
    <x v="43"/>
  </r>
  <r>
    <x v="0"/>
    <s v="BUF"/>
    <s v="MIA"/>
    <n v="46"/>
    <n v="54"/>
    <s v="(7:15) (No Huddle, Shotgun) 17-J.Allen pass incomplete short left to 14-S.Diggs."/>
    <s v="pass"/>
    <n v="0"/>
    <n v="1"/>
    <n v="0"/>
    <n v="0"/>
    <s v="S.Diggs"/>
    <n v="14"/>
    <n v="14"/>
    <n v="0"/>
    <n v="1"/>
    <n v="0"/>
    <n v="1.6"/>
    <n v="1.845"/>
    <n v="1.845"/>
    <x v="42"/>
  </r>
  <r>
    <x v="0"/>
    <s v="MIA"/>
    <s v="BUF"/>
    <n v="74"/>
    <n v="26"/>
    <s v="(5:18) (No Huddle, Shotgun) 14-J.Brissett pass short right to 11-D.Parker to MIA 33 for 7 yards (23-M.Hyde)."/>
    <s v="pass"/>
    <n v="0"/>
    <n v="1"/>
    <n v="0"/>
    <n v="0"/>
    <s v="D.Parker"/>
    <n v="4"/>
    <n v="4"/>
    <n v="0"/>
    <n v="1"/>
    <n v="0"/>
    <n v="1.6"/>
    <n v="1.6700000000000002"/>
    <n v="1.6700000000000002"/>
    <x v="10"/>
  </r>
  <r>
    <x v="0"/>
    <s v="MIA"/>
    <s v="BUF"/>
    <n v="67"/>
    <n v="33"/>
    <s v="(4:47) (No Huddle, Shotgun) 14-J.Brissett pass short right to 82-C.Carter to MIA 41 for 8 yards (24-T.Johnson; 54-A.Klein)."/>
    <s v="pass"/>
    <n v="0"/>
    <n v="1"/>
    <n v="0"/>
    <n v="0"/>
    <s v="C.Carter"/>
    <n v="7"/>
    <n v="7"/>
    <n v="0"/>
    <n v="1"/>
    <n v="0"/>
    <n v="1.6"/>
    <n v="1.7225000000000001"/>
    <n v="1.7225000000000001"/>
    <x v="280"/>
  </r>
  <r>
    <x v="0"/>
    <s v="MIA"/>
    <s v="BUF"/>
    <n v="59"/>
    <n v="41"/>
    <s v="(4:12) (No Huddle, Shotgun) 14-J.Brissett pass incomplete short right to 26-S.Ahmed."/>
    <s v="pass"/>
    <n v="0"/>
    <n v="1"/>
    <n v="0"/>
    <n v="0"/>
    <s v="S.Ahmed"/>
    <n v="0"/>
    <n v="0"/>
    <n v="0"/>
    <n v="1"/>
    <n v="0"/>
    <n v="1.6"/>
    <n v="1.6"/>
    <n v="1.6"/>
    <x v="151"/>
  </r>
  <r>
    <x v="0"/>
    <s v="MIA"/>
    <s v="BUF"/>
    <n v="59"/>
    <n v="41"/>
    <s v="(4:08) (Shotgun) 14-J.Brissett pass incomplete short righ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</r>
  <r>
    <x v="0"/>
    <s v="MIA"/>
    <s v="BUF"/>
    <n v="59"/>
    <n v="41"/>
    <s v="(4:05) (Shotgun) 14-J.Brissett pass incomplete short left to 18-P.Williams (24-T.Johnson)."/>
    <s v="pass"/>
    <n v="0"/>
    <n v="1"/>
    <n v="0"/>
    <n v="0"/>
    <s v="P.Williams"/>
    <n v="-1"/>
    <n v="-1"/>
    <n v="0"/>
    <n v="1"/>
    <n v="0"/>
    <n v="1.6"/>
    <n v="1.5825"/>
    <n v="1.5825"/>
    <x v="168"/>
  </r>
  <r>
    <x v="0"/>
    <s v="BUF"/>
    <s v="MIA"/>
    <n v="41"/>
    <n v="59"/>
    <s v="(3:59) (Shotgun) 17-J.Allen pass short right to 11-C.Beasley to MIA 35 for 6 yards (27-J.Coleman)."/>
    <s v="pass"/>
    <n v="0"/>
    <n v="1"/>
    <n v="0"/>
    <n v="0"/>
    <s v="C.Beasley"/>
    <n v="-2"/>
    <n v="-2"/>
    <n v="0"/>
    <n v="1"/>
    <n v="0"/>
    <n v="1.6"/>
    <n v="1.5650000000000002"/>
    <n v="1.5650000000000002"/>
    <x v="44"/>
  </r>
  <r>
    <x v="0"/>
    <s v="BUF"/>
    <s v="MIA"/>
    <n v="28"/>
    <n v="72"/>
    <s v="(1:50) (Shotgun) 17-J.Allen pass incomplete deep left to 19-I.McKenzie (25-X.Howard)."/>
    <s v="pass"/>
    <n v="0"/>
    <n v="1"/>
    <n v="0"/>
    <n v="0"/>
    <s v="I.McKenzie"/>
    <n v="16"/>
    <n v="16"/>
    <n v="0"/>
    <n v="1"/>
    <n v="0"/>
    <n v="1.6"/>
    <n v="1.8800000000000001"/>
    <n v="1.8800000000000001"/>
    <x v="277"/>
  </r>
  <r>
    <x v="0"/>
    <s v="BUF"/>
    <s v="MIA"/>
    <n v="28"/>
    <n v="72"/>
    <s v="(1:44) (Shotgun) 17-J.Allen pass short left to 88-D.Knox pushed ob at MIA 19 for 9 yards (30-J.McCourty)."/>
    <s v="pass"/>
    <n v="0"/>
    <n v="1"/>
    <n v="0"/>
    <n v="0"/>
    <s v="D.Knox"/>
    <n v="0"/>
    <n v="0"/>
    <n v="0"/>
    <n v="1"/>
    <n v="0"/>
    <n v="1.6"/>
    <n v="1.6"/>
    <n v="1.6"/>
    <x v="43"/>
  </r>
  <r>
    <x v="0"/>
    <s v="BUF"/>
    <s v="MIA"/>
    <n v="17"/>
    <n v="83"/>
    <s v="(15:00) 17-J.Allen pass incomplete deep right to 1-E.Sanders (24-By.Jones)."/>
    <s v="pass"/>
    <n v="0"/>
    <n v="1"/>
    <n v="0"/>
    <n v="0"/>
    <s v="E.Sanders"/>
    <n v="17"/>
    <n v="17"/>
    <n v="0"/>
    <n v="1"/>
    <n v="0"/>
    <n v="2"/>
    <n v="1.8975"/>
    <n v="1.96515"/>
    <x v="31"/>
  </r>
  <r>
    <x v="0"/>
    <s v="BUF"/>
    <s v="MIA"/>
    <n v="17"/>
    <n v="83"/>
    <s v="(14:55) (Shotgun) 17-J.Allen pass short middle to 20-Z.Moss pushed ob at MIA 15 for 2 yards (55-J.Baker). PENALTY on MIA-91-E.Ogbah, Unnecessary Roughness, 8 yards, enforced at MIA 15."/>
    <s v="pass"/>
    <n v="0"/>
    <n v="1"/>
    <n v="0"/>
    <n v="0"/>
    <s v="Z.Moss"/>
    <n v="-3"/>
    <n v="-3"/>
    <n v="0"/>
    <n v="1"/>
    <n v="0"/>
    <n v="2"/>
    <n v="1.5475000000000001"/>
    <n v="1.8461500000000002"/>
    <x v="278"/>
  </r>
  <r>
    <x v="0"/>
    <s v="BUF"/>
    <s v="MIA"/>
    <n v="62"/>
    <n v="38"/>
    <s v="(11:58) 79-S.Brown reported in as eligible.  17-J.Allen pass deep left to 14-S.Diggs to MIA 21 for 41 yards (25-X.Howard)."/>
    <s v="pass"/>
    <n v="0"/>
    <n v="1"/>
    <n v="0"/>
    <n v="0"/>
    <s v="S.Diggs"/>
    <n v="39"/>
    <n v="39"/>
    <n v="0"/>
    <n v="1"/>
    <n v="0"/>
    <n v="1.6"/>
    <n v="2.2824999999999998"/>
    <n v="2.2824999999999998"/>
    <x v="42"/>
  </r>
  <r>
    <x v="0"/>
    <s v="BUF"/>
    <s v="MIA"/>
    <n v="21"/>
    <n v="79"/>
    <s v="(11:09) (Shotgun) 17-J.Allen pass short left to 26-D.Singletary pushed ob at MIA 18 for 3 yards (29-Br.Jones)."/>
    <s v="pass"/>
    <n v="0"/>
    <n v="1"/>
    <n v="0"/>
    <n v="0"/>
    <s v="D.Singletary"/>
    <n v="-5"/>
    <n v="-5"/>
    <n v="0"/>
    <n v="1"/>
    <n v="0"/>
    <n v="1.8"/>
    <n v="1.5125000000000002"/>
    <n v="1.7022500000000003"/>
    <x v="99"/>
  </r>
  <r>
    <x v="0"/>
    <s v="BUF"/>
    <s v="MIA"/>
    <n v="11"/>
    <n v="89"/>
    <s v="(9:07) 17-J.Allen pass incomplete short middle to 15-J.Kumerow [43-A.Van Ginkel]."/>
    <s v="pass"/>
    <n v="0"/>
    <n v="1"/>
    <n v="0"/>
    <n v="0"/>
    <s v="J.Kumerow"/>
    <n v="11"/>
    <n v="11"/>
    <n v="0"/>
    <n v="1"/>
    <n v="0"/>
    <n v="2.2000000000000002"/>
    <n v="1.7925"/>
    <n v="2.0614500000000002"/>
    <x v="281"/>
  </r>
  <r>
    <x v="0"/>
    <s v="MIA"/>
    <s v="BUF"/>
    <n v="68"/>
    <n v="32"/>
    <s v="(6:28) (Shotgun) 14-J.Brissett pass short left to 2-A.Wilson to MIA 36 for 4 yards (53-T.Dodson)."/>
    <s v="pass"/>
    <n v="0"/>
    <n v="1"/>
    <n v="0"/>
    <n v="0"/>
    <s v="A.Wilson"/>
    <n v="2"/>
    <n v="2"/>
    <n v="0"/>
    <n v="1"/>
    <n v="0"/>
    <n v="1.6"/>
    <n v="1.635"/>
    <n v="1.635"/>
    <x v="167"/>
  </r>
  <r>
    <x v="0"/>
    <s v="MIA"/>
    <s v="BUF"/>
    <n v="64"/>
    <n v="36"/>
    <s v="(5:48) (Shotgun) 14-J.Brissett pass short right to 2-A.Wilson pushed ob at MIA 41 for 5 yards (30-D.Jackson)."/>
    <s v="pass"/>
    <n v="0"/>
    <n v="1"/>
    <n v="0"/>
    <n v="0"/>
    <s v="A.Wilson"/>
    <n v="-1"/>
    <n v="-1"/>
    <n v="0"/>
    <n v="1"/>
    <n v="0"/>
    <n v="1.6"/>
    <n v="1.5825"/>
    <n v="1.5825"/>
    <x v="167"/>
  </r>
  <r>
    <x v="0"/>
    <s v="MIA"/>
    <s v="BUF"/>
    <n v="25"/>
    <n v="75"/>
    <s v="(2:00) (Shotgun) 14-J.Brissett pass short right to 2-A.Wilson ran ob at BUF 19 for 6 yards (54-A.Klein)."/>
    <s v="pass"/>
    <n v="0"/>
    <n v="1"/>
    <n v="0"/>
    <n v="0"/>
    <s v="A.Wilson"/>
    <n v="5"/>
    <n v="5"/>
    <n v="0"/>
    <n v="1"/>
    <n v="0"/>
    <n v="1.8"/>
    <n v="1.6875"/>
    <n v="1.7617500000000001"/>
    <x v="167"/>
  </r>
  <r>
    <x v="0"/>
    <s v="MIA"/>
    <s v="BUF"/>
    <n v="19"/>
    <n v="81"/>
    <s v="(1:19) (Shotgun) 14-J.Brissett pass incomplete short middle to 26-S.Ahmed (31-D.Hamlin)."/>
    <s v="pass"/>
    <n v="0"/>
    <n v="1"/>
    <n v="0"/>
    <n v="0"/>
    <s v="S.Ahmed"/>
    <n v="3"/>
    <n v="3"/>
    <n v="0"/>
    <n v="1"/>
    <n v="0"/>
    <n v="2"/>
    <n v="1.6525000000000001"/>
    <n v="1.88185"/>
    <x v="151"/>
  </r>
  <r>
    <x v="0"/>
    <s v="MIA"/>
    <s v="BUF"/>
    <n v="19"/>
    <n v="81"/>
    <s v="(1:15) (Shotgun) 14-J.Brissett pass incomplete short left to 26-S.Ahmed."/>
    <s v="pass"/>
    <n v="0"/>
    <n v="1"/>
    <n v="0"/>
    <n v="0"/>
    <s v="S.Ahmed"/>
    <n v="4"/>
    <n v="4"/>
    <n v="0"/>
    <n v="1"/>
    <n v="0"/>
    <n v="2"/>
    <n v="1.6700000000000002"/>
    <n v="1.8878000000000001"/>
    <x v="151"/>
  </r>
  <r>
    <x v="0"/>
    <s v="CHI"/>
    <s v="CIN"/>
    <n v="73"/>
    <n v="27"/>
    <s v="(14:17) (Shotgun) 14-A.Dalton pass short middle to 11-D.Mooney to CHI 37 for 10 yards (30-J.Bates)."/>
    <s v="pass"/>
    <n v="0"/>
    <n v="1"/>
    <n v="0"/>
    <n v="0"/>
    <s v="D.Mooney"/>
    <n v="10"/>
    <n v="10"/>
    <n v="0"/>
    <n v="1"/>
    <n v="0"/>
    <n v="1.6"/>
    <n v="1.7750000000000001"/>
    <n v="1.7750000000000001"/>
    <x v="69"/>
  </r>
  <r>
    <x v="0"/>
    <s v="CHI"/>
    <s v="CIN"/>
    <n v="63"/>
    <n v="37"/>
    <s v="(13:37) 14-A.Dalton pass short right to 11-D.Mooney to CIN 46 for 17 yards (30-J.Bates)."/>
    <s v="pass"/>
    <n v="0"/>
    <n v="1"/>
    <n v="0"/>
    <n v="0"/>
    <s v="D.Mooney"/>
    <n v="15"/>
    <n v="15"/>
    <n v="0"/>
    <n v="1"/>
    <n v="0"/>
    <n v="1.6"/>
    <n v="1.8625"/>
    <n v="1.8625"/>
    <x v="69"/>
  </r>
  <r>
    <x v="0"/>
    <s v="CHI"/>
    <s v="CIN"/>
    <n v="46"/>
    <n v="54"/>
    <s v="(12:57) (Shotgun) 14-A.Dalton pass short middle to 8-D.Williams to CHI 49 for -5 yards (65-L.Ogunjobi)."/>
    <s v="pass"/>
    <n v="0"/>
    <n v="1"/>
    <n v="0"/>
    <n v="0"/>
    <s v="D.Williams"/>
    <n v="-4"/>
    <n v="-4"/>
    <n v="0"/>
    <n v="1"/>
    <n v="0"/>
    <n v="1.6"/>
    <n v="1.53"/>
    <n v="1.53"/>
    <x v="134"/>
  </r>
  <r>
    <x v="0"/>
    <s v="CHI"/>
    <s v="CIN"/>
    <n v="51"/>
    <n v="49"/>
    <s v="(12:13) (Shotgun) 14-A.Dalton pass short right to 8-D.Williams to CIN 48 for 3 yards (59-A.Davis-Gaither)."/>
    <s v="pass"/>
    <n v="0"/>
    <n v="1"/>
    <n v="0"/>
    <n v="0"/>
    <s v="D.Williams"/>
    <n v="2"/>
    <n v="2"/>
    <n v="0"/>
    <n v="1"/>
    <n v="0"/>
    <n v="1.6"/>
    <n v="1.635"/>
    <n v="1.635"/>
    <x v="134"/>
  </r>
  <r>
    <x v="0"/>
    <s v="CHI"/>
    <s v="CIN"/>
    <n v="16"/>
    <n v="84"/>
    <s v="(11:22) 14-A.Dalton pass short middle to 32-D.Montgomery to CIN 13 for 3 yards (21-M.Hilton)."/>
    <s v="pass"/>
    <n v="0"/>
    <n v="1"/>
    <n v="0"/>
    <n v="0"/>
    <s v="D.Montgomery"/>
    <n v="2"/>
    <n v="2"/>
    <n v="0"/>
    <n v="1"/>
    <n v="0"/>
    <n v="2"/>
    <n v="1.635"/>
    <n v="1.8759000000000001"/>
    <x v="14"/>
  </r>
  <r>
    <x v="0"/>
    <s v="CHI"/>
    <s v="CIN"/>
    <n v="11"/>
    <n v="89"/>
    <s v="(10:01) (Shotgun) 14-A.Dalton pass short middle to 12-A.Robinson for 11 yards, TOUCHDOWN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</r>
  <r>
    <x v="0"/>
    <s v="CIN"/>
    <s v="CHI"/>
    <n v="60"/>
    <n v="40"/>
    <s v="(6:26) (Shotgun) 9-J.Burrow pass short middle to 83-T.Boyd to CHI 48 for 12 yards (38-Ta.Gipson; 22-K.Vildor)."/>
    <s v="pass"/>
    <n v="0"/>
    <n v="1"/>
    <n v="0"/>
    <n v="0"/>
    <s v="T.Boyd"/>
    <n v="10"/>
    <n v="10"/>
    <n v="0"/>
    <n v="1"/>
    <n v="0"/>
    <n v="1.6"/>
    <n v="1.7750000000000001"/>
    <n v="1.7750000000000001"/>
    <x v="24"/>
  </r>
  <r>
    <x v="0"/>
    <s v="CIN"/>
    <s v="CHI"/>
    <n v="45"/>
    <n v="55"/>
    <s v="(5:02) (Shotgun) 9-J.Burrow pass short right to 83-T.Boyd to CHI 35 for 10 yards (38-Ta.Gipson)."/>
    <s v="pass"/>
    <n v="0"/>
    <n v="1"/>
    <n v="0"/>
    <n v="0"/>
    <s v="T.Boyd"/>
    <n v="5"/>
    <n v="5"/>
    <n v="0"/>
    <n v="1"/>
    <n v="0"/>
    <n v="1.6"/>
    <n v="1.6875"/>
    <n v="1.6875"/>
    <x v="24"/>
  </r>
  <r>
    <x v="0"/>
    <s v="CIN"/>
    <s v="CHI"/>
    <n v="35"/>
    <n v="65"/>
    <s v="(4:13) (Shotgun) 9-J.Burrow pass incomplete short left to 85-T.Higgins (33-Ja.Johnson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</r>
  <r>
    <x v="0"/>
    <s v="CHI"/>
    <s v="CIN"/>
    <n v="63"/>
    <n v="37"/>
    <s v="(:22) #1 J.Fields in at QB 1-J.Fields pass incomplete deep right to 84-M.Goodwin (20-E.Apple)."/>
    <s v="pass"/>
    <n v="0"/>
    <n v="1"/>
    <n v="0"/>
    <n v="0"/>
    <s v="M.Goodwin"/>
    <n v="18"/>
    <n v="18"/>
    <n v="0"/>
    <n v="1"/>
    <n v="0"/>
    <n v="1.6"/>
    <n v="1.915"/>
    <n v="1.915"/>
    <x v="133"/>
  </r>
  <r>
    <x v="0"/>
    <s v="CIN"/>
    <s v="CHI"/>
    <n v="67"/>
    <n v="33"/>
    <s v="(11:43) 9-J.Burrow pass short right to 87-C.Uzomah to CIN 36 for 3 yards (58-R.Smith)."/>
    <s v="pass"/>
    <n v="0"/>
    <n v="1"/>
    <n v="0"/>
    <n v="0"/>
    <s v="C.Uzomah"/>
    <n v="-2"/>
    <n v="-2"/>
    <n v="0"/>
    <n v="1"/>
    <n v="0"/>
    <n v="1.6"/>
    <n v="1.5650000000000002"/>
    <n v="1.5650000000000002"/>
    <x v="246"/>
  </r>
  <r>
    <x v="0"/>
    <s v="CIN"/>
    <s v="CHI"/>
    <n v="64"/>
    <n v="36"/>
    <s v="(11:02) (Shotgun) 9-J.Burrow pass short left to 1-J.Chase to CIN 48 for 12 yards (4-E.Jackson)."/>
    <s v="pass"/>
    <n v="0"/>
    <n v="1"/>
    <n v="0"/>
    <n v="0"/>
    <s v="J.Chase"/>
    <n v="7"/>
    <n v="7"/>
    <n v="0"/>
    <n v="1"/>
    <n v="0"/>
    <n v="1.6"/>
    <n v="1.7225000000000001"/>
    <n v="1.7225000000000001"/>
    <x v="83"/>
  </r>
  <r>
    <x v="0"/>
    <s v="CIN"/>
    <s v="CHI"/>
    <n v="52"/>
    <n v="48"/>
    <s v="(10:39) (No Huddle, Shotgun) 9-J.Burrow pass short right to 87-C.Uzomah to CIN 49 for 1 yard (20-D.Shelley)."/>
    <s v="pass"/>
    <n v="0"/>
    <n v="1"/>
    <n v="0"/>
    <n v="0"/>
    <s v="C.Uzomah"/>
    <n v="1"/>
    <n v="1"/>
    <n v="0"/>
    <n v="1"/>
    <n v="0"/>
    <n v="1.6"/>
    <n v="1.6175000000000002"/>
    <n v="1.6175000000000002"/>
    <x v="246"/>
  </r>
  <r>
    <x v="0"/>
    <s v="CIN"/>
    <s v="CHI"/>
    <n v="44"/>
    <n v="56"/>
    <s v="(8:26) (Shotgun) 9-J.Burrow pass incomplete short right to 85-T.Higgins (22-K.Vildor)."/>
    <s v="pass"/>
    <n v="0"/>
    <n v="1"/>
    <n v="0"/>
    <n v="0"/>
    <s v="T.Higgins"/>
    <n v="3"/>
    <n v="3"/>
    <n v="0"/>
    <n v="1"/>
    <n v="0"/>
    <n v="1.6"/>
    <n v="1.6525000000000001"/>
    <n v="1.6525000000000001"/>
    <x v="16"/>
  </r>
  <r>
    <x v="0"/>
    <s v="CHI"/>
    <s v="CIN"/>
    <n v="55"/>
    <n v="45"/>
    <s v="(8:22) #14 A.Dalton in at QB 14-A.Dalton pass short left to 32-D.Montgomery pushed ob at CIN 45 for 10 yards (50-J.Evans)."/>
    <s v="pass"/>
    <n v="0"/>
    <n v="1"/>
    <n v="0"/>
    <n v="0"/>
    <s v="D.Montgomery"/>
    <n v="2"/>
    <n v="2"/>
    <n v="0"/>
    <n v="1"/>
    <n v="0"/>
    <n v="1.6"/>
    <n v="1.635"/>
    <n v="1.635"/>
    <x v="14"/>
  </r>
  <r>
    <x v="0"/>
    <s v="CHI"/>
    <s v="CIN"/>
    <n v="54"/>
    <n v="46"/>
    <s v="(6:19) (Shotgun) 14-A.Dalton pass short right to 11-D.Mooney to CIN 49 for 5 yards (20-E.Apple)."/>
    <s v="pass"/>
    <n v="0"/>
    <n v="1"/>
    <n v="0"/>
    <n v="0"/>
    <s v="D.Mooney"/>
    <n v="5"/>
    <n v="5"/>
    <n v="0"/>
    <n v="1"/>
    <n v="0"/>
    <n v="1.6"/>
    <n v="1.6875"/>
    <n v="1.6875"/>
    <x v="69"/>
  </r>
  <r>
    <x v="0"/>
    <s v="CIN"/>
    <s v="CHI"/>
    <n v="73"/>
    <n v="27"/>
    <s v="(2:00) (Shotgun) 9-J.Burrow pass incomplete short left to 28-J.Mixon (33-Ja.Johnson)."/>
    <s v="pass"/>
    <n v="0"/>
    <n v="1"/>
    <n v="0"/>
    <n v="0"/>
    <s v="J.Mixon"/>
    <n v="1"/>
    <n v="1"/>
    <n v="0"/>
    <n v="1"/>
    <n v="0"/>
    <n v="1.6"/>
    <n v="1.6175000000000002"/>
    <n v="1.6175000000000002"/>
    <x v="32"/>
  </r>
  <r>
    <x v="0"/>
    <s v="CHI"/>
    <s v="CIN"/>
    <n v="60"/>
    <n v="40"/>
    <s v="(1:23) (Shotgun) 1-J.Fields pass short right to 11-D.Mooney ran ob at CIN 49 for 11 yards."/>
    <s v="pass"/>
    <n v="0"/>
    <n v="1"/>
    <n v="0"/>
    <n v="0"/>
    <s v="D.Mooney"/>
    <n v="11"/>
    <n v="11"/>
    <n v="0"/>
    <n v="1"/>
    <n v="0"/>
    <n v="1.6"/>
    <n v="1.7925"/>
    <n v="1.7925"/>
    <x v="69"/>
  </r>
  <r>
    <x v="0"/>
    <s v="CHI"/>
    <s v="CIN"/>
    <n v="58"/>
    <n v="42"/>
    <s v="(:56) (No Huddle, Shotgun) 1-J.Fields pass short right to 84-M.Goodwin to CIN 48 for 10 yards (20-E.Apple). The Replay Official reviewed the pass completion ruling, and the play was Upheld. The ruling on the field stands."/>
    <s v="pass"/>
    <n v="0"/>
    <n v="1"/>
    <n v="0"/>
    <n v="0"/>
    <s v="M.Goodwin"/>
    <n v="10"/>
    <n v="10"/>
    <n v="0"/>
    <n v="1"/>
    <n v="0"/>
    <n v="1.6"/>
    <n v="1.7750000000000001"/>
    <n v="1.7750000000000001"/>
    <x v="133"/>
  </r>
  <r>
    <x v="0"/>
    <s v="CHI"/>
    <s v="CIN"/>
    <n v="48"/>
    <n v="52"/>
    <s v="(:47) (Shotgun) 1-J.Fields pass incomplete short middle to 8-D.Williams [91-T.Hendrickson]."/>
    <s v="pass"/>
    <n v="0"/>
    <n v="1"/>
    <n v="0"/>
    <n v="0"/>
    <s v="D.Williams"/>
    <n v="3"/>
    <n v="3"/>
    <n v="0"/>
    <n v="1"/>
    <n v="0"/>
    <n v="1.6"/>
    <n v="1.6525000000000001"/>
    <n v="1.6525000000000001"/>
    <x v="134"/>
  </r>
  <r>
    <x v="0"/>
    <s v="CIN"/>
    <s v="CHI"/>
    <n v="72"/>
    <n v="28"/>
    <s v="(13:31) (Shotgun) 9-J.Burrow pass short middle to 83-T.Boyd to CIN 35 for 7 yards (22-K.Vildor, 58-R.Smith)."/>
    <s v="pass"/>
    <n v="0"/>
    <n v="1"/>
    <n v="0"/>
    <n v="0"/>
    <s v="T.Boyd"/>
    <n v="4"/>
    <n v="4"/>
    <n v="0"/>
    <n v="1"/>
    <n v="0"/>
    <n v="1.6"/>
    <n v="1.6700000000000002"/>
    <n v="1.6700000000000002"/>
    <x v="24"/>
  </r>
  <r>
    <x v="0"/>
    <s v="CIN"/>
    <s v="CHI"/>
    <n v="65"/>
    <n v="35"/>
    <s v="(12:48) (Shotgun) 9-J.Burrow pass incomplete deep left to 85-T.Higgins (33-Ja.Johnson) [96-A.Hicks]."/>
    <s v="pass"/>
    <n v="0"/>
    <n v="1"/>
    <n v="0"/>
    <n v="0"/>
    <s v="T.Higgins"/>
    <n v="40"/>
    <n v="40"/>
    <n v="0"/>
    <n v="1"/>
    <n v="0"/>
    <n v="1.6"/>
    <n v="2.2999999999999998"/>
    <n v="2.2999999999999998"/>
    <x v="16"/>
  </r>
  <r>
    <x v="0"/>
    <s v="CIN"/>
    <s v="CHI"/>
    <n v="41"/>
    <n v="59"/>
    <s v="(10:01) 9-J.Burrow pass incomplete short left to 34-S.Perine."/>
    <s v="pass"/>
    <n v="0"/>
    <n v="1"/>
    <n v="0"/>
    <n v="0"/>
    <s v="S.Perine"/>
    <n v="0"/>
    <n v="0"/>
    <n v="0"/>
    <n v="1"/>
    <n v="0"/>
    <n v="1.6"/>
    <n v="1.6"/>
    <n v="1.6"/>
    <x v="247"/>
  </r>
  <r>
    <x v="0"/>
    <s v="CIN"/>
    <s v="CHI"/>
    <n v="49"/>
    <n v="51"/>
    <s v="(9:14) (Shotgun) 9-J.Burrow pass short middle to 25-C.Evans to CHI 35 for 14 yards (58-R.Smith; 36-D.Houston-Carson)."/>
    <s v="pass"/>
    <n v="0"/>
    <n v="1"/>
    <n v="0"/>
    <n v="0"/>
    <s v="C.Evans"/>
    <n v="4"/>
    <n v="4"/>
    <n v="0"/>
    <n v="1"/>
    <n v="0"/>
    <n v="1.6"/>
    <n v="1.6700000000000002"/>
    <n v="1.6700000000000002"/>
    <x v="282"/>
  </r>
  <r>
    <x v="0"/>
    <s v="CHI"/>
    <s v="CIN"/>
    <n v="53"/>
    <n v="47"/>
    <s v="(6:36) 1-J.Fields pass incomplete deep left to 11-D.Mooney."/>
    <s v="pass"/>
    <n v="0"/>
    <n v="1"/>
    <n v="0"/>
    <n v="0"/>
    <s v="D.Mooney"/>
    <n v="23"/>
    <n v="23"/>
    <n v="0"/>
    <n v="1"/>
    <n v="0"/>
    <n v="1.6"/>
    <n v="2.0024999999999999"/>
    <n v="2.0024999999999999"/>
    <x v="69"/>
  </r>
  <r>
    <x v="0"/>
    <s v="CIN"/>
    <s v="CHI"/>
    <n v="65"/>
    <n v="35"/>
    <s v="(5:01) (Shotgun) 9-J.Burrow pass short middle to 85-T.Higgins to CIN 49 for 14 yards (4-E.Jackson) [90-A.Blackson]. FUMBLES (4-E.Jackson), RECOVERED by CHI-38-Ta.Gipson at CHI 48. 38-Ta.Gipson to CIN 39 for 13 yards (85-T.Higgins)."/>
    <s v="pass"/>
    <n v="0"/>
    <n v="1"/>
    <n v="0"/>
    <n v="0"/>
    <s v="T.Higgins"/>
    <n v="13"/>
    <n v="13"/>
    <n v="0"/>
    <n v="1"/>
    <n v="0"/>
    <n v="1.6"/>
    <n v="1.8275000000000001"/>
    <n v="1.8275000000000001"/>
    <x v="16"/>
  </r>
  <r>
    <x v="0"/>
    <s v="CHI"/>
    <s v="CIN"/>
    <n v="42"/>
    <n v="58"/>
    <s v="(3:03) (Shotgun) 1-J.Fields pass short left to 12-A.Robinson to CIN 29 for 13 yards (30-J.Bates)."/>
    <s v="pass"/>
    <n v="0"/>
    <n v="1"/>
    <n v="0"/>
    <n v="0"/>
    <s v="A.Robinson"/>
    <n v="4"/>
    <n v="4"/>
    <n v="0"/>
    <n v="1"/>
    <n v="0"/>
    <n v="1.6"/>
    <n v="1.6700000000000002"/>
    <n v="1.6700000000000002"/>
    <x v="135"/>
  </r>
  <r>
    <x v="0"/>
    <s v="CHI"/>
    <s v="CIN"/>
    <n v="29"/>
    <n v="71"/>
    <s v="(2:22) (Shotgun) 1-J.Fields pass deep left to 11-D.Mooney ran ob at CIN 8 for 21 yards."/>
    <s v="pass"/>
    <n v="0"/>
    <n v="1"/>
    <n v="0"/>
    <n v="0"/>
    <s v="D.Mooney"/>
    <n v="20"/>
    <n v="20"/>
    <n v="0"/>
    <n v="1"/>
    <n v="0"/>
    <n v="1.6"/>
    <n v="1.9500000000000002"/>
    <n v="1.9500000000000002"/>
    <x v="69"/>
  </r>
  <r>
    <x v="0"/>
    <s v="CHI"/>
    <s v="CIN"/>
    <n v="10"/>
    <n v="90"/>
    <s v="(15:00) (Shotgun) 1-J.Fields pass incomplete short left to 12-A.Robinson (22-C.Awuzie)."/>
    <s v="pass"/>
    <n v="0"/>
    <n v="1"/>
    <n v="0"/>
    <n v="0"/>
    <s v="A.Robinson"/>
    <n v="10"/>
    <n v="10"/>
    <n v="0"/>
    <n v="1"/>
    <n v="0"/>
    <n v="2.2000000000000002"/>
    <n v="1.7750000000000001"/>
    <n v="2.0555000000000003"/>
    <x v="135"/>
  </r>
  <r>
    <x v="0"/>
    <s v="CIN"/>
    <s v="CHI"/>
    <n v="48"/>
    <n v="52"/>
    <s v="(11:07) (No Huddle, Shotgun) 9-J.Burrow pass short right intended for 83-T.Boyd INTERCEPTED by 58-R.Smith at CHI 47. 58-R.Smith for 53 yards, TOUCHDOWN."/>
    <s v="pass"/>
    <n v="0"/>
    <n v="1"/>
    <n v="0"/>
    <n v="0"/>
    <s v="T.Boyd"/>
    <n v="1"/>
    <n v="1"/>
    <n v="0"/>
    <n v="1"/>
    <n v="0"/>
    <n v="1.6"/>
    <n v="1.6175000000000002"/>
    <n v="1.6175000000000002"/>
    <x v="24"/>
  </r>
  <r>
    <x v="0"/>
    <s v="CIN"/>
    <s v="CHI"/>
    <n v="71"/>
    <n v="29"/>
    <s v="(10:19) (Shotgun) 9-J.Burrow pass short left intended for 85-T.Higgins INTERCEPTED by 33-Ja.Johnson at CIN 39. 33-Ja.Johnson to CIN 36 for 3 yards (85-T.Higgins)."/>
    <s v="pass"/>
    <n v="0"/>
    <n v="1"/>
    <n v="0"/>
    <n v="0"/>
    <s v="T.Higgins"/>
    <n v="10"/>
    <n v="10"/>
    <n v="0"/>
    <n v="1"/>
    <n v="0"/>
    <n v="1.6"/>
    <n v="1.7750000000000001"/>
    <n v="1.7750000000000001"/>
    <x v="16"/>
  </r>
  <r>
    <x v="0"/>
    <s v="CHI"/>
    <s v="CIN"/>
    <n v="35"/>
    <n v="65"/>
    <s v="(9:39) (Shotgun) 1-J.Fields pass incomplete deep left to 12-A.Robinson."/>
    <s v="pass"/>
    <n v="0"/>
    <n v="1"/>
    <n v="0"/>
    <n v="0"/>
    <s v="A.Robinson"/>
    <n v="35"/>
    <n v="35"/>
    <n v="0"/>
    <n v="1"/>
    <n v="0"/>
    <n v="1.6"/>
    <n v="2.2124999999999999"/>
    <n v="2.2124999999999999"/>
    <x v="135"/>
  </r>
  <r>
    <x v="0"/>
    <s v="CHI"/>
    <s v="CIN"/>
    <n v="45"/>
    <n v="55"/>
    <s v="(9:00) (Shotgun) 1-J.Fields pass short right to 32-D.Montgomery to CIN 40 for 5 yards (55-L.Wilson; 24-V.Bell)."/>
    <s v="pass"/>
    <n v="0"/>
    <n v="1"/>
    <n v="0"/>
    <n v="0"/>
    <s v="D.Montgomery"/>
    <n v="0"/>
    <n v="0"/>
    <n v="0"/>
    <n v="1"/>
    <n v="0"/>
    <n v="1.6"/>
    <n v="1.6"/>
    <n v="1.6"/>
    <x v="14"/>
  </r>
  <r>
    <x v="0"/>
    <s v="CHI"/>
    <s v="CIN"/>
    <n v="4"/>
    <n v="96"/>
    <s v="(6:48) (Shotgun) 1-J.Fields pass incomplete short left to 11-D.Mooney."/>
    <s v="pass"/>
    <n v="0"/>
    <n v="1"/>
    <n v="0"/>
    <n v="0"/>
    <s v="D.Mooney"/>
    <n v="4"/>
    <n v="4"/>
    <n v="0"/>
    <n v="1"/>
    <n v="0"/>
    <n v="3.2"/>
    <n v="1.6700000000000002"/>
    <n v="3.2"/>
    <x v="69"/>
  </r>
  <r>
    <x v="0"/>
    <s v="CIN"/>
    <s v="CHI"/>
    <n v="70"/>
    <n v="30"/>
    <s v="(6:07) (Shotgun) 9-J.Burrow pass short left to 85-T.Higgins to CIN 40 for 10 yards (96-A.Hicks). CIN-85-T.Higgins was injured during the play."/>
    <s v="pass"/>
    <n v="0"/>
    <n v="1"/>
    <n v="0"/>
    <n v="0"/>
    <s v="T.Higgins"/>
    <n v="-1"/>
    <n v="-1"/>
    <n v="0"/>
    <n v="1"/>
    <n v="0"/>
    <n v="1.6"/>
    <n v="1.5825"/>
    <n v="1.5825"/>
    <x v="16"/>
  </r>
  <r>
    <x v="0"/>
    <s v="CIN"/>
    <s v="CHI"/>
    <n v="60"/>
    <n v="40"/>
    <s v="(5:35) (Shotgun) 9-J.Burrow pass incomplete deep left to 1-J.Chase."/>
    <s v="pass"/>
    <n v="0"/>
    <n v="1"/>
    <n v="0"/>
    <n v="0"/>
    <s v="J.Chase"/>
    <n v="35"/>
    <n v="35"/>
    <n v="0"/>
    <n v="1"/>
    <n v="0"/>
    <n v="1.6"/>
    <n v="2.2124999999999999"/>
    <n v="2.2124999999999999"/>
    <x v="83"/>
  </r>
  <r>
    <x v="0"/>
    <s v="CIN"/>
    <s v="CHI"/>
    <n v="57"/>
    <n v="43"/>
    <s v="(4:53) (Shotgun) 9-J.Burrow pass short right to 83-T.Boyd pushed ob at CHI 42 for 15 yards (20-D.Shelley)."/>
    <s v="pass"/>
    <n v="0"/>
    <n v="1"/>
    <n v="0"/>
    <n v="0"/>
    <s v="T.Boyd"/>
    <n v="14"/>
    <n v="14"/>
    <n v="0"/>
    <n v="1"/>
    <n v="0"/>
    <n v="1.6"/>
    <n v="1.845"/>
    <n v="1.845"/>
    <x v="24"/>
  </r>
  <r>
    <x v="0"/>
    <s v="CIN"/>
    <s v="CHI"/>
    <n v="42"/>
    <n v="58"/>
    <s v="(4:47) (Shotgun) 9-J.Burrow pass deep right to 1-J.Chase for 42 yards, TOUCHDOWN."/>
    <s v="pass"/>
    <n v="0"/>
    <n v="1"/>
    <n v="0"/>
    <n v="0"/>
    <s v="J.Chase"/>
    <n v="33"/>
    <n v="33"/>
    <n v="0"/>
    <n v="1"/>
    <n v="0"/>
    <n v="1.6"/>
    <n v="2.1775000000000002"/>
    <n v="2.1775000000000002"/>
    <x v="83"/>
  </r>
  <r>
    <x v="0"/>
    <s v="CIN"/>
    <s v="CHI"/>
    <n v="7"/>
    <n v="93"/>
    <s v="(3:43) (Shotgun) 9-J.Burrow pass short right to 85-T.Higgins for 7 yards, TOUCHDOWN."/>
    <s v="pass"/>
    <n v="0"/>
    <n v="1"/>
    <n v="0"/>
    <n v="0"/>
    <s v="T.Higgins"/>
    <n v="7"/>
    <n v="7"/>
    <n v="0"/>
    <n v="1"/>
    <n v="0"/>
    <n v="2.7"/>
    <n v="1.7225000000000001"/>
    <n v="2.3676500000000003"/>
    <x v="16"/>
  </r>
  <r>
    <x v="0"/>
    <s v="CHI"/>
    <s v="CIN"/>
    <n v="74"/>
    <n v="26"/>
    <s v="(3:34) (Shotgun) 1-J.Fields pass short right to 85-C.Kmet to CHI 26 for no gain (30-J.Bates)."/>
    <s v="pass"/>
    <n v="0"/>
    <n v="1"/>
    <n v="0"/>
    <n v="0"/>
    <s v="C.Kmet"/>
    <n v="0"/>
    <n v="0"/>
    <n v="0"/>
    <n v="1"/>
    <n v="0"/>
    <n v="1.6"/>
    <n v="1.6"/>
    <n v="1.6"/>
    <x v="197"/>
  </r>
  <r>
    <x v="0"/>
    <s v="DAL"/>
    <s v="LAC"/>
    <n v="61"/>
    <n v="39"/>
    <s v="(13:12) (Shotgun) 4-D.Prescott pass short left to 86-D.Schultz pushed ob at DAL 46 for 7 yards (9-K.Murray; 32-A.Gilman)."/>
    <s v="pass"/>
    <n v="0"/>
    <n v="1"/>
    <n v="0"/>
    <n v="0"/>
    <s v="D.Schultz"/>
    <n v="-2"/>
    <n v="-2"/>
    <n v="0"/>
    <n v="1"/>
    <n v="0"/>
    <n v="1.6"/>
    <n v="1.5650000000000002"/>
    <n v="1.5650000000000002"/>
    <x v="36"/>
  </r>
  <r>
    <x v="0"/>
    <s v="DAL"/>
    <s v="LAC"/>
    <n v="45"/>
    <n v="55"/>
    <s v="(11:20) (Shotgun) 4-D.Prescott pass short right to 20-T.Pollard to LAC 39 for 6 yards (26-A.Samuel)."/>
    <s v="pass"/>
    <n v="0"/>
    <n v="1"/>
    <n v="0"/>
    <n v="0"/>
    <s v="T.Pollard"/>
    <n v="-5"/>
    <n v="-5"/>
    <n v="0"/>
    <n v="1"/>
    <n v="0"/>
    <n v="1.6"/>
    <n v="1.5125000000000002"/>
    <n v="1.5125000000000002"/>
    <x v="17"/>
  </r>
  <r>
    <x v="0"/>
    <s v="DAL"/>
    <s v="LAC"/>
    <n v="36"/>
    <n v="64"/>
    <s v="(9:46) (Shotgun) 4-D.Prescott pass short middle to 89-B.Jarwin to LAC 16 for 20 yards (24-N.Adderley; 32-A.Gilman)."/>
    <s v="pass"/>
    <n v="0"/>
    <n v="1"/>
    <n v="0"/>
    <n v="0"/>
    <s v="B.Jarwin"/>
    <n v="11"/>
    <n v="11"/>
    <n v="0"/>
    <n v="1"/>
    <n v="0"/>
    <n v="1.6"/>
    <n v="1.7925"/>
    <n v="1.7925"/>
    <x v="52"/>
  </r>
  <r>
    <x v="0"/>
    <s v="DAL"/>
    <s v="LAC"/>
    <n v="11"/>
    <n v="89"/>
    <s v="(8:44) (Shotgun) 4-D.Prescott pass incomplete short middle to 19-A.Cooper (26-A.Samuel)."/>
    <s v="pass"/>
    <n v="0"/>
    <n v="1"/>
    <n v="0"/>
    <n v="0"/>
    <s v="A.Cooper"/>
    <n v="11"/>
    <n v="11"/>
    <n v="0"/>
    <n v="1"/>
    <n v="0"/>
    <n v="2.2000000000000002"/>
    <n v="1.7925"/>
    <n v="2.0614500000000002"/>
    <x v="2"/>
  </r>
  <r>
    <x v="0"/>
    <s v="DAL"/>
    <s v="LAC"/>
    <n v="11"/>
    <n v="89"/>
    <s v="(8:40) (Shotgun) 4-D.Prescott pass short right to 19-A.Cooper pushed ob at LAC 4 for 7 yards (43-M.Davis)."/>
    <s v="pass"/>
    <n v="0"/>
    <n v="1"/>
    <n v="0"/>
    <n v="0"/>
    <s v="A.Cooper"/>
    <n v="6"/>
    <n v="6"/>
    <n v="0"/>
    <n v="1"/>
    <n v="0"/>
    <n v="2.2000000000000002"/>
    <n v="1.7050000000000001"/>
    <n v="2.0317000000000003"/>
    <x v="2"/>
  </r>
  <r>
    <x v="0"/>
    <s v="LAC"/>
    <s v="DAL"/>
    <n v="55"/>
    <n v="45"/>
    <s v="(7:35) (Shotgun) 10-J.Herbert pass deep right to 13-K.Allen ran ob at DAL 33 for 22 yards."/>
    <s v="pass"/>
    <n v="0"/>
    <n v="1"/>
    <n v="0"/>
    <n v="0"/>
    <s v="K.Allen"/>
    <n v="22"/>
    <n v="22"/>
    <n v="0"/>
    <n v="1"/>
    <n v="0"/>
    <n v="1.6"/>
    <n v="1.9850000000000001"/>
    <n v="1.9850000000000001"/>
    <x v="38"/>
  </r>
  <r>
    <x v="0"/>
    <s v="LAC"/>
    <s v="DAL"/>
    <n v="33"/>
    <n v="67"/>
    <s v="(7:06) 10-J.Herbert pass short left intended for 13-K.Allen INTERCEPTED by 7-T.Diggs at DAL 20. 7-T.Diggs to DAL 20 for no gain (13-K.Allen)."/>
    <s v="pass"/>
    <n v="0"/>
    <n v="1"/>
    <n v="0"/>
    <n v="0"/>
    <s v="K.Allen"/>
    <n v="13"/>
    <n v="13"/>
    <n v="0"/>
    <n v="1"/>
    <n v="0"/>
    <n v="1.6"/>
    <n v="1.8275000000000001"/>
    <n v="1.8275000000000001"/>
    <x v="38"/>
  </r>
  <r>
    <x v="0"/>
    <s v="DAL"/>
    <s v="LAC"/>
    <n v="55"/>
    <n v="45"/>
    <s v="(6:09) 4-D.Prescott pass deep right intended for 88-C.Lamb INTERCEPTED by 26-A.Samuel at LAC 29. 26-A.Samuel ran ob at DAL 45 for 26 yards (4-D.Prescott)."/>
    <s v="pass"/>
    <n v="0"/>
    <n v="1"/>
    <n v="0"/>
    <n v="0"/>
    <s v="C.Lamb"/>
    <n v="26"/>
    <n v="26"/>
    <n v="0"/>
    <n v="1"/>
    <n v="0"/>
    <n v="1.6"/>
    <n v="2.0550000000000002"/>
    <n v="2.0550000000000002"/>
    <x v="73"/>
  </r>
  <r>
    <x v="0"/>
    <s v="LAC"/>
    <s v="DAL"/>
    <n v="45"/>
    <n v="55"/>
    <s v="(5:56) 10-J.Herbert pass short left to 30-A.Ekeler to DAL 34 for 11 yards (30-A.Brown)."/>
    <s v="pass"/>
    <n v="0"/>
    <n v="1"/>
    <n v="0"/>
    <n v="0"/>
    <s v="A.Ekeler"/>
    <n v="-5"/>
    <n v="-5"/>
    <n v="0"/>
    <n v="1"/>
    <n v="0"/>
    <n v="1.6"/>
    <n v="1.5125000000000002"/>
    <n v="1.5125000000000002"/>
    <x v="100"/>
  </r>
  <r>
    <x v="0"/>
    <s v="LAC"/>
    <s v="DAL"/>
    <n v="34"/>
    <n v="66"/>
    <s v="(5:34) (No Huddle) 10-J.Herbert pass short right to 81-M.Williams pushed ob at DAL 27 for 7 yards (55-L.Vander Esch)."/>
    <s v="pass"/>
    <n v="0"/>
    <n v="1"/>
    <n v="0"/>
    <n v="0"/>
    <s v="M.Williams"/>
    <n v="0"/>
    <n v="0"/>
    <n v="0"/>
    <n v="1"/>
    <n v="0"/>
    <n v="1.6"/>
    <n v="1.6"/>
    <n v="1.6"/>
    <x v="29"/>
  </r>
  <r>
    <x v="0"/>
    <s v="LAC"/>
    <s v="DAL"/>
    <n v="28"/>
    <n v="72"/>
    <s v="(4:21) (Shotgun) 10-J.Herbert pass short left to 30-A.Ekeler to DAL 28 for no gain (9-J.Smith; 93-T.Basham)."/>
    <s v="pass"/>
    <n v="0"/>
    <n v="1"/>
    <n v="0"/>
    <n v="0"/>
    <s v="A.Ekeler"/>
    <n v="-6"/>
    <n v="-6"/>
    <n v="0"/>
    <n v="1"/>
    <n v="0"/>
    <n v="1.6"/>
    <n v="1.4950000000000001"/>
    <n v="1.4950000000000001"/>
    <x v="100"/>
  </r>
  <r>
    <x v="0"/>
    <s v="DAL"/>
    <s v="LAC"/>
    <n v="53"/>
    <n v="47"/>
    <s v="(2:36) (Shotgun) 4-D.Prescott pass short right to 20-T.Pollard ran ob at LAC 41 for 12 yards (43-M.Davis)."/>
    <s v="pass"/>
    <n v="0"/>
    <n v="1"/>
    <n v="0"/>
    <n v="0"/>
    <s v="T.Pollard"/>
    <n v="0"/>
    <n v="0"/>
    <n v="0"/>
    <n v="1"/>
    <n v="0"/>
    <n v="1.6"/>
    <n v="1.6"/>
    <n v="1.6"/>
    <x v="17"/>
  </r>
  <r>
    <x v="0"/>
    <s v="DAL"/>
    <s v="LAC"/>
    <n v="28"/>
    <n v="72"/>
    <s v="(1:42) (Shotgun) 4-D.Prescott pass short left to 88-C.Lamb to LAC 18 for 10 yards (26-A.Samuel)."/>
    <s v="pass"/>
    <n v="0"/>
    <n v="1"/>
    <n v="0"/>
    <n v="0"/>
    <s v="C.Lamb"/>
    <n v="7"/>
    <n v="7"/>
    <n v="0"/>
    <n v="1"/>
    <n v="0"/>
    <n v="1.6"/>
    <n v="1.7225000000000001"/>
    <n v="1.7225000000000001"/>
    <x v="73"/>
  </r>
  <r>
    <x v="0"/>
    <s v="DAL"/>
    <s v="LAC"/>
    <n v="18"/>
    <n v="82"/>
    <s v="(1:06) (Shotgun) 4-D.Prescott pass short middle to 88-C.Lamb to LAC 5 for 13 yards (49-D.Tranquill)."/>
    <s v="pass"/>
    <n v="0"/>
    <n v="1"/>
    <n v="0"/>
    <n v="0"/>
    <s v="C.Lamb"/>
    <n v="4"/>
    <n v="4"/>
    <n v="0"/>
    <n v="1"/>
    <n v="0"/>
    <n v="2"/>
    <n v="1.6700000000000002"/>
    <n v="1.8878000000000001"/>
    <x v="73"/>
  </r>
  <r>
    <x v="0"/>
    <s v="LAC"/>
    <s v="DAL"/>
    <n v="64"/>
    <n v="36"/>
    <s v="(15:00) 10-J.Herbert pass short right to 5-J.Palmer to LAC 41 for 5 yards (26-J.Lewis)."/>
    <s v="pass"/>
    <n v="0"/>
    <n v="1"/>
    <n v="0"/>
    <n v="0"/>
    <s v="J.Palmer"/>
    <n v="0"/>
    <n v="0"/>
    <n v="0"/>
    <n v="1"/>
    <n v="0"/>
    <n v="1.6"/>
    <n v="1.6"/>
    <n v="1.6"/>
    <x v="236"/>
  </r>
  <r>
    <x v="0"/>
    <s v="LAC"/>
    <s v="DAL"/>
    <n v="59"/>
    <n v="41"/>
    <s v="(14:23) (Shotgun) 10-J.Herbert pass short right to 13-K.Allen to DAL 45 for 14 yards (56-B.Anae). PENALTY on LAC-13-K.Allen, Taunting, 15 yards, enforced between downs."/>
    <s v="pass"/>
    <n v="0"/>
    <n v="1"/>
    <n v="0"/>
    <n v="0"/>
    <s v="K.Allen"/>
    <n v="3"/>
    <n v="3"/>
    <n v="0"/>
    <n v="1"/>
    <n v="0"/>
    <n v="1.6"/>
    <n v="1.6525000000000001"/>
    <n v="1.6525000000000001"/>
    <x v="38"/>
  </r>
  <r>
    <x v="0"/>
    <s v="LAC"/>
    <s v="DAL"/>
    <n v="46"/>
    <n v="54"/>
    <s v="(13:07) (Shotgun) 10-J.Herbert pass short right to 30-A.Ekeler to DAL 48 for -2 yards (27-J.Kearse) [92-D.Armstrong]."/>
    <s v="pass"/>
    <n v="0"/>
    <n v="1"/>
    <n v="0"/>
    <n v="0"/>
    <s v="A.Ekeler"/>
    <n v="-4"/>
    <n v="-4"/>
    <n v="0"/>
    <n v="1"/>
    <n v="0"/>
    <n v="1.6"/>
    <n v="1.53"/>
    <n v="1.53"/>
    <x v="100"/>
  </r>
  <r>
    <x v="0"/>
    <s v="LAC"/>
    <s v="DAL"/>
    <n v="48"/>
    <n v="52"/>
    <s v="(12:26) (Shotgun) 10-J.Herbert pass short left to 87-J.Cook pushed ob at DAL 36 for 12 yards (7-T.Diggs) [11-M.Parsons]."/>
    <s v="pass"/>
    <n v="0"/>
    <n v="1"/>
    <n v="0"/>
    <n v="0"/>
    <s v="J.Cook"/>
    <n v="3"/>
    <n v="3"/>
    <n v="0"/>
    <n v="1"/>
    <n v="0"/>
    <n v="1.6"/>
    <n v="1.6525000000000001"/>
    <n v="1.6525000000000001"/>
    <x v="233"/>
  </r>
  <r>
    <x v="0"/>
    <s v="LAC"/>
    <s v="DAL"/>
    <n v="46"/>
    <n v="54"/>
    <s v="(11:35) (Shotgun) 10-J.Herbert pass short right to 15-J.Guyton pushed ob at DAL 37 for 9 yards (7-T.Diggs)."/>
    <s v="pass"/>
    <n v="0"/>
    <n v="1"/>
    <n v="0"/>
    <n v="0"/>
    <s v="J.Guyton"/>
    <n v="4"/>
    <n v="4"/>
    <n v="0"/>
    <n v="1"/>
    <n v="0"/>
    <n v="1.6"/>
    <n v="1.6700000000000002"/>
    <n v="1.6700000000000002"/>
    <x v="147"/>
  </r>
  <r>
    <x v="0"/>
    <s v="LAC"/>
    <s v="DAL"/>
    <n v="39"/>
    <n v="61"/>
    <s v="(10:24) (Shotgun) 10-J.Herbert pass deep middle to 81-M.Williams to DAL 12 for 27 yards (18-D.Kazee). Penalty on DAL-11-M.Parsons, Defensive Offside, declined."/>
    <s v="pass"/>
    <n v="0"/>
    <n v="1"/>
    <n v="0"/>
    <n v="0"/>
    <s v="M.Williams"/>
    <n v="19"/>
    <n v="19"/>
    <n v="0"/>
    <n v="1"/>
    <n v="0"/>
    <n v="1.6"/>
    <n v="1.9325000000000001"/>
    <n v="1.9325000000000001"/>
    <x v="29"/>
  </r>
  <r>
    <x v="0"/>
    <s v="LAC"/>
    <s v="DAL"/>
    <n v="12"/>
    <n v="88"/>
    <s v="(9:55) 10-J.Herbert pass short left to 81-M.Williams for 12 yards, TOUCHDOWN."/>
    <s v="pass"/>
    <n v="0"/>
    <n v="1"/>
    <n v="0"/>
    <n v="0"/>
    <s v="M.Williams"/>
    <n v="0"/>
    <n v="0"/>
    <n v="0"/>
    <n v="1"/>
    <n v="0"/>
    <n v="2.2000000000000002"/>
    <n v="1.6"/>
    <n v="1.9960000000000002"/>
    <x v="29"/>
  </r>
  <r>
    <x v="0"/>
    <s v="DAL"/>
    <s v="LAC"/>
    <n v="62"/>
    <n v="38"/>
    <s v="(7:55) 4-D.Prescott pass short left to 1-C.Wilson to LAC 46 for 16 yards (24-N.Adderley)."/>
    <s v="pass"/>
    <n v="0"/>
    <n v="1"/>
    <n v="0"/>
    <n v="0"/>
    <s v="C.Wilson"/>
    <n v="-4"/>
    <n v="-4"/>
    <n v="0"/>
    <n v="1"/>
    <n v="0"/>
    <n v="1.6"/>
    <n v="1.53"/>
    <n v="1.53"/>
    <x v="6"/>
  </r>
  <r>
    <x v="0"/>
    <s v="DAL"/>
    <s v="LAC"/>
    <n v="51"/>
    <n v="49"/>
    <s v="(5:38) (Shotgun) 4-D.Prescott pass short left to 89-B.Jarwin to LAC 41 for 10 yards (37-K.Hall)."/>
    <s v="pass"/>
    <n v="0"/>
    <n v="1"/>
    <n v="0"/>
    <n v="0"/>
    <s v="B.Jarwin"/>
    <n v="10"/>
    <n v="10"/>
    <n v="0"/>
    <n v="1"/>
    <n v="0"/>
    <n v="1.6"/>
    <n v="1.7750000000000001"/>
    <n v="1.7750000000000001"/>
    <x v="52"/>
  </r>
  <r>
    <x v="0"/>
    <s v="DAL"/>
    <s v="LAC"/>
    <n v="41"/>
    <n v="59"/>
    <s v="(4:58) (No Huddle, Shotgun) 4-D.Prescott pass incomplete short right to 19-A.Cooper (26-A.Samuel)."/>
    <s v="pass"/>
    <n v="0"/>
    <n v="1"/>
    <n v="0"/>
    <n v="0"/>
    <s v="A.Cooper"/>
    <n v="14"/>
    <n v="14"/>
    <n v="0"/>
    <n v="1"/>
    <n v="0"/>
    <n v="1.6"/>
    <n v="1.845"/>
    <n v="1.845"/>
    <x v="2"/>
  </r>
  <r>
    <x v="0"/>
    <s v="LAC"/>
    <s v="DAL"/>
    <n v="58"/>
    <n v="42"/>
    <s v="(4:17) (Shotgun) 10-J.Herbert pass short middle to 81-M.Williams to DAL 44 for 14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</r>
  <r>
    <x v="0"/>
    <s v="LAC"/>
    <s v="DAL"/>
    <n v="44"/>
    <n v="56"/>
    <s v="(3:40) (Shotgun) 10-J.Herbert pass short right to 81-M.Williams to DAL 36 for 8 yards (30-A.Brown)."/>
    <s v="pass"/>
    <n v="0"/>
    <n v="1"/>
    <n v="0"/>
    <n v="0"/>
    <s v="M.Williams"/>
    <n v="5"/>
    <n v="5"/>
    <n v="0"/>
    <n v="1"/>
    <n v="0"/>
    <n v="1.6"/>
    <n v="1.6875"/>
    <n v="1.6875"/>
    <x v="29"/>
  </r>
  <r>
    <x v="0"/>
    <s v="LAC"/>
    <s v="DAL"/>
    <n v="46"/>
    <n v="54"/>
    <s v="(2:46) (Shotgun) 10-J.Herbert pass short right to 35-L.Rountree to DAL 47 for -1 yards (42-K.Neal)."/>
    <s v="pass"/>
    <n v="0"/>
    <n v="1"/>
    <n v="0"/>
    <n v="0"/>
    <s v="L.Rountree"/>
    <n v="-1"/>
    <n v="-1"/>
    <n v="0"/>
    <n v="1"/>
    <n v="0"/>
    <n v="1.6"/>
    <n v="1.5825"/>
    <n v="1.5825"/>
    <x v="283"/>
  </r>
  <r>
    <x v="0"/>
    <s v="LAC"/>
    <s v="DAL"/>
    <n v="49"/>
    <n v="51"/>
    <s v="(1:47) (Shotgun) 10-J.Herbert pass short left to 87-J.Cook to DAL 43 for 6 yards (26-J.Lewis) [11-M.Parsons]."/>
    <s v="pass"/>
    <n v="0"/>
    <n v="1"/>
    <n v="0"/>
    <n v="0"/>
    <s v="J.Cook"/>
    <n v="4"/>
    <n v="4"/>
    <n v="0"/>
    <n v="1"/>
    <n v="0"/>
    <n v="1.6"/>
    <n v="1.6700000000000002"/>
    <n v="1.6700000000000002"/>
    <x v="233"/>
  </r>
  <r>
    <x v="0"/>
    <s v="LAC"/>
    <s v="DAL"/>
    <n v="43"/>
    <n v="57"/>
    <s v="(1:13) (Shotgun) 10-J.Herbert pass short middle to 87-J.Cook to DAL 33 for 10 yards (27-J.Kearse)."/>
    <s v="pass"/>
    <n v="0"/>
    <n v="1"/>
    <n v="0"/>
    <n v="0"/>
    <s v="J.Cook"/>
    <n v="4"/>
    <n v="4"/>
    <n v="0"/>
    <n v="1"/>
    <n v="0"/>
    <n v="1.6"/>
    <n v="1.6700000000000002"/>
    <n v="1.6700000000000002"/>
    <x v="233"/>
  </r>
  <r>
    <x v="0"/>
    <s v="LAC"/>
    <s v="DAL"/>
    <n v="28"/>
    <n v="72"/>
    <s v="(:25) (Shotgun) 10-J.Herbert pass short left to 30-A.Ekeler to DAL 21 for 7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</r>
  <r>
    <x v="0"/>
    <s v="LAC"/>
    <s v="DAL"/>
    <n v="26"/>
    <n v="74"/>
    <s v="(:17) (Shotgun) 10-J.Herbert pass incomplete deep right to 81-M.Williams [11-M.Parsons]."/>
    <s v="pass"/>
    <n v="0"/>
    <n v="1"/>
    <n v="0"/>
    <n v="0"/>
    <s v="M.Williams"/>
    <n v="26"/>
    <n v="26"/>
    <n v="0"/>
    <n v="1"/>
    <n v="0"/>
    <n v="1.6"/>
    <n v="2.0550000000000002"/>
    <n v="2.0550000000000002"/>
    <x v="29"/>
  </r>
  <r>
    <x v="0"/>
    <s v="LAC"/>
    <s v="DAL"/>
    <n v="26"/>
    <n v="74"/>
    <s v="(:11) (Shotgun) 10-J.Herbert pass incomplete short right to 13-K.Allen."/>
    <s v="pass"/>
    <n v="0"/>
    <n v="1"/>
    <n v="0"/>
    <n v="0"/>
    <s v="K.Allen"/>
    <n v="5"/>
    <n v="5"/>
    <n v="0"/>
    <n v="1"/>
    <n v="0"/>
    <n v="1.6"/>
    <n v="1.6875"/>
    <n v="1.6875"/>
    <x v="38"/>
  </r>
  <r>
    <x v="0"/>
    <s v="DAL"/>
    <s v="LAC"/>
    <n v="51"/>
    <n v="49"/>
    <s v="(:03) (Shotgun) 4-D.Prescott pass short left to 88-C.Lamb to LAC 17 for 34 yards. Lateral to 21-E.Elliott pushed ob at LAC 3 for 14 yards (33-D.James)."/>
    <s v="pass"/>
    <n v="0"/>
    <n v="1"/>
    <n v="0"/>
    <n v="0"/>
    <s v="C.Lamb"/>
    <n v="6"/>
    <n v="6"/>
    <n v="0"/>
    <n v="1"/>
    <n v="0"/>
    <n v="1.6"/>
    <n v="1.7050000000000001"/>
    <n v="1.7050000000000001"/>
    <x v="73"/>
  </r>
  <r>
    <x v="0"/>
    <s v="LAC"/>
    <s v="DAL"/>
    <n v="74"/>
    <n v="26"/>
    <s v="(14:22) (Shotgun) 10-J.Herbert pass short left to 30-A.Ekeler pushed ob at LAC 34 for 8 yards (9-J.Smith)."/>
    <s v="pass"/>
    <n v="0"/>
    <n v="1"/>
    <n v="0"/>
    <n v="0"/>
    <s v="A.Ekeler"/>
    <n v="1"/>
    <n v="1"/>
    <n v="0"/>
    <n v="1"/>
    <n v="0"/>
    <n v="1.6"/>
    <n v="1.6175000000000002"/>
    <n v="1.6175000000000002"/>
    <x v="100"/>
  </r>
  <r>
    <x v="0"/>
    <s v="LAC"/>
    <s v="DAL"/>
    <n v="68"/>
    <n v="32"/>
    <s v="(12:36) (Shotgun) 10-J.Herbert pass incomplete short middle to 87-J.Cook (27-J.Kearse)."/>
    <s v="pass"/>
    <n v="0"/>
    <n v="1"/>
    <n v="0"/>
    <n v="0"/>
    <s v="J.Cook"/>
    <n v="12"/>
    <n v="12"/>
    <n v="0"/>
    <n v="1"/>
    <n v="0"/>
    <n v="1.6"/>
    <n v="1.81"/>
    <n v="1.81"/>
    <x v="233"/>
  </r>
  <r>
    <x v="0"/>
    <s v="LAC"/>
    <s v="DAL"/>
    <n v="68"/>
    <n v="32"/>
    <s v="(12:32) (Shotgun) 10-J.Herbert pass deep right to 13-K.Allen ran ob at DAL 26 for 42 yards."/>
    <s v="pass"/>
    <n v="0"/>
    <n v="1"/>
    <n v="0"/>
    <n v="0"/>
    <s v="K.Allen"/>
    <n v="42"/>
    <n v="42"/>
    <n v="0"/>
    <n v="1"/>
    <n v="0"/>
    <n v="1.6"/>
    <n v="2.335"/>
    <n v="2.335"/>
    <x v="38"/>
  </r>
  <r>
    <x v="0"/>
    <s v="LAC"/>
    <s v="DAL"/>
    <n v="26"/>
    <n v="74"/>
    <s v="(12:00) 10-J.Herbert pass short middle to 22-J.Jackson to DAL 18 for 8 yards (9-J.Smith; 55-L.Vander Esch)."/>
    <s v="pass"/>
    <n v="0"/>
    <n v="1"/>
    <n v="0"/>
    <n v="0"/>
    <s v="J.Jackson"/>
    <n v="2"/>
    <n v="2"/>
    <n v="0"/>
    <n v="1"/>
    <n v="0"/>
    <n v="1.6"/>
    <n v="1.635"/>
    <n v="1.635"/>
    <x v="39"/>
  </r>
  <r>
    <x v="0"/>
    <s v="LAC"/>
    <s v="DAL"/>
    <n v="13"/>
    <n v="87"/>
    <s v="(10:44) (Shotgun) 10-J.Herbert pass short right to 30-A.Ekeler to DAL 15 for -2 yards (55-L.Vander Esch)."/>
    <s v="pass"/>
    <n v="0"/>
    <n v="1"/>
    <n v="0"/>
    <n v="0"/>
    <s v="A.Ekeler"/>
    <n v="-2"/>
    <n v="-2"/>
    <n v="0"/>
    <n v="1"/>
    <n v="0"/>
    <n v="2.2000000000000002"/>
    <n v="1.5650000000000002"/>
    <n v="1.9841000000000002"/>
    <x v="100"/>
  </r>
  <r>
    <x v="0"/>
    <s v="LAC"/>
    <s v="DAL"/>
    <n v="14"/>
    <n v="86"/>
    <s v="(9:31) (Shotgun) 10-J.Herbert pass incomplete short middle to 87-J.Cook."/>
    <s v="pass"/>
    <n v="0"/>
    <n v="1"/>
    <n v="0"/>
    <n v="0"/>
    <s v="J.Cook"/>
    <n v="11"/>
    <n v="11"/>
    <n v="0"/>
    <n v="1"/>
    <n v="0"/>
    <n v="2"/>
    <n v="1.7925"/>
    <n v="1.9294500000000001"/>
    <x v="233"/>
  </r>
  <r>
    <x v="0"/>
    <s v="DAL"/>
    <s v="LAC"/>
    <n v="69"/>
    <n v="31"/>
    <s v="(8:53) (Shotgun) 4-D.Prescott pass short left to 88-C.Lamb to DAL 35 for 4 yards (24-N.Adderley)."/>
    <s v="pass"/>
    <n v="0"/>
    <n v="1"/>
    <n v="0"/>
    <n v="0"/>
    <s v="C.Lamb"/>
    <n v="4"/>
    <n v="4"/>
    <n v="0"/>
    <n v="1"/>
    <n v="0"/>
    <n v="1.6"/>
    <n v="1.6700000000000002"/>
    <n v="1.6700000000000002"/>
    <x v="73"/>
  </r>
  <r>
    <x v="0"/>
    <s v="DAL"/>
    <s v="LAC"/>
    <n v="46"/>
    <n v="54"/>
    <s v="(7:48) (Shotgun) 4-D.Prescott pass short left to 20-T.Pollard to LAC 33 for 13 yards (44-K.White; 43-M.Davis)."/>
    <s v="pass"/>
    <n v="0"/>
    <n v="1"/>
    <n v="0"/>
    <n v="0"/>
    <s v="T.Pollard"/>
    <n v="-4"/>
    <n v="-4"/>
    <n v="0"/>
    <n v="1"/>
    <n v="0"/>
    <n v="1.6"/>
    <n v="1.53"/>
    <n v="1.53"/>
    <x v="17"/>
  </r>
  <r>
    <x v="0"/>
    <s v="DAL"/>
    <s v="LAC"/>
    <n v="28"/>
    <n v="72"/>
    <s v="(6:40) (Shotgun) 4-D.Prescott pass short right to 88-C.Lamb to LAC 32 for -4 yards (33-D.James)."/>
    <s v="pass"/>
    <n v="0"/>
    <n v="1"/>
    <n v="0"/>
    <n v="0"/>
    <s v="C.Lamb"/>
    <n v="-4"/>
    <n v="-4"/>
    <n v="0"/>
    <n v="1"/>
    <n v="0"/>
    <n v="1.6"/>
    <n v="1.53"/>
    <n v="1.53"/>
    <x v="73"/>
  </r>
  <r>
    <x v="0"/>
    <s v="LAC"/>
    <s v="DAL"/>
    <n v="60"/>
    <n v="40"/>
    <s v="(2:29) 10-J.Herbert pass incomplete short middle to 13-K.Allen [27-J.Kearse]."/>
    <s v="pass"/>
    <n v="0"/>
    <n v="1"/>
    <n v="0"/>
    <n v="0"/>
    <s v="K.Allen"/>
    <n v="-2"/>
    <n v="-2"/>
    <n v="0"/>
    <n v="1"/>
    <n v="0"/>
    <n v="1.6"/>
    <n v="1.5650000000000002"/>
    <n v="1.5650000000000002"/>
    <x v="38"/>
  </r>
  <r>
    <x v="0"/>
    <s v="LAC"/>
    <s v="DAL"/>
    <n v="60"/>
    <n v="40"/>
    <s v="(2:23) (Shotgun) 10-J.Herbert pass short right to 5-J.Palmer pushed ob at DAL 44 for 16 yards (7-T.Diggs)."/>
    <s v="pass"/>
    <n v="0"/>
    <n v="1"/>
    <n v="0"/>
    <n v="0"/>
    <s v="J.Palmer"/>
    <n v="8"/>
    <n v="8"/>
    <n v="0"/>
    <n v="1"/>
    <n v="0"/>
    <n v="1.6"/>
    <n v="1.74"/>
    <n v="1.74"/>
    <x v="236"/>
  </r>
  <r>
    <x v="0"/>
    <s v="LAC"/>
    <s v="DAL"/>
    <n v="44"/>
    <n v="56"/>
    <s v="(1:53) (Shotgun) 10-J.Herbert pass short left to 81-M.Williams pushed ob at DAL 36 for 8 yards (30-A.Brown)."/>
    <s v="pass"/>
    <n v="0"/>
    <n v="1"/>
    <n v="0"/>
    <n v="0"/>
    <s v="M.Williams"/>
    <n v="6"/>
    <n v="6"/>
    <n v="0"/>
    <n v="1"/>
    <n v="0"/>
    <n v="1.6"/>
    <n v="1.7050000000000001"/>
    <n v="1.7050000000000001"/>
    <x v="29"/>
  </r>
  <r>
    <x v="0"/>
    <s v="LAC"/>
    <s v="DAL"/>
    <n v="46"/>
    <n v="54"/>
    <s v="(1:15) (Shotgun) 10-J.Herbert pass deep left to 30-A.Ekeler to DAL 26 for 20 yards (7-T.Diggs). Penalty on DAL-56-B.Anae, Defensive Offside, declined. PENALTY on DAL-7-T.Diggs, Unnecessary Roughness, 13 yards, enforced at DAL 26."/>
    <s v="pass"/>
    <n v="0"/>
    <n v="1"/>
    <n v="0"/>
    <n v="0"/>
    <s v="A.Ekeler"/>
    <n v="16"/>
    <n v="16"/>
    <n v="0"/>
    <n v="1"/>
    <n v="0"/>
    <n v="1.6"/>
    <n v="1.8800000000000001"/>
    <n v="1.8800000000000001"/>
    <x v="100"/>
  </r>
  <r>
    <x v="0"/>
    <s v="LAC"/>
    <s v="DAL"/>
    <n v="13"/>
    <n v="87"/>
    <s v="(:57) 10-J.Herbert pass short right to 15-J.Guyton to DAL 9 for 4 yards (7-T.Diggs)."/>
    <s v="pass"/>
    <n v="0"/>
    <n v="1"/>
    <n v="0"/>
    <n v="0"/>
    <s v="J.Guyton"/>
    <n v="4"/>
    <n v="4"/>
    <n v="0"/>
    <n v="1"/>
    <n v="0"/>
    <n v="2.2000000000000002"/>
    <n v="1.6700000000000002"/>
    <n v="2.0198"/>
    <x v="147"/>
  </r>
  <r>
    <x v="0"/>
    <s v="LAC"/>
    <s v="DAL"/>
    <n v="9"/>
    <n v="91"/>
    <s v="(:14) (Shotgun) 10-J.Herbert pass incomplete short left to 81-M.Williams."/>
    <s v="pass"/>
    <n v="0"/>
    <n v="1"/>
    <n v="0"/>
    <n v="0"/>
    <s v="M.Williams"/>
    <n v="8"/>
    <n v="8"/>
    <n v="0"/>
    <n v="1"/>
    <n v="0"/>
    <n v="2.5"/>
    <n v="1.74"/>
    <n v="2.2416"/>
    <x v="29"/>
  </r>
  <r>
    <x v="0"/>
    <s v="LAC"/>
    <s v="DAL"/>
    <n v="9"/>
    <n v="91"/>
    <s v="(:10) (Shotgun) 10-J.Herbert pass short left intended for 13-K.Allen INTERCEPTED by 18-D.Kazee [97-O.Odighizuwa] at DAL -2. Touchback."/>
    <s v="pass"/>
    <n v="0"/>
    <n v="1"/>
    <n v="0"/>
    <n v="0"/>
    <s v="K.Allen"/>
    <n v="9"/>
    <n v="9"/>
    <n v="0"/>
    <n v="1"/>
    <n v="0"/>
    <n v="2.5"/>
    <n v="1.7575000000000001"/>
    <n v="2.2475500000000004"/>
    <x v="38"/>
  </r>
  <r>
    <x v="0"/>
    <s v="DAL"/>
    <s v="LAC"/>
    <n v="23"/>
    <n v="77"/>
    <s v="(13:25) (Shotgun) 4-D.Prescott pass short left to 88-C.Lamb pushed ob at LAC 22 for 1 yard (33-D.James, 26-A.Samuel)."/>
    <s v="pass"/>
    <n v="0"/>
    <n v="1"/>
    <n v="0"/>
    <n v="0"/>
    <s v="C.Lamb"/>
    <n v="-4"/>
    <n v="-4"/>
    <n v="0"/>
    <n v="1"/>
    <n v="0"/>
    <n v="1.8"/>
    <n v="1.53"/>
    <n v="1.7082000000000002"/>
    <x v="73"/>
  </r>
  <r>
    <x v="0"/>
    <s v="DAL"/>
    <s v="LAC"/>
    <n v="22"/>
    <n v="78"/>
    <s v="(12:44) (Shotgun) 4-D.Prescott pass short left to 86-D.Schultz to LAC 11 for 11 yards (24-N.Adderley) [42-U.Nwosu]."/>
    <s v="pass"/>
    <n v="0"/>
    <n v="1"/>
    <n v="0"/>
    <n v="0"/>
    <s v="D.Schultz"/>
    <n v="11"/>
    <n v="11"/>
    <n v="0"/>
    <n v="1"/>
    <n v="0"/>
    <n v="1.8"/>
    <n v="1.7925"/>
    <n v="1.7974500000000002"/>
    <x v="36"/>
  </r>
  <r>
    <x v="0"/>
    <s v="DAL"/>
    <s v="LAC"/>
    <n v="10"/>
    <n v="90"/>
    <s v="(11:27) (Shotgun) 4-D.Prescott pass incomplete short left to 89-B.Jarwin (24-N.Adderley)."/>
    <s v="pass"/>
    <n v="0"/>
    <n v="1"/>
    <n v="0"/>
    <n v="0"/>
    <s v="B.Jarwin"/>
    <n v="10"/>
    <n v="10"/>
    <n v="0"/>
    <n v="1"/>
    <n v="0"/>
    <n v="2.2000000000000002"/>
    <n v="1.7750000000000001"/>
    <n v="2.0555000000000003"/>
    <x v="52"/>
  </r>
  <r>
    <x v="0"/>
    <s v="LAC"/>
    <s v="DAL"/>
    <n v="63"/>
    <n v="37"/>
    <s v="(9:23) (Shotgun) 10-J.Herbert pass short right to 82-S.Anderson to LAC 39 for 2 yards (27-J.Kearse)."/>
    <s v="pass"/>
    <n v="0"/>
    <n v="1"/>
    <n v="0"/>
    <n v="0"/>
    <s v="S.Anderson"/>
    <n v="1"/>
    <n v="1"/>
    <n v="0"/>
    <n v="1"/>
    <n v="0"/>
    <n v="1.6"/>
    <n v="1.6175000000000002"/>
    <n v="1.6175000000000002"/>
    <x v="169"/>
  </r>
  <r>
    <x v="0"/>
    <s v="LAC"/>
    <s v="DAL"/>
    <n v="61"/>
    <n v="39"/>
    <s v="(8:44) (Shotgun) 10-J.Herbert pass short middle to 81-M.Williams to DAL 46 for 15 yards (27-J.Kearse, 18-D.Kazee)."/>
    <s v="pass"/>
    <n v="0"/>
    <n v="1"/>
    <n v="0"/>
    <n v="0"/>
    <s v="M.Williams"/>
    <n v="9"/>
    <n v="9"/>
    <n v="0"/>
    <n v="1"/>
    <n v="0"/>
    <n v="1.6"/>
    <n v="1.7575000000000001"/>
    <n v="1.7575000000000001"/>
    <x v="29"/>
  </r>
  <r>
    <x v="0"/>
    <s v="LAC"/>
    <s v="DAL"/>
    <n v="32"/>
    <n v="68"/>
    <s v="(6:17) 79-T.Pipkins reported in as eligible.  10-J.Herbert pass deep left to 13-K.Allen pushed ob at DAL 2 for 30 yards (7-T.Diggs)."/>
    <s v="pass"/>
    <n v="0"/>
    <n v="1"/>
    <n v="0"/>
    <n v="0"/>
    <s v="K.Allen"/>
    <n v="17"/>
    <n v="17"/>
    <n v="0"/>
    <n v="1"/>
    <n v="0"/>
    <n v="1.6"/>
    <n v="1.8975"/>
    <n v="1.8975"/>
    <x v="38"/>
  </r>
  <r>
    <x v="0"/>
    <s v="LAC"/>
    <s v="DAL"/>
    <n v="7"/>
    <n v="93"/>
    <s v="(5:39) (Shotgun) 10-J.Herbert pass incomplete short right to 81-M.Williams (30-A.Brown)."/>
    <s v="pass"/>
    <n v="0"/>
    <n v="1"/>
    <n v="0"/>
    <n v="0"/>
    <s v="M.Williams"/>
    <n v="7"/>
    <n v="7"/>
    <n v="0"/>
    <n v="1"/>
    <n v="0"/>
    <n v="2.7"/>
    <n v="1.7225000000000001"/>
    <n v="2.3676500000000003"/>
    <x v="29"/>
  </r>
  <r>
    <x v="0"/>
    <s v="LAC"/>
    <s v="DAL"/>
    <n v="25"/>
    <n v="75"/>
    <s v="(4:43) (Shotgun) 10-J.Herbert pass short middle to 30-A.Ekeler to DAL 11 for 14 yards (28-M.Hooker)."/>
    <s v="pass"/>
    <n v="0"/>
    <n v="1"/>
    <n v="0"/>
    <n v="0"/>
    <s v="A.Ekeler"/>
    <n v="9"/>
    <n v="9"/>
    <n v="0"/>
    <n v="1"/>
    <n v="0"/>
    <n v="1.8"/>
    <n v="1.7575000000000001"/>
    <n v="1.7855500000000002"/>
    <x v="100"/>
  </r>
  <r>
    <x v="0"/>
    <s v="DAL"/>
    <s v="LAC"/>
    <n v="62"/>
    <n v="38"/>
    <s v="(1:04) (No Huddle, Shotgun) 4-D.Prescott pass short middle to 21-E.Elliott to DAL 43 for 5 yards (44-K.White)."/>
    <s v="pass"/>
    <n v="0"/>
    <n v="1"/>
    <n v="0"/>
    <n v="0"/>
    <s v="E.Elliott"/>
    <n v="0"/>
    <n v="0"/>
    <n v="0"/>
    <n v="1"/>
    <n v="0"/>
    <n v="1.6"/>
    <n v="1.6"/>
    <n v="1.6"/>
    <x v="101"/>
  </r>
  <r>
    <x v="0"/>
    <s v="DAL"/>
    <s v="LAC"/>
    <n v="57"/>
    <n v="43"/>
    <s v="(:46) (No Huddle, Shotgun) 4-D.Prescott pass short left to 19-A.Cooper to LAC 45 for 12 yards (32-A.Gilman). DAL-19-A.Cooper was injured during the play."/>
    <s v="pass"/>
    <n v="0"/>
    <n v="1"/>
    <n v="0"/>
    <n v="0"/>
    <s v="A.Cooper"/>
    <n v="7"/>
    <n v="7"/>
    <n v="0"/>
    <n v="1"/>
    <n v="0"/>
    <n v="1.6"/>
    <n v="1.7225000000000001"/>
    <n v="1.7225000000000001"/>
    <x v="2"/>
  </r>
  <r>
    <x v="0"/>
    <s v="DAL"/>
    <s v="LAC"/>
    <n v="45"/>
    <n v="55"/>
    <s v="(:36) (Shotgun) 4-D.Prescott pass short left to 1-C.Wilson pushed ob at LAC 41 for 4 yards (33-D.James)."/>
    <s v="pass"/>
    <n v="0"/>
    <n v="1"/>
    <n v="0"/>
    <n v="0"/>
    <s v="C.Wilson"/>
    <n v="2"/>
    <n v="2"/>
    <n v="0"/>
    <n v="1"/>
    <n v="0"/>
    <n v="1.6"/>
    <n v="1.635"/>
    <n v="1.635"/>
    <x v="6"/>
  </r>
  <r>
    <x v="0"/>
    <s v="JAX"/>
    <s v="DEN"/>
    <n v="51"/>
    <n v="49"/>
    <s v="(13:10) 16-T.Lawrence pass incomplete short middle to 10-L.Shenault."/>
    <s v="pass"/>
    <n v="0"/>
    <n v="1"/>
    <n v="0"/>
    <n v="0"/>
    <s v="L.Shenault"/>
    <n v="11"/>
    <n v="11"/>
    <n v="0"/>
    <n v="1"/>
    <n v="0"/>
    <n v="1.6"/>
    <n v="1.7925"/>
    <n v="1.7925"/>
    <x v="78"/>
  </r>
  <r>
    <x v="0"/>
    <s v="JAX"/>
    <s v="DEN"/>
    <n v="42"/>
    <n v="58"/>
    <s v="(12:22) (Shotgun) 16-T.Lawrence pass short left to 11-M.Jones pushed ob at DEN 35 for 7 yards (2-P.Surtain)."/>
    <s v="pass"/>
    <n v="0"/>
    <n v="1"/>
    <n v="0"/>
    <n v="0"/>
    <s v="M.Jones"/>
    <n v="7"/>
    <n v="7"/>
    <n v="0"/>
    <n v="1"/>
    <n v="0"/>
    <n v="1.6"/>
    <n v="1.7225000000000001"/>
    <n v="1.7225000000000001"/>
    <x v="53"/>
  </r>
  <r>
    <x v="0"/>
    <s v="JAX"/>
    <s v="DEN"/>
    <n v="35"/>
    <n v="65"/>
    <s v="(11:52) (Shotgun) 16-T.Lawrence pass incomplete deep right to 18-L.Treadwell."/>
    <s v="pass"/>
    <n v="0"/>
    <n v="1"/>
    <n v="0"/>
    <n v="0"/>
    <s v="L.Treadwell"/>
    <n v="32"/>
    <n v="32"/>
    <n v="0"/>
    <n v="1"/>
    <n v="0"/>
    <n v="1.6"/>
    <n v="2.16"/>
    <n v="2.16"/>
    <x v="284"/>
  </r>
  <r>
    <x v="0"/>
    <s v="JAX"/>
    <s v="DEN"/>
    <n v="35"/>
    <n v="65"/>
    <s v="(11:46) (Shotgun) 16-T.Lawrence pass short left to 11-M.Jones to DEN 22 for 13 yards (22-K.Jackson)."/>
    <s v="pass"/>
    <n v="0"/>
    <n v="1"/>
    <n v="0"/>
    <n v="0"/>
    <s v="M.Jones"/>
    <n v="11"/>
    <n v="11"/>
    <n v="0"/>
    <n v="1"/>
    <n v="0"/>
    <n v="1.6"/>
    <n v="1.7925"/>
    <n v="1.7925"/>
    <x v="53"/>
  </r>
  <r>
    <x v="0"/>
    <s v="JAX"/>
    <s v="DEN"/>
    <n v="25"/>
    <n v="75"/>
    <s v="(9:27) (Shotgun) 16-T.Lawrence pass deep right to 11-M.Jones for 25 yards, TOUCHDOWN."/>
    <s v="pass"/>
    <n v="0"/>
    <n v="1"/>
    <n v="0"/>
    <n v="0"/>
    <s v="M.Jones"/>
    <n v="25"/>
    <n v="25"/>
    <n v="0"/>
    <n v="1"/>
    <n v="0"/>
    <n v="1.8"/>
    <n v="2.0375000000000001"/>
    <n v="1.8807500000000004"/>
    <x v="53"/>
  </r>
  <r>
    <x v="0"/>
    <s v="DEN"/>
    <s v="JAX"/>
    <n v="59"/>
    <n v="41"/>
    <s v="(7:12) 5-T.Bridgewater pass short right to 14-C.Sutton to JAX 46 for 13 yards (26-S.Griffin; 42-A.Wingard) [96-A.Gotsis]."/>
    <s v="pass"/>
    <n v="0"/>
    <n v="1"/>
    <n v="0"/>
    <n v="0"/>
    <s v="C.Sutton"/>
    <n v="11"/>
    <n v="11"/>
    <n v="0"/>
    <n v="1"/>
    <n v="0"/>
    <n v="1.6"/>
    <n v="1.7925"/>
    <n v="1.7925"/>
    <x v="171"/>
  </r>
  <r>
    <x v="0"/>
    <s v="DEN"/>
    <s v="JAX"/>
    <n v="46"/>
    <n v="54"/>
    <s v="(6:27) 5-T.Bridgewater pass short left to 81-T.Patrick to JAX 32 for 14 yards (54-D.Wilson)."/>
    <s v="pass"/>
    <n v="0"/>
    <n v="1"/>
    <n v="0"/>
    <n v="0"/>
    <s v="T.Patrick"/>
    <n v="7"/>
    <n v="7"/>
    <n v="0"/>
    <n v="1"/>
    <n v="0"/>
    <n v="1.6"/>
    <n v="1.7225000000000001"/>
    <n v="1.7225000000000001"/>
    <x v="212"/>
  </r>
  <r>
    <x v="0"/>
    <s v="DEN"/>
    <s v="JAX"/>
    <n v="20"/>
    <n v="80"/>
    <s v="(4:15) 5-T.Bridgewater pass short left to 25-M.Gordon to JAX 12 for 8 yards (23-C.Henderson) [6-J.Ward]."/>
    <s v="pass"/>
    <n v="0"/>
    <n v="1"/>
    <n v="0"/>
    <n v="0"/>
    <s v="M.Gordon"/>
    <n v="2"/>
    <n v="2"/>
    <n v="0"/>
    <n v="1"/>
    <n v="0"/>
    <n v="1.8"/>
    <n v="1.635"/>
    <n v="1.7439000000000002"/>
    <x v="37"/>
  </r>
  <r>
    <x v="0"/>
    <s v="DEN"/>
    <s v="JAX"/>
    <n v="26"/>
    <n v="74"/>
    <s v="(1:59) (Shotgun) 5-T.Bridgewater pass short left to 14-C.Sutton to JAX 20 for 6 yards (27-C.Claybrooks)."/>
    <s v="pass"/>
    <n v="0"/>
    <n v="1"/>
    <n v="0"/>
    <n v="0"/>
    <s v="C.Sutton"/>
    <n v="6"/>
    <n v="6"/>
    <n v="0"/>
    <n v="1"/>
    <n v="0"/>
    <n v="1.6"/>
    <n v="1.7050000000000001"/>
    <n v="1.7050000000000001"/>
    <x v="171"/>
  </r>
  <r>
    <x v="0"/>
    <s v="DEN"/>
    <s v="JAX"/>
    <n v="20"/>
    <n v="80"/>
    <s v="(1:14) (Shotgun) 5-T.Bridgewater pass short left to 87-N.Fant to JAX 14 for 6 yards (32-T.Campbell; 6-J.Ward)."/>
    <s v="pass"/>
    <n v="0"/>
    <n v="1"/>
    <n v="0"/>
    <n v="0"/>
    <s v="N.Fant"/>
    <n v="6"/>
    <n v="6"/>
    <n v="0"/>
    <n v="1"/>
    <n v="0"/>
    <n v="1.8"/>
    <n v="1.7050000000000001"/>
    <n v="1.7677000000000003"/>
    <x v="74"/>
  </r>
  <r>
    <x v="0"/>
    <s v="DEN"/>
    <s v="JAX"/>
    <n v="67"/>
    <n v="33"/>
    <s v="(14:43) 5-T.Bridgewater pass short right to 82-E.Saubert pushed ob at DEN 40 for 7 yards (26-S.Griffin)."/>
    <s v="pass"/>
    <n v="0"/>
    <n v="1"/>
    <n v="0"/>
    <n v="0"/>
    <s v="E.Saubert"/>
    <n v="0"/>
    <n v="0"/>
    <n v="0"/>
    <n v="1"/>
    <n v="0"/>
    <n v="1.6"/>
    <n v="1.6"/>
    <n v="1.6"/>
    <x v="75"/>
  </r>
  <r>
    <x v="0"/>
    <s v="DEN"/>
    <s v="JAX"/>
    <n v="53"/>
    <n v="47"/>
    <s v="(12:35) (Shotgun) 5-T.Bridgewater pass short right to 87-N.Fant pushed ob at JAX 49 for 4 yards (2-R.Jenkins)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0"/>
    <s v="DEN"/>
    <s v="JAX"/>
    <n v="49"/>
    <n v="51"/>
    <s v="(11:54) (Shotgun) 5-T.Bridgewater pass incomplete deep left to 14-C.Sutton."/>
    <s v="pass"/>
    <n v="0"/>
    <n v="1"/>
    <n v="0"/>
    <n v="0"/>
    <s v="C.Sutton"/>
    <n v="47"/>
    <n v="47"/>
    <n v="0"/>
    <n v="1"/>
    <n v="0"/>
    <n v="1.6"/>
    <n v="2.4224999999999999"/>
    <n v="2.4224999999999999"/>
    <x v="171"/>
  </r>
  <r>
    <x v="0"/>
    <s v="JAX"/>
    <s v="DEN"/>
    <n v="28"/>
    <n v="72"/>
    <s v="(10:08) (Shotgun) 16-T.Lawrence pass short right to 10-L.Shenault to DEN 36 for -8 yards (47-J.Jewell)."/>
    <s v="pass"/>
    <n v="0"/>
    <n v="1"/>
    <n v="0"/>
    <n v="0"/>
    <s v="L.Shenault"/>
    <n v="-8"/>
    <n v="-8"/>
    <n v="0"/>
    <n v="1"/>
    <n v="0"/>
    <n v="1.6"/>
    <n v="1.4600000000000002"/>
    <n v="1.4600000000000002"/>
    <x v="78"/>
  </r>
  <r>
    <x v="0"/>
    <s v="JAX"/>
    <s v="DEN"/>
    <n v="34"/>
    <n v="66"/>
    <s v="(8:44) (Shotgun) 16-T.Lawrence pass incomplete deep right to 17-D.Chark."/>
    <s v="pass"/>
    <n v="0"/>
    <n v="1"/>
    <n v="0"/>
    <n v="0"/>
    <s v="D.Chark"/>
    <n v="19"/>
    <n v="19"/>
    <n v="0"/>
    <n v="1"/>
    <n v="0"/>
    <n v="1.6"/>
    <n v="1.9325000000000001"/>
    <n v="1.9325000000000001"/>
    <x v="19"/>
  </r>
  <r>
    <x v="0"/>
    <s v="DEN"/>
    <s v="JAX"/>
    <n v="57"/>
    <n v="43"/>
    <s v="(7:47) (Shotgun) 5-T.Bridgewater pass incomplete deep middle to 14-C.Sutton (26-S.Griffin)."/>
    <s v="pass"/>
    <n v="0"/>
    <n v="1"/>
    <n v="0"/>
    <n v="0"/>
    <s v="C.Sutton"/>
    <n v="45"/>
    <n v="45"/>
    <n v="0"/>
    <n v="1"/>
    <n v="0"/>
    <n v="1.6"/>
    <n v="2.3875000000000002"/>
    <n v="2.3875000000000002"/>
    <x v="171"/>
  </r>
  <r>
    <x v="0"/>
    <s v="DEN"/>
    <s v="JAX"/>
    <n v="57"/>
    <n v="43"/>
    <s v="(7:38) (Shotgun) 5-T.Bridgewater pass incomplete deep left to 1-K.Hamler (2-R.Jenkins)."/>
    <s v="pass"/>
    <n v="0"/>
    <n v="1"/>
    <n v="0"/>
    <n v="0"/>
    <s v="K.Hamler"/>
    <n v="21"/>
    <n v="21"/>
    <n v="0"/>
    <n v="1"/>
    <n v="0"/>
    <n v="1.6"/>
    <n v="1.9675"/>
    <n v="1.9675"/>
    <x v="76"/>
  </r>
  <r>
    <x v="0"/>
    <s v="DEN"/>
    <s v="JAX"/>
    <n v="60"/>
    <n v="40"/>
    <s v="(3:03) (Shotgun) 5-T.Bridgewater pass deep right to 14-C.Sutton to JAX 27 for 33 yards (2-R.Jenkins)."/>
    <s v="pass"/>
    <n v="0"/>
    <n v="1"/>
    <n v="0"/>
    <n v="0"/>
    <s v="C.Sutton"/>
    <n v="26"/>
    <n v="26"/>
    <n v="0"/>
    <n v="1"/>
    <n v="0"/>
    <n v="1.6"/>
    <n v="2.0550000000000002"/>
    <n v="2.0550000000000002"/>
    <x v="171"/>
  </r>
  <r>
    <x v="0"/>
    <s v="DEN"/>
    <s v="JAX"/>
    <n v="27"/>
    <n v="73"/>
    <s v="(2:17) 5-T.Bridgewater pass incomplete short right to 87-N.Fant."/>
    <s v="pass"/>
    <n v="0"/>
    <n v="1"/>
    <n v="0"/>
    <n v="0"/>
    <s v="N.Fant"/>
    <n v="4"/>
    <n v="4"/>
    <n v="0"/>
    <n v="1"/>
    <n v="0"/>
    <n v="1.6"/>
    <n v="1.6700000000000002"/>
    <n v="1.6700000000000002"/>
    <x v="74"/>
  </r>
  <r>
    <x v="0"/>
    <s v="DEN"/>
    <s v="JAX"/>
    <n v="27"/>
    <n v="73"/>
    <s v="(2:13) (Shotgun) 5-T.Bridgewater pass short left to 9-K.Hinton to JAX 12 for 15 yards (23-C.Henderson)."/>
    <s v="pass"/>
    <n v="0"/>
    <n v="1"/>
    <n v="0"/>
    <n v="0"/>
    <s v="K.Hinton"/>
    <n v="9"/>
    <n v="9"/>
    <n v="0"/>
    <n v="1"/>
    <n v="0"/>
    <n v="1.6"/>
    <n v="1.7575000000000001"/>
    <n v="1.7575000000000001"/>
    <x v="285"/>
  </r>
  <r>
    <x v="0"/>
    <s v="DEN"/>
    <s v="JAX"/>
    <n v="12"/>
    <n v="88"/>
    <s v="(2:00) 5-T.Bridgewater pass short left to 81-T.Patrick for 12 yards, TOUCHDOWN [90-M.Brown]."/>
    <s v="pass"/>
    <n v="0"/>
    <n v="1"/>
    <n v="0"/>
    <n v="0"/>
    <s v="T.Patrick"/>
    <n v="3"/>
    <n v="3"/>
    <n v="0"/>
    <n v="1"/>
    <n v="0"/>
    <n v="2.2000000000000002"/>
    <n v="1.6525000000000001"/>
    <n v="2.0138500000000001"/>
    <x v="212"/>
  </r>
  <r>
    <x v="0"/>
    <s v="JAX"/>
    <s v="DEN"/>
    <n v="69"/>
    <n v="31"/>
    <s v="(1:34) (No Huddle, Shotgun) 16-T.Lawrence pass incomplete short right to 11-M.Jones."/>
    <s v="pass"/>
    <n v="0"/>
    <n v="1"/>
    <n v="0"/>
    <n v="0"/>
    <s v="M.Jones"/>
    <n v="14"/>
    <n v="14"/>
    <n v="0"/>
    <n v="1"/>
    <n v="0"/>
    <n v="1.6"/>
    <n v="1.845"/>
    <n v="1.845"/>
    <x v="53"/>
  </r>
  <r>
    <x v="0"/>
    <s v="JAX"/>
    <s v="DEN"/>
    <n v="69"/>
    <n v="31"/>
    <s v="(1:30) (Shotgun) 16-T.Lawrence pass short left to 10-L.Shenault to JAX 36 for 5 yards (29-B.Callahan)."/>
    <s v="pass"/>
    <n v="0"/>
    <n v="1"/>
    <n v="0"/>
    <n v="0"/>
    <s v="L.Shenault"/>
    <n v="2"/>
    <n v="2"/>
    <n v="0"/>
    <n v="1"/>
    <n v="0"/>
    <n v="1.6"/>
    <n v="1.635"/>
    <n v="1.635"/>
    <x v="78"/>
  </r>
  <r>
    <x v="0"/>
    <s v="JAX"/>
    <s v="DEN"/>
    <n v="64"/>
    <n v="36"/>
    <s v="(1:09) (No Huddle, Shotgun) 16-T.Lawrence pass deep middle to 17-D.Chark to DEN 45 for 19 yards (40-J.Strnad; 2-P.Surtain)."/>
    <s v="pass"/>
    <n v="0"/>
    <n v="1"/>
    <n v="0"/>
    <n v="0"/>
    <s v="D.Chark"/>
    <n v="17"/>
    <n v="17"/>
    <n v="0"/>
    <n v="1"/>
    <n v="0"/>
    <n v="1.6"/>
    <n v="1.8975"/>
    <n v="1.8975"/>
    <x v="19"/>
  </r>
  <r>
    <x v="0"/>
    <s v="JAX"/>
    <s v="DEN"/>
    <n v="40"/>
    <n v="60"/>
    <s v="(1:00) (Shotgun) 16-T.Lawrence pass incomplete short right to 24-C.Hyde."/>
    <s v="pass"/>
    <n v="0"/>
    <n v="1"/>
    <n v="0"/>
    <n v="0"/>
    <s v="C.Hyde"/>
    <n v="3"/>
    <n v="3"/>
    <n v="0"/>
    <n v="1"/>
    <n v="0"/>
    <n v="1.6"/>
    <n v="1.6525000000000001"/>
    <n v="1.6525000000000001"/>
    <x v="232"/>
  </r>
  <r>
    <x v="0"/>
    <s v="JAX"/>
    <s v="DEN"/>
    <n v="40"/>
    <n v="60"/>
    <s v="(:55) (Shotgun) 16-T.Lawrence pass incomplete deep right to 11-M.Jones."/>
    <s v="pass"/>
    <n v="0"/>
    <n v="1"/>
    <n v="0"/>
    <n v="0"/>
    <s v="M.Jones"/>
    <n v="27"/>
    <n v="27"/>
    <n v="0"/>
    <n v="1"/>
    <n v="0"/>
    <n v="1.6"/>
    <n v="2.0725000000000002"/>
    <n v="2.0725000000000002"/>
    <x v="53"/>
  </r>
  <r>
    <x v="0"/>
    <s v="JAX"/>
    <s v="DEN"/>
    <n v="40"/>
    <n v="60"/>
    <s v="(:50) (Shotgun) 16-T.Lawrence pass incomplete short right to 10-L.Shenault."/>
    <s v="pass"/>
    <n v="0"/>
    <n v="1"/>
    <n v="0"/>
    <n v="0"/>
    <s v="L.Shenault"/>
    <n v="5"/>
    <n v="5"/>
    <n v="0"/>
    <n v="1"/>
    <n v="0"/>
    <n v="1.6"/>
    <n v="1.6875"/>
    <n v="1.6875"/>
    <x v="78"/>
  </r>
  <r>
    <x v="0"/>
    <s v="JAX"/>
    <s v="DEN"/>
    <n v="30"/>
    <n v="70"/>
    <s v="(:39) (Shotgun) 16-T.Lawrence pass incomplete short middle to 24-C.Hyde."/>
    <s v="pass"/>
    <n v="0"/>
    <n v="1"/>
    <n v="0"/>
    <n v="0"/>
    <s v="C.Hyde"/>
    <n v="5"/>
    <n v="5"/>
    <n v="0"/>
    <n v="1"/>
    <n v="0"/>
    <n v="1.6"/>
    <n v="1.6875"/>
    <n v="1.6875"/>
    <x v="232"/>
  </r>
  <r>
    <x v="0"/>
    <s v="JAX"/>
    <s v="DEN"/>
    <n v="30"/>
    <n v="70"/>
    <s v="(:34) (Shotgun) 16-T.Lawrence pass incomplete short right to 11-M.Jones (29-B.Callahan)."/>
    <s v="pass"/>
    <n v="0"/>
    <n v="1"/>
    <n v="0"/>
    <n v="0"/>
    <s v="M.Jones"/>
    <n v="10"/>
    <n v="10"/>
    <n v="0"/>
    <n v="1"/>
    <n v="0"/>
    <n v="1.6"/>
    <n v="1.7750000000000001"/>
    <n v="1.7750000000000001"/>
    <x v="53"/>
  </r>
  <r>
    <x v="0"/>
    <s v="JAX"/>
    <s v="DEN"/>
    <n v="30"/>
    <n v="70"/>
    <s v="(:30) (Shotgun) 16-T.Lawrence pass incomplete short left to 17-D.Chark [96-S.Harris]."/>
    <s v="pass"/>
    <n v="0"/>
    <n v="1"/>
    <n v="0"/>
    <n v="0"/>
    <s v="D.Chark"/>
    <n v="10"/>
    <n v="10"/>
    <n v="0"/>
    <n v="1"/>
    <n v="0"/>
    <n v="1.6"/>
    <n v="1.7750000000000001"/>
    <n v="1.7750000000000001"/>
    <x v="19"/>
  </r>
  <r>
    <x v="0"/>
    <s v="DEN"/>
    <s v="JAX"/>
    <n v="62"/>
    <n v="38"/>
    <s v="(:19) (Shotgun) 5-T.Bridgewater pass incomplete short left to 87-N.Fant [91-D.Smoot]."/>
    <s v="pass"/>
    <n v="0"/>
    <n v="1"/>
    <n v="0"/>
    <n v="0"/>
    <s v="N.Fant"/>
    <n v="2"/>
    <n v="2"/>
    <n v="0"/>
    <n v="1"/>
    <n v="0"/>
    <n v="1.6"/>
    <n v="1.635"/>
    <n v="1.635"/>
    <x v="74"/>
  </r>
  <r>
    <x v="0"/>
    <s v="DEN"/>
    <s v="JAX"/>
    <n v="62"/>
    <n v="38"/>
    <s v="(:15) (Shotgun) 5-T.Bridgewater pass short right to 87-N.Fant pushed ob at DEN 47 for 9 yards (26-S.Griffin)."/>
    <s v="pass"/>
    <n v="0"/>
    <n v="1"/>
    <n v="0"/>
    <n v="0"/>
    <s v="N.Fant"/>
    <n v="3"/>
    <n v="3"/>
    <n v="0"/>
    <n v="1"/>
    <n v="0"/>
    <n v="1.6"/>
    <n v="1.6525000000000001"/>
    <n v="1.6525000000000001"/>
    <x v="74"/>
  </r>
  <r>
    <x v="0"/>
    <s v="DEN"/>
    <s v="JAX"/>
    <n v="53"/>
    <n v="47"/>
    <s v="(:07) (Shotgun) 5-T.Bridgewater pass incomplete deep left to 1-K.Hamler."/>
    <s v="pass"/>
    <n v="0"/>
    <n v="1"/>
    <n v="0"/>
    <n v="0"/>
    <s v="K.Hamler"/>
    <n v="28"/>
    <n v="28"/>
    <n v="0"/>
    <n v="1"/>
    <n v="0"/>
    <n v="1.6"/>
    <n v="2.09"/>
    <n v="2.09"/>
    <x v="76"/>
  </r>
  <r>
    <x v="0"/>
    <s v="DEN"/>
    <s v="JAX"/>
    <n v="53"/>
    <n v="47"/>
    <s v="(:02) (Shotgun) 5-T.Bridgewater pass short right to 25-M.Gordon to JAX 23 for 30 yards (5-R.Ford)."/>
    <s v="pass"/>
    <n v="0"/>
    <n v="1"/>
    <n v="0"/>
    <n v="0"/>
    <s v="M.Gordon"/>
    <n v="8"/>
    <n v="8"/>
    <n v="0"/>
    <n v="1"/>
    <n v="0"/>
    <n v="1.6"/>
    <n v="1.74"/>
    <n v="1.74"/>
    <x v="37"/>
  </r>
  <r>
    <x v="0"/>
    <s v="DEN"/>
    <s v="JAX"/>
    <n v="72"/>
    <n v="28"/>
    <s v="(14:17) (Shotgun) 5-T.Bridgewater pass deep middle to 14-C.Sutton to JAX 17 for 55 yards (27-C.Claybrooks)."/>
    <s v="pass"/>
    <n v="0"/>
    <n v="1"/>
    <n v="0"/>
    <n v="0"/>
    <s v="C.Sutton"/>
    <n v="52"/>
    <n v="52"/>
    <n v="0"/>
    <n v="1"/>
    <n v="0"/>
    <n v="1.6"/>
    <n v="2.5099999999999998"/>
    <n v="2.5099999999999998"/>
    <x v="171"/>
  </r>
  <r>
    <x v="0"/>
    <s v="DEN"/>
    <s v="JAX"/>
    <n v="14"/>
    <n v="86"/>
    <s v="(12:41) (Shotgun) 5-T.Bridgewater pass short right to 87-N.Fant for 14 yards, TOUCHDOWN."/>
    <s v="pass"/>
    <n v="0"/>
    <n v="1"/>
    <n v="0"/>
    <n v="0"/>
    <s v="N.Fant"/>
    <n v="5"/>
    <n v="5"/>
    <n v="0"/>
    <n v="1"/>
    <n v="0"/>
    <n v="2"/>
    <n v="1.6875"/>
    <n v="1.8937500000000003"/>
    <x v="74"/>
  </r>
  <r>
    <x v="0"/>
    <s v="DEN"/>
    <s v="JAX"/>
    <n v="70"/>
    <n v="30"/>
    <s v="(7:38) (Shotgun) 5-T.Bridgewater pass short left to 14-C.Sutton pushed ob at DEN 40 for 10 yards (44-M.Jack; 27-C.Claybrooks)."/>
    <s v="pass"/>
    <n v="0"/>
    <n v="1"/>
    <n v="0"/>
    <n v="0"/>
    <s v="C.Sutton"/>
    <n v="4"/>
    <n v="4"/>
    <n v="0"/>
    <n v="1"/>
    <n v="0"/>
    <n v="1.6"/>
    <n v="1.6700000000000002"/>
    <n v="1.6700000000000002"/>
    <x v="171"/>
  </r>
  <r>
    <x v="0"/>
    <s v="JAX"/>
    <s v="DEN"/>
    <n v="60"/>
    <n v="40"/>
    <s v="(4:30) (Shotgun) 16-T.Lawrence pass deep left intended for 89-L.Farrell INTERCEPTED by 22-K.Jackson at DEN 42. 22-K.Jackson pushed ob at DEN 49 for 7 yards (10-L.Shenault)."/>
    <s v="pass"/>
    <n v="0"/>
    <n v="1"/>
    <n v="0"/>
    <n v="0"/>
    <s v="L.Farrell"/>
    <n v="18"/>
    <n v="18"/>
    <n v="0"/>
    <n v="1"/>
    <n v="0"/>
    <n v="1.6"/>
    <n v="1.915"/>
    <n v="1.915"/>
    <x v="172"/>
  </r>
  <r>
    <x v="0"/>
    <s v="DEN"/>
    <s v="JAX"/>
    <n v="51"/>
    <n v="49"/>
    <s v="(4:23) (Shotgun) 5-T.Bridgewater pass short right to 14-C.Sutton to JAX 40 for 11 yards (26-S.Griffin)."/>
    <s v="pass"/>
    <n v="0"/>
    <n v="1"/>
    <n v="0"/>
    <n v="0"/>
    <s v="C.Sutton"/>
    <n v="10"/>
    <n v="10"/>
    <n v="0"/>
    <n v="1"/>
    <n v="0"/>
    <n v="1.6"/>
    <n v="1.7750000000000001"/>
    <n v="1.7750000000000001"/>
    <x v="171"/>
  </r>
  <r>
    <x v="0"/>
    <s v="DEN"/>
    <s v="JAX"/>
    <n v="40"/>
    <n v="60"/>
    <s v="(3:52) (Shotgun) 5-T.Bridgewater pass short left to 14-C.Sutton to JAX 31 for 9 yards (32-T.Campbell)."/>
    <s v="pass"/>
    <n v="0"/>
    <n v="1"/>
    <n v="0"/>
    <n v="0"/>
    <s v="C.Sutton"/>
    <n v="7"/>
    <n v="7"/>
    <n v="0"/>
    <n v="1"/>
    <n v="0"/>
    <n v="1.6"/>
    <n v="1.7225000000000001"/>
    <n v="1.7225000000000001"/>
    <x v="171"/>
  </r>
  <r>
    <x v="0"/>
    <s v="DEN"/>
    <s v="JAX"/>
    <n v="27"/>
    <n v="73"/>
    <s v="(1:57) (Shotgun) 5-T.Bridgewater pass short left to 85-A.Okwuegbunam to JAX 27 for no gain (2-R.Jenkins)."/>
    <s v="pass"/>
    <n v="0"/>
    <n v="1"/>
    <n v="0"/>
    <n v="0"/>
    <s v="A.Okwuegbunam"/>
    <n v="-1"/>
    <n v="-1"/>
    <n v="0"/>
    <n v="1"/>
    <n v="0"/>
    <n v="1.6"/>
    <n v="1.5825"/>
    <n v="1.5825"/>
    <x v="170"/>
  </r>
  <r>
    <x v="0"/>
    <s v="DEN"/>
    <s v="JAX"/>
    <n v="27"/>
    <n v="73"/>
    <s v="(1:12) (Shotgun) 5-T.Bridgewater pass incomplete short left to 81-T.Patrick."/>
    <s v="pass"/>
    <n v="0"/>
    <n v="1"/>
    <n v="0"/>
    <n v="0"/>
    <s v="T.Patrick"/>
    <n v="15"/>
    <n v="15"/>
    <n v="0"/>
    <n v="1"/>
    <n v="0"/>
    <n v="1.6"/>
    <n v="1.8625"/>
    <n v="1.8625"/>
    <x v="212"/>
  </r>
  <r>
    <x v="0"/>
    <s v="JAX"/>
    <s v="DEN"/>
    <n v="74"/>
    <n v="26"/>
    <s v="(:26) (Shotgun) 16-T.Lawrence pass incomplete deep right to 17-D.Chark (29-B.Callahan) [93-D.Jones]."/>
    <s v="pass"/>
    <n v="0"/>
    <n v="1"/>
    <n v="0"/>
    <n v="0"/>
    <s v="D.Chark"/>
    <n v="16"/>
    <n v="16"/>
    <n v="0"/>
    <n v="1"/>
    <n v="0"/>
    <n v="1.6"/>
    <n v="1.8800000000000001"/>
    <n v="1.8800000000000001"/>
    <x v="19"/>
  </r>
  <r>
    <x v="0"/>
    <s v="JAX"/>
    <s v="DEN"/>
    <n v="74"/>
    <n v="26"/>
    <s v="(:21) (Shotgun) 16-T.Lawrence pass incomplete short right to 84-C.Manhertz."/>
    <s v="pass"/>
    <n v="0"/>
    <n v="1"/>
    <n v="0"/>
    <n v="0"/>
    <s v="C.Manhertz"/>
    <n v="9"/>
    <n v="9"/>
    <n v="0"/>
    <n v="1"/>
    <n v="0"/>
    <n v="1.6"/>
    <n v="1.7575000000000001"/>
    <n v="1.7575000000000001"/>
    <x v="227"/>
  </r>
  <r>
    <x v="0"/>
    <s v="DEN"/>
    <s v="JAX"/>
    <n v="65"/>
    <n v="35"/>
    <s v="(:01) 5-T.Bridgewater pass short right to 85-A.Okwuegbunam to DEN 39 for 4 yards (44-M.Jack)."/>
    <s v="pass"/>
    <n v="0"/>
    <n v="1"/>
    <n v="0"/>
    <n v="0"/>
    <s v="A.Okwuegbunam"/>
    <n v="2"/>
    <n v="2"/>
    <n v="0"/>
    <n v="1"/>
    <n v="0"/>
    <n v="1.6"/>
    <n v="1.635"/>
    <n v="1.635"/>
    <x v="170"/>
  </r>
  <r>
    <x v="0"/>
    <s v="JAX"/>
    <s v="DEN"/>
    <n v="74"/>
    <n v="26"/>
    <s v="(12:05) (Shotgun) 16-T.Lawrence pass incomplete deep middle to 11-M.Jones."/>
    <s v="pass"/>
    <n v="0"/>
    <n v="1"/>
    <n v="0"/>
    <n v="0"/>
    <s v="M.Jones"/>
    <n v="35"/>
    <n v="35"/>
    <n v="0"/>
    <n v="1"/>
    <n v="0"/>
    <n v="1.6"/>
    <n v="2.2124999999999999"/>
    <n v="2.2124999999999999"/>
    <x v="53"/>
  </r>
  <r>
    <x v="0"/>
    <s v="JAX"/>
    <s v="DEN"/>
    <n v="64"/>
    <n v="36"/>
    <s v="(11:54) (Shotgun) 16-T.Lawrence pass short right to 11-M.Jones pushed ob at JAX 42 for 6 yards (23-K.Fuller)."/>
    <s v="pass"/>
    <n v="0"/>
    <n v="1"/>
    <n v="0"/>
    <n v="0"/>
    <s v="M.Jones"/>
    <n v="6"/>
    <n v="6"/>
    <n v="0"/>
    <n v="1"/>
    <n v="0"/>
    <n v="1.6"/>
    <n v="1.7050000000000001"/>
    <n v="1.7050000000000001"/>
    <x v="53"/>
  </r>
  <r>
    <x v="0"/>
    <s v="JAX"/>
    <s v="DEN"/>
    <n v="58"/>
    <n v="42"/>
    <s v="(11:18) 16-T.Lawrence pass short right to 25-J.Robinson to DEN 45 for 13 yards (22-K.Jackson; 29-B.Callahan)."/>
    <s v="pass"/>
    <n v="0"/>
    <n v="1"/>
    <n v="0"/>
    <n v="0"/>
    <s v="J.Robinson"/>
    <n v="0"/>
    <n v="0"/>
    <n v="0"/>
    <n v="1"/>
    <n v="0"/>
    <n v="1.6"/>
    <n v="1.6"/>
    <n v="1.6"/>
    <x v="79"/>
  </r>
  <r>
    <x v="0"/>
    <s v="JAX"/>
    <s v="DEN"/>
    <n v="50"/>
    <n v="50"/>
    <s v="(10:39) (Shotgun) 16-T.Lawrence pass deep left intended for 12-T.Johnson INTERCEPTED by 2-P.Surtain at DEN 6. 2-P.Surtain ran ob at DEN 6 for no gain (12-T.Johnson)."/>
    <s v="pass"/>
    <n v="0"/>
    <n v="1"/>
    <n v="0"/>
    <n v="0"/>
    <s v="T.Johnson"/>
    <n v="44"/>
    <n v="44"/>
    <n v="0"/>
    <n v="1"/>
    <n v="0"/>
    <n v="1.6"/>
    <n v="2.37"/>
    <n v="2.37"/>
    <x v="18"/>
  </r>
  <r>
    <x v="0"/>
    <s v="DEN"/>
    <s v="JAX"/>
    <n v="30"/>
    <n v="70"/>
    <s v="(6:47) (Shotgun) 5-T.Bridgewater pass incomplete deep right to 14-C.Sutton (32-T.Campbell)."/>
    <s v="pass"/>
    <n v="0"/>
    <n v="1"/>
    <n v="0"/>
    <n v="0"/>
    <s v="C.Sutton"/>
    <n v="30"/>
    <n v="30"/>
    <n v="0"/>
    <n v="1"/>
    <n v="0"/>
    <n v="1.6"/>
    <n v="2.125"/>
    <n v="2.125"/>
    <x v="171"/>
  </r>
  <r>
    <x v="0"/>
    <s v="DEN"/>
    <s v="JAX"/>
    <n v="33"/>
    <n v="67"/>
    <s v="(5:55) (Shotgun) 5-T.Bridgewater pass short left to 81-T.Patrick to JAX 22 for 11 yards (5-R.Ford) [91-D.Smoot]."/>
    <s v="pass"/>
    <n v="0"/>
    <n v="1"/>
    <n v="0"/>
    <n v="0"/>
    <s v="T.Patrick"/>
    <n v="3"/>
    <n v="3"/>
    <n v="0"/>
    <n v="1"/>
    <n v="0"/>
    <n v="1.6"/>
    <n v="1.6525000000000001"/>
    <n v="1.6525000000000001"/>
    <x v="212"/>
  </r>
  <r>
    <x v="0"/>
    <s v="DEN"/>
    <s v="JAX"/>
    <n v="39"/>
    <n v="61"/>
    <s v="(5:25) 5-T.Bridgewater pass short right to 85-A.Okwuegbunam to JAX 25 for 14 yards (38-A.Cisco)."/>
    <s v="pass"/>
    <n v="0"/>
    <n v="1"/>
    <n v="0"/>
    <n v="0"/>
    <s v="A.Okwuegbunam"/>
    <n v="4"/>
    <n v="4"/>
    <n v="0"/>
    <n v="1"/>
    <n v="0"/>
    <n v="1.6"/>
    <n v="1.6700000000000002"/>
    <n v="1.6700000000000002"/>
    <x v="170"/>
  </r>
  <r>
    <x v="0"/>
    <s v="DEN"/>
    <s v="JAX"/>
    <n v="25"/>
    <n v="75"/>
    <s v="(4:36) 5-T.Bridgewater pass short right to 14-C.Sutton to JAX 19 for 6 yards (32-T.Campbell)."/>
    <s v="pass"/>
    <n v="0"/>
    <n v="1"/>
    <n v="0"/>
    <n v="0"/>
    <s v="C.Sutton"/>
    <n v="5"/>
    <n v="5"/>
    <n v="0"/>
    <n v="1"/>
    <n v="0"/>
    <n v="1.8"/>
    <n v="1.6875"/>
    <n v="1.7617500000000001"/>
    <x v="171"/>
  </r>
  <r>
    <x v="0"/>
    <s v="DET"/>
    <s v="GB"/>
    <n v="74"/>
    <n v="26"/>
    <s v="(14:21) (Shotgun) 16-J.Goff pass short left to 11-K.Raymond pushed ob at DET 34 for 8 yards (20-K.King)."/>
    <s v="pass"/>
    <n v="0"/>
    <n v="1"/>
    <n v="0"/>
    <n v="0"/>
    <s v="K.Raymond"/>
    <n v="5"/>
    <n v="5"/>
    <n v="0"/>
    <n v="1"/>
    <n v="0"/>
    <n v="1.6"/>
    <n v="1.6875"/>
    <n v="1.6875"/>
    <x v="270"/>
  </r>
  <r>
    <x v="0"/>
    <s v="DET"/>
    <s v="GB"/>
    <n v="66"/>
    <n v="34"/>
    <s v="(13:43) (Shotgun) 16-J.Goff pass deep left to 87-Q.Cephus to GB 20 for 46 yards (20-K.King)."/>
    <s v="pass"/>
    <n v="0"/>
    <n v="1"/>
    <n v="0"/>
    <n v="0"/>
    <s v="Q.Cephus"/>
    <n v="31"/>
    <n v="31"/>
    <n v="0"/>
    <n v="1"/>
    <n v="0"/>
    <n v="1.6"/>
    <n v="2.1425000000000001"/>
    <n v="2.1425000000000001"/>
    <x v="96"/>
  </r>
  <r>
    <x v="0"/>
    <s v="DET"/>
    <s v="GB"/>
    <n v="20"/>
    <n v="80"/>
    <s v="(12:54) (Shotgun) 16-J.Goff pass short left to 88-T.Hockenson to GB 11 for 9 yards (31-A.Amos)."/>
    <s v="pass"/>
    <n v="0"/>
    <n v="1"/>
    <n v="0"/>
    <n v="0"/>
    <s v="T.Hockenson"/>
    <n v="1"/>
    <n v="1"/>
    <n v="0"/>
    <n v="1"/>
    <n v="0"/>
    <n v="1.8"/>
    <n v="1.6175000000000002"/>
    <n v="1.7379500000000001"/>
    <x v="93"/>
  </r>
  <r>
    <x v="0"/>
    <s v="DET"/>
    <s v="GB"/>
    <n v="5"/>
    <n v="95"/>
    <s v="(10:42) (Shotgun) 16-J.Goff pass short left to 87-Q.Cephus for 5 yards, TOUCHDOWN."/>
    <s v="pass"/>
    <n v="0"/>
    <n v="1"/>
    <n v="0"/>
    <n v="0"/>
    <s v="Q.Cephus"/>
    <n v="5"/>
    <n v="5"/>
    <n v="0"/>
    <n v="1"/>
    <n v="0"/>
    <n v="3.2"/>
    <n v="1.6875"/>
    <n v="3.2"/>
    <x v="96"/>
  </r>
  <r>
    <x v="0"/>
    <s v="GB"/>
    <s v="DET"/>
    <n v="59"/>
    <n v="41"/>
    <s v="(8:43) (Shotgun) 12-Aa.Rodgers pass short middle to 17-D.Adams ran ob at DET 41 for 18 yards (34-A.Anzalone)."/>
    <s v="pass"/>
    <n v="0"/>
    <n v="1"/>
    <n v="0"/>
    <n v="0"/>
    <s v="D.Adams"/>
    <n v="4"/>
    <n v="4"/>
    <n v="0"/>
    <n v="1"/>
    <n v="0"/>
    <n v="1.6"/>
    <n v="1.6700000000000002"/>
    <n v="1.6700000000000002"/>
    <x v="77"/>
  </r>
  <r>
    <x v="0"/>
    <s v="GB"/>
    <s v="DET"/>
    <n v="37"/>
    <n v="63"/>
    <s v="(6:36) (Shotgun) 12-Aa.Rodgers pass short right to 85-R.Tonyan to DET 18 for 19 yards (25-W.Harris)."/>
    <s v="pass"/>
    <n v="0"/>
    <n v="1"/>
    <n v="0"/>
    <n v="0"/>
    <s v="R.Tonyan"/>
    <n v="-3"/>
    <n v="-3"/>
    <n v="0"/>
    <n v="1"/>
    <n v="0"/>
    <n v="1.6"/>
    <n v="1.5475000000000001"/>
    <n v="1.5475000000000001"/>
    <x v="216"/>
  </r>
  <r>
    <x v="0"/>
    <s v="GB"/>
    <s v="DET"/>
    <n v="4"/>
    <n v="96"/>
    <s v="(3:49) (Shotgun) 12-Aa.Rodgers pass short middle to 33-A.Jones for 4 yards, TOUCHDOWN."/>
    <s v="pass"/>
    <n v="0"/>
    <n v="1"/>
    <n v="0"/>
    <n v="0"/>
    <s v="A.Jones"/>
    <n v="-4"/>
    <n v="-4"/>
    <n v="0"/>
    <n v="1"/>
    <n v="0"/>
    <n v="3.2"/>
    <n v="1.53"/>
    <n v="3.2"/>
    <x v="103"/>
  </r>
  <r>
    <x v="0"/>
    <s v="DET"/>
    <s v="GB"/>
    <n v="61"/>
    <n v="39"/>
    <s v="(2:46) (No Huddle, Shotgun) 16-J.Goff pass short right to 88-T.Hockenson ran ob at DET 43 for 4 yards (31-A.Amos)."/>
    <s v="pass"/>
    <n v="0"/>
    <n v="1"/>
    <n v="0"/>
    <n v="0"/>
    <s v="T.Hockenson"/>
    <n v="4"/>
    <n v="4"/>
    <n v="0"/>
    <n v="1"/>
    <n v="0"/>
    <n v="1.6"/>
    <n v="1.6700000000000002"/>
    <n v="1.6700000000000002"/>
    <x v="93"/>
  </r>
  <r>
    <x v="0"/>
    <s v="DET"/>
    <s v="GB"/>
    <n v="65"/>
    <n v="35"/>
    <s v="(:08) (Shotgun) 16-J.Goff pass short left to 87-Q.Cephus to DET 40 for 5 yards (21-E.Stokes, 59-D.Campbell)."/>
    <s v="pass"/>
    <n v="0"/>
    <n v="1"/>
    <n v="0"/>
    <n v="0"/>
    <s v="Q.Cephus"/>
    <n v="2"/>
    <n v="2"/>
    <n v="0"/>
    <n v="1"/>
    <n v="0"/>
    <n v="1.6"/>
    <n v="1.635"/>
    <n v="1.635"/>
    <x v="96"/>
  </r>
  <r>
    <x v="0"/>
    <s v="DET"/>
    <s v="GB"/>
    <n v="60"/>
    <n v="40"/>
    <s v="(15:00) 16-J.Goff pass short left to 32-D.Swift to GB 49 for 11 yards (51-K.Barnes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55"/>
    <n v="45"/>
    <s v="(11:49) 16-J.Goff pass short left to 45-J.Cabinda to DET 49 for 4 yards (53-J.Garvin)."/>
    <s v="pass"/>
    <n v="0"/>
    <n v="1"/>
    <n v="0"/>
    <n v="0"/>
    <s v="J.Cabinda"/>
    <n v="0"/>
    <n v="0"/>
    <n v="0"/>
    <n v="1"/>
    <n v="0"/>
    <n v="1.6"/>
    <n v="1.6"/>
    <n v="1.6"/>
    <x v="271"/>
  </r>
  <r>
    <x v="0"/>
    <s v="DET"/>
    <s v="GB"/>
    <n v="19"/>
    <n v="81"/>
    <s v="(8:41) 16-J.Goff pass short left to 11-K.Raymond pushed ob at GB 9 for 10 yards (31-A.Amos)."/>
    <s v="pass"/>
    <n v="0"/>
    <n v="1"/>
    <n v="0"/>
    <n v="0"/>
    <s v="K.Raymond"/>
    <n v="4"/>
    <n v="4"/>
    <n v="0"/>
    <n v="1"/>
    <n v="0"/>
    <n v="2"/>
    <n v="1.6700000000000002"/>
    <n v="1.8878000000000001"/>
    <x v="270"/>
  </r>
  <r>
    <x v="0"/>
    <s v="DET"/>
    <s v="GB"/>
    <n v="8"/>
    <n v="92"/>
    <s v="(7:27) (Shotgun) 16-J.Goff pass short left to 88-T.Hockenson for 8 yards, TOUCHDOWN."/>
    <s v="pass"/>
    <n v="0"/>
    <n v="1"/>
    <n v="0"/>
    <n v="0"/>
    <s v="T.Hockenson"/>
    <n v="8"/>
    <n v="8"/>
    <n v="0"/>
    <n v="1"/>
    <n v="0"/>
    <n v="2.7"/>
    <n v="1.74"/>
    <n v="2.3736000000000002"/>
    <x v="93"/>
  </r>
  <r>
    <x v="0"/>
    <s v="GB"/>
    <s v="DET"/>
    <n v="38"/>
    <n v="62"/>
    <s v="(5:26) (Shotgun) 12-Aa.Rodgers pass short right to 17-D.Adams to DET 32 for 6 yards (41-A.Parker)."/>
    <s v="pass"/>
    <n v="0"/>
    <n v="1"/>
    <n v="0"/>
    <n v="0"/>
    <s v="D.Adams"/>
    <n v="-2"/>
    <n v="-2"/>
    <n v="0"/>
    <n v="1"/>
    <n v="0"/>
    <n v="1.6"/>
    <n v="1.5650000000000002"/>
    <n v="1.5650000000000002"/>
    <x v="77"/>
  </r>
  <r>
    <x v="0"/>
    <s v="GB"/>
    <s v="DET"/>
    <n v="32"/>
    <n v="68"/>
    <s v="(4:45) 12-Aa.Rodgers pass short left to 33-A.Jones pushed ob at DET 23 for 9 yards (34-A.Anzalone)."/>
    <s v="pass"/>
    <n v="0"/>
    <n v="1"/>
    <n v="0"/>
    <n v="0"/>
    <s v="A.Jones"/>
    <n v="1"/>
    <n v="1"/>
    <n v="0"/>
    <n v="1"/>
    <n v="0"/>
    <n v="1.6"/>
    <n v="1.6175000000000002"/>
    <n v="1.6175000000000002"/>
    <x v="103"/>
  </r>
  <r>
    <x v="0"/>
    <s v="GB"/>
    <s v="DET"/>
    <n v="14"/>
    <n v="86"/>
    <s v="(2:45) (Shotgun) 12-Aa.Rodgers pass short left to 33-A.Jones to DET 1 for 13 yards (25-W.Harris, 8-J.Collins) [97-N.Williams]."/>
    <s v="pass"/>
    <n v="0"/>
    <n v="1"/>
    <n v="0"/>
    <n v="0"/>
    <s v="A.Jones"/>
    <n v="-3"/>
    <n v="-3"/>
    <n v="0"/>
    <n v="1"/>
    <n v="0"/>
    <n v="2"/>
    <n v="1.5475000000000001"/>
    <n v="1.8461500000000002"/>
    <x v="103"/>
  </r>
  <r>
    <x v="0"/>
    <s v="GB"/>
    <s v="DET"/>
    <n v="1"/>
    <n v="99"/>
    <s v="(2:00) (Shotgun) 12-Aa.Rodgers pass incomplete short right to 83-M.Valdes-Scantling [95-R.Okwara]."/>
    <s v="pass"/>
    <n v="0"/>
    <n v="1"/>
    <n v="0"/>
    <n v="0"/>
    <s v="M.Valdes-Scantling"/>
    <n v="1"/>
    <n v="1"/>
    <n v="0"/>
    <n v="1"/>
    <n v="0"/>
    <n v="4"/>
    <n v="1.6175000000000002"/>
    <n v="4"/>
    <x v="9"/>
  </r>
  <r>
    <x v="0"/>
    <s v="GB"/>
    <s v="DET"/>
    <n v="1"/>
    <n v="99"/>
    <s v="(1:57) 12-Aa.Rodgers pass short right to 33-A.Jones for 1 yard, TOUCHDOWN."/>
    <s v="pass"/>
    <n v="0"/>
    <n v="1"/>
    <n v="0"/>
    <n v="0"/>
    <s v="A.Jones"/>
    <n v="0"/>
    <n v="0"/>
    <n v="0"/>
    <n v="1"/>
    <n v="0"/>
    <n v="4"/>
    <n v="1.6"/>
    <n v="4"/>
    <x v="103"/>
  </r>
  <r>
    <x v="0"/>
    <s v="DET"/>
    <s v="GB"/>
    <n v="45"/>
    <n v="55"/>
    <s v="(:33) 16-J.Goff pass short middle to 88-T.Hockenson to GB 25 for 20 yards (20-K.King; 39-C.Sullivan)."/>
    <s v="pass"/>
    <n v="0"/>
    <n v="1"/>
    <n v="0"/>
    <n v="0"/>
    <s v="T.Hockenson"/>
    <n v="13"/>
    <n v="13"/>
    <n v="0"/>
    <n v="1"/>
    <n v="0"/>
    <n v="1.6"/>
    <n v="1.8275000000000001"/>
    <n v="1.8275000000000001"/>
    <x v="93"/>
  </r>
  <r>
    <x v="0"/>
    <s v="DET"/>
    <s v="GB"/>
    <n v="25"/>
    <n v="75"/>
    <s v="(:24) (Shotgun) 16-J.Goff pass short left to 30-J.Williams to GB 24 for 1 yard (59-D.Campbell)."/>
    <s v="pass"/>
    <n v="0"/>
    <n v="1"/>
    <n v="0"/>
    <n v="0"/>
    <s v="J.Williams"/>
    <n v="-3"/>
    <n v="-3"/>
    <n v="0"/>
    <n v="1"/>
    <n v="0"/>
    <n v="1.8"/>
    <n v="1.5475000000000001"/>
    <n v="1.7141500000000003"/>
    <x v="94"/>
  </r>
  <r>
    <x v="0"/>
    <s v="DET"/>
    <s v="GB"/>
    <n v="24"/>
    <n v="76"/>
    <s v="(:17) (Shotgun) 16-J.Goff pass incomplete deep right to 14-A.St. Brown."/>
    <s v="pass"/>
    <n v="0"/>
    <n v="1"/>
    <n v="0"/>
    <n v="0"/>
    <s v="A.St"/>
    <n v="19"/>
    <n v="19"/>
    <n v="0"/>
    <n v="1"/>
    <n v="0"/>
    <n v="1.8"/>
    <n v="1.9325000000000001"/>
    <n v="1.8450500000000003"/>
    <x v="48"/>
  </r>
  <r>
    <x v="0"/>
    <s v="DET"/>
    <s v="GB"/>
    <n v="24"/>
    <n v="76"/>
    <s v="(:12) (Shotgun) 16-J.Goff pass incomplete deep left to 87-Q.Cephus (20-K.King)."/>
    <s v="pass"/>
    <n v="0"/>
    <n v="1"/>
    <n v="0"/>
    <n v="0"/>
    <s v="Q.Cephus"/>
    <n v="24"/>
    <n v="24"/>
    <n v="0"/>
    <n v="1"/>
    <n v="0"/>
    <n v="1.8"/>
    <n v="2.02"/>
    <n v="1.8748000000000002"/>
    <x v="96"/>
  </r>
  <r>
    <x v="0"/>
    <s v="GB"/>
    <s v="DET"/>
    <n v="22"/>
    <n v="78"/>
    <s v="(10:30) (Shotgun) 12-Aa.Rodgers pass deep middle to 85-R.Tonyan for 22 yards, TOUCHDOWN."/>
    <s v="pass"/>
    <n v="0"/>
    <n v="1"/>
    <n v="0"/>
    <n v="0"/>
    <s v="R.Tonyan"/>
    <n v="20"/>
    <n v="20"/>
    <n v="0"/>
    <n v="1"/>
    <n v="0"/>
    <n v="1.8"/>
    <n v="1.9500000000000002"/>
    <n v="1.8510000000000004"/>
    <x v="216"/>
  </r>
  <r>
    <x v="0"/>
    <s v="DET"/>
    <s v="GB"/>
    <n v="58"/>
    <n v="42"/>
    <s v="(9:40) 16-J.Goff pass short right to 30-J.Williams to DET 48 for 6 yards (59-D.Campbell) [97-K.Clark]."/>
    <s v="pass"/>
    <n v="0"/>
    <n v="1"/>
    <n v="0"/>
    <n v="0"/>
    <s v="J.Williams"/>
    <n v="3"/>
    <n v="3"/>
    <n v="0"/>
    <n v="1"/>
    <n v="0"/>
    <n v="1.6"/>
    <n v="1.6525000000000001"/>
    <n v="1.6525000000000001"/>
    <x v="94"/>
  </r>
  <r>
    <x v="0"/>
    <s v="DET"/>
    <s v="GB"/>
    <n v="49"/>
    <n v="51"/>
    <s v="(8:15) (Shotgun) 16-J.Goff pass short middle to 88-T.Hockenson to GB 34 for 15 yards (31-A.Amos)."/>
    <s v="pass"/>
    <n v="0"/>
    <n v="1"/>
    <n v="0"/>
    <n v="0"/>
    <s v="T.Hockenson"/>
    <n v="8"/>
    <n v="8"/>
    <n v="0"/>
    <n v="1"/>
    <n v="0"/>
    <n v="1.6"/>
    <n v="1.74"/>
    <n v="1.74"/>
    <x v="93"/>
  </r>
  <r>
    <x v="0"/>
    <s v="DET"/>
    <s v="GB"/>
    <n v="34"/>
    <n v="66"/>
    <s v="(7:34) 16-J.Goff pass incomplete deep left to 88-T.Hockenson."/>
    <s v="pass"/>
    <n v="0"/>
    <n v="1"/>
    <n v="0"/>
    <n v="0"/>
    <s v="T.Hockenson"/>
    <n v="34"/>
    <n v="34"/>
    <n v="0"/>
    <n v="1"/>
    <n v="0"/>
    <n v="1.6"/>
    <n v="2.1950000000000003"/>
    <n v="2.1950000000000003"/>
    <x v="93"/>
  </r>
  <r>
    <x v="0"/>
    <s v="DET"/>
    <s v="GB"/>
    <n v="32"/>
    <n v="68"/>
    <s v="(6:42) (Shotgun) 16-J.Goff pass short middle to 14-A.St. Brown to GB 25 for 7 yards (59-D.Campbell) [20-K.King]."/>
    <s v="pass"/>
    <n v="0"/>
    <n v="1"/>
    <n v="0"/>
    <n v="0"/>
    <s v="A.St"/>
    <n v="7"/>
    <n v="7"/>
    <n v="0"/>
    <n v="1"/>
    <n v="0"/>
    <n v="1.6"/>
    <n v="1.7225000000000001"/>
    <n v="1.7225000000000001"/>
    <x v="48"/>
  </r>
  <r>
    <x v="0"/>
    <s v="DET"/>
    <s v="GB"/>
    <n v="25"/>
    <n v="75"/>
    <s v="(5:57) (Shotgun) 16-J.Goff pass incomplete short left to 87-Q.Cephus."/>
    <s v="pass"/>
    <n v="0"/>
    <n v="1"/>
    <n v="0"/>
    <n v="0"/>
    <s v="Q.Cephus"/>
    <n v="4"/>
    <n v="4"/>
    <n v="0"/>
    <n v="1"/>
    <n v="0"/>
    <n v="1.8"/>
    <n v="1.6700000000000002"/>
    <n v="1.7558000000000002"/>
    <x v="96"/>
  </r>
  <r>
    <x v="0"/>
    <s v="GB"/>
    <s v="DET"/>
    <n v="50"/>
    <n v="50"/>
    <s v="(4:22) 12-Aa.Rodgers pass incomplete deep right to 17-D.Adams."/>
    <s v="pass"/>
    <n v="0"/>
    <n v="1"/>
    <n v="0"/>
    <n v="0"/>
    <s v="D.Adams"/>
    <n v="20"/>
    <n v="20"/>
    <n v="0"/>
    <n v="1"/>
    <n v="0"/>
    <n v="1.6"/>
    <n v="1.9500000000000002"/>
    <n v="1.9500000000000002"/>
    <x v="77"/>
  </r>
  <r>
    <x v="0"/>
    <s v="GB"/>
    <s v="DET"/>
    <n v="50"/>
    <n v="50"/>
    <s v="(4:14) (Shotgun) 12-Aa.Rodgers pass short left to 18-R.Cobb pushed ob at DET 47 for 3 yards (34-A.Anzalone)."/>
    <s v="pass"/>
    <n v="0"/>
    <n v="1"/>
    <n v="0"/>
    <n v="0"/>
    <s v="R.Cobb"/>
    <n v="2"/>
    <n v="2"/>
    <n v="0"/>
    <n v="1"/>
    <n v="0"/>
    <n v="1.6"/>
    <n v="1.635"/>
    <n v="1.635"/>
    <x v="173"/>
  </r>
  <r>
    <x v="0"/>
    <s v="GB"/>
    <s v="DET"/>
    <n v="47"/>
    <n v="53"/>
    <s v="(3:58) (No Huddle, Shotgun) 12-Aa.Rodgers pass short right to 18-R.Cobb to DET 38 for 9 yards (27-B.Price)."/>
    <s v="pass"/>
    <n v="0"/>
    <n v="1"/>
    <n v="0"/>
    <n v="0"/>
    <s v="R.Cobb"/>
    <n v="9"/>
    <n v="9"/>
    <n v="0"/>
    <n v="1"/>
    <n v="0"/>
    <n v="1.6"/>
    <n v="1.7575000000000001"/>
    <n v="1.7575000000000001"/>
    <x v="173"/>
  </r>
  <r>
    <x v="0"/>
    <s v="GB"/>
    <s v="DET"/>
    <n v="38"/>
    <n v="62"/>
    <s v="(3:14) 12-Aa.Rodgers pass short left to 17-D.Adams to DET 33 for 5 yards (90-T.Flowers)."/>
    <s v="pass"/>
    <n v="0"/>
    <n v="1"/>
    <n v="0"/>
    <n v="0"/>
    <s v="D.Adams"/>
    <n v="-1"/>
    <n v="-1"/>
    <n v="0"/>
    <n v="1"/>
    <n v="0"/>
    <n v="1.6"/>
    <n v="1.5825"/>
    <n v="1.5825"/>
    <x v="77"/>
  </r>
  <r>
    <x v="0"/>
    <s v="GB"/>
    <s v="DET"/>
    <n v="33"/>
    <n v="67"/>
    <s v="(2:29) (Shotgun) 12-Aa.Rodgers pass deep middle to 17-D.Adams to DET 11 for 22 yards (8-J.Collins)."/>
    <s v="pass"/>
    <n v="0"/>
    <n v="1"/>
    <n v="0"/>
    <n v="0"/>
    <s v="D.Adams"/>
    <n v="16"/>
    <n v="16"/>
    <n v="0"/>
    <n v="1"/>
    <n v="0"/>
    <n v="1.6"/>
    <n v="1.8800000000000001"/>
    <n v="1.8800000000000001"/>
    <x v="77"/>
  </r>
  <r>
    <x v="0"/>
    <s v="GB"/>
    <s v="DET"/>
    <n v="11"/>
    <n v="89"/>
    <s v="(:13) (Shotgun) 12-Aa.Rodgers pass short left to 33-A.Jones for 11 yards, TOUCHDOWN."/>
    <s v="pass"/>
    <n v="0"/>
    <n v="1"/>
    <n v="0"/>
    <n v="0"/>
    <s v="A.Jones"/>
    <n v="1"/>
    <n v="1"/>
    <n v="0"/>
    <n v="1"/>
    <n v="0"/>
    <n v="2.2000000000000002"/>
    <n v="1.6175000000000002"/>
    <n v="2.0019500000000003"/>
    <x v="103"/>
  </r>
  <r>
    <x v="0"/>
    <s v="GB"/>
    <s v="DET"/>
    <n v="20"/>
    <n v="80"/>
    <s v="(15:00) (Shotgun) 12-Aa.Rodgers pass short right to 85-R.Tonyan to DET 9 for 11 yards (27-B.Price)."/>
    <s v="pass"/>
    <n v="0"/>
    <n v="1"/>
    <n v="0"/>
    <n v="0"/>
    <s v="R.Tonyan"/>
    <n v="-2"/>
    <n v="-2"/>
    <n v="0"/>
    <n v="1"/>
    <n v="0"/>
    <n v="1.8"/>
    <n v="1.5650000000000002"/>
    <n v="1.7201000000000004"/>
    <x v="216"/>
  </r>
  <r>
    <x v="0"/>
    <s v="GB"/>
    <s v="DET"/>
    <n v="9"/>
    <n v="91"/>
    <s v="(14:14) (Shotgun) 12-Aa.Rodgers pass short left to 17-D.Adams to DET 9 for no gain (41-A.Parker)."/>
    <s v="pass"/>
    <n v="0"/>
    <n v="1"/>
    <n v="0"/>
    <n v="0"/>
    <s v="D.Adams"/>
    <n v="0"/>
    <n v="0"/>
    <n v="0"/>
    <n v="1"/>
    <n v="0"/>
    <n v="2.5"/>
    <n v="1.6"/>
    <n v="2.194"/>
    <x v="77"/>
  </r>
  <r>
    <x v="0"/>
    <s v="DET"/>
    <s v="GB"/>
    <n v="70"/>
    <n v="30"/>
    <s v="(11:15) (Shotgun) 16-J.Goff pass short right to 88-T.Hockenson to DET 33 for 3 yards (31-A.Amos)."/>
    <s v="pass"/>
    <n v="0"/>
    <n v="1"/>
    <n v="0"/>
    <n v="0"/>
    <s v="T.Hockenson"/>
    <n v="2"/>
    <n v="2"/>
    <n v="0"/>
    <n v="1"/>
    <n v="0"/>
    <n v="1.6"/>
    <n v="1.635"/>
    <n v="1.635"/>
    <x v="93"/>
  </r>
  <r>
    <x v="0"/>
    <s v="DET"/>
    <s v="GB"/>
    <n v="72"/>
    <n v="28"/>
    <s v="(10:29) (Shotgun) 16-J.Goff pass short right to 30-J.Williams to DET 33 for 5 yards (51-K.Barnes)."/>
    <s v="pass"/>
    <n v="0"/>
    <n v="1"/>
    <n v="0"/>
    <n v="0"/>
    <s v="J.Williams"/>
    <n v="2"/>
    <n v="2"/>
    <n v="0"/>
    <n v="1"/>
    <n v="0"/>
    <n v="1.6"/>
    <n v="1.635"/>
    <n v="1.635"/>
    <x v="94"/>
  </r>
  <r>
    <x v="0"/>
    <s v="DET"/>
    <s v="GB"/>
    <n v="67"/>
    <n v="33"/>
    <s v="(9:55) (Shotgun) 16-J.Goff pass short middle to 87-Q.Cephus to DET 40 for 7 yards (59-D.Campbell)."/>
    <s v="pass"/>
    <n v="0"/>
    <n v="1"/>
    <n v="0"/>
    <n v="0"/>
    <s v="Q.Cephus"/>
    <n v="-1"/>
    <n v="-1"/>
    <n v="0"/>
    <n v="1"/>
    <n v="0"/>
    <n v="1.6"/>
    <n v="1.5825"/>
    <n v="1.5825"/>
    <x v="96"/>
  </r>
  <r>
    <x v="0"/>
    <s v="GB"/>
    <s v="DET"/>
    <n v="62"/>
    <n v="38"/>
    <s v="(6:52) 12-Aa.Rodgers pass short right to 28-A.Dillon pushed ob at GB 46 for 8 yards (34-A.Anzalone)."/>
    <s v="pass"/>
    <n v="0"/>
    <n v="1"/>
    <n v="0"/>
    <n v="0"/>
    <s v="A.Dillon"/>
    <n v="8"/>
    <n v="8"/>
    <n v="0"/>
    <n v="1"/>
    <n v="0"/>
    <n v="1.6"/>
    <n v="1.74"/>
    <n v="1.74"/>
    <x v="145"/>
  </r>
  <r>
    <x v="0"/>
    <s v="GB"/>
    <s v="DET"/>
    <n v="54"/>
    <n v="46"/>
    <s v="(6:15) 12-Aa.Rodgers pass short right to 19-E.St. Brown to GB 46 for no gain (27-B.Price)."/>
    <s v="pass"/>
    <n v="0"/>
    <n v="1"/>
    <n v="0"/>
    <n v="0"/>
    <s v="E.St"/>
    <n v="-1"/>
    <n v="-1"/>
    <n v="0"/>
    <n v="1"/>
    <n v="0"/>
    <n v="1.6"/>
    <n v="1.5825"/>
    <n v="1.5825"/>
    <x v="286"/>
  </r>
  <r>
    <x v="0"/>
    <s v="DET"/>
    <s v="GB"/>
    <n v="55"/>
    <n v="45"/>
    <s v="(3:43) (Shotgun) 16-J.Goff pass short right intended for 17-T.Benson INTERCEPTED by 59-D.Campbell [53-J.Garvin] at GB 43. 59-D.Campbell pushed ob at GB 45 for 2 yards (17-T.Benson)."/>
    <s v="pass"/>
    <n v="0"/>
    <n v="1"/>
    <n v="0"/>
    <n v="0"/>
    <s v="T.Benson"/>
    <n v="12"/>
    <n v="12"/>
    <n v="0"/>
    <n v="1"/>
    <n v="0"/>
    <n v="1.6"/>
    <n v="1.81"/>
    <n v="1.81"/>
    <x v="97"/>
  </r>
  <r>
    <x v="0"/>
    <s v="GB"/>
    <s v="DET"/>
    <n v="47"/>
    <n v="53"/>
    <s v="(3:21) 12-Aa.Rodgers pass incomplete deep right to 83-M.Valdes-Scantling."/>
    <s v="pass"/>
    <n v="0"/>
    <n v="1"/>
    <n v="0"/>
    <n v="0"/>
    <s v="M.Valdes-Scantling"/>
    <n v="34"/>
    <n v="34"/>
    <n v="0"/>
    <n v="1"/>
    <n v="0"/>
    <n v="1.6"/>
    <n v="2.1950000000000003"/>
    <n v="2.1950000000000003"/>
    <x v="9"/>
  </r>
  <r>
    <x v="0"/>
    <s v="DET"/>
    <s v="GB"/>
    <n v="55"/>
    <n v="45"/>
    <s v="(2:36) (Shotgun) 16-J.Goff pass short right to 32-D.Swift to GB 39 for 16 yards (23-J.Alexander)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39"/>
    <n v="61"/>
    <s v="(2:13) (No Huddle, Shotgun) 16-J.Goff pass incomplete short left to 14-A.St. Brown."/>
    <s v="pass"/>
    <n v="0"/>
    <n v="1"/>
    <n v="0"/>
    <n v="0"/>
    <s v="A.St"/>
    <n v="10"/>
    <n v="10"/>
    <n v="0"/>
    <n v="1"/>
    <n v="0"/>
    <n v="1.6"/>
    <n v="1.7750000000000001"/>
    <n v="1.7750000000000001"/>
    <x v="48"/>
  </r>
  <r>
    <x v="0"/>
    <s v="DET"/>
    <s v="GB"/>
    <n v="39"/>
    <n v="61"/>
    <s v="(2:08) (Shotgun) 16-J.Goff pass short middle to 32-D.Swift to GB 32 for 7 yards (26-D.Savage). GB-39-C.Sullivan was injured during the play."/>
    <s v="pass"/>
    <n v="0"/>
    <n v="1"/>
    <n v="0"/>
    <n v="0"/>
    <s v="D.Swift"/>
    <n v="-5"/>
    <n v="-5"/>
    <n v="0"/>
    <n v="1"/>
    <n v="0"/>
    <n v="1.6"/>
    <n v="1.5125000000000002"/>
    <n v="1.5125000000000002"/>
    <x v="33"/>
  </r>
  <r>
    <x v="0"/>
    <s v="DET"/>
    <s v="GB"/>
    <n v="32"/>
    <n v="68"/>
    <s v="(2:00) (Shotgun) 16-J.Goff pass incomplete short middle to 32-D.Swift."/>
    <s v="pass"/>
    <n v="0"/>
    <n v="1"/>
    <n v="0"/>
    <n v="0"/>
    <s v="D.Swift"/>
    <n v="6"/>
    <n v="6"/>
    <n v="0"/>
    <n v="1"/>
    <n v="0"/>
    <n v="1.6"/>
    <n v="1.7050000000000001"/>
    <n v="1.7050000000000001"/>
    <x v="33"/>
  </r>
  <r>
    <x v="0"/>
    <s v="DET"/>
    <s v="GB"/>
    <n v="32"/>
    <n v="68"/>
    <s v="(1:55) (Shotgun) 16-J.Goff pass incomplete deep left to 17-T.Benson (21-E.Stokes)."/>
    <s v="pass"/>
    <n v="0"/>
    <n v="1"/>
    <n v="0"/>
    <n v="0"/>
    <s v="T.Benson"/>
    <n v="32"/>
    <n v="32"/>
    <n v="0"/>
    <n v="1"/>
    <n v="0"/>
    <n v="1.6"/>
    <n v="2.16"/>
    <n v="2.16"/>
    <x v="97"/>
  </r>
  <r>
    <x v="0"/>
    <s v="CLE"/>
    <s v="HOU"/>
    <n v="63"/>
    <n v="37"/>
    <s v="(14:30) (Shotgun) 6-B.Mayfield pass short right to 80-J.Landry to CLE 46 for 9 yards (37-T.Thomas; 23-E.Murray)."/>
    <s v="pass"/>
    <n v="0"/>
    <n v="1"/>
    <n v="0"/>
    <n v="0"/>
    <s v="J.Landry"/>
    <n v="-2"/>
    <n v="-2"/>
    <n v="0"/>
    <n v="1"/>
    <n v="0"/>
    <n v="1.6"/>
    <n v="1.5650000000000002"/>
    <n v="1.5650000000000002"/>
    <x v="137"/>
  </r>
  <r>
    <x v="0"/>
    <s v="CLE"/>
    <s v="HOU"/>
    <n v="54"/>
    <n v="46"/>
    <s v="(13:52) 6-B.Mayfield pass short left to 24-N.Chubb to CLE 49 for 3 yards (94-C.Omenihu)."/>
    <s v="pass"/>
    <n v="0"/>
    <n v="1"/>
    <n v="0"/>
    <n v="0"/>
    <s v="N.Chubb"/>
    <n v="-5"/>
    <n v="-5"/>
    <n v="0"/>
    <n v="1"/>
    <n v="0"/>
    <n v="1.6"/>
    <n v="1.5125000000000002"/>
    <n v="1.5125000000000002"/>
    <x v="206"/>
  </r>
  <r>
    <x v="0"/>
    <s v="CLE"/>
    <s v="HOU"/>
    <n v="35"/>
    <n v="65"/>
    <s v="(11:58) (Shotgun) 6-B.Mayfield pass deep left to 88-H.Bryant to HOU 6 for 29 yards (26-V.Hargreaves)."/>
    <s v="pass"/>
    <n v="0"/>
    <n v="1"/>
    <n v="0"/>
    <n v="0"/>
    <s v="H.Bryant"/>
    <n v="29"/>
    <n v="29"/>
    <n v="0"/>
    <n v="1"/>
    <n v="0"/>
    <n v="1.6"/>
    <n v="2.1074999999999999"/>
    <n v="2.1074999999999999"/>
    <x v="174"/>
  </r>
  <r>
    <x v="0"/>
    <s v="CLE"/>
    <s v="HOU"/>
    <n v="6"/>
    <n v="94"/>
    <s v="(11:16) (Shotgun) 6-B.Mayfield pass short right to 81-A.Hooper to HOU 2 for 4 yards (23-E.Murray)."/>
    <s v="pass"/>
    <n v="0"/>
    <n v="1"/>
    <n v="0"/>
    <n v="0"/>
    <s v="A.Hooper"/>
    <n v="4"/>
    <n v="4"/>
    <n v="0"/>
    <n v="1"/>
    <n v="0"/>
    <n v="2.8"/>
    <n v="1.6700000000000002"/>
    <n v="2.4157999999999999"/>
    <x v="175"/>
  </r>
  <r>
    <x v="0"/>
    <s v="HOU"/>
    <s v="CLE"/>
    <n v="52"/>
    <n v="48"/>
    <s v="(9:12) 5-Ty.Taylor pass short left to 2-M.Ingram to HOU 47 for -1 yards (44-S.Takitaki)."/>
    <s v="pass"/>
    <n v="0"/>
    <n v="1"/>
    <n v="0"/>
    <n v="0"/>
    <s v="M.Ingram"/>
    <n v="-1"/>
    <n v="-1"/>
    <n v="0"/>
    <n v="1"/>
    <n v="0"/>
    <n v="1.6"/>
    <n v="1.5825"/>
    <n v="1.5825"/>
    <x v="230"/>
  </r>
  <r>
    <x v="0"/>
    <s v="HOU"/>
    <s v="CLE"/>
    <n v="51"/>
    <n v="49"/>
    <s v="(7:49) (Shotgun) 5-Ty.Taylor pass short left to 13-B.Cooks pushed ob at CLE 39 for 12 yards (21-D.Ward)."/>
    <s v="pass"/>
    <n v="0"/>
    <n v="1"/>
    <n v="0"/>
    <n v="0"/>
    <s v="B.Cooks"/>
    <n v="12"/>
    <n v="12"/>
    <n v="0"/>
    <n v="1"/>
    <n v="0"/>
    <n v="1.6"/>
    <n v="1.81"/>
    <n v="1.81"/>
    <x v="55"/>
  </r>
  <r>
    <x v="0"/>
    <s v="HOU"/>
    <s v="CLE"/>
    <n v="41"/>
    <n v="59"/>
    <s v="(6:35) (Shotgun) 5-Ty.Taylor pass short left to 18-C.Conley to CLE 28 for 13 yards (43-J.Johnson)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</r>
  <r>
    <x v="0"/>
    <s v="HOU"/>
    <s v="CLE"/>
    <n v="28"/>
    <n v="72"/>
    <s v="(6:01) (Shotgun) 5-Ty.Taylor pass short right to 13-B.Cooks to CLE 22 for 6 yards (56-M.Smith)."/>
    <s v="pass"/>
    <n v="0"/>
    <n v="1"/>
    <n v="0"/>
    <n v="0"/>
    <s v="B.Cooks"/>
    <n v="5"/>
    <n v="5"/>
    <n v="0"/>
    <n v="1"/>
    <n v="0"/>
    <n v="1.6"/>
    <n v="1.6875"/>
    <n v="1.6875"/>
    <x v="55"/>
  </r>
  <r>
    <x v="0"/>
    <s v="HOU"/>
    <s v="CLE"/>
    <n v="22"/>
    <n v="78"/>
    <s v="(5:27) 5-Ty.Taylor pass short right to 30-P.Lindsay for 22 yards, TOUCHDOWN."/>
    <s v="pass"/>
    <n v="0"/>
    <n v="1"/>
    <n v="0"/>
    <n v="0"/>
    <s v="P.Lindsay"/>
    <n v="-4"/>
    <n v="-4"/>
    <n v="0"/>
    <n v="1"/>
    <n v="0"/>
    <n v="1.8"/>
    <n v="1.53"/>
    <n v="1.7082000000000002"/>
    <x v="225"/>
  </r>
  <r>
    <x v="0"/>
    <s v="CLE"/>
    <s v="HOU"/>
    <n v="74"/>
    <n v="26"/>
    <s v="(4:55) (No Huddle) 6-B.Mayfield pass short left to 85-D.Njoku to CLE 37 for 11 yards (51-K.Grugier-Hill)."/>
    <s v="pass"/>
    <n v="0"/>
    <n v="1"/>
    <n v="0"/>
    <n v="0"/>
    <s v="D.Njoku"/>
    <n v="-3"/>
    <n v="-3"/>
    <n v="0"/>
    <n v="1"/>
    <n v="0"/>
    <n v="1.6"/>
    <n v="1.5475000000000001"/>
    <n v="1.5475000000000001"/>
    <x v="136"/>
  </r>
  <r>
    <x v="0"/>
    <s v="CLE"/>
    <s v="HOU"/>
    <n v="55"/>
    <n v="45"/>
    <s v="(2:55) 6-B.Mayfield pass short left to 81-A.Hooper pushed ob at HOU 42 for 13 yards (1-L.Johnson)."/>
    <s v="pass"/>
    <n v="0"/>
    <n v="1"/>
    <n v="0"/>
    <n v="0"/>
    <s v="A.Hooper"/>
    <n v="0"/>
    <n v="0"/>
    <n v="0"/>
    <n v="1"/>
    <n v="0"/>
    <n v="1.6"/>
    <n v="1.6"/>
    <n v="1.6"/>
    <x v="175"/>
  </r>
  <r>
    <x v="0"/>
    <s v="CLE"/>
    <s v="HOU"/>
    <n v="42"/>
    <n v="58"/>
    <s v="(2:20) (Shotgun) 6-B.Mayfield pass short middle to 11-D.Peoples-Jones to HOU 27 for 15 yards (20-Ju.Reid). FUMBLES (20-Ju.Reid), RECOVERED by HOU-58-C.Kirksey at HOU 28. 58-C.Kirksey to HOU 27 for -1 yards (24-N.Chubb)."/>
    <s v="pass"/>
    <n v="0"/>
    <n v="1"/>
    <n v="0"/>
    <n v="0"/>
    <s v="D.Peoples-Jones"/>
    <n v="15"/>
    <n v="15"/>
    <n v="0"/>
    <n v="1"/>
    <n v="0"/>
    <n v="1.6"/>
    <n v="1.8625"/>
    <n v="1.8625"/>
    <x v="138"/>
  </r>
  <r>
    <x v="0"/>
    <s v="HOU"/>
    <s v="CLE"/>
    <n v="59"/>
    <n v="41"/>
    <s v="(15:00) (Shotgun) 5-Ty.Taylor pass short left to 13-B.Cooks to HOU 38 for -3 yards (56-M.Smith)."/>
    <s v="pass"/>
    <n v="0"/>
    <n v="1"/>
    <n v="0"/>
    <n v="0"/>
    <s v="B.Cooks"/>
    <n v="-5"/>
    <n v="-5"/>
    <n v="0"/>
    <n v="1"/>
    <n v="0"/>
    <n v="1.6"/>
    <n v="1.5125000000000002"/>
    <n v="1.5125000000000002"/>
    <x v="55"/>
  </r>
  <r>
    <x v="0"/>
    <s v="HOU"/>
    <s v="CLE"/>
    <n v="62"/>
    <n v="38"/>
    <s v="(14:18) (Shotgun) 5-Ty.Taylor pass short middle to 13-B.Cooks to CLE 49 for 13 yards (56-M.Smith; 43-J.Johnson). Penalty on CLE-55-T.McKinley, Defensive Offside, declined."/>
    <s v="pass"/>
    <n v="0"/>
    <n v="1"/>
    <n v="0"/>
    <n v="0"/>
    <s v="B.Cooks"/>
    <n v="4"/>
    <n v="4"/>
    <n v="0"/>
    <n v="1"/>
    <n v="0"/>
    <n v="1.6"/>
    <n v="1.6700000000000002"/>
    <n v="1.6700000000000002"/>
    <x v="55"/>
  </r>
  <r>
    <x v="0"/>
    <s v="CLE"/>
    <s v="HOU"/>
    <n v="68"/>
    <n v="32"/>
    <s v="(11:53) (Shotgun) 6-B.Mayfield pass short left to 81-A.Hooper to CLE 45 for 13 yards (58-C.Kirksey)."/>
    <s v="pass"/>
    <n v="0"/>
    <n v="1"/>
    <n v="0"/>
    <n v="0"/>
    <s v="A.Hooper"/>
    <n v="10"/>
    <n v="10"/>
    <n v="0"/>
    <n v="1"/>
    <n v="0"/>
    <n v="1.6"/>
    <n v="1.7750000000000001"/>
    <n v="1.7750000000000001"/>
    <x v="175"/>
  </r>
  <r>
    <x v="0"/>
    <s v="CLE"/>
    <s v="HOU"/>
    <n v="45"/>
    <n v="55"/>
    <s v="(9:57) (Shotgun) 6-B.Mayfield pass incomplete deep left to 85-D.Njoku."/>
    <s v="pass"/>
    <n v="0"/>
    <n v="1"/>
    <n v="0"/>
    <n v="0"/>
    <s v="D.Njoku"/>
    <n v="25"/>
    <n v="25"/>
    <n v="0"/>
    <n v="1"/>
    <n v="0"/>
    <n v="1.6"/>
    <n v="2.0375000000000001"/>
    <n v="2.0375000000000001"/>
    <x v="136"/>
  </r>
  <r>
    <x v="0"/>
    <s v="CLE"/>
    <s v="HOU"/>
    <n v="45"/>
    <n v="55"/>
    <s v="(9:54) (Shotgun) 6-B.Mayfield pass deep middle intended for 10-A.Schwartz INTERCEPTED by 20-Ju.Reid at HOU 29. 20-Ju.Reid to CLE 47 for 24 yards (78-J.Conklin). CLE-6-B.Mayfield was injured during the play. His return is Probable."/>
    <s v="pass"/>
    <n v="0"/>
    <n v="1"/>
    <n v="0"/>
    <n v="0"/>
    <s v="A.Schwartz"/>
    <n v="16"/>
    <n v="16"/>
    <n v="0"/>
    <n v="1"/>
    <n v="0"/>
    <n v="1.6"/>
    <n v="1.8800000000000001"/>
    <n v="1.8800000000000001"/>
    <x v="71"/>
  </r>
  <r>
    <x v="0"/>
    <s v="HOU"/>
    <s v="CLE"/>
    <n v="47"/>
    <n v="53"/>
    <s v="(9:07) (Shotgun) 5-Ty.Taylor pass short right to 89-D.Amendola to CLE 38 for 9 yards (21-D.Ward)."/>
    <s v="pass"/>
    <n v="0"/>
    <n v="1"/>
    <n v="0"/>
    <n v="0"/>
    <s v="D.Amendola"/>
    <n v="4"/>
    <n v="4"/>
    <n v="0"/>
    <n v="1"/>
    <n v="0"/>
    <n v="1.6"/>
    <n v="1.6700000000000002"/>
    <n v="1.6700000000000002"/>
    <x v="224"/>
  </r>
  <r>
    <x v="0"/>
    <s v="HOU"/>
    <s v="CLE"/>
    <n v="38"/>
    <n v="62"/>
    <s v="(8:32) (Shotgun) 5-Ty.Taylor pass short right to 13-B.Cooks ran ob at CLE 16 for 22 yards (33-R.Harrison)."/>
    <s v="pass"/>
    <n v="0"/>
    <n v="1"/>
    <n v="0"/>
    <n v="0"/>
    <s v="B.Cooks"/>
    <n v="15"/>
    <n v="15"/>
    <n v="0"/>
    <n v="1"/>
    <n v="0"/>
    <n v="1.6"/>
    <n v="1.8625"/>
    <n v="1.8625"/>
    <x v="55"/>
  </r>
  <r>
    <x v="0"/>
    <s v="HOU"/>
    <s v="CLE"/>
    <n v="15"/>
    <n v="85"/>
    <s v="(7:18) (Shotgun) 5-Ty.Taylor pass incomplete short right to 2-M.Ingram."/>
    <s v="pass"/>
    <n v="0"/>
    <n v="1"/>
    <n v="0"/>
    <n v="0"/>
    <s v="M.Ingram"/>
    <n v="7"/>
    <n v="7"/>
    <n v="0"/>
    <n v="1"/>
    <n v="0"/>
    <n v="2"/>
    <n v="1.7225000000000001"/>
    <n v="1.9056500000000001"/>
    <x v="230"/>
  </r>
  <r>
    <x v="0"/>
    <s v="CLE"/>
    <s v="HOU"/>
    <n v="47"/>
    <n v="53"/>
    <s v="(5:45) 6-B.Mayfield pass short left to 88-H.Bryant to HOU 39 for 8 yards (23-E.Murray)."/>
    <s v="pass"/>
    <n v="0"/>
    <n v="1"/>
    <n v="0"/>
    <n v="0"/>
    <s v="H.Bryant"/>
    <n v="0"/>
    <n v="0"/>
    <n v="0"/>
    <n v="1"/>
    <n v="0"/>
    <n v="1.6"/>
    <n v="1.6"/>
    <n v="1.6"/>
    <x v="174"/>
  </r>
  <r>
    <x v="0"/>
    <s v="CLE"/>
    <s v="HOU"/>
    <n v="12"/>
    <n v="88"/>
    <s v="(2:00) (Shotgun) 6-B.Mayfield pass short right to 85-D.Njoku to HOU 5 for 7 yards (41-Z.Cunningham; 39-T.Mitchell)."/>
    <s v="pass"/>
    <n v="0"/>
    <n v="1"/>
    <n v="0"/>
    <n v="0"/>
    <s v="D.Njoku"/>
    <n v="7"/>
    <n v="7"/>
    <n v="0"/>
    <n v="1"/>
    <n v="0"/>
    <n v="2.2000000000000002"/>
    <n v="1.7225000000000001"/>
    <n v="2.0376500000000002"/>
    <x v="136"/>
  </r>
  <r>
    <x v="0"/>
    <s v="HOU"/>
    <s v="CLE"/>
    <n v="71"/>
    <n v="29"/>
    <s v="(13:55) (Shotgun) 10-D.Mills pass incomplete short middle to 13-B.Cooks."/>
    <s v="pass"/>
    <n v="0"/>
    <n v="1"/>
    <n v="0"/>
    <n v="0"/>
    <s v="B.Cooks"/>
    <n v="5"/>
    <n v="5"/>
    <n v="0"/>
    <n v="1"/>
    <n v="0"/>
    <n v="1.6"/>
    <n v="1.6875"/>
    <n v="1.6875"/>
    <x v="55"/>
  </r>
  <r>
    <x v="0"/>
    <s v="CLE"/>
    <s v="HOU"/>
    <n v="71"/>
    <n v="29"/>
    <s v="(12:30) (Shotgun) 6-B.Mayfield pass short middle to 82-R.Higgins to CLE 42 for 13 yards (26-V.Hargreaves)."/>
    <s v="pass"/>
    <n v="0"/>
    <n v="1"/>
    <n v="0"/>
    <n v="0"/>
    <s v="R.Higgins"/>
    <n v="13"/>
    <n v="13"/>
    <n v="0"/>
    <n v="1"/>
    <n v="0"/>
    <n v="1.6"/>
    <n v="1.8275000000000001"/>
    <n v="1.8275000000000001"/>
    <x v="105"/>
  </r>
  <r>
    <x v="0"/>
    <s v="CLE"/>
    <s v="HOU"/>
    <n v="58"/>
    <n v="42"/>
    <s v="(11:48) 6-B.Mayfield pass short right to 88-H.Bryant to CLE 48 for 6 yards (39-T.Mitchell)."/>
    <s v="pass"/>
    <n v="0"/>
    <n v="1"/>
    <n v="0"/>
    <n v="0"/>
    <s v="H.Bryant"/>
    <n v="3"/>
    <n v="3"/>
    <n v="0"/>
    <n v="1"/>
    <n v="0"/>
    <n v="1.6"/>
    <n v="1.6525000000000001"/>
    <n v="1.6525000000000001"/>
    <x v="174"/>
  </r>
  <r>
    <x v="0"/>
    <s v="CLE"/>
    <s v="HOU"/>
    <n v="37"/>
    <n v="63"/>
    <s v="(10:39) 6-B.Mayfield pass short right to 81-A.Hooper to HOU 32 for 5 yards (41-Z.Cunningham; 51-K.Grugier-Hill)."/>
    <s v="pass"/>
    <n v="0"/>
    <n v="1"/>
    <n v="0"/>
    <n v="0"/>
    <s v="A.Hooper"/>
    <n v="-2"/>
    <n v="-2"/>
    <n v="0"/>
    <n v="1"/>
    <n v="0"/>
    <n v="1.6"/>
    <n v="1.5650000000000002"/>
    <n v="1.5650000000000002"/>
    <x v="175"/>
  </r>
  <r>
    <x v="0"/>
    <s v="CLE"/>
    <s v="HOU"/>
    <n v="33"/>
    <n v="67"/>
    <s v="(7:59) (Shotgun) 6-B.Mayfield pass short left to 25-D.Felton for 33 yards, TOUCHDOWN."/>
    <s v="pass"/>
    <n v="0"/>
    <n v="1"/>
    <n v="0"/>
    <n v="0"/>
    <s v="D.Felton"/>
    <n v="-3"/>
    <n v="-3"/>
    <n v="0"/>
    <n v="1"/>
    <n v="0"/>
    <n v="1.6"/>
    <n v="1.5475000000000001"/>
    <n v="1.5475000000000001"/>
    <x v="287"/>
  </r>
  <r>
    <x v="0"/>
    <s v="HOU"/>
    <s v="CLE"/>
    <n v="62"/>
    <n v="38"/>
    <s v="(3:22) 10-D.Mills pass incomplete deep middle to 13-B.Cooks."/>
    <s v="pass"/>
    <n v="0"/>
    <n v="1"/>
    <n v="0"/>
    <n v="0"/>
    <s v="B.Cooks"/>
    <n v="56"/>
    <n v="56"/>
    <n v="0"/>
    <n v="1"/>
    <n v="0"/>
    <n v="1.6"/>
    <n v="2.58"/>
    <n v="2.58"/>
    <x v="55"/>
  </r>
  <r>
    <x v="0"/>
    <s v="HOU"/>
    <s v="CLE"/>
    <n v="59"/>
    <n v="41"/>
    <s v="(2:30) (Shotgun) 10-D.Mills pass short left to 88-J.Akins to CLE 42 for 17 yards (33-R.Harrison). PENALTY on HOU-88-J.Akins, Taunting, 15 yards, enforced at CLE 42."/>
    <s v="pass"/>
    <n v="0"/>
    <n v="1"/>
    <n v="0"/>
    <n v="0"/>
    <s v="J.Akins"/>
    <n v="10"/>
    <n v="10"/>
    <n v="0"/>
    <n v="1"/>
    <n v="0"/>
    <n v="1.6"/>
    <n v="1.7750000000000001"/>
    <n v="1.7750000000000001"/>
    <x v="231"/>
  </r>
  <r>
    <x v="0"/>
    <s v="HOU"/>
    <s v="CLE"/>
    <n v="57"/>
    <n v="43"/>
    <s v="(1:57) (Shotgun) 10-D.Mills pass incomplete short middle to 88-J.Akins."/>
    <s v="pass"/>
    <n v="0"/>
    <n v="1"/>
    <n v="0"/>
    <n v="0"/>
    <s v="J.Akins"/>
    <n v="14"/>
    <n v="14"/>
    <n v="0"/>
    <n v="1"/>
    <n v="0"/>
    <n v="1.6"/>
    <n v="1.845"/>
    <n v="1.845"/>
    <x v="231"/>
  </r>
  <r>
    <x v="0"/>
    <s v="HOU"/>
    <s v="CLE"/>
    <n v="60"/>
    <n v="40"/>
    <s v="(1:22) (Shotgun) 10-D.Mills pass short right to 31-D.Johnson to CLE 46 for 14 yards (43-J.Johnson; 22-G.Delpit). CLE-56-M.Smith was injured during the play. His return is Questionable."/>
    <s v="pass"/>
    <n v="0"/>
    <n v="1"/>
    <n v="0"/>
    <n v="0"/>
    <s v="D.Johnson"/>
    <n v="-1"/>
    <n v="-1"/>
    <n v="0"/>
    <n v="1"/>
    <n v="0"/>
    <n v="1.6"/>
    <n v="1.5825"/>
    <n v="1.5825"/>
    <x v="54"/>
  </r>
  <r>
    <x v="0"/>
    <s v="HOU"/>
    <s v="CLE"/>
    <n v="13"/>
    <n v="87"/>
    <s v="(14:16) (Shotgun) 10-D.Mills pass short left to 13-B.Cooks to CLE 6 for 7 yards (28-J.Owusu-Koramoah)."/>
    <s v="pass"/>
    <n v="0"/>
    <n v="1"/>
    <n v="0"/>
    <n v="0"/>
    <s v="B.Cooks"/>
    <n v="7"/>
    <n v="7"/>
    <n v="0"/>
    <n v="1"/>
    <n v="0"/>
    <n v="2.2000000000000002"/>
    <n v="1.7225000000000001"/>
    <n v="2.0376500000000002"/>
    <x v="55"/>
  </r>
  <r>
    <x v="0"/>
    <s v="HOU"/>
    <s v="CLE"/>
    <n v="2"/>
    <n v="98"/>
    <s v="(11:34) 10-D.Mills pass short right to 13-B.Cooks for 2 yards, TOUCHDOWN."/>
    <s v="pass"/>
    <n v="0"/>
    <n v="1"/>
    <n v="0"/>
    <n v="0"/>
    <s v="B.Cooks"/>
    <n v="1"/>
    <n v="1"/>
    <n v="0"/>
    <n v="1"/>
    <n v="0"/>
    <n v="3.7"/>
    <n v="1.6175000000000002"/>
    <n v="3.7"/>
    <x v="55"/>
  </r>
  <r>
    <x v="0"/>
    <s v="CLE"/>
    <s v="HOU"/>
    <n v="70"/>
    <n v="30"/>
    <s v="(9:34) (Shotgun) 6-B.Mayfield pass short right to 25-D.Felton ran ob at CLE 48 for 18 yards (94-C.Omenihu)."/>
    <s v="pass"/>
    <n v="0"/>
    <n v="1"/>
    <n v="0"/>
    <n v="0"/>
    <s v="D.Felton"/>
    <n v="0"/>
    <n v="0"/>
    <n v="0"/>
    <n v="1"/>
    <n v="0"/>
    <n v="1.6"/>
    <n v="1.6"/>
    <n v="1.6"/>
    <x v="287"/>
  </r>
  <r>
    <x v="0"/>
    <s v="CLE"/>
    <s v="HOU"/>
    <n v="57"/>
    <n v="43"/>
    <s v="(3:46) (Shotgun) 6-B.Mayfield pass short right to 27-K.Hunt to CLE 45 for 2 yards (41-Z.Cunningham)."/>
    <s v="pass"/>
    <n v="0"/>
    <n v="1"/>
    <n v="0"/>
    <n v="0"/>
    <s v="K.Hunt"/>
    <n v="2"/>
    <n v="2"/>
    <n v="0"/>
    <n v="1"/>
    <n v="0"/>
    <n v="1.6"/>
    <n v="1.635"/>
    <n v="1.635"/>
    <x v="70"/>
  </r>
  <r>
    <x v="0"/>
    <s v="HOU"/>
    <s v="CLE"/>
    <n v="56"/>
    <n v="44"/>
    <s v="(2:54) (No Huddle, Shotgun) 10-D.Mills pass incomplete short right to 18-C.Conley."/>
    <s v="pass"/>
    <n v="0"/>
    <n v="1"/>
    <n v="0"/>
    <n v="0"/>
    <s v="C.Conley"/>
    <n v="6"/>
    <n v="6"/>
    <n v="0"/>
    <n v="1"/>
    <n v="0"/>
    <n v="1.6"/>
    <n v="1.7050000000000001"/>
    <n v="1.7050000000000001"/>
    <x v="226"/>
  </r>
  <r>
    <x v="0"/>
    <s v="HOU"/>
    <s v="CLE"/>
    <n v="56"/>
    <n v="44"/>
    <s v="(2:47) (Shotgun) 10-D.Mills pass deep right to 19-A.Roberts ran ob at CLE 21 for 35 yards (43-J.Johnson)."/>
    <s v="pass"/>
    <n v="0"/>
    <n v="1"/>
    <n v="0"/>
    <n v="0"/>
    <s v="A.Roberts"/>
    <n v="19"/>
    <n v="19"/>
    <n v="0"/>
    <n v="1"/>
    <n v="0"/>
    <n v="1.6"/>
    <n v="1.9325000000000001"/>
    <n v="1.9325000000000001"/>
    <x v="25"/>
  </r>
  <r>
    <x v="0"/>
    <s v="HOU"/>
    <s v="CLE"/>
    <n v="23"/>
    <n v="77"/>
    <s v="(2:08) (Shotgun) 10-D.Mills pass incomplete short left to 13-B.Cooks [90-J.Clowney]."/>
    <s v="pass"/>
    <n v="0"/>
    <n v="1"/>
    <n v="0"/>
    <n v="0"/>
    <s v="B.Cooks"/>
    <n v="8"/>
    <n v="8"/>
    <n v="0"/>
    <n v="1"/>
    <n v="0"/>
    <n v="1.8"/>
    <n v="1.74"/>
    <n v="1.7796000000000003"/>
    <x v="55"/>
  </r>
  <r>
    <x v="0"/>
    <s v="BAL"/>
    <s v="KC"/>
    <n v="73"/>
    <n v="27"/>
    <s v="(14:25) (Shotgun) 8-L.Jackson pass incomplete deep middle to 5-M.Brown."/>
    <s v="pass"/>
    <n v="0"/>
    <n v="1"/>
    <n v="0"/>
    <n v="0"/>
    <s v="M.Brown"/>
    <n v="45"/>
    <n v="45"/>
    <n v="0"/>
    <n v="1"/>
    <n v="0"/>
    <n v="1.6"/>
    <n v="2.3875000000000002"/>
    <n v="2.3875000000000002"/>
    <x v="68"/>
  </r>
  <r>
    <x v="0"/>
    <s v="BAL"/>
    <s v="KC"/>
    <n v="73"/>
    <n v="27"/>
    <s v="(14:19) (Shotgun) 8-L.Jackson pass short right intended for 14-S.Watkins INTERCEPTED by 32-T.Mathieu at BAL 34. 32-T.Mathieu for 34 yards, TOUCHDOWN."/>
    <s v="pass"/>
    <n v="0"/>
    <n v="1"/>
    <n v="0"/>
    <n v="0"/>
    <s v="S.Watkins"/>
    <n v="7"/>
    <n v="7"/>
    <n v="0"/>
    <n v="1"/>
    <n v="0"/>
    <n v="1.6"/>
    <n v="1.7225000000000001"/>
    <n v="1.7225000000000001"/>
    <x v="131"/>
  </r>
  <r>
    <x v="0"/>
    <s v="BAL"/>
    <s v="KC"/>
    <n v="64"/>
    <n v="36"/>
    <s v="(12:51) (Shotgun) 8-L.Jackson pass short left to 5-M.Brown to BAL 47 for 11 yards (38-L.Sneed)."/>
    <s v="pass"/>
    <n v="0"/>
    <n v="1"/>
    <n v="0"/>
    <n v="0"/>
    <s v="M.Brown"/>
    <n v="8"/>
    <n v="8"/>
    <n v="0"/>
    <n v="1"/>
    <n v="0"/>
    <n v="1.6"/>
    <n v="1.74"/>
    <n v="1.74"/>
    <x v="68"/>
  </r>
  <r>
    <x v="0"/>
    <s v="KC"/>
    <s v="BAL"/>
    <n v="70"/>
    <n v="30"/>
    <s v="(8:51) (Shotgun) 15-P.Mahomes pass short middle to 17-M.Hardman ran ob at KC 49 for 19 yards (44-M.Humphrey)."/>
    <s v="pass"/>
    <n v="0"/>
    <n v="1"/>
    <n v="0"/>
    <n v="0"/>
    <s v="M.Hardman"/>
    <n v="9"/>
    <n v="9"/>
    <n v="0"/>
    <n v="1"/>
    <n v="0"/>
    <n v="1.6"/>
    <n v="1.7575000000000001"/>
    <n v="1.7575000000000001"/>
    <x v="106"/>
  </r>
  <r>
    <x v="0"/>
    <s v="KC"/>
    <s v="BAL"/>
    <n v="43"/>
    <n v="57"/>
    <s v="(6:54) (Shotgun) 15-P.Mahomes pass short left to 87-T.Kelce to BAL 33 for 10 yards (6-P.Queen)."/>
    <s v="pass"/>
    <n v="0"/>
    <n v="1"/>
    <n v="0"/>
    <n v="0"/>
    <s v="T.Kelce"/>
    <n v="0"/>
    <n v="0"/>
    <n v="0"/>
    <n v="1"/>
    <n v="0"/>
    <n v="1.6"/>
    <n v="1.6"/>
    <n v="1.6"/>
    <x v="56"/>
  </r>
  <r>
    <x v="0"/>
    <s v="KC"/>
    <s v="BAL"/>
    <n v="33"/>
    <n v="67"/>
    <s v="(6:12) 15-P.Mahomes pass deep middle to 11-D.Robinson for 33 yards, TOUCHDOWN."/>
    <s v="pass"/>
    <n v="0"/>
    <n v="1"/>
    <n v="0"/>
    <n v="0"/>
    <s v="D.Robinson"/>
    <n v="33"/>
    <n v="33"/>
    <n v="0"/>
    <n v="1"/>
    <n v="0"/>
    <n v="1.6"/>
    <n v="2.1775000000000002"/>
    <n v="2.1775000000000002"/>
    <x v="204"/>
  </r>
  <r>
    <x v="0"/>
    <s v="BAL"/>
    <s v="KC"/>
    <n v="24"/>
    <n v="76"/>
    <s v="(2:13) (Shotgun) 8-L.Jackson pass incomplete deep right to 14-S.Watkins."/>
    <s v="pass"/>
    <n v="0"/>
    <n v="1"/>
    <n v="0"/>
    <n v="0"/>
    <s v="S.Watkins"/>
    <n v="24"/>
    <n v="24"/>
    <n v="0"/>
    <n v="1"/>
    <n v="0"/>
    <n v="1.8"/>
    <n v="2.02"/>
    <n v="1.8748000000000002"/>
    <x v="131"/>
  </r>
  <r>
    <x v="0"/>
    <s v="BAL"/>
    <s v="KC"/>
    <n v="24"/>
    <n v="76"/>
    <s v="(2:08) (Shotgun) 8-L.Jackson pass short right to 5-M.Brown to KC 28 for -4 yards (53-A.Hitchens)."/>
    <s v="pass"/>
    <n v="0"/>
    <n v="1"/>
    <n v="0"/>
    <n v="0"/>
    <s v="M.Brown"/>
    <n v="-5"/>
    <n v="-5"/>
    <n v="0"/>
    <n v="1"/>
    <n v="0"/>
    <n v="1.8"/>
    <n v="1.5125000000000002"/>
    <n v="1.7022500000000003"/>
    <x v="68"/>
  </r>
  <r>
    <x v="0"/>
    <s v="BAL"/>
    <s v="KC"/>
    <n v="28"/>
    <n v="72"/>
    <s v="(1:24) (Shotgun) 8-L.Jackson pass deep middle intended for 5-M.Brown INTERCEPTED by 32-T.Mathieu at KC -2. 32-T.Mathieu to KC 14 for 16 yards (89-M.Andrews)."/>
    <s v="pass"/>
    <n v="0"/>
    <n v="1"/>
    <n v="0"/>
    <n v="0"/>
    <s v="M.Brown"/>
    <n v="28"/>
    <n v="28"/>
    <n v="0"/>
    <n v="1"/>
    <n v="0"/>
    <n v="1.6"/>
    <n v="2.09"/>
    <n v="2.09"/>
    <x v="68"/>
  </r>
  <r>
    <x v="0"/>
    <s v="BAL"/>
    <s v="KC"/>
    <n v="67"/>
    <n v="33"/>
    <s v="(13:36) (Shotgun) 8-L.Jackson pass short middle to 89-M.Andrews to BAL 40 for 7 yards (32-T.Mathieu)."/>
    <s v="pass"/>
    <n v="0"/>
    <n v="1"/>
    <n v="0"/>
    <n v="0"/>
    <s v="M.Andrews"/>
    <n v="2"/>
    <n v="2"/>
    <n v="0"/>
    <n v="1"/>
    <n v="0"/>
    <n v="1.6"/>
    <n v="1.635"/>
    <n v="1.635"/>
    <x v="132"/>
  </r>
  <r>
    <x v="0"/>
    <s v="KC"/>
    <s v="BAL"/>
    <n v="71"/>
    <n v="29"/>
    <s v="(10:00) (Shotgun) 15-P.Mahomes pass short middle to 11-D.Robinson to KC 39 for 10 yards (49-C.Board)."/>
    <s v="pass"/>
    <n v="0"/>
    <n v="1"/>
    <n v="0"/>
    <n v="0"/>
    <s v="D.Robinson"/>
    <n v="6"/>
    <n v="6"/>
    <n v="0"/>
    <n v="1"/>
    <n v="0"/>
    <n v="1.6"/>
    <n v="1.7050000000000001"/>
    <n v="1.7050000000000001"/>
    <x v="204"/>
  </r>
  <r>
    <x v="0"/>
    <s v="KC"/>
    <s v="BAL"/>
    <n v="61"/>
    <n v="39"/>
    <s v="(9:20) 15-P.Mahomes pass incomplete deep middle to 17-M.Hardman (44-M.Humphrey)."/>
    <s v="pass"/>
    <n v="0"/>
    <n v="1"/>
    <n v="0"/>
    <n v="0"/>
    <s v="M.Hardman"/>
    <n v="16"/>
    <n v="16"/>
    <n v="0"/>
    <n v="1"/>
    <n v="0"/>
    <n v="1.6"/>
    <n v="1.8800000000000001"/>
    <n v="1.8800000000000001"/>
    <x v="106"/>
  </r>
  <r>
    <x v="0"/>
    <s v="KC"/>
    <s v="BAL"/>
    <n v="61"/>
    <n v="39"/>
    <s v="(9:16) (Shotgun) 15-P.Mahomes pass incomplete deep right to 17-M.Hardman."/>
    <s v="pass"/>
    <n v="0"/>
    <n v="1"/>
    <n v="0"/>
    <n v="0"/>
    <s v="M.Hardman"/>
    <n v="29"/>
    <n v="29"/>
    <n v="0"/>
    <n v="1"/>
    <n v="0"/>
    <n v="1.6"/>
    <n v="2.1074999999999999"/>
    <n v="2.1074999999999999"/>
    <x v="106"/>
  </r>
  <r>
    <x v="0"/>
    <s v="KC"/>
    <s v="BAL"/>
    <n v="61"/>
    <n v="39"/>
    <s v="(9:11) (Shotgun) 15-P.Mahomes pass incomplete short right to 11-D.Robinson [32-D.Elliott]."/>
    <s v="pass"/>
    <n v="0"/>
    <n v="1"/>
    <n v="0"/>
    <n v="0"/>
    <s v="D.Robinson"/>
    <n v="13"/>
    <n v="13"/>
    <n v="0"/>
    <n v="1"/>
    <n v="0"/>
    <n v="1.6"/>
    <n v="1.8275000000000001"/>
    <n v="1.8275000000000001"/>
    <x v="204"/>
  </r>
  <r>
    <x v="0"/>
    <s v="BAL"/>
    <s v="KC"/>
    <n v="48"/>
    <n v="52"/>
    <s v="(7:32) (Shotgun) 8-L.Jackson pass deep middle to 5-M.Brown to KC 28 for 20 yards (49-D.Sorensen)."/>
    <s v="pass"/>
    <n v="0"/>
    <n v="1"/>
    <n v="0"/>
    <n v="0"/>
    <s v="M.Brown"/>
    <n v="16"/>
    <n v="16"/>
    <n v="0"/>
    <n v="1"/>
    <n v="0"/>
    <n v="1.6"/>
    <n v="1.8800000000000001"/>
    <n v="1.8800000000000001"/>
    <x v="68"/>
  </r>
  <r>
    <x v="0"/>
    <s v="BAL"/>
    <s v="KC"/>
    <n v="28"/>
    <n v="72"/>
    <s v="(6:46) (Shotgun) 63-T.Colon reported in as eligible.  8-L.Jackson pass short left to 89-M.Andrews to KC 20 for 8 yards (49-D.Sorensen)."/>
    <s v="pass"/>
    <n v="0"/>
    <n v="1"/>
    <n v="0"/>
    <n v="0"/>
    <s v="M.Andrews"/>
    <n v="8"/>
    <n v="8"/>
    <n v="0"/>
    <n v="1"/>
    <n v="0"/>
    <n v="1.6"/>
    <n v="1.74"/>
    <n v="1.74"/>
    <x v="132"/>
  </r>
  <r>
    <x v="0"/>
    <s v="BAL"/>
    <s v="KC"/>
    <n v="16"/>
    <n v="84"/>
    <s v="(5:24) (Shotgun) 8-L.Jackson pass incomplete short middle to 5-M.Brown."/>
    <s v="pass"/>
    <n v="0"/>
    <n v="1"/>
    <n v="0"/>
    <n v="0"/>
    <s v="M.Brown"/>
    <n v="3"/>
    <n v="3"/>
    <n v="0"/>
    <n v="1"/>
    <n v="0"/>
    <n v="2"/>
    <n v="1.6525000000000001"/>
    <n v="1.88185"/>
    <x v="68"/>
  </r>
  <r>
    <x v="0"/>
    <s v="BAL"/>
    <s v="KC"/>
    <n v="21"/>
    <n v="79"/>
    <s v="(4:56) (Shotgun) 8-L.Jackson pass short left to 34-T.Williams to KC 12 for 9 yards (54-N.Bolton)."/>
    <s v="pass"/>
    <n v="0"/>
    <n v="1"/>
    <n v="0"/>
    <n v="0"/>
    <s v="T.Williams"/>
    <n v="1"/>
    <n v="1"/>
    <n v="0"/>
    <n v="1"/>
    <n v="0"/>
    <n v="1.8"/>
    <n v="1.6175000000000002"/>
    <n v="1.7379500000000001"/>
    <x v="192"/>
  </r>
  <r>
    <x v="0"/>
    <s v="BAL"/>
    <s v="KC"/>
    <n v="12"/>
    <n v="88"/>
    <s v="(4:14) (Shotgun) 8-L.Jackson pass short left to 34-T.Williams to KC 5 for 7 yards (54-N.Bolton)."/>
    <s v="pass"/>
    <n v="0"/>
    <n v="1"/>
    <n v="0"/>
    <n v="0"/>
    <s v="T.Williams"/>
    <n v="2"/>
    <n v="2"/>
    <n v="0"/>
    <n v="1"/>
    <n v="0"/>
    <n v="2.2000000000000002"/>
    <n v="1.635"/>
    <n v="2.0079000000000002"/>
    <x v="192"/>
  </r>
  <r>
    <x v="0"/>
    <s v="KC"/>
    <s v="BAL"/>
    <n v="58"/>
    <n v="42"/>
    <s v="(2:42) (Shotgun) 15-P.Mahomes pass short left to 10-T.Hill ran ob at KC 46 for 4 yards (32-D.Elliott)."/>
    <s v="pass"/>
    <n v="0"/>
    <n v="1"/>
    <n v="0"/>
    <n v="0"/>
    <s v="T.Hill"/>
    <n v="-2"/>
    <n v="-2"/>
    <n v="0"/>
    <n v="1"/>
    <n v="0"/>
    <n v="1.6"/>
    <n v="1.5650000000000002"/>
    <n v="1.5650000000000002"/>
    <x v="72"/>
  </r>
  <r>
    <x v="0"/>
    <s v="KC"/>
    <s v="BAL"/>
    <n v="54"/>
    <n v="46"/>
    <s v="(2:13) (Shotgun) 15-P.Mahomes pass short left to 87-T.Kelce ran ob at BAL 40 for 14 yards (40-M.Harrison)."/>
    <s v="pass"/>
    <n v="0"/>
    <n v="1"/>
    <n v="0"/>
    <n v="0"/>
    <s v="T.Kelce"/>
    <n v="6"/>
    <n v="6"/>
    <n v="0"/>
    <n v="1"/>
    <n v="0"/>
    <n v="1.6"/>
    <n v="1.7050000000000001"/>
    <n v="1.7050000000000001"/>
    <x v="56"/>
  </r>
  <r>
    <x v="0"/>
    <s v="KC"/>
    <s v="BAL"/>
    <n v="40"/>
    <n v="60"/>
    <s v="(2:00) 15-P.Mahomes pass short middle to 81-B.Bell to BAL 20 for 20 yards (32-D.Elliott). BAL-32-D.Elliott was injured during the play."/>
    <s v="pass"/>
    <n v="0"/>
    <n v="1"/>
    <n v="0"/>
    <n v="0"/>
    <s v="B.Bell"/>
    <n v="-3"/>
    <n v="-3"/>
    <n v="0"/>
    <n v="1"/>
    <n v="0"/>
    <n v="1.6"/>
    <n v="1.5475000000000001"/>
    <n v="1.5475000000000001"/>
    <x v="207"/>
  </r>
  <r>
    <x v="0"/>
    <s v="KC"/>
    <s v="BAL"/>
    <n v="16"/>
    <n v="84"/>
    <s v="(1:01) (Shotgun) 15-P.Mahomes pass short left to 1-J.McKinnon pushed ob at BAL 2 for 14 yards (6-P.Queen)."/>
    <s v="pass"/>
    <n v="0"/>
    <n v="1"/>
    <n v="0"/>
    <n v="0"/>
    <s v="J.McKinnon"/>
    <n v="2"/>
    <n v="2"/>
    <n v="0"/>
    <n v="1"/>
    <n v="0"/>
    <n v="2"/>
    <n v="1.635"/>
    <n v="1.8759000000000001"/>
    <x v="288"/>
  </r>
  <r>
    <x v="0"/>
    <s v="BAL"/>
    <s v="KC"/>
    <n v="59"/>
    <n v="41"/>
    <s v="(:33) (Shotgun) 8-L.Jackson pass short middle to 89-M.Andrews pushed ob at KC 47 for 12 yards (35-C.Ward)."/>
    <s v="pass"/>
    <n v="0"/>
    <n v="1"/>
    <n v="0"/>
    <n v="0"/>
    <s v="M.Andrews"/>
    <n v="9"/>
    <n v="9"/>
    <n v="0"/>
    <n v="1"/>
    <n v="0"/>
    <n v="1.6"/>
    <n v="1.7575000000000001"/>
    <n v="1.7575000000000001"/>
    <x v="132"/>
  </r>
  <r>
    <x v="0"/>
    <s v="BAL"/>
    <s v="KC"/>
    <n v="33"/>
    <n v="67"/>
    <s v="(:11) (Shotgun) 8-L.Jackson pass short left to 14-S.Watkins ran ob at KC 25 for 8 yards (27-R.Fenton)."/>
    <s v="pass"/>
    <n v="0"/>
    <n v="1"/>
    <n v="0"/>
    <n v="0"/>
    <s v="S.Watkins"/>
    <n v="6"/>
    <n v="6"/>
    <n v="0"/>
    <n v="1"/>
    <n v="0"/>
    <n v="1.6"/>
    <n v="1.7050000000000001"/>
    <n v="1.7050000000000001"/>
    <x v="131"/>
  </r>
  <r>
    <x v="0"/>
    <s v="KC"/>
    <s v="BAL"/>
    <n v="62"/>
    <n v="38"/>
    <s v="(14:01) (Shotgun) 15-P.Mahomes pass short right to 87-T.Kelce to KC 43 for 5 yards (44-M.Humphrey)."/>
    <s v="pass"/>
    <n v="0"/>
    <n v="1"/>
    <n v="0"/>
    <n v="0"/>
    <s v="T.Kelce"/>
    <n v="4"/>
    <n v="4"/>
    <n v="0"/>
    <n v="1"/>
    <n v="0"/>
    <n v="1.6"/>
    <n v="1.6700000000000002"/>
    <n v="1.6700000000000002"/>
    <x v="56"/>
  </r>
  <r>
    <x v="0"/>
    <s v="KC"/>
    <s v="BAL"/>
    <n v="57"/>
    <n v="43"/>
    <s v="(13:25) 15-P.Mahomes pass short left to 45-M.Burton to BAL 46 for 11 yards (23-A.Averett)."/>
    <s v="pass"/>
    <n v="0"/>
    <n v="1"/>
    <n v="0"/>
    <n v="0"/>
    <s v="M.Burton"/>
    <n v="-2"/>
    <n v="-2"/>
    <n v="0"/>
    <n v="1"/>
    <n v="0"/>
    <n v="1.6"/>
    <n v="1.5650000000000002"/>
    <n v="1.5650000000000002"/>
    <x v="289"/>
  </r>
  <r>
    <x v="0"/>
    <s v="KC"/>
    <s v="BAL"/>
    <n v="40"/>
    <n v="60"/>
    <s v="(12:01) (Shotgun) 15-P.Mahomes pass short middle to 13-B.Pringle for 40 yards, TOUCHDOWN."/>
    <s v="pass"/>
    <n v="0"/>
    <n v="1"/>
    <n v="0"/>
    <n v="0"/>
    <s v="B.Pringle"/>
    <n v="6"/>
    <n v="6"/>
    <n v="0"/>
    <n v="1"/>
    <n v="0"/>
    <n v="1.6"/>
    <n v="1.7050000000000001"/>
    <n v="1.7050000000000001"/>
    <x v="177"/>
  </r>
  <r>
    <x v="0"/>
    <s v="BAL"/>
    <s v="KC"/>
    <n v="62"/>
    <n v="38"/>
    <s v="(10:05) (Shotgun) 8-L.Jackson pass short left to 89-M.Andrews pushed ob at KC 42 for 20 yards (32-T.Mathieu)."/>
    <s v="pass"/>
    <n v="0"/>
    <n v="1"/>
    <n v="0"/>
    <n v="0"/>
    <s v="M.Andrews"/>
    <n v="3"/>
    <n v="3"/>
    <n v="0"/>
    <n v="1"/>
    <n v="0"/>
    <n v="1.6"/>
    <n v="1.6525000000000001"/>
    <n v="1.6525000000000001"/>
    <x v="132"/>
  </r>
  <r>
    <x v="0"/>
    <s v="BAL"/>
    <s v="KC"/>
    <n v="42"/>
    <n v="58"/>
    <s v="(9:39) 8-L.Jackson pass deep middle to 5-M.Brown for 42 yards, TOUCHDOWN."/>
    <s v="pass"/>
    <n v="0"/>
    <n v="1"/>
    <n v="0"/>
    <n v="0"/>
    <s v="M.Brown"/>
    <n v="19"/>
    <n v="19"/>
    <n v="0"/>
    <n v="1"/>
    <n v="0"/>
    <n v="1.6"/>
    <n v="1.9325000000000001"/>
    <n v="1.9325000000000001"/>
    <x v="68"/>
  </r>
  <r>
    <x v="0"/>
    <s v="KC"/>
    <s v="BAL"/>
    <n v="59"/>
    <n v="41"/>
    <s v="(8:20) (Shotgun) 15-P.Mahomes pass short left to 17-M.Hardman to KC 46 for 5 yards (6-P.Queen; 23-A.Averett)."/>
    <s v="pass"/>
    <n v="0"/>
    <n v="1"/>
    <n v="0"/>
    <n v="0"/>
    <s v="M.Hardman"/>
    <n v="5"/>
    <n v="5"/>
    <n v="0"/>
    <n v="1"/>
    <n v="0"/>
    <n v="1.6"/>
    <n v="1.6875"/>
    <n v="1.6875"/>
    <x v="106"/>
  </r>
  <r>
    <x v="0"/>
    <s v="KC"/>
    <s v="BAL"/>
    <n v="46"/>
    <n v="54"/>
    <s v="(7:14) 15-P.Mahomes pass incomplete deep left to 17-M.Hardman."/>
    <s v="pass"/>
    <n v="0"/>
    <n v="1"/>
    <n v="0"/>
    <n v="0"/>
    <s v="M.Hardman"/>
    <n v="46"/>
    <n v="46"/>
    <n v="0"/>
    <n v="1"/>
    <n v="0"/>
    <n v="1.6"/>
    <n v="2.4050000000000002"/>
    <n v="2.4050000000000002"/>
    <x v="106"/>
  </r>
  <r>
    <x v="0"/>
    <s v="KC"/>
    <s v="BAL"/>
    <n v="46"/>
    <n v="54"/>
    <s v="(7:07) (Shotgun) 15-P.Mahomes pass short right to 87-T.Kelce for 46 yards, TOUCHDOWN."/>
    <s v="pass"/>
    <n v="0"/>
    <n v="1"/>
    <n v="0"/>
    <n v="0"/>
    <s v="T.Kelce"/>
    <n v="3"/>
    <n v="3"/>
    <n v="0"/>
    <n v="1"/>
    <n v="0"/>
    <n v="1.6"/>
    <n v="1.6525000000000001"/>
    <n v="1.6525000000000001"/>
    <x v="56"/>
  </r>
  <r>
    <x v="0"/>
    <s v="KC"/>
    <s v="BAL"/>
    <n v="54"/>
    <n v="46"/>
    <s v="(2:35) (Shotgun) 15-P.Mahomes pass short right to 10-T.Hill pushed ob at KC 49 for 3 yards (44-M.Humphrey)."/>
    <s v="pass"/>
    <n v="0"/>
    <n v="1"/>
    <n v="0"/>
    <n v="0"/>
    <s v="T.Hill"/>
    <n v="-4"/>
    <n v="-4"/>
    <n v="0"/>
    <n v="1"/>
    <n v="0"/>
    <n v="1.6"/>
    <n v="1.53"/>
    <n v="1.53"/>
    <x v="72"/>
  </r>
  <r>
    <x v="0"/>
    <s v="KC"/>
    <s v="BAL"/>
    <n v="51"/>
    <n v="49"/>
    <s v="(2:09) (Shotgun) 15-P.Mahomes pass short middle intended for 87-T.Kelce INTERCEPTED by 25-T.Young [99-O.Oweh] at BAL 44. 25-T.Young to BAL 44 for no gain (87-T.Kelce)."/>
    <s v="pass"/>
    <n v="0"/>
    <n v="1"/>
    <n v="0"/>
    <n v="0"/>
    <s v="T.Kelce"/>
    <n v="7"/>
    <n v="7"/>
    <n v="0"/>
    <n v="1"/>
    <n v="0"/>
    <n v="1.6"/>
    <n v="1.7225000000000001"/>
    <n v="1.7225000000000001"/>
    <x v="56"/>
  </r>
  <r>
    <x v="0"/>
    <s v="BAL"/>
    <s v="KC"/>
    <n v="36"/>
    <n v="64"/>
    <s v="(1:16) (Shotgun) 8-L.Jackson pass short middle to 14-S.Watkins to KC 17 for 19 yards (38-L.Sneed)."/>
    <s v="pass"/>
    <n v="0"/>
    <n v="1"/>
    <n v="0"/>
    <n v="0"/>
    <s v="S.Watkins"/>
    <n v="12"/>
    <n v="12"/>
    <n v="0"/>
    <n v="1"/>
    <n v="0"/>
    <n v="1.6"/>
    <n v="1.81"/>
    <n v="1.81"/>
    <x v="131"/>
  </r>
  <r>
    <x v="0"/>
    <s v="BAL"/>
    <s v="KC"/>
    <n v="11"/>
    <n v="89"/>
    <s v="(15:00) (Shotgun) 8-L.Jackson pass short left to 84-J.Oliver to KC 2 for 9 yards (56-B.Niemann)."/>
    <s v="pass"/>
    <n v="0"/>
    <n v="1"/>
    <n v="0"/>
    <n v="0"/>
    <s v="J.Oliver"/>
    <n v="5"/>
    <n v="5"/>
    <n v="0"/>
    <n v="1"/>
    <n v="0"/>
    <n v="2.2000000000000002"/>
    <n v="1.6875"/>
    <n v="2.0257500000000004"/>
    <x v="193"/>
  </r>
  <r>
    <x v="0"/>
    <s v="KC"/>
    <s v="BAL"/>
    <n v="73"/>
    <n v="27"/>
    <s v="(13:27) (Shotgun) 15-P.Mahomes pass short middle to 17-M.Hardman to KC 35 for 8 yards (6-P.Queen)."/>
    <s v="pass"/>
    <n v="0"/>
    <n v="1"/>
    <n v="0"/>
    <n v="0"/>
    <s v="M.Hardman"/>
    <n v="4"/>
    <n v="4"/>
    <n v="0"/>
    <n v="1"/>
    <n v="0"/>
    <n v="1.6"/>
    <n v="1.6700000000000002"/>
    <n v="1.6700000000000002"/>
    <x v="106"/>
  </r>
  <r>
    <x v="0"/>
    <s v="KC"/>
    <s v="BAL"/>
    <n v="67"/>
    <n v="33"/>
    <s v="(12:12) (Shotgun) 15-P.Mahomes pass short left to 11-D.Robinson to KC 36 for 3 yards (23-A.Averett)."/>
    <s v="pass"/>
    <n v="0"/>
    <n v="1"/>
    <n v="0"/>
    <n v="0"/>
    <s v="D.Robinson"/>
    <n v="3"/>
    <n v="3"/>
    <n v="0"/>
    <n v="1"/>
    <n v="0"/>
    <n v="1.6"/>
    <n v="1.6525000000000001"/>
    <n v="1.6525000000000001"/>
    <x v="204"/>
  </r>
  <r>
    <x v="0"/>
    <s v="KC"/>
    <s v="BAL"/>
    <n v="64"/>
    <n v="36"/>
    <s v="(11:28) (Shotgun) 15-P.Mahomes pass incomplete deep right to 10-T.Hill (23-A.Averett)."/>
    <s v="pass"/>
    <n v="0"/>
    <n v="1"/>
    <n v="0"/>
    <n v="0"/>
    <s v="T.Hill"/>
    <n v="16"/>
    <n v="16"/>
    <n v="0"/>
    <n v="1"/>
    <n v="0"/>
    <n v="1.6"/>
    <n v="1.8800000000000001"/>
    <n v="1.8800000000000001"/>
    <x v="72"/>
  </r>
  <r>
    <x v="0"/>
    <s v="BAL"/>
    <s v="KC"/>
    <n v="55"/>
    <n v="45"/>
    <s v="(9:51) (Shotgun) 8-L.Jackson pass incomplete short middle to 14-S.Watkins."/>
    <s v="pass"/>
    <n v="0"/>
    <n v="1"/>
    <n v="0"/>
    <n v="0"/>
    <s v="S.Watkins"/>
    <n v="8"/>
    <n v="8"/>
    <n v="0"/>
    <n v="1"/>
    <n v="0"/>
    <n v="1.6"/>
    <n v="1.74"/>
    <n v="1.74"/>
    <x v="131"/>
  </r>
  <r>
    <x v="0"/>
    <s v="BAL"/>
    <s v="KC"/>
    <n v="39"/>
    <n v="61"/>
    <s v="(8:06) (Shotgun) 8-L.Jackson pass short left to 89-M.Andrews pushed ob at KC 29 for 10 yards (49-D.Sorensen)."/>
    <s v="pass"/>
    <n v="0"/>
    <n v="1"/>
    <n v="0"/>
    <n v="0"/>
    <s v="M.Andrews"/>
    <n v="8"/>
    <n v="8"/>
    <n v="0"/>
    <n v="1"/>
    <n v="0"/>
    <n v="1.6"/>
    <n v="1.74"/>
    <n v="1.74"/>
    <x v="132"/>
  </r>
  <r>
    <x v="0"/>
    <s v="BAL"/>
    <s v="KC"/>
    <n v="12"/>
    <n v="88"/>
    <s v="(5:36) (Shotgun) 8-L.Jackson pass incomplete short middle to 5-M.Brown (32-T.Mathieu)."/>
    <s v="pass"/>
    <n v="0"/>
    <n v="1"/>
    <n v="0"/>
    <n v="0"/>
    <s v="M.Brown"/>
    <n v="12"/>
    <n v="12"/>
    <n v="0"/>
    <n v="1"/>
    <n v="0"/>
    <n v="2.2000000000000002"/>
    <n v="1.81"/>
    <n v="2.0674000000000001"/>
    <x v="68"/>
  </r>
  <r>
    <x v="0"/>
    <s v="KC"/>
    <s v="BAL"/>
    <n v="52"/>
    <n v="48"/>
    <s v="(2:35) (Shotgun) 15-P.Mahomes pass short middle to 87-T.Kelce to BAL 39 for 13 yards (49-C.Board)."/>
    <s v="pass"/>
    <n v="0"/>
    <n v="1"/>
    <n v="0"/>
    <n v="0"/>
    <s v="T.Kelce"/>
    <n v="5"/>
    <n v="5"/>
    <n v="0"/>
    <n v="1"/>
    <n v="0"/>
    <n v="1.6"/>
    <n v="1.6875"/>
    <n v="1.6875"/>
    <x v="56"/>
  </r>
  <r>
    <x v="0"/>
    <s v="KC"/>
    <s v="BAL"/>
    <n v="39"/>
    <n v="61"/>
    <s v="(2:00) (Shotgun) 15-P.Mahomes pass short left to 87-T.Kelce to BAL 32 for 7 yards (54-T.Bowser)."/>
    <s v="pass"/>
    <n v="0"/>
    <n v="1"/>
    <n v="0"/>
    <n v="0"/>
    <s v="T.Kelce"/>
    <n v="-1"/>
    <n v="-1"/>
    <n v="0"/>
    <n v="1"/>
    <n v="0"/>
    <n v="1.6"/>
    <n v="1.5825"/>
    <n v="1.5825"/>
    <x v="56"/>
  </r>
  <r>
    <x v="0"/>
    <s v="BAL"/>
    <s v="KC"/>
    <n v="63"/>
    <n v="37"/>
    <s v="(1:11) (Shotgun) 8-L.Jackson pass short middle to 14-S.Watkins to BAL 43 for 6 yards (21-M.Hughes)."/>
    <s v="pass"/>
    <n v="0"/>
    <n v="1"/>
    <n v="0"/>
    <n v="0"/>
    <s v="S.Watkins"/>
    <n v="5"/>
    <n v="5"/>
    <n v="0"/>
    <n v="1"/>
    <n v="0"/>
    <n v="1.6"/>
    <n v="1.6875"/>
    <n v="1.6875"/>
    <x v="131"/>
  </r>
  <r>
    <x v="0"/>
    <s v="IND"/>
    <s v="LA"/>
    <n v="59"/>
    <n v="41"/>
    <s v="(14:50) (Shotgun) 2-C.Wentz pass short right to 11-M.Pittman to LA 45 for 14 yards (41-K.Young)."/>
    <s v="pass"/>
    <n v="0"/>
    <n v="1"/>
    <n v="0"/>
    <n v="0"/>
    <s v="M.Pittman"/>
    <n v="4"/>
    <n v="4"/>
    <n v="0"/>
    <n v="1"/>
    <n v="0"/>
    <n v="1.6"/>
    <n v="1.6700000000000002"/>
    <n v="1.6700000000000002"/>
    <x v="58"/>
  </r>
  <r>
    <x v="0"/>
    <s v="IND"/>
    <s v="LA"/>
    <n v="45"/>
    <n v="55"/>
    <s v="(14:14) (Shotgun) 2-C.Wentz pass short middle to 16-A.Dulin pushed ob at LA 35 for 10 yards (24-T.Rapp)."/>
    <s v="pass"/>
    <n v="0"/>
    <n v="1"/>
    <n v="0"/>
    <n v="0"/>
    <s v="A.Dulin"/>
    <n v="-4"/>
    <n v="-4"/>
    <n v="0"/>
    <n v="1"/>
    <n v="0"/>
    <n v="1.6"/>
    <n v="1.53"/>
    <n v="1.53"/>
    <x v="290"/>
  </r>
  <r>
    <x v="0"/>
    <s v="IND"/>
    <s v="LA"/>
    <n v="35"/>
    <n v="65"/>
    <s v="(13:36) (Shotgun) 2-C.Wentz pass short right to 11-M.Pittman to LA 26 for 9 yards (22-D.Long)."/>
    <s v="pass"/>
    <n v="0"/>
    <n v="1"/>
    <n v="0"/>
    <n v="0"/>
    <s v="M.Pittman"/>
    <n v="6"/>
    <n v="6"/>
    <n v="0"/>
    <n v="1"/>
    <n v="0"/>
    <n v="1.6"/>
    <n v="1.7050000000000001"/>
    <n v="1.7050000000000001"/>
    <x v="58"/>
  </r>
  <r>
    <x v="0"/>
    <s v="IND"/>
    <s v="LA"/>
    <n v="19"/>
    <n v="81"/>
    <s v="(11:33) (Shotgun) 2-C.Wentz pass short right to 84-J.Doyle to LA 14 for 5 yards (11-D.Williams)."/>
    <s v="pass"/>
    <n v="0"/>
    <n v="1"/>
    <n v="0"/>
    <n v="0"/>
    <s v="J.Doyle"/>
    <n v="5"/>
    <n v="5"/>
    <n v="0"/>
    <n v="1"/>
    <n v="0"/>
    <n v="2"/>
    <n v="1.6875"/>
    <n v="1.8937500000000003"/>
    <x v="162"/>
  </r>
  <r>
    <x v="0"/>
    <s v="LA"/>
    <s v="IND"/>
    <n v="72"/>
    <n v="28"/>
    <s v="(6:47) 9-M.Stafford pass short left to 27-D.Henderson to IND 49 for 23 yards (32-J.Blackmon; 58-B.Okerek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</r>
  <r>
    <x v="0"/>
    <s v="LA"/>
    <s v="IND"/>
    <n v="49"/>
    <n v="51"/>
    <s v="(6:10) (No Huddle, Shotgun) 9-M.Stafford pass short middle to 12-V.Jefferson to IND 35 for 14 yards (38-T.Carrie)."/>
    <s v="pass"/>
    <n v="0"/>
    <n v="1"/>
    <n v="0"/>
    <n v="0"/>
    <s v="V.Jefferson"/>
    <n v="14"/>
    <n v="14"/>
    <n v="0"/>
    <n v="1"/>
    <n v="0"/>
    <n v="1.6"/>
    <n v="1.845"/>
    <n v="1.845"/>
    <x v="57"/>
  </r>
  <r>
    <x v="0"/>
    <s v="LA"/>
    <s v="IND"/>
    <n v="33"/>
    <n v="67"/>
    <s v="(4:43) (Shotgun) 9-M.Stafford pass short left to 10-C.Kupp to IND 20 for 13 yards (38-T.Carrie, 32-J.Blackmon)."/>
    <s v="pass"/>
    <n v="0"/>
    <n v="1"/>
    <n v="0"/>
    <n v="0"/>
    <s v="C.Kupp"/>
    <n v="-1"/>
    <n v="-1"/>
    <n v="0"/>
    <n v="1"/>
    <n v="0"/>
    <n v="1.6"/>
    <n v="1.5825"/>
    <n v="1.5825"/>
    <x v="15"/>
  </r>
  <r>
    <x v="0"/>
    <s v="LA"/>
    <s v="IND"/>
    <n v="16"/>
    <n v="84"/>
    <s v="(3:23) (Shotgun) 9-M.Stafford pass deep left to 10-C.Kupp for 16 yards, TOUCHDOWN."/>
    <s v="pass"/>
    <n v="0"/>
    <n v="1"/>
    <n v="0"/>
    <n v="0"/>
    <s v="C.Kupp"/>
    <n v="16"/>
    <n v="16"/>
    <n v="0"/>
    <n v="1"/>
    <n v="0"/>
    <n v="2"/>
    <n v="1.8800000000000001"/>
    <n v="1.9592000000000001"/>
    <x v="15"/>
  </r>
  <r>
    <x v="0"/>
    <s v="IND"/>
    <s v="LA"/>
    <n v="32"/>
    <n v="68"/>
    <s v="(:02) (Shotgun) 2-C.Wentz pass short right to 28-J.Taylor to LA 30 for 2 yards (11-D.Williams, 54-L.Floyd)."/>
    <s v="pass"/>
    <n v="0"/>
    <n v="1"/>
    <n v="0"/>
    <n v="0"/>
    <s v="J.Taylor"/>
    <n v="-1"/>
    <n v="-1"/>
    <n v="0"/>
    <n v="1"/>
    <n v="0"/>
    <n v="1.6"/>
    <n v="1.5825"/>
    <n v="1.5825"/>
    <x v="45"/>
  </r>
  <r>
    <x v="0"/>
    <s v="IND"/>
    <s v="LA"/>
    <n v="30"/>
    <n v="70"/>
    <s v="(15:00) (Shotgun) 2-C.Wentz pass incomplete short left to 21-N.Hines."/>
    <s v="pass"/>
    <n v="0"/>
    <n v="1"/>
    <n v="0"/>
    <n v="0"/>
    <s v="N.Hines"/>
    <n v="4"/>
    <n v="4"/>
    <n v="0"/>
    <n v="1"/>
    <n v="0"/>
    <n v="1.6"/>
    <n v="1.6700000000000002"/>
    <n v="1.6700000000000002"/>
    <x v="91"/>
  </r>
  <r>
    <x v="0"/>
    <s v="IND"/>
    <s v="LA"/>
    <n v="40"/>
    <n v="60"/>
    <s v="(13:57) (Shotgun) 2-C.Wentz pass short left to 81-M.Alie-Cox to LA 22 for 18 yards (41-K.Young)."/>
    <s v="pass"/>
    <n v="0"/>
    <n v="1"/>
    <n v="0"/>
    <n v="0"/>
    <s v="M.Alie-Cox"/>
    <n v="5"/>
    <n v="5"/>
    <n v="0"/>
    <n v="1"/>
    <n v="0"/>
    <n v="1.6"/>
    <n v="1.6875"/>
    <n v="1.6875"/>
    <x v="264"/>
  </r>
  <r>
    <x v="0"/>
    <s v="IND"/>
    <s v="LA"/>
    <n v="10"/>
    <n v="90"/>
    <s v="(11:42) (Shotgun) 2-C.Wentz pass short right to 11-M.Pittman to LA 3 for 7 yards (11-D.Williams)."/>
    <s v="pass"/>
    <n v="0"/>
    <n v="1"/>
    <n v="0"/>
    <n v="0"/>
    <s v="M.Pittman"/>
    <n v="5"/>
    <n v="5"/>
    <n v="0"/>
    <n v="1"/>
    <n v="0"/>
    <n v="2.2000000000000002"/>
    <n v="1.6875"/>
    <n v="2.0257500000000004"/>
    <x v="58"/>
  </r>
  <r>
    <x v="0"/>
    <s v="IND"/>
    <s v="LA"/>
    <n v="3"/>
    <n v="97"/>
    <s v="(10:14) (Shotgun) 2-C.Wentz pass short middle intended for 84-J.Doyle INTERCEPTED by 51-T.Reeder at LA 3. 51-T.Reeder to LA 5 for 2 yards (73-J.Davenport)."/>
    <s v="pass"/>
    <n v="0"/>
    <n v="1"/>
    <n v="0"/>
    <n v="0"/>
    <s v="J.Doyle"/>
    <n v="0"/>
    <n v="0"/>
    <n v="0"/>
    <n v="1"/>
    <n v="0"/>
    <n v="3.5"/>
    <n v="1.6"/>
    <n v="3.5"/>
    <x v="162"/>
  </r>
  <r>
    <x v="0"/>
    <s v="LA"/>
    <s v="IND"/>
    <n v="73"/>
    <n v="27"/>
    <s v="(9:06) (No Huddle) 9-M.Stafford pass short left to 27-D.Henderson to LA 31 for 4 yards (23-K.Moore)."/>
    <s v="pass"/>
    <n v="0"/>
    <n v="1"/>
    <n v="0"/>
    <n v="0"/>
    <s v="D.Henderson"/>
    <n v="1"/>
    <n v="1"/>
    <n v="0"/>
    <n v="1"/>
    <n v="0"/>
    <n v="1.6"/>
    <n v="1.6175000000000002"/>
    <n v="1.6175000000000002"/>
    <x v="200"/>
  </r>
  <r>
    <x v="0"/>
    <s v="LA"/>
    <s v="IND"/>
    <n v="67"/>
    <n v="33"/>
    <s v="(7:42) (Shotgun) 9-M.Stafford pass short right to 89-T.Higbee to LA 41 for 8 yards (23-K.Moore, 53-D.Leonard)."/>
    <s v="pass"/>
    <n v="0"/>
    <n v="1"/>
    <n v="0"/>
    <n v="0"/>
    <s v="T.Higbee"/>
    <n v="5"/>
    <n v="5"/>
    <n v="0"/>
    <n v="1"/>
    <n v="0"/>
    <n v="1.6"/>
    <n v="1.6875"/>
    <n v="1.6875"/>
    <x v="34"/>
  </r>
  <r>
    <x v="0"/>
    <s v="LA"/>
    <s v="IND"/>
    <n v="63"/>
    <n v="37"/>
    <s v="(6:14) (Shotgun) 9-M.Stafford pass short middle to 2-R.Woods to IND 47 for 16 yards (34-I.Rodgers)."/>
    <s v="pass"/>
    <n v="0"/>
    <n v="1"/>
    <n v="0"/>
    <n v="0"/>
    <s v="R.Woods"/>
    <n v="14"/>
    <n v="14"/>
    <n v="0"/>
    <n v="1"/>
    <n v="0"/>
    <n v="1.6"/>
    <n v="1.845"/>
    <n v="1.845"/>
    <x v="1"/>
  </r>
  <r>
    <x v="0"/>
    <s v="LA"/>
    <s v="IND"/>
    <n v="47"/>
    <n v="53"/>
    <s v="(4:28) (Shotgun) 9-M.Stafford pass short left to 10-C.Kupp to IND 36 for 11 yards (23-K.Moore)."/>
    <s v="pass"/>
    <n v="0"/>
    <n v="1"/>
    <n v="0"/>
    <n v="0"/>
    <s v="C.Kupp"/>
    <n v="12"/>
    <n v="12"/>
    <n v="0"/>
    <n v="1"/>
    <n v="0"/>
    <n v="1.6"/>
    <n v="1.81"/>
    <n v="1.81"/>
    <x v="15"/>
  </r>
  <r>
    <x v="0"/>
    <s v="LA"/>
    <s v="IND"/>
    <n v="31"/>
    <n v="69"/>
    <s v="(2:59) (Shotgun) 9-M.Stafford pass short left to 10-C.Kupp pushed ob at IND 17 for 14 yards (23-K.Moore) [99-D.Buckner]."/>
    <s v="pass"/>
    <n v="0"/>
    <n v="1"/>
    <n v="0"/>
    <n v="0"/>
    <s v="C.Kupp"/>
    <n v="4"/>
    <n v="4"/>
    <n v="0"/>
    <n v="1"/>
    <n v="0"/>
    <n v="1.6"/>
    <n v="1.6700000000000002"/>
    <n v="1.6700000000000002"/>
    <x v="15"/>
  </r>
  <r>
    <x v="0"/>
    <s v="LA"/>
    <s v="IND"/>
    <n v="17"/>
    <n v="83"/>
    <s v="(2:21) (Shotgun) 9-M.Stafford pass incomplete short right to 27-D.Henderson."/>
    <s v="pass"/>
    <n v="0"/>
    <n v="1"/>
    <n v="0"/>
    <n v="0"/>
    <s v="D.Henderson"/>
    <n v="-1"/>
    <n v="-1"/>
    <n v="0"/>
    <n v="1"/>
    <n v="0"/>
    <n v="2"/>
    <n v="1.5825"/>
    <n v="1.85805"/>
    <x v="200"/>
  </r>
  <r>
    <x v="0"/>
    <s v="LA"/>
    <s v="IND"/>
    <n v="16"/>
    <n v="84"/>
    <s v="(2:00) (Shotgun) 9-M.Stafford pass incomplete deep left to 2-R.Woods (99-D.Buckner) [99-D.Buckner]."/>
    <s v="pass"/>
    <n v="0"/>
    <n v="1"/>
    <n v="0"/>
    <n v="0"/>
    <s v="R.Woods"/>
    <n v="16"/>
    <n v="16"/>
    <n v="0"/>
    <n v="1"/>
    <n v="0"/>
    <n v="2"/>
    <n v="1.8800000000000001"/>
    <n v="1.9592000000000001"/>
    <x v="1"/>
  </r>
  <r>
    <x v="0"/>
    <s v="IND"/>
    <s v="LA"/>
    <n v="62"/>
    <n v="38"/>
    <s v="(1:19) (Shotgun) 2-C.Wentz pass short left to 21-N.Hines to IND 45 for 7 yards (41-K.Young) [69-S.Joseph]."/>
    <s v="pass"/>
    <n v="0"/>
    <n v="1"/>
    <n v="0"/>
    <n v="0"/>
    <s v="N.Hines"/>
    <n v="2"/>
    <n v="2"/>
    <n v="0"/>
    <n v="1"/>
    <n v="0"/>
    <n v="1.6"/>
    <n v="1.635"/>
    <n v="1.635"/>
    <x v="91"/>
  </r>
  <r>
    <x v="0"/>
    <s v="IND"/>
    <s v="LA"/>
    <n v="38"/>
    <n v="62"/>
    <s v="(:38) (Shotgun) 2-C.Wentz pass short left to 11-M.Pittman to LA 35 for 3 yards (11-D.Williams)."/>
    <s v="pass"/>
    <n v="0"/>
    <n v="1"/>
    <n v="0"/>
    <n v="0"/>
    <s v="M.Pittman"/>
    <n v="3"/>
    <n v="3"/>
    <n v="0"/>
    <n v="1"/>
    <n v="0"/>
    <n v="1.6"/>
    <n v="1.6525000000000001"/>
    <n v="1.6525000000000001"/>
    <x v="58"/>
  </r>
  <r>
    <x v="0"/>
    <s v="IND"/>
    <s v="LA"/>
    <n v="35"/>
    <n v="65"/>
    <s v="(:19) (No Huddle, Shotgun) 2-C.Wentz pass short left to 14-Z.Pascal pushed ob at LA 28 for 7 yards (5-J.Ramsey)."/>
    <s v="pass"/>
    <n v="0"/>
    <n v="1"/>
    <n v="0"/>
    <n v="0"/>
    <s v="Z.Pascal"/>
    <n v="3"/>
    <n v="3"/>
    <n v="0"/>
    <n v="1"/>
    <n v="0"/>
    <n v="1.6"/>
    <n v="1.6525000000000001"/>
    <n v="1.6525000000000001"/>
    <x v="46"/>
  </r>
  <r>
    <x v="0"/>
    <s v="IND"/>
    <s v="LA"/>
    <n v="28"/>
    <n v="72"/>
    <s v="(:07) (Shotgun) 2-C.Wentz pass incomplete deep left to 17-M.Strachan."/>
    <s v="pass"/>
    <n v="0"/>
    <n v="1"/>
    <n v="0"/>
    <n v="0"/>
    <s v="M.Strachan"/>
    <n v="28"/>
    <n v="28"/>
    <n v="0"/>
    <n v="1"/>
    <n v="0"/>
    <n v="1.6"/>
    <n v="2.09"/>
    <n v="2.09"/>
    <x v="47"/>
  </r>
  <r>
    <x v="0"/>
    <s v="LA"/>
    <s v="IND"/>
    <n v="74"/>
    <n v="26"/>
    <s v="(14:56) (Shotgun) 9-M.Stafford pass incomplete short right to 2-R.Woods."/>
    <s v="pass"/>
    <n v="0"/>
    <n v="1"/>
    <n v="0"/>
    <n v="0"/>
    <s v="R.Woods"/>
    <n v="5"/>
    <n v="5"/>
    <n v="0"/>
    <n v="1"/>
    <n v="0"/>
    <n v="1.6"/>
    <n v="1.6875"/>
    <n v="1.6875"/>
    <x v="1"/>
  </r>
  <r>
    <x v="0"/>
    <s v="LA"/>
    <s v="IND"/>
    <n v="74"/>
    <n v="26"/>
    <s v="(14:53) (Shotgun) 9-M.Stafford pass short left to 10-C.Kupp pushed ob at IND 31 for 43 yards (32-J.Blackmon)."/>
    <s v="pass"/>
    <n v="0"/>
    <n v="1"/>
    <n v="0"/>
    <n v="0"/>
    <s v="C.Kupp"/>
    <n v="0"/>
    <n v="0"/>
    <n v="0"/>
    <n v="1"/>
    <n v="0"/>
    <n v="1.6"/>
    <n v="1.6"/>
    <n v="1.6"/>
    <x v="15"/>
  </r>
  <r>
    <x v="0"/>
    <s v="IND"/>
    <s v="LA"/>
    <n v="74"/>
    <n v="26"/>
    <s v="(10:54) (Shotgun) 2-C.Wentz pass incomplete short middle to 81-M.Alie-Cox."/>
    <s v="pass"/>
    <n v="0"/>
    <n v="1"/>
    <n v="0"/>
    <n v="0"/>
    <s v="M.Alie-Cox"/>
    <n v="2"/>
    <n v="2"/>
    <n v="0"/>
    <n v="1"/>
    <n v="0"/>
    <n v="1.6"/>
    <n v="1.635"/>
    <n v="1.635"/>
    <x v="264"/>
  </r>
  <r>
    <x v="0"/>
    <s v="LA"/>
    <s v="IND"/>
    <n v="61"/>
    <n v="39"/>
    <s v="(10:03) 9-M.Stafford pass short left to 27-D.Henderson to LA 41 for 2 yards (23-K.Moore)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</r>
  <r>
    <x v="0"/>
    <s v="LA"/>
    <s v="IND"/>
    <n v="59"/>
    <n v="41"/>
    <s v="(9:35) (No Huddle, Shotgun) 9-M.Stafford pass incomplete short left to 27-D.Henderson."/>
    <s v="pass"/>
    <n v="0"/>
    <n v="1"/>
    <n v="0"/>
    <n v="0"/>
    <s v="D.Henderson"/>
    <n v="-3"/>
    <n v="-3"/>
    <n v="0"/>
    <n v="1"/>
    <n v="0"/>
    <n v="1.6"/>
    <n v="1.5475000000000001"/>
    <n v="1.5475000000000001"/>
    <x v="200"/>
  </r>
  <r>
    <x v="0"/>
    <s v="LA"/>
    <s v="IND"/>
    <n v="59"/>
    <n v="41"/>
    <s v="(9:32) (Shotgun) 9-M.Stafford pass incomplete short middle to 10-C.Kupp (53-D.Leonard)."/>
    <s v="pass"/>
    <n v="0"/>
    <n v="1"/>
    <n v="0"/>
    <n v="0"/>
    <s v="C.Kupp"/>
    <n v="9"/>
    <n v="9"/>
    <n v="0"/>
    <n v="1"/>
    <n v="0"/>
    <n v="1.6"/>
    <n v="1.7575000000000001"/>
    <n v="1.7575000000000001"/>
    <x v="15"/>
  </r>
  <r>
    <x v="0"/>
    <s v="IND"/>
    <s v="LA"/>
    <n v="52"/>
    <n v="48"/>
    <s v="(7:08) (Shotgun) 2-C.Wentz pass short left to 84-J.Doyle to LA 40 for 12 yards (11-D.Williams)."/>
    <s v="pass"/>
    <n v="0"/>
    <n v="1"/>
    <n v="0"/>
    <n v="0"/>
    <s v="J.Doyle"/>
    <n v="2"/>
    <n v="2"/>
    <n v="0"/>
    <n v="1"/>
    <n v="0"/>
    <n v="1.6"/>
    <n v="1.635"/>
    <n v="1.635"/>
    <x v="162"/>
  </r>
  <r>
    <x v="0"/>
    <s v="IND"/>
    <s v="LA"/>
    <n v="40"/>
    <n v="60"/>
    <s v="(6:24) 2-C.Wentz pass deep left to 11-M.Pittman pushed ob at LA 17 for 23 yards (24-T.Rapp)."/>
    <s v="pass"/>
    <n v="0"/>
    <n v="1"/>
    <n v="0"/>
    <n v="0"/>
    <s v="M.Pittman"/>
    <n v="21"/>
    <n v="21"/>
    <n v="0"/>
    <n v="1"/>
    <n v="0"/>
    <n v="1.6"/>
    <n v="1.9675"/>
    <n v="1.9675"/>
    <x v="58"/>
  </r>
  <r>
    <x v="0"/>
    <s v="IND"/>
    <s v="LA"/>
    <n v="17"/>
    <n v="83"/>
    <s v="(5:48) (Shotgun) 2-C.Wentz pass incomplete short left to 84-J.Doyle (11-D.Williams)."/>
    <s v="pass"/>
    <n v="0"/>
    <n v="1"/>
    <n v="0"/>
    <n v="0"/>
    <s v="J.Doyle"/>
    <n v="6"/>
    <n v="6"/>
    <n v="0"/>
    <n v="1"/>
    <n v="0"/>
    <n v="2"/>
    <n v="1.7050000000000001"/>
    <n v="1.8997000000000002"/>
    <x v="162"/>
  </r>
  <r>
    <x v="0"/>
    <s v="IND"/>
    <s v="LA"/>
    <n v="8"/>
    <n v="92"/>
    <s v="(3:54) (Shotgun) 2-C.Wentz pass incomplete short right to 11-M.Pittman."/>
    <s v="pass"/>
    <n v="0"/>
    <n v="1"/>
    <n v="0"/>
    <n v="0"/>
    <s v="M.Pittman"/>
    <n v="4"/>
    <n v="4"/>
    <n v="0"/>
    <n v="1"/>
    <n v="0"/>
    <n v="2.7"/>
    <n v="1.6700000000000002"/>
    <n v="2.3498000000000001"/>
    <x v="58"/>
  </r>
  <r>
    <x v="0"/>
    <s v="IND"/>
    <s v="LA"/>
    <n v="8"/>
    <n v="92"/>
    <s v="(3:46) (Shotgun) 2-C.Wentz pass short right to 14-Z.Pascal for 8 yards, TOUCHDOWN."/>
    <s v="pass"/>
    <n v="0"/>
    <n v="1"/>
    <n v="0"/>
    <n v="0"/>
    <s v="Z.Pascal"/>
    <n v="8"/>
    <n v="8"/>
    <n v="0"/>
    <n v="1"/>
    <n v="0"/>
    <n v="2.7"/>
    <n v="1.74"/>
    <n v="2.3736000000000002"/>
    <x v="46"/>
  </r>
  <r>
    <x v="0"/>
    <s v="IND"/>
    <s v="LA"/>
    <n v="63"/>
    <n v="37"/>
    <s v="(2:49) 2-C.Wentz pass short right to 84-J.Doyle to IND 37 for no gain (4-J.Fuller) [54-L.Floyd]."/>
    <s v="pass"/>
    <n v="0"/>
    <n v="1"/>
    <n v="0"/>
    <n v="0"/>
    <s v="J.Doyle"/>
    <n v="-9"/>
    <n v="-9"/>
    <n v="0"/>
    <n v="1"/>
    <n v="0"/>
    <n v="1.6"/>
    <n v="1.4425000000000001"/>
    <n v="1.4425000000000001"/>
    <x v="162"/>
  </r>
  <r>
    <x v="0"/>
    <s v="IND"/>
    <s v="LA"/>
    <n v="63"/>
    <n v="37"/>
    <s v="(2:08) (Shotgun) 2-C.Wentz pass short right to 11-M.Pittman to LA 48 for 15 yards (4-J.Fuller, 5-J.Ramsey)."/>
    <s v="pass"/>
    <n v="0"/>
    <n v="1"/>
    <n v="0"/>
    <n v="0"/>
    <s v="M.Pittman"/>
    <n v="8"/>
    <n v="8"/>
    <n v="0"/>
    <n v="1"/>
    <n v="0"/>
    <n v="1.6"/>
    <n v="1.74"/>
    <n v="1.74"/>
    <x v="58"/>
  </r>
  <r>
    <x v="0"/>
    <s v="IND"/>
    <s v="LA"/>
    <n v="48"/>
    <n v="52"/>
    <s v="(1:25) 2-C.Wentz pass incomplete short right to 25-M.Mack."/>
    <s v="pass"/>
    <n v="0"/>
    <n v="1"/>
    <n v="0"/>
    <n v="0"/>
    <s v="M.Mack"/>
    <n v="0"/>
    <n v="0"/>
    <n v="0"/>
    <n v="1"/>
    <n v="0"/>
    <n v="1.6"/>
    <n v="1.6"/>
    <n v="1.6"/>
    <x v="291"/>
  </r>
  <r>
    <x v="0"/>
    <s v="IND"/>
    <s v="LA"/>
    <n v="47"/>
    <n v="53"/>
    <s v="(:32) (Shotgun) 2-C.Wentz pass incomplete deep right to 11-M.Pittman [51-T.Reeder]."/>
    <s v="pass"/>
    <n v="0"/>
    <n v="1"/>
    <n v="0"/>
    <n v="0"/>
    <s v="M.Pittman"/>
    <n v="20"/>
    <n v="20"/>
    <n v="0"/>
    <n v="1"/>
    <n v="0"/>
    <n v="1.6"/>
    <n v="1.9500000000000002"/>
    <n v="1.9500000000000002"/>
    <x v="58"/>
  </r>
  <r>
    <x v="0"/>
    <s v="LA"/>
    <s v="IND"/>
    <n v="70"/>
    <n v="30"/>
    <s v="(14:07) 9-M.Stafford pass short left to 2-R.Woods pushed ob at LA 41 for 11 yards (38-T.Carrie)."/>
    <s v="pass"/>
    <n v="0"/>
    <n v="1"/>
    <n v="0"/>
    <n v="0"/>
    <s v="R.Woods"/>
    <n v="7"/>
    <n v="7"/>
    <n v="0"/>
    <n v="1"/>
    <n v="0"/>
    <n v="1.6"/>
    <n v="1.7225000000000001"/>
    <n v="1.7225000000000001"/>
    <x v="1"/>
  </r>
  <r>
    <x v="0"/>
    <s v="LA"/>
    <s v="IND"/>
    <n v="54"/>
    <n v="46"/>
    <s v="(12:55) (Shotgun) 9-M.Stafford pass deep left to 10-C.Kupp pushed ob at IND 10 for 44 yards (38-T.Carrie)."/>
    <s v="pass"/>
    <n v="0"/>
    <n v="1"/>
    <n v="0"/>
    <n v="0"/>
    <s v="C.Kupp"/>
    <n v="22"/>
    <n v="22"/>
    <n v="0"/>
    <n v="1"/>
    <n v="0"/>
    <n v="1.6"/>
    <n v="1.9850000000000001"/>
    <n v="1.9850000000000001"/>
    <x v="15"/>
  </r>
  <r>
    <x v="0"/>
    <s v="LA"/>
    <s v="IND"/>
    <n v="10"/>
    <n v="90"/>
    <s v="(12:12) (Shotgun) 9-M.Stafford pass short middle to 10-C.Kupp for 10 yards, TOUCHDOWN."/>
    <s v="pass"/>
    <n v="0"/>
    <n v="1"/>
    <n v="0"/>
    <n v="0"/>
    <s v="C.Kupp"/>
    <n v="10"/>
    <n v="10"/>
    <n v="0"/>
    <n v="1"/>
    <n v="0"/>
    <n v="2.2000000000000002"/>
    <n v="1.7750000000000001"/>
    <n v="2.0555000000000003"/>
    <x v="15"/>
  </r>
  <r>
    <x v="0"/>
    <s v="IND"/>
    <s v="LA"/>
    <n v="63"/>
    <n v="37"/>
    <s v="(10:47) (Shotgun) 2-C.Wentz pass short left to 14-Z.Pascal to IND 46 for 9 yards (24-T.Rapp, 31-R.Rochell)."/>
    <s v="pass"/>
    <n v="0"/>
    <n v="1"/>
    <n v="0"/>
    <n v="0"/>
    <s v="Z.Pascal"/>
    <n v="-3"/>
    <n v="-3"/>
    <n v="0"/>
    <n v="1"/>
    <n v="0"/>
    <n v="1.6"/>
    <n v="1.5475000000000001"/>
    <n v="1.5475000000000001"/>
    <x v="46"/>
  </r>
  <r>
    <x v="0"/>
    <s v="IND"/>
    <s v="LA"/>
    <n v="56"/>
    <n v="44"/>
    <s v="(9:28) 2-C.Wentz pass deep right to 84-J.Doyle pushed ob at LA 22 for 34 yards (4-J.Fuller)."/>
    <s v="pass"/>
    <n v="0"/>
    <n v="1"/>
    <n v="0"/>
    <n v="0"/>
    <s v="J.Doyle"/>
    <n v="16"/>
    <n v="16"/>
    <n v="0"/>
    <n v="1"/>
    <n v="0"/>
    <n v="1.6"/>
    <n v="1.8800000000000001"/>
    <n v="1.8800000000000001"/>
    <x v="162"/>
  </r>
  <r>
    <x v="0"/>
    <s v="IND"/>
    <s v="LA"/>
    <n v="17"/>
    <n v="83"/>
    <s v="(7:31) (Shotgun) 2-C.Wentz pass incomplete short left to 11-M.Pittman [99-A.Donald]."/>
    <s v="pass"/>
    <n v="0"/>
    <n v="1"/>
    <n v="0"/>
    <n v="0"/>
    <s v="M.Pittman"/>
    <n v="5"/>
    <n v="5"/>
    <n v="0"/>
    <n v="1"/>
    <n v="0"/>
    <n v="2"/>
    <n v="1.6875"/>
    <n v="1.8937500000000003"/>
    <x v="58"/>
  </r>
  <r>
    <x v="0"/>
    <s v="LA"/>
    <s v="IND"/>
    <n v="59"/>
    <n v="41"/>
    <s v="(5:58) (Shotgun) 9-M.Stafford pass short left to 2-R.Woods to LA 48 for 7 yards (23-K.Moore)."/>
    <s v="pass"/>
    <n v="0"/>
    <n v="1"/>
    <n v="0"/>
    <n v="0"/>
    <s v="R.Woods"/>
    <n v="6"/>
    <n v="6"/>
    <n v="0"/>
    <n v="1"/>
    <n v="0"/>
    <n v="1.6"/>
    <n v="1.7050000000000001"/>
    <n v="1.7050000000000001"/>
    <x v="1"/>
  </r>
  <r>
    <x v="0"/>
    <s v="LA"/>
    <s v="IND"/>
    <n v="52"/>
    <n v="48"/>
    <s v="(5:17) 9-M.Stafford pass short right to 10-C.Kupp pushed ob at IND 49 for 3 yards (53-D.Leonard)."/>
    <s v="pass"/>
    <n v="0"/>
    <n v="1"/>
    <n v="0"/>
    <n v="0"/>
    <s v="C.Kupp"/>
    <n v="-1"/>
    <n v="-1"/>
    <n v="0"/>
    <n v="1"/>
    <n v="0"/>
    <n v="1.6"/>
    <n v="1.5825"/>
    <n v="1.5825"/>
    <x v="15"/>
  </r>
  <r>
    <x v="0"/>
    <s v="PIT"/>
    <s v="LV"/>
    <n v="68"/>
    <n v="32"/>
    <s v="(14:55) (Shotgun) 7-B.Roethlisberger pass short left to 19-J.Smith-Schuster to PIT 38 for 6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60"/>
    <n v="40"/>
    <s v="(13:39) (Shotgun) 7-B.Roethlisberger pass short right to 19-J.Smith-Schuster to PIT 45 for 5 yards (24-J.Abram)."/>
    <s v="pass"/>
    <n v="0"/>
    <n v="1"/>
    <n v="0"/>
    <n v="0"/>
    <s v="J.Smith-Schuster"/>
    <n v="4"/>
    <n v="4"/>
    <n v="0"/>
    <n v="1"/>
    <n v="0"/>
    <n v="1.6"/>
    <n v="1.6700000000000002"/>
    <n v="1.6700000000000002"/>
    <x v="12"/>
  </r>
  <r>
    <x v="0"/>
    <s v="PIT"/>
    <s v="LV"/>
    <n v="56"/>
    <n v="44"/>
    <s v="(12:22) 7-B.Roethlisberger pass short right to 19-J.Smith-Schuster to PIT 46 for 2 yards (39-N.Hobbs)."/>
    <s v="pass"/>
    <n v="0"/>
    <n v="1"/>
    <n v="0"/>
    <n v="0"/>
    <s v="J.Smith-Schuster"/>
    <n v="-1"/>
    <n v="-1"/>
    <n v="0"/>
    <n v="1"/>
    <n v="0"/>
    <n v="1.6"/>
    <n v="1.5825"/>
    <n v="1.5825"/>
    <x v="12"/>
  </r>
  <r>
    <x v="0"/>
    <s v="PIT"/>
    <s v="LV"/>
    <n v="54"/>
    <n v="46"/>
    <s v="(11:42) (Shotgun) 7-B.Roethlisberger pass incomplete short left to 85-E.Ebron [98-M.Crosby]."/>
    <s v="pass"/>
    <n v="0"/>
    <n v="1"/>
    <n v="0"/>
    <n v="0"/>
    <s v="E.Ebron"/>
    <n v="14"/>
    <n v="14"/>
    <n v="0"/>
    <n v="1"/>
    <n v="0"/>
    <n v="1.6"/>
    <n v="1.845"/>
    <n v="1.845"/>
    <x v="260"/>
  </r>
  <r>
    <x v="0"/>
    <s v="LV"/>
    <s v="PIT"/>
    <n v="69"/>
    <n v="31"/>
    <s v="(9:42) (Shotgun) 4-D.Carr pass short right to 13-H.Renfrow to LV 34 for 3 yards (42-J.Pierre, 90-T.Watt)."/>
    <s v="pass"/>
    <n v="0"/>
    <n v="1"/>
    <n v="0"/>
    <n v="0"/>
    <s v="H.Renfrow"/>
    <n v="2"/>
    <n v="2"/>
    <n v="0"/>
    <n v="1"/>
    <n v="0"/>
    <n v="1.6"/>
    <n v="1.635"/>
    <n v="1.635"/>
    <x v="190"/>
  </r>
  <r>
    <x v="0"/>
    <s v="LV"/>
    <s v="PIT"/>
    <n v="39"/>
    <n v="61"/>
    <s v="(5:44) (Shotgun) 4-D.Carr pass short left to 23-K.Drake pushed ob at PIT 28 for 11 yards (39-M.Fitzpatrick)."/>
    <s v="pass"/>
    <n v="0"/>
    <n v="1"/>
    <n v="0"/>
    <n v="0"/>
    <s v="K.Drake"/>
    <n v="-1"/>
    <n v="-1"/>
    <n v="0"/>
    <n v="1"/>
    <n v="0"/>
    <n v="1.6"/>
    <n v="1.5825"/>
    <n v="1.5825"/>
    <x v="4"/>
  </r>
  <r>
    <x v="0"/>
    <s v="LV"/>
    <s v="PIT"/>
    <n v="37"/>
    <n v="63"/>
    <s v="(4:00) (Shotgun) 4-D.Carr pass short left to 23-K.Drake to PIT 27 for 10 yards (93-J.Schobert; 39-M.Fitzpatrick)."/>
    <s v="pass"/>
    <n v="0"/>
    <n v="1"/>
    <n v="0"/>
    <n v="0"/>
    <s v="K.Drake"/>
    <n v="5"/>
    <n v="5"/>
    <n v="0"/>
    <n v="1"/>
    <n v="0"/>
    <n v="1.6"/>
    <n v="1.6875"/>
    <n v="1.6875"/>
    <x v="4"/>
  </r>
  <r>
    <x v="0"/>
    <s v="PIT"/>
    <s v="LV"/>
    <n v="69"/>
    <n v="31"/>
    <s v="(2:26) (Shotgun) 7-B.Roethlisberger pass short left to 18-D.Johnson to PIT 38 for 7 yards (25-T.Moehrig). PENALTY on PIT-19-J.Smith-Schuster, Offensive Holding, 10 yards, enforced at PIT 38."/>
    <s v="pass"/>
    <n v="0"/>
    <n v="1"/>
    <n v="0"/>
    <n v="0"/>
    <s v="D.Johnson"/>
    <n v="-4"/>
    <n v="-4"/>
    <n v="0"/>
    <n v="1"/>
    <n v="0"/>
    <n v="1.6"/>
    <n v="1.53"/>
    <n v="1.53"/>
    <x v="23"/>
  </r>
  <r>
    <x v="0"/>
    <s v="PIT"/>
    <s v="LV"/>
    <n v="72"/>
    <n v="28"/>
    <s v="(1:58) (Shotgun) 7-B.Roethlisberger pass short left to 18-D.Johnson to PIT 37 for 9 yards (52-D.Perryman). Penalty on LV-90-J.Hankins, Illegal Use of Hands, declined."/>
    <s v="pass"/>
    <n v="0"/>
    <n v="1"/>
    <n v="0"/>
    <n v="0"/>
    <s v="D.Johnson"/>
    <n v="7"/>
    <n v="7"/>
    <n v="0"/>
    <n v="1"/>
    <n v="0"/>
    <n v="1.6"/>
    <n v="1.7225000000000001"/>
    <n v="1.7225000000000001"/>
    <x v="23"/>
  </r>
  <r>
    <x v="0"/>
    <s v="PIT"/>
    <s v="LV"/>
    <n v="61"/>
    <n v="39"/>
    <s v="(:09) (Shotgun) 7-B.Roethlisberger pass short left to 19-J.Smith-Schuster pushed ob at LV 44 for 17 yards (29-C.Hayward)."/>
    <s v="pass"/>
    <n v="0"/>
    <n v="1"/>
    <n v="0"/>
    <n v="0"/>
    <s v="J.Smith-Schuster"/>
    <n v="-3"/>
    <n v="-3"/>
    <n v="0"/>
    <n v="1"/>
    <n v="0"/>
    <n v="1.6"/>
    <n v="1.5475000000000001"/>
    <n v="1.5475000000000001"/>
    <x v="12"/>
  </r>
  <r>
    <x v="0"/>
    <s v="PIT"/>
    <s v="LV"/>
    <n v="44"/>
    <n v="56"/>
    <s v="(14:17) (Shotgun) 7-B.Roethlisberger pass short middle to 19-J.Smith-Schuster to LV 38 for 6 yards (42-C.Littleto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38"/>
    <n v="62"/>
    <s v="(13:44) (Shotgun) 7-B.Roethlisberger pass incomplete deep left to 11-C.Claypool (29-C.Hayward). LV-29-C.Hayward was injured during the play."/>
    <s v="pass"/>
    <n v="0"/>
    <n v="1"/>
    <n v="0"/>
    <n v="0"/>
    <s v="C.Claypool"/>
    <n v="38"/>
    <n v="38"/>
    <n v="0"/>
    <n v="1"/>
    <n v="0"/>
    <n v="1.6"/>
    <n v="2.2650000000000001"/>
    <n v="2.2650000000000001"/>
    <x v="26"/>
  </r>
  <r>
    <x v="0"/>
    <s v="PIT"/>
    <s v="LV"/>
    <n v="38"/>
    <n v="62"/>
    <s v="(13:37) (Shotgun) 7-B.Roethlisberger pass incomplete deep right to 11-C.Claypool [77-Q.Jefferson]."/>
    <s v="pass"/>
    <n v="0"/>
    <n v="1"/>
    <n v="0"/>
    <n v="0"/>
    <s v="C.Claypool"/>
    <n v="23"/>
    <n v="23"/>
    <n v="0"/>
    <n v="1"/>
    <n v="0"/>
    <n v="1.6"/>
    <n v="2.0024999999999999"/>
    <n v="2.0024999999999999"/>
    <x v="26"/>
  </r>
  <r>
    <x v="0"/>
    <s v="LV"/>
    <s v="PIT"/>
    <n v="40"/>
    <n v="60"/>
    <s v="(11:49) (No Huddle, Shotgun) 4-D.Carr pass short right to 13-H.Renfrow to PIT 23 for 17 yards (97-C.Heyward)."/>
    <s v="pass"/>
    <n v="0"/>
    <n v="1"/>
    <n v="0"/>
    <n v="0"/>
    <s v="H.Renfrow"/>
    <n v="4"/>
    <n v="4"/>
    <n v="0"/>
    <n v="1"/>
    <n v="0"/>
    <n v="1.6"/>
    <n v="1.6700000000000002"/>
    <n v="1.6700000000000002"/>
    <x v="190"/>
  </r>
  <r>
    <x v="0"/>
    <s v="LV"/>
    <s v="PIT"/>
    <n v="15"/>
    <n v="85"/>
    <s v="(9:42) 4-D.Carr pass incomplete short right to 83-D.Waller."/>
    <s v="pass"/>
    <n v="0"/>
    <n v="1"/>
    <n v="0"/>
    <n v="0"/>
    <s v="D.Waller"/>
    <n v="0"/>
    <n v="0"/>
    <n v="0"/>
    <n v="1"/>
    <n v="0"/>
    <n v="2"/>
    <n v="1.6"/>
    <n v="1.8640000000000001"/>
    <x v="28"/>
  </r>
  <r>
    <x v="0"/>
    <s v="PIT"/>
    <s v="LV"/>
    <n v="51"/>
    <n v="49"/>
    <s v="(8:13) (Shotgun) 7-B.Roethlisberger pass short middle to 19-J.Smith-Schuster to LV 46 for 5 yards (27-T.Mullen)."/>
    <s v="pass"/>
    <n v="0"/>
    <n v="1"/>
    <n v="0"/>
    <n v="0"/>
    <s v="J.Smith-Schuster"/>
    <n v="5"/>
    <n v="5"/>
    <n v="0"/>
    <n v="1"/>
    <n v="0"/>
    <n v="1.6"/>
    <n v="1.6875"/>
    <n v="1.6875"/>
    <x v="12"/>
  </r>
  <r>
    <x v="0"/>
    <s v="PIT"/>
    <s v="LV"/>
    <n v="46"/>
    <n v="54"/>
    <s v="(7:33) (Shotgun) 7-B.Roethlisberger pass deep left to 18-D.Johnson pushed ob at LV 5 for 41 yards (27-T.Mullen). Penalty on LV-27-T.Mullen, Illegal Contact, declined."/>
    <s v="pass"/>
    <n v="0"/>
    <n v="1"/>
    <n v="0"/>
    <n v="0"/>
    <s v="D.Johnson"/>
    <n v="32"/>
    <n v="32"/>
    <n v="0"/>
    <n v="1"/>
    <n v="0"/>
    <n v="1.6"/>
    <n v="2.16"/>
    <n v="2.16"/>
    <x v="23"/>
  </r>
  <r>
    <x v="0"/>
    <s v="LV"/>
    <s v="PIT"/>
    <n v="62"/>
    <n v="38"/>
    <s v="(5:46) (Shotgun) 4-D.Carr pass short middle to 13-H.Renfrow to LV 48 for 10 yards (41-R.Spillane)."/>
    <s v="pass"/>
    <n v="0"/>
    <n v="1"/>
    <n v="0"/>
    <n v="0"/>
    <s v="H.Renfrow"/>
    <n v="10"/>
    <n v="10"/>
    <n v="0"/>
    <n v="1"/>
    <n v="0"/>
    <n v="1.6"/>
    <n v="1.7750000000000001"/>
    <n v="1.7750000000000001"/>
    <x v="190"/>
  </r>
  <r>
    <x v="0"/>
    <s v="LV"/>
    <s v="PIT"/>
    <n v="52"/>
    <n v="48"/>
    <s v="(5:03) 4-D.Carr pass deep left to 87-F.Moreau to PIT 27 for 25 yards (93-J.Schobert)."/>
    <s v="pass"/>
    <n v="0"/>
    <n v="1"/>
    <n v="0"/>
    <n v="0"/>
    <s v="F.Moreau"/>
    <n v="21"/>
    <n v="21"/>
    <n v="0"/>
    <n v="1"/>
    <n v="0"/>
    <n v="1.6"/>
    <n v="1.9675"/>
    <n v="1.9675"/>
    <x v="107"/>
  </r>
  <r>
    <x v="0"/>
    <s v="LV"/>
    <s v="PIT"/>
    <n v="27"/>
    <n v="73"/>
    <s v="(4:26) 4-D.Carr pass incomplete deep right to 45-A.Ingold (93-J.Schobert)."/>
    <s v="pass"/>
    <n v="0"/>
    <n v="1"/>
    <n v="0"/>
    <n v="0"/>
    <s v="A.Ingold"/>
    <n v="17"/>
    <n v="17"/>
    <n v="0"/>
    <n v="1"/>
    <n v="0"/>
    <n v="1.6"/>
    <n v="1.8975"/>
    <n v="1.8975"/>
    <x v="129"/>
  </r>
  <r>
    <x v="0"/>
    <s v="LV"/>
    <s v="PIT"/>
    <n v="27"/>
    <n v="73"/>
    <s v="(4:20) (Shotgun) 4-D.Carr pass short left to 89-B.Edwards to PIT 21 for 6 yards (56-A.Highsmith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</r>
  <r>
    <x v="0"/>
    <s v="LV"/>
    <s v="PIT"/>
    <n v="21"/>
    <n v="79"/>
    <s v="(3:36) (Shotgun) 4-D.Carr pass short left to 13-H.Renfrow to PIT 17 for 4 yards (31-J.Layne)."/>
    <s v="pass"/>
    <n v="0"/>
    <n v="1"/>
    <n v="0"/>
    <n v="0"/>
    <s v="H.Renfrow"/>
    <n v="3"/>
    <n v="3"/>
    <n v="0"/>
    <n v="1"/>
    <n v="0"/>
    <n v="1.8"/>
    <n v="1.6525000000000001"/>
    <n v="1.7498500000000003"/>
    <x v="190"/>
  </r>
  <r>
    <x v="0"/>
    <s v="LV"/>
    <s v="PIT"/>
    <n v="19"/>
    <n v="81"/>
    <s v="(2:10) (Shotgun) 4-D.Carr pass short left to 23-K.Drake ran ob at PIT 16 for 3 yards (93-J.Schobert)."/>
    <s v="pass"/>
    <n v="0"/>
    <n v="1"/>
    <n v="0"/>
    <n v="0"/>
    <s v="K.Drake"/>
    <n v="0"/>
    <n v="0"/>
    <n v="0"/>
    <n v="1"/>
    <n v="0"/>
    <n v="2"/>
    <n v="1.6"/>
    <n v="1.8640000000000001"/>
    <x v="4"/>
  </r>
  <r>
    <x v="0"/>
    <s v="LV"/>
    <s v="PIT"/>
    <n v="16"/>
    <n v="84"/>
    <s v="(2:00) (Shotgun) 4-D.Carr pass short left to 83-D.Waller to PIT 8 for 8 yards (93-J.Schobert). Official measurement."/>
    <s v="pass"/>
    <n v="0"/>
    <n v="1"/>
    <n v="0"/>
    <n v="0"/>
    <s v="D.Waller"/>
    <n v="7"/>
    <n v="7"/>
    <n v="0"/>
    <n v="1"/>
    <n v="0"/>
    <n v="2"/>
    <n v="1.7225000000000001"/>
    <n v="1.9056500000000001"/>
    <x v="28"/>
  </r>
  <r>
    <x v="0"/>
    <s v="LV"/>
    <s v="PIT"/>
    <n v="17"/>
    <n v="83"/>
    <s v="(:18) (Shotgun) 4-D.Carr pass incomplete deep right to 83-D.Waller. Pressure by 8-Ingram."/>
    <s v="pass"/>
    <n v="0"/>
    <n v="1"/>
    <n v="0"/>
    <n v="0"/>
    <s v="D.Waller"/>
    <n v="16"/>
    <n v="16"/>
    <n v="0"/>
    <n v="1"/>
    <n v="0"/>
    <n v="2"/>
    <n v="1.8800000000000001"/>
    <n v="1.9592000000000001"/>
    <x v="28"/>
  </r>
  <r>
    <x v="0"/>
    <s v="LV"/>
    <s v="PIT"/>
    <n v="68"/>
    <n v="32"/>
    <s v="(13:45) (Shotgun) 4-D.Carr pass short right to 17-W.Snead to LV 46 for 14 yards (39-M.Fitzpatrick)."/>
    <s v="pass"/>
    <n v="0"/>
    <n v="1"/>
    <n v="0"/>
    <n v="0"/>
    <s v="W.Snead"/>
    <n v="7"/>
    <n v="7"/>
    <n v="0"/>
    <n v="1"/>
    <n v="0"/>
    <n v="1.6"/>
    <n v="1.7225000000000001"/>
    <n v="1.7225000000000001"/>
    <x v="196"/>
  </r>
  <r>
    <x v="0"/>
    <s v="LV"/>
    <s v="PIT"/>
    <n v="54"/>
    <n v="46"/>
    <s v="(13:12) (Shotgun) 4-D.Carr pass incomplete short middle to 11-H.Ruggs (95-C.Wormley) [8-M.Ingram]."/>
    <s v="pass"/>
    <n v="0"/>
    <n v="1"/>
    <n v="0"/>
    <n v="0"/>
    <s v="H.Ruggs"/>
    <n v="0"/>
    <n v="0"/>
    <n v="0"/>
    <n v="1"/>
    <n v="0"/>
    <n v="1.6"/>
    <n v="1.6"/>
    <n v="1.6"/>
    <x v="111"/>
  </r>
  <r>
    <x v="0"/>
    <s v="LV"/>
    <s v="PIT"/>
    <n v="53"/>
    <n v="47"/>
    <s v="(12:30) (Shotgun) 4-D.Carr pass incomplete short left to 23-K.Drake."/>
    <s v="pass"/>
    <n v="0"/>
    <n v="1"/>
    <n v="0"/>
    <n v="0"/>
    <s v="K.Drake"/>
    <n v="8"/>
    <n v="8"/>
    <n v="0"/>
    <n v="1"/>
    <n v="0"/>
    <n v="1.6"/>
    <n v="1.74"/>
    <n v="1.74"/>
    <x v="4"/>
  </r>
  <r>
    <x v="0"/>
    <s v="PIT"/>
    <s v="LV"/>
    <n v="70"/>
    <n v="30"/>
    <s v="(9:56) (Shotgun) 7-B.Roethlisberger pass short middle to 18-D.Johnson to PIT 33 for 3 yards (39-N.Hobbs)."/>
    <s v="pass"/>
    <n v="0"/>
    <n v="1"/>
    <n v="0"/>
    <n v="0"/>
    <s v="D.Johnson"/>
    <n v="0"/>
    <n v="0"/>
    <n v="0"/>
    <n v="1"/>
    <n v="0"/>
    <n v="1.6"/>
    <n v="1.6"/>
    <n v="1.6"/>
    <x v="23"/>
  </r>
  <r>
    <x v="0"/>
    <s v="LV"/>
    <s v="PIT"/>
    <n v="64"/>
    <n v="36"/>
    <s v="(8:31) (No Huddle, Shotgun) 4-D.Carr pass short middle to 23-K.Drake to LV 45 for 9 yards (41-R.Spillane)."/>
    <s v="pass"/>
    <n v="0"/>
    <n v="1"/>
    <n v="0"/>
    <n v="0"/>
    <s v="K.Drake"/>
    <n v="4"/>
    <n v="4"/>
    <n v="0"/>
    <n v="1"/>
    <n v="0"/>
    <n v="1.6"/>
    <n v="1.6700000000000002"/>
    <n v="1.6700000000000002"/>
    <x v="4"/>
  </r>
  <r>
    <x v="0"/>
    <s v="LV"/>
    <s v="PIT"/>
    <n v="63"/>
    <n v="37"/>
    <s v="(7:08) (Shotgun) 4-D.Carr pass deep right to 13-H.Renfrow to PIT 40 for 23 yards (21-T.Norwood)."/>
    <s v="pass"/>
    <n v="0"/>
    <n v="1"/>
    <n v="0"/>
    <n v="0"/>
    <s v="H.Renfrow"/>
    <n v="21"/>
    <n v="21"/>
    <n v="0"/>
    <n v="1"/>
    <n v="0"/>
    <n v="1.6"/>
    <n v="1.9675"/>
    <n v="1.9675"/>
    <x v="190"/>
  </r>
  <r>
    <x v="0"/>
    <s v="LV"/>
    <s v="PIT"/>
    <n v="39"/>
    <n v="61"/>
    <s v="(5:55) (Shotgun) 4-D.Carr pass deep middle to 11-H.Ruggs to PIT 9 for 30 yards (34-Te.Edmunds)."/>
    <s v="pass"/>
    <n v="0"/>
    <n v="1"/>
    <n v="0"/>
    <n v="0"/>
    <s v="H.Ruggs"/>
    <n v="17"/>
    <n v="17"/>
    <n v="0"/>
    <n v="1"/>
    <n v="0"/>
    <n v="1.6"/>
    <n v="1.8975"/>
    <n v="1.8975"/>
    <x v="111"/>
  </r>
  <r>
    <x v="0"/>
    <s v="LV"/>
    <s v="PIT"/>
    <n v="9"/>
    <n v="91"/>
    <s v="(5:07) (Shotgun) 4-D.Carr pass short left to 87-F.Moreau for 9 yards, TOUCHDOWN [40-J.Jones]. LV-4-D.Carr was injured during the play."/>
    <s v="pass"/>
    <n v="0"/>
    <n v="1"/>
    <n v="0"/>
    <n v="0"/>
    <s v="F.Moreau"/>
    <n v="9"/>
    <n v="9"/>
    <n v="0"/>
    <n v="1"/>
    <n v="0"/>
    <n v="2.5"/>
    <n v="1.7575000000000001"/>
    <n v="2.2475500000000004"/>
    <x v="107"/>
  </r>
  <r>
    <x v="0"/>
    <s v="PIT"/>
    <s v="LV"/>
    <n v="61"/>
    <n v="39"/>
    <s v="(3:31) (Shotgun) 7-B.Roethlisberger pass short left to 11-C.Claypool ran ob at LV 45 for 16 yards."/>
    <s v="pass"/>
    <n v="0"/>
    <n v="1"/>
    <n v="0"/>
    <n v="0"/>
    <s v="C.Claypool"/>
    <n v="14"/>
    <n v="14"/>
    <n v="0"/>
    <n v="1"/>
    <n v="0"/>
    <n v="1.6"/>
    <n v="1.845"/>
    <n v="1.845"/>
    <x v="26"/>
  </r>
  <r>
    <x v="0"/>
    <s v="PIT"/>
    <s v="LV"/>
    <n v="45"/>
    <n v="55"/>
    <s v="(2:04) (Shotgun) 7-B.Roethlisberger pass incomplete short right to 11-C.Claypool (20-D.Arnette)."/>
    <s v="pass"/>
    <n v="0"/>
    <n v="1"/>
    <n v="0"/>
    <n v="0"/>
    <s v="C.Claypool"/>
    <n v="10"/>
    <n v="10"/>
    <n v="0"/>
    <n v="1"/>
    <n v="0"/>
    <n v="1.6"/>
    <n v="1.7750000000000001"/>
    <n v="1.7750000000000001"/>
    <x v="26"/>
  </r>
  <r>
    <x v="0"/>
    <s v="PIT"/>
    <s v="LV"/>
    <n v="45"/>
    <n v="55"/>
    <s v="(2:00) (Shotgun) 7-B.Roethlisberger pass incomplete deep right to 18-D.Johnson [98-M.Crosby]."/>
    <s v="pass"/>
    <n v="0"/>
    <n v="1"/>
    <n v="0"/>
    <n v="0"/>
    <s v="D.Johnson"/>
    <n v="30"/>
    <n v="30"/>
    <n v="0"/>
    <n v="1"/>
    <n v="0"/>
    <n v="1.6"/>
    <n v="2.125"/>
    <n v="2.125"/>
    <x v="23"/>
  </r>
  <r>
    <x v="0"/>
    <s v="LV"/>
    <s v="PIT"/>
    <n v="69"/>
    <n v="31"/>
    <s v="(15:00) 4-D.Carr pass short left to 89-B.Edwards to LV 47 for 16 yards (39-M.Fitzpatrick)."/>
    <s v="pass"/>
    <n v="0"/>
    <n v="1"/>
    <n v="0"/>
    <n v="0"/>
    <s v="B.Edwards"/>
    <n v="4"/>
    <n v="4"/>
    <n v="0"/>
    <n v="1"/>
    <n v="0"/>
    <n v="1.6"/>
    <n v="1.6700000000000002"/>
    <n v="1.6700000000000002"/>
    <x v="110"/>
  </r>
  <r>
    <x v="0"/>
    <s v="LV"/>
    <s v="PIT"/>
    <n v="53"/>
    <n v="47"/>
    <s v="(14:30) (Shotgun) 4-D.Carr pass short right to 11-H.Ruggs to PIT 46 for 7 yards (42-J.Pierre)."/>
    <s v="pass"/>
    <n v="0"/>
    <n v="1"/>
    <n v="0"/>
    <n v="0"/>
    <s v="H.Ruggs"/>
    <n v="4"/>
    <n v="4"/>
    <n v="0"/>
    <n v="1"/>
    <n v="0"/>
    <n v="1.6"/>
    <n v="1.6700000000000002"/>
    <n v="1.6700000000000002"/>
    <x v="111"/>
  </r>
  <r>
    <x v="0"/>
    <s v="LV"/>
    <s v="PIT"/>
    <n v="50"/>
    <n v="50"/>
    <s v="(13:06) (No Huddle, Shotgun) 4-D.Carr pass incomplete short middle to 13-H.Renfrow (97-C.Heyward)."/>
    <s v="pass"/>
    <n v="0"/>
    <n v="1"/>
    <n v="0"/>
    <n v="0"/>
    <s v="H.Renfrow"/>
    <n v="0"/>
    <n v="0"/>
    <n v="0"/>
    <n v="1"/>
    <n v="0"/>
    <n v="1.6"/>
    <n v="1.6"/>
    <n v="1.6"/>
    <x v="190"/>
  </r>
  <r>
    <x v="0"/>
    <s v="PIT"/>
    <s v="LV"/>
    <n v="25"/>
    <n v="75"/>
    <s v="(11:30) (No Huddle, Shotgun) 7-B.Roethlisberger to LV 25 for no gain. FUMBLES, and recovers at LV 30. 7-B.Roethlisberger pass incomplete middle to 85-E.Ebron [98-M.Crosby]."/>
    <s v="pass"/>
    <n v="0"/>
    <n v="1"/>
    <n v="0"/>
    <n v="0"/>
    <s v="E.Ebron"/>
    <s v="NA"/>
    <n v="0"/>
    <n v="0"/>
    <n v="0"/>
    <n v="0"/>
    <n v="1.8"/>
    <n v="0"/>
    <n v="1.1880000000000002"/>
    <x v="260"/>
  </r>
  <r>
    <x v="0"/>
    <s v="PIT"/>
    <s v="LV"/>
    <n v="25"/>
    <n v="75"/>
    <s v="(11:29) (Shotgun) 7-B.Roethlisberger pass incomplete deep left to 18-D.Johnson. Coverage by 25-Moehrig, 27-Mullen."/>
    <s v="pass"/>
    <n v="0"/>
    <n v="1"/>
    <n v="0"/>
    <n v="0"/>
    <s v="D.Johnson"/>
    <n v="25"/>
    <n v="25"/>
    <n v="0"/>
    <n v="1"/>
    <n v="0"/>
    <n v="1.8"/>
    <n v="2.0375000000000001"/>
    <n v="1.8807500000000004"/>
    <x v="23"/>
  </r>
  <r>
    <x v="0"/>
    <s v="PIT"/>
    <s v="LV"/>
    <n v="25"/>
    <n v="75"/>
    <s v="(11:23) (Shotgun) 7-B.Roethlisberger pass short left to 22-N.Harris for 25 yards, TOUCHDOWN. Penalty on LV-92-S.Thomas, Unsportsmanlike Conduct, offsetting. Penalty on PIT-51-T.Turner, Disqualification, offsetting."/>
    <s v="pass"/>
    <n v="0"/>
    <n v="1"/>
    <n v="0"/>
    <n v="0"/>
    <s v="N.Harris"/>
    <n v="4"/>
    <n v="4"/>
    <n v="0"/>
    <n v="1"/>
    <n v="0"/>
    <n v="1.8"/>
    <n v="1.6700000000000002"/>
    <n v="1.7558000000000002"/>
    <x v="178"/>
  </r>
  <r>
    <x v="0"/>
    <s v="LV"/>
    <s v="PIT"/>
    <n v="71"/>
    <n v="29"/>
    <s v="(10:32) (Shotgun) 4-D.Carr pass short left to 83-D.Waller pushed ob at LV 39 for 10 yards (34-Te.Edmunds)."/>
    <s v="pass"/>
    <n v="0"/>
    <n v="1"/>
    <n v="0"/>
    <n v="0"/>
    <s v="D.Waller"/>
    <n v="9"/>
    <n v="9"/>
    <n v="0"/>
    <n v="1"/>
    <n v="0"/>
    <n v="1.6"/>
    <n v="1.7575000000000001"/>
    <n v="1.7575000000000001"/>
    <x v="28"/>
  </r>
  <r>
    <x v="0"/>
    <s v="LV"/>
    <s v="PIT"/>
    <n v="61"/>
    <n v="39"/>
    <s v="(9:54) (Shotgun) 4-D.Carr pass incomplete deep right to 13-H.Renfrow."/>
    <s v="pass"/>
    <n v="0"/>
    <n v="1"/>
    <n v="0"/>
    <n v="0"/>
    <s v="H.Renfrow"/>
    <n v="21"/>
    <n v="21"/>
    <n v="0"/>
    <n v="1"/>
    <n v="0"/>
    <n v="1.6"/>
    <n v="1.9675"/>
    <n v="1.9675"/>
    <x v="190"/>
  </r>
  <r>
    <x v="0"/>
    <s v="LV"/>
    <s v="PIT"/>
    <n v="61"/>
    <n v="39"/>
    <s v="(9:48) (Shotgun) 4-D.Carr pass incomplete short right to 11-H.Ruggs. Coverage by 21-Norwood, 42-Pierre."/>
    <s v="pass"/>
    <n v="0"/>
    <n v="1"/>
    <n v="0"/>
    <n v="0"/>
    <s v="H.Ruggs"/>
    <n v="13"/>
    <n v="13"/>
    <n v="0"/>
    <n v="1"/>
    <n v="0"/>
    <n v="1.6"/>
    <n v="1.8275000000000001"/>
    <n v="1.8275000000000001"/>
    <x v="111"/>
  </r>
  <r>
    <x v="0"/>
    <s v="LV"/>
    <s v="PIT"/>
    <n v="61"/>
    <n v="39"/>
    <s v="(9:44) (Shotgun) 4-D.Carr pass deep middle to 11-H.Ruggs for 61 yards, TOUCHDOWN."/>
    <s v="pass"/>
    <n v="0"/>
    <n v="1"/>
    <n v="0"/>
    <n v="0"/>
    <s v="H.Ruggs"/>
    <n v="46"/>
    <n v="46"/>
    <n v="0"/>
    <n v="1"/>
    <n v="0"/>
    <n v="1.6"/>
    <n v="2.4050000000000002"/>
    <n v="2.4050000000000002"/>
    <x v="111"/>
  </r>
  <r>
    <x v="0"/>
    <s v="PIT"/>
    <s v="LV"/>
    <n v="71"/>
    <n v="29"/>
    <s v="(9:17) (No Huddle, Shotgun) 7-B.Roethlisberger pass incomplete short right to 13-J.Washington."/>
    <s v="pass"/>
    <n v="0"/>
    <n v="1"/>
    <n v="0"/>
    <n v="0"/>
    <s v="J.Washington"/>
    <n v="4"/>
    <n v="4"/>
    <n v="0"/>
    <n v="1"/>
    <n v="0"/>
    <n v="1.6"/>
    <n v="1.6700000000000002"/>
    <n v="1.6700000000000002"/>
    <x v="258"/>
  </r>
  <r>
    <x v="0"/>
    <s v="PIT"/>
    <s v="LV"/>
    <n v="71"/>
    <n v="29"/>
    <s v="(9:14) (Shotgun) 7-B.Roethlisberger pass short left to 88-P.Freiermuth to PIT 34 for 5 yards (27-T.Mullen; 32-D.Leavitt)."/>
    <s v="pass"/>
    <n v="0"/>
    <n v="1"/>
    <n v="0"/>
    <n v="0"/>
    <s v="P.Freiermuth"/>
    <n v="2"/>
    <n v="2"/>
    <n v="0"/>
    <n v="1"/>
    <n v="0"/>
    <n v="1.6"/>
    <n v="1.635"/>
    <n v="1.635"/>
    <x v="109"/>
  </r>
  <r>
    <x v="0"/>
    <s v="PIT"/>
    <s v="LV"/>
    <n v="68"/>
    <n v="32"/>
    <s v="(5:51) (Shotgun) 7-B.Roethlisberger pass short middle to 88-P.Freiermuth to PIT 41 for 9 yards (52-D.Perryman, 39-N.Hobbs) [77-Q.Jefferson]."/>
    <s v="pass"/>
    <n v="0"/>
    <n v="1"/>
    <n v="0"/>
    <n v="0"/>
    <s v="P.Freiermuth"/>
    <n v="5"/>
    <n v="5"/>
    <n v="0"/>
    <n v="1"/>
    <n v="0"/>
    <n v="1.6"/>
    <n v="1.6875"/>
    <n v="1.6875"/>
    <x v="109"/>
  </r>
  <r>
    <x v="0"/>
    <s v="PIT"/>
    <s v="LV"/>
    <n v="59"/>
    <n v="41"/>
    <s v="(5:26) (No Huddle, Shotgun) 7-B.Roethlisberger pass short right to 22-N.Harris to PIT 46 for 5 yards (39-N.Hobbs, 52-D.Perryman)."/>
    <s v="pass"/>
    <n v="0"/>
    <n v="1"/>
    <n v="0"/>
    <n v="0"/>
    <s v="N.Harris"/>
    <n v="2"/>
    <n v="2"/>
    <n v="0"/>
    <n v="1"/>
    <n v="0"/>
    <n v="1.6"/>
    <n v="1.635"/>
    <n v="1.635"/>
    <x v="178"/>
  </r>
  <r>
    <x v="0"/>
    <s v="PIT"/>
    <s v="LV"/>
    <n v="54"/>
    <n v="46"/>
    <s v="(4:59) (No Huddle, Shotgun) 7-B.Roethlisberger pass short middle to 22-N.Harris to 50 for 4 yards (32-D.Leavitt, 52-D.Perryman)."/>
    <s v="pass"/>
    <n v="0"/>
    <n v="1"/>
    <n v="0"/>
    <n v="0"/>
    <s v="N.Harris"/>
    <n v="-2"/>
    <n v="-2"/>
    <n v="0"/>
    <n v="1"/>
    <n v="0"/>
    <n v="1.6"/>
    <n v="1.5650000000000002"/>
    <n v="1.5650000000000002"/>
    <x v="178"/>
  </r>
  <r>
    <x v="0"/>
    <s v="PIT"/>
    <s v="LV"/>
    <n v="50"/>
    <n v="50"/>
    <s v="(4:34) (No Huddle, Shotgun) 7-B.Roethlisberger pass short left to 18-D.Johnson pushed ob at LV 38 for 12 yards (27-T.Mullen)."/>
    <s v="pass"/>
    <n v="0"/>
    <n v="1"/>
    <n v="0"/>
    <n v="0"/>
    <s v="D.Johnson"/>
    <n v="0"/>
    <n v="0"/>
    <n v="0"/>
    <n v="1"/>
    <n v="0"/>
    <n v="1.6"/>
    <n v="1.6"/>
    <n v="1.6"/>
    <x v="23"/>
  </r>
  <r>
    <x v="0"/>
    <s v="PIT"/>
    <s v="LV"/>
    <n v="38"/>
    <n v="62"/>
    <s v="(4:28) (No Huddle, Shotgun) 7-B.Roethlisberger pass short left to 22-N.Harris to LV 38 for no gain (52-D.Perryman) [98-M.Crosby]."/>
    <s v="pass"/>
    <n v="0"/>
    <n v="1"/>
    <n v="0"/>
    <n v="0"/>
    <s v="N.Harris"/>
    <n v="-1"/>
    <n v="-1"/>
    <n v="0"/>
    <n v="1"/>
    <n v="0"/>
    <n v="1.6"/>
    <n v="1.5825"/>
    <n v="1.5825"/>
    <x v="178"/>
  </r>
  <r>
    <x v="0"/>
    <s v="PIT"/>
    <s v="LV"/>
    <n v="38"/>
    <n v="62"/>
    <s v="(3:55) (Shotgun) 7-B.Roethlisberger pass incomplete short left to 19-J.Smith-Schuster (92-S.Thomas). LV-29-C.Hayward was injured during the play."/>
    <s v="pass"/>
    <n v="0"/>
    <n v="1"/>
    <n v="0"/>
    <n v="0"/>
    <s v="J.Smith-Schuster"/>
    <n v="2"/>
    <n v="2"/>
    <n v="0"/>
    <n v="1"/>
    <n v="0"/>
    <n v="1.6"/>
    <n v="1.635"/>
    <n v="1.635"/>
    <x v="12"/>
  </r>
  <r>
    <x v="0"/>
    <s v="PIT"/>
    <s v="LV"/>
    <n v="38"/>
    <n v="62"/>
    <s v="(3:52) (Shotgun) 7-B.Roethlisberger pass incomplete short middle to 11-C.Claypool (32-D.Leavitt). LV-32-D.Leavitt was injured during the play."/>
    <s v="pass"/>
    <n v="0"/>
    <n v="1"/>
    <n v="0"/>
    <n v="0"/>
    <s v="C.Claypool"/>
    <n v="11"/>
    <n v="11"/>
    <n v="0"/>
    <n v="1"/>
    <n v="0"/>
    <n v="1.6"/>
    <n v="1.7925"/>
    <n v="1.7925"/>
    <x v="26"/>
  </r>
  <r>
    <x v="0"/>
    <s v="LV"/>
    <s v="PIT"/>
    <n v="70"/>
    <n v="30"/>
    <s v="(2:55) 4-D.Carr pass deep right to 83-D.Waller to PIT 45 for 25 yards (93-J.Schobert)."/>
    <s v="pass"/>
    <n v="0"/>
    <n v="1"/>
    <n v="0"/>
    <n v="0"/>
    <s v="D.Waller"/>
    <n v="23"/>
    <n v="23"/>
    <n v="0"/>
    <n v="1"/>
    <n v="0"/>
    <n v="1.6"/>
    <n v="2.0024999999999999"/>
    <n v="2.0024999999999999"/>
    <x v="28"/>
  </r>
  <r>
    <x v="0"/>
    <s v="MIN"/>
    <s v="ARI"/>
    <n v="64"/>
    <n v="36"/>
    <s v="(14:27) 8-K.Cousins pass deep right to 17-K.Osborn for 64 yards, TOUCHDOWN."/>
    <s v="pass"/>
    <n v="0"/>
    <n v="1"/>
    <n v="0"/>
    <n v="0"/>
    <s v="K.Osborn"/>
    <n v="30"/>
    <n v="30"/>
    <n v="0"/>
    <n v="1"/>
    <n v="0"/>
    <n v="1.6"/>
    <n v="2.125"/>
    <n v="2.125"/>
    <x v="154"/>
  </r>
  <r>
    <x v="0"/>
    <s v="MIN"/>
    <s v="ARI"/>
    <n v="73"/>
    <n v="27"/>
    <s v="(11:22) 8-K.Cousins pass short right to 18-J.Jefferson to MIN 33 for 6 yards (7-B.Murphy; 58-J.Hicks)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</r>
  <r>
    <x v="0"/>
    <s v="MIN"/>
    <s v="ARI"/>
    <n v="67"/>
    <n v="33"/>
    <s v="(10:41) (Shotgun) 8-K.Cousins pass incomplete short middle to 83-T.Conklin (25-Z.Collins) [55-C.Jones]."/>
    <s v="pass"/>
    <n v="0"/>
    <n v="1"/>
    <n v="0"/>
    <n v="0"/>
    <s v="T.Conklin"/>
    <n v="2"/>
    <n v="2"/>
    <n v="0"/>
    <n v="1"/>
    <n v="0"/>
    <n v="1.6"/>
    <n v="1.635"/>
    <n v="1.635"/>
    <x v="40"/>
  </r>
  <r>
    <x v="0"/>
    <s v="ARI"/>
    <s v="MIN"/>
    <n v="59"/>
    <n v="41"/>
    <s v="(9:55) (No Huddle, Shotgun) 1-K.Murray pass short left to 10-D.Hopkins to MIN 44 for 15 yards (54-E.Kendricks)."/>
    <s v="pass"/>
    <n v="0"/>
    <n v="1"/>
    <n v="0"/>
    <n v="0"/>
    <s v="D.Hopkins"/>
    <n v="13"/>
    <n v="13"/>
    <n v="0"/>
    <n v="1"/>
    <n v="0"/>
    <n v="1.6"/>
    <n v="1.8275000000000001"/>
    <n v="1.8275000000000001"/>
    <x v="112"/>
  </r>
  <r>
    <x v="0"/>
    <s v="ARI"/>
    <s v="MIN"/>
    <n v="44"/>
    <n v="56"/>
    <s v="(9:30) (No Huddle, Shotgun) 1-K.Murray pass short middle to 10-D.Hopkins to MIN 28 for 16 yards (22-H.Smith)."/>
    <s v="pass"/>
    <n v="0"/>
    <n v="1"/>
    <n v="0"/>
    <n v="0"/>
    <s v="D.Hopkins"/>
    <n v="10"/>
    <n v="10"/>
    <n v="0"/>
    <n v="1"/>
    <n v="0"/>
    <n v="1.6"/>
    <n v="1.7750000000000001"/>
    <n v="1.7750000000000001"/>
    <x v="112"/>
  </r>
  <r>
    <x v="0"/>
    <s v="ARI"/>
    <s v="MIN"/>
    <n v="28"/>
    <n v="72"/>
    <s v="(8:13) (No Huddle, Shotgun) 1-K.Murray pass short right to 2-C.Edmonds to MIN 24 for 4 yards (54-E.Kendricks)."/>
    <s v="pass"/>
    <n v="0"/>
    <n v="1"/>
    <n v="0"/>
    <n v="0"/>
    <s v="C.Edmonds"/>
    <n v="4"/>
    <n v="4"/>
    <n v="0"/>
    <n v="1"/>
    <n v="0"/>
    <n v="1.6"/>
    <n v="1.6700000000000002"/>
    <n v="1.6700000000000002"/>
    <x v="127"/>
  </r>
  <r>
    <x v="0"/>
    <s v="ARI"/>
    <s v="MIN"/>
    <n v="15"/>
    <n v="85"/>
    <s v="(6:38) (No Huddle, Shotgun) 1-K.Murray pass short left to 4-R.Moore pushed ob at MIN 15 for no gain (23-X.Woods)."/>
    <s v="pass"/>
    <n v="0"/>
    <n v="1"/>
    <n v="0"/>
    <n v="0"/>
    <s v="R.Moore"/>
    <n v="-5"/>
    <n v="-5"/>
    <n v="0"/>
    <n v="1"/>
    <n v="0"/>
    <n v="2"/>
    <n v="1.5125000000000002"/>
    <n v="1.8342500000000002"/>
    <x v="125"/>
  </r>
  <r>
    <x v="0"/>
    <s v="ARI"/>
    <s v="MIN"/>
    <n v="15"/>
    <n v="85"/>
    <s v="(5:57) (Shotgun) 1-K.Murray pass short left to 10-D.Hopkins for 15 yards, TOUCHDOWN."/>
    <s v="pass"/>
    <n v="0"/>
    <n v="1"/>
    <n v="0"/>
    <n v="0"/>
    <s v="D.Hopkins"/>
    <n v="15"/>
    <n v="15"/>
    <n v="0"/>
    <n v="1"/>
    <n v="0"/>
    <n v="2"/>
    <n v="1.8625"/>
    <n v="1.9532500000000002"/>
    <x v="112"/>
  </r>
  <r>
    <x v="0"/>
    <s v="MIN"/>
    <s v="ARI"/>
    <n v="45"/>
    <n v="55"/>
    <s v="(4:25) 8-K.Cousins pass short middle to 33-D.Cook to ARI 31 for 14 yards (25-Z.Collins)."/>
    <s v="pass"/>
    <n v="0"/>
    <n v="1"/>
    <n v="0"/>
    <n v="0"/>
    <s v="D.Cook"/>
    <n v="3"/>
    <n v="3"/>
    <n v="0"/>
    <n v="1"/>
    <n v="0"/>
    <n v="1.6"/>
    <n v="1.6525000000000001"/>
    <n v="1.6525000000000001"/>
    <x v="11"/>
  </r>
  <r>
    <x v="0"/>
    <s v="MIN"/>
    <s v="ARI"/>
    <n v="31"/>
    <n v="69"/>
    <s v="(3:45) 8-K.Cousins pass short left to 19-A.Thielen to ARI 26 for 5 yards (9-I.Simmons; 20-M.Wilson)."/>
    <s v="pass"/>
    <n v="0"/>
    <n v="1"/>
    <n v="0"/>
    <n v="0"/>
    <s v="A.Thielen"/>
    <n v="0"/>
    <n v="0"/>
    <n v="0"/>
    <n v="1"/>
    <n v="0"/>
    <n v="1.6"/>
    <n v="1.6"/>
    <n v="1.6"/>
    <x v="153"/>
  </r>
  <r>
    <x v="0"/>
    <s v="MIN"/>
    <s v="ARI"/>
    <n v="20"/>
    <n v="80"/>
    <s v="(2:24) (Shotgun) 8-K.Cousins pass short middle to 33-D.Cook to ARI 17 for 3 yards (34-J.Thompson)."/>
    <s v="pass"/>
    <n v="0"/>
    <n v="1"/>
    <n v="0"/>
    <n v="0"/>
    <s v="D.Cook"/>
    <n v="-3"/>
    <n v="-3"/>
    <n v="0"/>
    <n v="1"/>
    <n v="0"/>
    <n v="1.8"/>
    <n v="1.5475000000000001"/>
    <n v="1.7141500000000003"/>
    <x v="11"/>
  </r>
  <r>
    <x v="0"/>
    <s v="MIN"/>
    <s v="ARI"/>
    <n v="7"/>
    <n v="93"/>
    <s v="(:28) 8-K.Cousins pass short middle to 19-A.Thielen for 7 yards, TOUCHDOWN."/>
    <s v="pass"/>
    <n v="0"/>
    <n v="1"/>
    <n v="0"/>
    <n v="0"/>
    <s v="A.Thielen"/>
    <n v="7"/>
    <n v="7"/>
    <n v="0"/>
    <n v="1"/>
    <n v="0"/>
    <n v="2.7"/>
    <n v="1.7225000000000001"/>
    <n v="2.3676500000000003"/>
    <x v="153"/>
  </r>
  <r>
    <x v="0"/>
    <s v="ARI"/>
    <s v="MIN"/>
    <n v="69"/>
    <n v="31"/>
    <s v="(:06) (No Huddle, Shotgun) 1-K.Murray pass short right to 87-M.Williams to ARI 34 for 3 yards (21-B.Breeland)."/>
    <s v="pass"/>
    <n v="0"/>
    <n v="1"/>
    <n v="0"/>
    <n v="0"/>
    <s v="M.Williams"/>
    <n v="-4"/>
    <n v="-4"/>
    <n v="0"/>
    <n v="1"/>
    <n v="0"/>
    <n v="1.6"/>
    <n v="1.53"/>
    <n v="1.53"/>
    <x v="123"/>
  </r>
  <r>
    <x v="0"/>
    <s v="MIN"/>
    <s v="ARI"/>
    <n v="67"/>
    <n v="33"/>
    <s v="(12:13) (Shotgun) 8-K.Cousins pass short left to 83-T.Conklin to MIN 42 for 9 yards (44-M.Golden). ARI-20-M.Wilson was injured during the play."/>
    <s v="pass"/>
    <n v="0"/>
    <n v="1"/>
    <n v="0"/>
    <n v="0"/>
    <s v="T.Conklin"/>
    <n v="-4"/>
    <n v="-4"/>
    <n v="0"/>
    <n v="1"/>
    <n v="0"/>
    <n v="1.6"/>
    <n v="1.53"/>
    <n v="1.53"/>
    <x v="40"/>
  </r>
  <r>
    <x v="0"/>
    <s v="MIN"/>
    <s v="ARI"/>
    <n v="14"/>
    <n v="86"/>
    <s v="(9:05) 8-K.Cousins pass short left to 18-J.Jefferson for 14 yards, TOUCHDOWN [34-J.Thompson]. Penalty on ARI-3-B.Baker, Defensive Holding, declined."/>
    <s v="pass"/>
    <n v="0"/>
    <n v="1"/>
    <n v="0"/>
    <n v="0"/>
    <s v="J.Jefferson"/>
    <n v="14"/>
    <n v="14"/>
    <n v="0"/>
    <n v="1"/>
    <n v="0"/>
    <n v="2"/>
    <n v="1.845"/>
    <n v="1.9473000000000003"/>
    <x v="0"/>
  </r>
  <r>
    <x v="0"/>
    <s v="ARI"/>
    <s v="MIN"/>
    <n v="35"/>
    <n v="65"/>
    <s v="(7:13) (No Huddle, Shotgun) 1-K.Murray pass short left to 87-M.Williams to MIN 26 for 9 yards (22-H.Smith)."/>
    <s v="pass"/>
    <n v="0"/>
    <n v="1"/>
    <n v="0"/>
    <n v="0"/>
    <s v="M.Williams"/>
    <n v="4"/>
    <n v="4"/>
    <n v="0"/>
    <n v="1"/>
    <n v="0"/>
    <n v="1.6"/>
    <n v="1.6700000000000002"/>
    <n v="1.6700000000000002"/>
    <x v="123"/>
  </r>
  <r>
    <x v="0"/>
    <s v="ARI"/>
    <s v="MIN"/>
    <n v="32"/>
    <n v="68"/>
    <s v="(5:16) (Shotgun) 1-K.Murray pass deep middle to 13-C.Kirk to MIN 13 for 19 yards (54-E.Kendricks, 24-M.Alexander)."/>
    <s v="pass"/>
    <n v="0"/>
    <n v="1"/>
    <n v="0"/>
    <n v="0"/>
    <s v="C.Kirk"/>
    <n v="19"/>
    <n v="19"/>
    <n v="0"/>
    <n v="1"/>
    <n v="0"/>
    <n v="1.6"/>
    <n v="1.9325000000000001"/>
    <n v="1.9325000000000001"/>
    <x v="113"/>
  </r>
  <r>
    <x v="0"/>
    <s v="ARI"/>
    <s v="MIN"/>
    <n v="5"/>
    <n v="95"/>
    <s v="(3:49) (Shotgun) 1-K.Murray pass short middle to 4-R.Moore to MIN 1 for 4 yards (21-B.Breeland). FUMBLES (21-B.Breeland), RECOVERED by MIN-59-N.Vigil at MIN 2. 59-N.Vigil ran ob at MIN 2 for no gain. Penalty on ARI-18-A.Green, Offensive Holding, declined. The Replay Official reviewed the loose ball recovery ruling, and the play was REVERSED. (Shotgun) 1-K.Murray pass short middle to 4-R.Moore to MIN 1 for 4 yards (21-B.Breeland). FUMBLES (21-B.Breeland), ball out of bounds at MIN 2. PENALTY on ARI-18-A.Green, Offensive Holding, 10 yards, enforced at MIN 2."/>
    <s v="pass"/>
    <n v="0"/>
    <n v="1"/>
    <n v="0"/>
    <n v="0"/>
    <s v="R.Moore"/>
    <n v="-4"/>
    <n v="-4"/>
    <n v="0"/>
    <n v="1"/>
    <n v="0"/>
    <n v="3.2"/>
    <n v="1.53"/>
    <n v="3.2"/>
    <x v="125"/>
  </r>
  <r>
    <x v="0"/>
    <s v="MIN"/>
    <s v="ARI"/>
    <n v="71"/>
    <n v="29"/>
    <s v="(1:29) (Shotgun) 8-K.Cousins pass short right to 19-A.Thielen pushed ob at MIN 44 for 15 yards (7-B.Murphy)."/>
    <s v="pass"/>
    <n v="0"/>
    <n v="1"/>
    <n v="0"/>
    <n v="0"/>
    <s v="A.Thielen"/>
    <n v="15"/>
    <n v="15"/>
    <n v="0"/>
    <n v="1"/>
    <n v="0"/>
    <n v="1.6"/>
    <n v="1.8625"/>
    <n v="1.8625"/>
    <x v="153"/>
  </r>
  <r>
    <x v="0"/>
    <s v="MIN"/>
    <s v="ARI"/>
    <n v="56"/>
    <n v="44"/>
    <s v="(1:05) (Shotgun) 8-K.Cousins pass short right to 83-T.Conklin ran ob at 50 for 6 yards (34-J.Thompson)."/>
    <s v="pass"/>
    <n v="0"/>
    <n v="1"/>
    <n v="0"/>
    <n v="0"/>
    <s v="T.Conklin"/>
    <n v="1"/>
    <n v="1"/>
    <n v="0"/>
    <n v="1"/>
    <n v="0"/>
    <n v="1.6"/>
    <n v="1.6175000000000002"/>
    <n v="1.6175000000000002"/>
    <x v="40"/>
  </r>
  <r>
    <x v="0"/>
    <s v="MIN"/>
    <s v="ARI"/>
    <n v="40"/>
    <n v="60"/>
    <s v="(:35) (Shotgun) 8-K.Cousins pass incomplete short middle to 83-T.Conklin."/>
    <s v="pass"/>
    <n v="0"/>
    <n v="1"/>
    <n v="0"/>
    <n v="0"/>
    <s v="T.Conklin"/>
    <n v="8"/>
    <n v="8"/>
    <n v="0"/>
    <n v="1"/>
    <n v="0"/>
    <n v="1.6"/>
    <n v="1.74"/>
    <n v="1.74"/>
    <x v="40"/>
  </r>
  <r>
    <x v="0"/>
    <s v="MIN"/>
    <s v="ARI"/>
    <n v="40"/>
    <n v="60"/>
    <s v="(:30) (Shotgun) 8-K.Cousins pass short right to 17-K.Osborn pushed ob at ARI 34 for 6 yards (23-R.Alford)."/>
    <s v="pass"/>
    <n v="0"/>
    <n v="1"/>
    <n v="0"/>
    <n v="0"/>
    <s v="K.Osborn"/>
    <n v="4"/>
    <n v="4"/>
    <n v="0"/>
    <n v="1"/>
    <n v="0"/>
    <n v="1.6"/>
    <n v="1.6700000000000002"/>
    <n v="1.6700000000000002"/>
    <x v="154"/>
  </r>
  <r>
    <x v="0"/>
    <s v="ARI"/>
    <s v="MIN"/>
    <n v="66"/>
    <n v="34"/>
    <s v="(:16) (Shotgun) 1-K.Murray pass short right to 4-R.Moore ran ob at ARI 38 for 4 yards (54-E.Kendricks). MIN-21-B.Breeland was injured during the play."/>
    <s v="pass"/>
    <n v="0"/>
    <n v="1"/>
    <n v="0"/>
    <n v="0"/>
    <s v="R.Moore"/>
    <n v="-2"/>
    <n v="-2"/>
    <n v="0"/>
    <n v="1"/>
    <n v="0"/>
    <n v="1.6"/>
    <n v="1.5650000000000002"/>
    <n v="1.5650000000000002"/>
    <x v="125"/>
  </r>
  <r>
    <x v="0"/>
    <s v="ARI"/>
    <s v="MIN"/>
    <n v="62"/>
    <n v="38"/>
    <s v="(:10) (Shotgun) 1-K.Murray pass short left to 4-R.Moore ran ob at MIN 44 for 18 yards (23-X.Woods)."/>
    <s v="pass"/>
    <n v="0"/>
    <n v="1"/>
    <n v="0"/>
    <n v="0"/>
    <s v="R.Moore"/>
    <n v="2"/>
    <n v="2"/>
    <n v="0"/>
    <n v="1"/>
    <n v="0"/>
    <n v="1.6"/>
    <n v="1.635"/>
    <n v="1.635"/>
    <x v="125"/>
  </r>
  <r>
    <x v="0"/>
    <s v="ARI"/>
    <s v="MIN"/>
    <n v="68"/>
    <n v="32"/>
    <s v="(14:09) (No Huddle, Shotgun) 1-K.Murray pass short right intended for 4-R.Moore INTERCEPTED by 59-N.Vigil at ARI 38. 59-N.Vigil for 38 yards, TOUCHDOWN."/>
    <s v="pass"/>
    <n v="0"/>
    <n v="1"/>
    <n v="0"/>
    <n v="0"/>
    <s v="R.Moore"/>
    <n v="6"/>
    <n v="6"/>
    <n v="0"/>
    <n v="1"/>
    <n v="0"/>
    <n v="1.6"/>
    <n v="1.7050000000000001"/>
    <n v="1.7050000000000001"/>
    <x v="125"/>
  </r>
  <r>
    <x v="0"/>
    <s v="ARI"/>
    <s v="MIN"/>
    <n v="63"/>
    <n v="37"/>
    <s v="(12:45) (No Huddle, Shotgun) 1-K.Murray pass short left to 4-R.Moore to ARI 43 for 6 yards (48-B.Lynch)."/>
    <s v="pass"/>
    <n v="0"/>
    <n v="1"/>
    <n v="0"/>
    <n v="0"/>
    <s v="R.Moore"/>
    <n v="-3"/>
    <n v="-3"/>
    <n v="0"/>
    <n v="1"/>
    <n v="0"/>
    <n v="1.6"/>
    <n v="1.5475000000000001"/>
    <n v="1.5475000000000001"/>
    <x v="125"/>
  </r>
  <r>
    <x v="0"/>
    <s v="ARI"/>
    <s v="MIN"/>
    <n v="53"/>
    <n v="47"/>
    <s v="(11:26) (No Huddle, Shotgun) 1-K.Murray pass short left to 2-C.Edmonds to MIN 40 for 13 yards (7-P.Peterson; 59-N.Vigil)."/>
    <s v="pass"/>
    <n v="0"/>
    <n v="1"/>
    <n v="0"/>
    <n v="0"/>
    <s v="C.Edmonds"/>
    <n v="6"/>
    <n v="6"/>
    <n v="0"/>
    <n v="1"/>
    <n v="0"/>
    <n v="1.6"/>
    <n v="1.7050000000000001"/>
    <n v="1.7050000000000001"/>
    <x v="127"/>
  </r>
  <r>
    <x v="0"/>
    <s v="ARI"/>
    <s v="MIN"/>
    <n v="34"/>
    <n v="66"/>
    <s v="(9:57) (No Huddle, Shotgun) 1-K.Murray pass deep right to 87-M.Williams to MIN 9 for 25 yards (22-H.Smith)."/>
    <s v="pass"/>
    <n v="0"/>
    <n v="1"/>
    <n v="0"/>
    <n v="0"/>
    <s v="M.Williams"/>
    <n v="21"/>
    <n v="21"/>
    <n v="0"/>
    <n v="1"/>
    <n v="0"/>
    <n v="1.6"/>
    <n v="1.9675"/>
    <n v="1.9675"/>
    <x v="123"/>
  </r>
  <r>
    <x v="0"/>
    <s v="ARI"/>
    <s v="MIN"/>
    <n v="9"/>
    <n v="91"/>
    <s v="(9:16) (No Huddle, Shotgun) 1-K.Murray pass short right to 18-A.Green for 9 yards, TOUCHDOWN."/>
    <s v="pass"/>
    <n v="0"/>
    <n v="1"/>
    <n v="0"/>
    <n v="0"/>
    <s v="A.Green"/>
    <n v="0"/>
    <n v="0"/>
    <n v="0"/>
    <n v="1"/>
    <n v="0"/>
    <n v="2.5"/>
    <n v="1.6"/>
    <n v="2.194"/>
    <x v="124"/>
  </r>
  <r>
    <x v="0"/>
    <s v="MIN"/>
    <s v="ARI"/>
    <n v="69"/>
    <n v="31"/>
    <s v="(8:31) 8-K.Cousins pass incomplete short left to 19-A.Thielen (25-Z.Collins)."/>
    <s v="pass"/>
    <n v="0"/>
    <n v="1"/>
    <n v="0"/>
    <n v="0"/>
    <s v="A.Thielen"/>
    <n v="9"/>
    <n v="9"/>
    <n v="0"/>
    <n v="1"/>
    <n v="0"/>
    <n v="1.6"/>
    <n v="1.7575000000000001"/>
    <n v="1.7575000000000001"/>
    <x v="153"/>
  </r>
  <r>
    <x v="0"/>
    <s v="MIN"/>
    <s v="ARI"/>
    <n v="72"/>
    <n v="28"/>
    <s v="(7:25) (Shotgun) 8-K.Cousins pass short left to 18-J.Jefferson to MIN 40 for 12 yards (3-B.Baker; 44-M.Golden)."/>
    <s v="pass"/>
    <n v="0"/>
    <n v="1"/>
    <n v="0"/>
    <n v="0"/>
    <s v="J.Jefferson"/>
    <n v="1"/>
    <n v="1"/>
    <n v="0"/>
    <n v="1"/>
    <n v="0"/>
    <n v="1.6"/>
    <n v="1.6175000000000002"/>
    <n v="1.6175000000000002"/>
    <x v="0"/>
  </r>
  <r>
    <x v="0"/>
    <s v="ARI"/>
    <s v="MIN"/>
    <n v="68"/>
    <n v="32"/>
    <s v="(4:57) (No Huddle, Shotgun) 1-K.Murray pass deep right to 18-A.Green pushed ob at MIN 39 for 29 yards (21-B.Breeland)."/>
    <s v="pass"/>
    <n v="0"/>
    <n v="1"/>
    <n v="0"/>
    <n v="0"/>
    <s v="A.Green"/>
    <n v="24"/>
    <n v="24"/>
    <n v="0"/>
    <n v="1"/>
    <n v="0"/>
    <n v="1.6"/>
    <n v="2.02"/>
    <n v="2.02"/>
    <x v="124"/>
  </r>
  <r>
    <x v="0"/>
    <s v="ARI"/>
    <s v="MIN"/>
    <n v="38"/>
    <n v="62"/>
    <s v="(3:43) (No Huddle, Shotgun) 1-K.Murray pass deep middle intended for 13-C.Kirk INTERCEPTED by 23-X.Woods at MIN 4. 23-X.Woods ran ob at MIN 31 for 27 yards (71-J.Murray)."/>
    <s v="pass"/>
    <n v="0"/>
    <n v="1"/>
    <n v="0"/>
    <n v="0"/>
    <s v="C.Kirk"/>
    <n v="34"/>
    <n v="34"/>
    <n v="0"/>
    <n v="1"/>
    <n v="0"/>
    <n v="1.6"/>
    <n v="2.1950000000000003"/>
    <n v="2.1950000000000003"/>
    <x v="113"/>
  </r>
  <r>
    <x v="0"/>
    <s v="MIN"/>
    <s v="ARI"/>
    <n v="69"/>
    <n v="31"/>
    <s v="(3:29) 8-K.Cousins pass incomplete short left to 18-J.Jefferson."/>
    <s v="pass"/>
    <n v="0"/>
    <n v="1"/>
    <n v="0"/>
    <n v="0"/>
    <s v="J.Jefferson"/>
    <n v="6"/>
    <n v="6"/>
    <n v="0"/>
    <n v="1"/>
    <n v="0"/>
    <n v="1.6"/>
    <n v="1.7050000000000001"/>
    <n v="1.7050000000000001"/>
    <x v="0"/>
  </r>
  <r>
    <x v="0"/>
    <s v="MIN"/>
    <s v="ARI"/>
    <n v="66"/>
    <n v="34"/>
    <s v="(2:48) (Shotgun) 8-K.Cousins pass incomplete short right to 18-J.Jefferson [55-C.Jones]."/>
    <s v="pass"/>
    <n v="0"/>
    <n v="1"/>
    <n v="0"/>
    <n v="0"/>
    <s v="J.Jefferson"/>
    <n v="8"/>
    <n v="8"/>
    <n v="0"/>
    <n v="1"/>
    <n v="0"/>
    <n v="1.6"/>
    <n v="1.74"/>
    <n v="1.74"/>
    <x v="0"/>
  </r>
  <r>
    <x v="0"/>
    <s v="MIN"/>
    <s v="ARI"/>
    <n v="51"/>
    <n v="49"/>
    <s v="(1:54) (Shotgun) 8-K.Cousins pass incomplete short left to 33-D.Cook."/>
    <s v="pass"/>
    <n v="0"/>
    <n v="1"/>
    <n v="0"/>
    <n v="0"/>
    <s v="D.Cook"/>
    <n v="-5"/>
    <n v="-5"/>
    <n v="0"/>
    <n v="1"/>
    <n v="0"/>
    <n v="1.6"/>
    <n v="1.5125000000000002"/>
    <n v="1.5125000000000002"/>
    <x v="11"/>
  </r>
  <r>
    <x v="0"/>
    <s v="MIN"/>
    <s v="ARI"/>
    <n v="51"/>
    <n v="49"/>
    <s v="(1:50) (Shotgun) 8-K.Cousins pass short left to 18-J.Jefferson to ARI 38 for 13 yards (23-R.Alford)."/>
    <s v="pass"/>
    <n v="0"/>
    <n v="1"/>
    <n v="0"/>
    <n v="0"/>
    <s v="J.Jefferson"/>
    <n v="7"/>
    <n v="7"/>
    <n v="0"/>
    <n v="1"/>
    <n v="0"/>
    <n v="1.6"/>
    <n v="1.7225000000000001"/>
    <n v="1.7225000000000001"/>
    <x v="0"/>
  </r>
  <r>
    <x v="0"/>
    <s v="ARI"/>
    <s v="MIN"/>
    <n v="69"/>
    <n v="31"/>
    <s v="(13:37) (Shotgun) 1-K.Murray pass short right to 4-R.Moore to ARI 37 for 6 yards (21-B.Breeland; 23-X.Woods)."/>
    <s v="pass"/>
    <n v="0"/>
    <n v="1"/>
    <n v="0"/>
    <n v="0"/>
    <s v="R.Moore"/>
    <n v="-1"/>
    <n v="-1"/>
    <n v="0"/>
    <n v="1"/>
    <n v="0"/>
    <n v="1.6"/>
    <n v="1.5825"/>
    <n v="1.5825"/>
    <x v="125"/>
  </r>
  <r>
    <x v="0"/>
    <s v="ARI"/>
    <s v="MIN"/>
    <n v="63"/>
    <n v="37"/>
    <s v="(13:00) (Shotgun) 1-K.Murray pass short middle to 87-M.Williams to ARI 39 for 2 yards (54-E.Kendricks; 90-S.Richardson)."/>
    <s v="pass"/>
    <n v="0"/>
    <n v="1"/>
    <n v="0"/>
    <n v="0"/>
    <s v="M.Williams"/>
    <n v="-3"/>
    <n v="-3"/>
    <n v="0"/>
    <n v="1"/>
    <n v="0"/>
    <n v="1.6"/>
    <n v="1.5475000000000001"/>
    <n v="1.5475000000000001"/>
    <x v="123"/>
  </r>
  <r>
    <x v="0"/>
    <s v="ARI"/>
    <s v="MIN"/>
    <n v="69"/>
    <n v="31"/>
    <s v="(8:47) (Shotgun) 1-K.Murray pass short right to 18-A.Green to ARI 37 for 6 yards (27-C.Dantzler)."/>
    <s v="pass"/>
    <n v="0"/>
    <n v="1"/>
    <n v="0"/>
    <n v="0"/>
    <s v="A.Green"/>
    <n v="6"/>
    <n v="6"/>
    <n v="0"/>
    <n v="1"/>
    <n v="0"/>
    <n v="1.6"/>
    <n v="1.7050000000000001"/>
    <n v="1.7050000000000001"/>
    <x v="124"/>
  </r>
  <r>
    <x v="0"/>
    <s v="ARI"/>
    <s v="MIN"/>
    <n v="63"/>
    <n v="37"/>
    <s v="(8:11) (No Huddle, Shotgun) 1-K.Murray pass short right to 87-M.Williams to MIN 46 for 17 yards (59-N.Vigil)."/>
    <s v="pass"/>
    <n v="0"/>
    <n v="1"/>
    <n v="0"/>
    <n v="0"/>
    <s v="M.Williams"/>
    <n v="3"/>
    <n v="3"/>
    <n v="0"/>
    <n v="1"/>
    <n v="0"/>
    <n v="1.6"/>
    <n v="1.6525000000000001"/>
    <n v="1.6525000000000001"/>
    <x v="123"/>
  </r>
  <r>
    <x v="0"/>
    <s v="ARI"/>
    <s v="MIN"/>
    <n v="46"/>
    <n v="54"/>
    <s v="(7:44) (No Huddle, Shotgun) 1-K.Murray pass short right to 2-C.Edmonds to MIN 44 for 2 yards (59-N.Vigil)."/>
    <s v="pass"/>
    <n v="0"/>
    <n v="1"/>
    <n v="0"/>
    <n v="0"/>
    <s v="C.Edmonds"/>
    <n v="2"/>
    <n v="2"/>
    <n v="0"/>
    <n v="1"/>
    <n v="0"/>
    <n v="1.6"/>
    <n v="1.635"/>
    <n v="1.635"/>
    <x v="127"/>
  </r>
  <r>
    <x v="0"/>
    <s v="ARI"/>
    <s v="MIN"/>
    <n v="44"/>
    <n v="56"/>
    <s v="(7:02) (Shotgun) 1-K.Murray pass short middle to 2-C.Edmonds to MIN 41 for 3 yards (54-E.Kendricks)."/>
    <s v="pass"/>
    <n v="0"/>
    <n v="1"/>
    <n v="0"/>
    <n v="0"/>
    <s v="C.Edmonds"/>
    <n v="3"/>
    <n v="3"/>
    <n v="0"/>
    <n v="1"/>
    <n v="0"/>
    <n v="1.6"/>
    <n v="1.6525000000000001"/>
    <n v="1.6525000000000001"/>
    <x v="127"/>
  </r>
  <r>
    <x v="0"/>
    <s v="ARI"/>
    <s v="MIN"/>
    <n v="41"/>
    <n v="59"/>
    <s v="(6:18) (No Huddle, Shotgun) 1-K.Murray pass incomplete short right to 18-A.Green."/>
    <s v="pass"/>
    <n v="0"/>
    <n v="1"/>
    <n v="0"/>
    <n v="0"/>
    <s v="A.Green"/>
    <n v="11"/>
    <n v="11"/>
    <n v="0"/>
    <n v="1"/>
    <n v="0"/>
    <n v="1.6"/>
    <n v="1.7925"/>
    <n v="1.7925"/>
    <x v="124"/>
  </r>
  <r>
    <x v="0"/>
    <s v="ARI"/>
    <s v="MIN"/>
    <n v="41"/>
    <n v="59"/>
    <s v="(6:12) (No Huddle, Shotgun) 1-K.Murray pass deep middle to 13-C.Kirk to MIN 6 for 35 yards (24-M.Alexander)."/>
    <s v="pass"/>
    <n v="0"/>
    <n v="1"/>
    <n v="0"/>
    <n v="0"/>
    <s v="C.Kirk"/>
    <n v="32"/>
    <n v="32"/>
    <n v="0"/>
    <n v="1"/>
    <n v="0"/>
    <n v="1.6"/>
    <n v="2.16"/>
    <n v="2.16"/>
    <x v="113"/>
  </r>
  <r>
    <x v="0"/>
    <s v="ARI"/>
    <s v="MIN"/>
    <n v="9"/>
    <n v="91"/>
    <s v="(4:37) (Shotgun) 1-K.Murray pass incomplete short right to 18-A.Green."/>
    <s v="pass"/>
    <n v="0"/>
    <n v="1"/>
    <n v="0"/>
    <n v="0"/>
    <s v="A.Green"/>
    <n v="2"/>
    <n v="2"/>
    <n v="0"/>
    <n v="1"/>
    <n v="0"/>
    <n v="2.5"/>
    <n v="1.635"/>
    <n v="2.2059000000000002"/>
    <x v="124"/>
  </r>
  <r>
    <x v="0"/>
    <s v="ARI"/>
    <s v="MIN"/>
    <n v="9"/>
    <n v="91"/>
    <s v="(4:34) (Shotgun) 1-K.Murray pass incomplete short middle to 18-A.Green (27-C.Dantzler)."/>
    <s v="pass"/>
    <n v="0"/>
    <n v="1"/>
    <n v="0"/>
    <n v="0"/>
    <s v="A.Green"/>
    <n v="9"/>
    <n v="9"/>
    <n v="0"/>
    <n v="1"/>
    <n v="0"/>
    <n v="2.5"/>
    <n v="1.7575000000000001"/>
    <n v="2.2475500000000004"/>
    <x v="124"/>
  </r>
  <r>
    <x v="0"/>
    <s v="MIN"/>
    <s v="ARI"/>
    <n v="71"/>
    <n v="29"/>
    <s v="(2:56) (Shotgun) 8-K.Cousins pass incomplete short left to 31-A.Abdullah (58-J.Hicks)."/>
    <s v="pass"/>
    <n v="0"/>
    <n v="1"/>
    <n v="0"/>
    <n v="0"/>
    <s v="A.Abdullah"/>
    <n v="4"/>
    <n v="4"/>
    <n v="0"/>
    <n v="1"/>
    <n v="0"/>
    <n v="1.6"/>
    <n v="1.6700000000000002"/>
    <n v="1.6700000000000002"/>
    <x v="82"/>
  </r>
  <r>
    <x v="0"/>
    <s v="ARI"/>
    <s v="MIN"/>
    <n v="67"/>
    <n v="33"/>
    <s v="(2:32) (Shotgun) 1-K.Murray pass short middle to 2-C.Edmonds to ARI 40 for 7 yards (24-M.Alexander)."/>
    <s v="pass"/>
    <n v="0"/>
    <n v="1"/>
    <n v="0"/>
    <n v="0"/>
    <s v="C.Edmonds"/>
    <n v="2"/>
    <n v="2"/>
    <n v="0"/>
    <n v="1"/>
    <n v="0"/>
    <n v="1.6"/>
    <n v="1.635"/>
    <n v="1.635"/>
    <x v="127"/>
  </r>
  <r>
    <x v="0"/>
    <s v="MIN"/>
    <s v="ARI"/>
    <n v="65"/>
    <n v="35"/>
    <s v="(1:58) (Shotgun) 8-K.Cousins pass short left to 25-A.Mattison to ARI 48 for 17 yards (34-J.Thompson)."/>
    <s v="pass"/>
    <n v="0"/>
    <n v="1"/>
    <n v="0"/>
    <n v="0"/>
    <s v="A.Mattison"/>
    <n v="-2"/>
    <n v="-2"/>
    <n v="0"/>
    <n v="1"/>
    <n v="0"/>
    <n v="1.6"/>
    <n v="1.5650000000000002"/>
    <n v="1.5650000000000002"/>
    <x v="248"/>
  </r>
  <r>
    <x v="0"/>
    <s v="MIN"/>
    <s v="ARI"/>
    <n v="48"/>
    <n v="52"/>
    <s v="(1:31) (No Huddle, Shotgun) 8-K.Cousins pass incomplete short right to 17-K.Osborn (33-A.Hamilton)."/>
    <s v="pass"/>
    <n v="0"/>
    <n v="1"/>
    <n v="0"/>
    <n v="0"/>
    <s v="K.Osborn"/>
    <n v="-2"/>
    <n v="-2"/>
    <n v="0"/>
    <n v="1"/>
    <n v="0"/>
    <n v="1.6"/>
    <n v="1.5650000000000002"/>
    <n v="1.5650000000000002"/>
    <x v="154"/>
  </r>
  <r>
    <x v="0"/>
    <s v="MIN"/>
    <s v="ARI"/>
    <n v="48"/>
    <n v="52"/>
    <s v="(1:28) (Shotgun) 8-K.Cousins pass incomplete deep left to 18-J.Jefferson."/>
    <s v="pass"/>
    <n v="0"/>
    <n v="1"/>
    <n v="0"/>
    <n v="0"/>
    <s v="J.Jefferson"/>
    <n v="28"/>
    <n v="28"/>
    <n v="0"/>
    <n v="1"/>
    <n v="0"/>
    <n v="1.6"/>
    <n v="2.09"/>
    <n v="2.09"/>
    <x v="0"/>
  </r>
  <r>
    <x v="0"/>
    <s v="MIN"/>
    <s v="ARI"/>
    <n v="48"/>
    <n v="52"/>
    <s v="(1:21) (Shotgun) 8-K.Cousins pass short left to 19-A.Thielen pushed ob at ARI 36 for 12 yards (23-R.Alford)."/>
    <s v="pass"/>
    <n v="0"/>
    <n v="1"/>
    <n v="0"/>
    <n v="0"/>
    <s v="A.Thielen"/>
    <n v="8"/>
    <n v="8"/>
    <n v="0"/>
    <n v="1"/>
    <n v="0"/>
    <n v="1.6"/>
    <n v="1.74"/>
    <n v="1.74"/>
    <x v="153"/>
  </r>
  <r>
    <x v="0"/>
    <s v="MIN"/>
    <s v="ARI"/>
    <n v="36"/>
    <n v="64"/>
    <s v="(1:15) (Shotgun) 8-K.Cousins pass short middle to 17-K.Osborn to ARI 27 for 9 yards (34-J.Thompson)."/>
    <s v="pass"/>
    <n v="0"/>
    <n v="1"/>
    <n v="0"/>
    <n v="0"/>
    <s v="K.Osborn"/>
    <n v="6"/>
    <n v="6"/>
    <n v="0"/>
    <n v="1"/>
    <n v="0"/>
    <n v="1.6"/>
    <n v="1.7050000000000001"/>
    <n v="1.7050000000000001"/>
    <x v="154"/>
  </r>
  <r>
    <x v="0"/>
    <s v="MIN"/>
    <s v="ARI"/>
    <n v="27"/>
    <n v="73"/>
    <s v="(:44) (No Huddle, Shotgun) 8-K.Cousins pass short middle to 17-K.Osborn to ARI 19 for 8 yards (33-A.Hamilton)."/>
    <s v="pass"/>
    <n v="0"/>
    <n v="1"/>
    <n v="0"/>
    <n v="0"/>
    <s v="K.Osborn"/>
    <n v="7"/>
    <n v="7"/>
    <n v="0"/>
    <n v="1"/>
    <n v="0"/>
    <n v="1.6"/>
    <n v="1.7225000000000001"/>
    <n v="1.7225000000000001"/>
    <x v="154"/>
  </r>
  <r>
    <x v="0"/>
    <s v="NE"/>
    <s v="NYJ"/>
    <n v="71"/>
    <n v="29"/>
    <s v="(14:25) 10-M.Jones pass short right to 84-K.Bourne to NE 36 for 7 yards (37-B.Hall, 20-M.Maye)."/>
    <s v="pass"/>
    <n v="0"/>
    <n v="1"/>
    <n v="0"/>
    <n v="0"/>
    <s v="K.Bourne"/>
    <n v="5"/>
    <n v="5"/>
    <n v="0"/>
    <n v="1"/>
    <n v="0"/>
    <n v="1.6"/>
    <n v="1.6875"/>
    <n v="1.6875"/>
    <x v="59"/>
  </r>
  <r>
    <x v="0"/>
    <s v="NE"/>
    <s v="NYJ"/>
    <n v="63"/>
    <n v="37"/>
    <s v="(13:03) 10-M.Jones pass short left to 81-J.Smith pushed ob at NE 42 for 5 yards (30-M.Carter II)."/>
    <s v="pass"/>
    <n v="0"/>
    <n v="1"/>
    <n v="0"/>
    <n v="0"/>
    <s v="J.Smith"/>
    <n v="2"/>
    <n v="2"/>
    <n v="0"/>
    <n v="1"/>
    <n v="0"/>
    <n v="1.6"/>
    <n v="1.635"/>
    <n v="1.635"/>
    <x v="243"/>
  </r>
  <r>
    <x v="0"/>
    <s v="NE"/>
    <s v="NYJ"/>
    <n v="58"/>
    <n v="42"/>
    <s v="(12:32) (Shotgun) 10-M.Jones pass short middle to 28-J.White to NE 47 for 5 yards (40-J.Guidry)."/>
    <s v="pass"/>
    <n v="0"/>
    <n v="1"/>
    <n v="0"/>
    <n v="0"/>
    <s v="J.White"/>
    <n v="5"/>
    <n v="5"/>
    <n v="0"/>
    <n v="1"/>
    <n v="0"/>
    <n v="1.6"/>
    <n v="1.6875"/>
    <n v="1.6875"/>
    <x v="240"/>
  </r>
  <r>
    <x v="0"/>
    <s v="NE"/>
    <s v="NYJ"/>
    <n v="53"/>
    <n v="47"/>
    <s v="(11:51) 10-M.Jones pass short left to 37-D.Harris to NE 49 for 2 yards (30-M.Carter II)."/>
    <s v="pass"/>
    <n v="0"/>
    <n v="1"/>
    <n v="0"/>
    <n v="0"/>
    <s v="D.Harris"/>
    <n v="2"/>
    <n v="2"/>
    <n v="0"/>
    <n v="1"/>
    <n v="0"/>
    <n v="1.6"/>
    <n v="1.635"/>
    <n v="1.635"/>
    <x v="80"/>
  </r>
  <r>
    <x v="0"/>
    <s v="NE"/>
    <s v="NYJ"/>
    <n v="36"/>
    <n v="64"/>
    <s v="(10:46) (Shotgun) 10-M.Jones pass short middle to 16-J.Meyers to NYJ 29 for 7 yards (57-C.Mosley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</r>
  <r>
    <x v="0"/>
    <s v="NE"/>
    <s v="NYJ"/>
    <n v="24"/>
    <n v="76"/>
    <s v="(6:30) (Shotgun) 10-M.Jones pass short left to 16-J.Meyers to NYJ 25 for -1 yards (30-M.Carter II)."/>
    <s v="pass"/>
    <n v="0"/>
    <n v="1"/>
    <n v="0"/>
    <n v="0"/>
    <s v="J.Meyers"/>
    <n v="-5"/>
    <n v="-5"/>
    <n v="0"/>
    <n v="1"/>
    <n v="0"/>
    <n v="1.8"/>
    <n v="1.5125000000000002"/>
    <n v="1.7022500000000003"/>
    <x v="114"/>
  </r>
  <r>
    <x v="0"/>
    <s v="NE"/>
    <s v="NYJ"/>
    <n v="30"/>
    <n v="70"/>
    <s v="(5:31) 10-M.Jones pass short left to 15-N.Agholor to NYJ 28 for 2 yards (26-B.Echols)."/>
    <s v="pass"/>
    <n v="0"/>
    <n v="1"/>
    <n v="0"/>
    <n v="0"/>
    <s v="N.Agholor"/>
    <n v="0"/>
    <n v="0"/>
    <n v="0"/>
    <n v="1"/>
    <n v="0"/>
    <n v="1.6"/>
    <n v="1.6"/>
    <n v="1.6"/>
    <x v="81"/>
  </r>
  <r>
    <x v="0"/>
    <s v="NE"/>
    <s v="NYJ"/>
    <n v="28"/>
    <n v="72"/>
    <s v="(4:55) (Shotgun) 10-M.Jones pass incomplete short middle to 81-J.Smith."/>
    <s v="pass"/>
    <n v="0"/>
    <n v="1"/>
    <n v="0"/>
    <n v="0"/>
    <s v="J.Smith"/>
    <n v="3"/>
    <n v="3"/>
    <n v="0"/>
    <n v="1"/>
    <n v="0"/>
    <n v="1.6"/>
    <n v="1.6525000000000001"/>
    <n v="1.6525000000000001"/>
    <x v="243"/>
  </r>
  <r>
    <x v="0"/>
    <s v="NYJ"/>
    <s v="NE"/>
    <n v="47"/>
    <n v="53"/>
    <s v="(4:17) 2-Z.Wilson pass deep right intended for 84-C.Davis INTERCEPTED by 21-A.Phillips at NE 27. 21-A.Phillips to NE 28 for 1 yard (81-T.Kroft)."/>
    <s v="pass"/>
    <n v="0"/>
    <n v="1"/>
    <n v="0"/>
    <n v="0"/>
    <s v="C.Davis"/>
    <n v="20"/>
    <n v="20"/>
    <n v="0"/>
    <n v="1"/>
    <n v="0"/>
    <n v="1.6"/>
    <n v="1.9500000000000002"/>
    <n v="1.9500000000000002"/>
    <x v="41"/>
  </r>
  <r>
    <x v="0"/>
    <s v="NE"/>
    <s v="NYJ"/>
    <n v="72"/>
    <n v="28"/>
    <s v="(4:10) (Shotgun) 10-M.Jones pass short left to 28-J.White to NYJ 44 for 28 yards (37-B.Hall; 30-M.Carter II)."/>
    <s v="pass"/>
    <n v="0"/>
    <n v="1"/>
    <n v="0"/>
    <n v="0"/>
    <s v="J.White"/>
    <n v="-3"/>
    <n v="-3"/>
    <n v="0"/>
    <n v="1"/>
    <n v="0"/>
    <n v="1.6"/>
    <n v="1.5475000000000001"/>
    <n v="1.5475000000000001"/>
    <x v="240"/>
  </r>
  <r>
    <x v="0"/>
    <s v="NE"/>
    <s v="NYJ"/>
    <n v="33"/>
    <n v="67"/>
    <s v="(1:56) 10-M.Jones pass short left to 81-J.Smith pushed ob at NYJ 14 for 19 yards (33-A.Colbert). NYJ-26-B.Echols was injured during the play.  Pitch to #28 Lateral back to #10 at the 45."/>
    <s v="pass"/>
    <n v="0"/>
    <n v="1"/>
    <n v="0"/>
    <n v="0"/>
    <s v="J.Smith"/>
    <n v="7"/>
    <n v="7"/>
    <n v="0"/>
    <n v="1"/>
    <n v="0"/>
    <n v="1.6"/>
    <n v="1.7225000000000001"/>
    <n v="1.7225000000000001"/>
    <x v="243"/>
  </r>
  <r>
    <x v="0"/>
    <s v="NYJ"/>
    <s v="NE"/>
    <n v="49"/>
    <n v="51"/>
    <s v="(13:43) (Shotgun) 2-Z.Wilson pass deep left to 8-E.Moore ran ob at NE 22 for 27 yards."/>
    <s v="pass"/>
    <n v="0"/>
    <n v="1"/>
    <n v="0"/>
    <n v="0"/>
    <s v="E.Moore"/>
    <n v="24"/>
    <n v="24"/>
    <n v="0"/>
    <n v="1"/>
    <n v="0"/>
    <n v="1.6"/>
    <n v="2.02"/>
    <n v="2.02"/>
    <x v="156"/>
  </r>
  <r>
    <x v="0"/>
    <s v="NYJ"/>
    <s v="NE"/>
    <n v="22"/>
    <n v="78"/>
    <s v="(13:15) (Shotgun) 2-Z.Wilson pass short right to 10-B.Berrios to NE 15 for 7 yards (23-K.Dugger)."/>
    <s v="pass"/>
    <n v="0"/>
    <n v="1"/>
    <n v="0"/>
    <n v="0"/>
    <s v="B.Berrios"/>
    <n v="0"/>
    <n v="0"/>
    <n v="0"/>
    <n v="1"/>
    <n v="0"/>
    <n v="1.8"/>
    <n v="1.6"/>
    <n v="1.7320000000000002"/>
    <x v="21"/>
  </r>
  <r>
    <x v="0"/>
    <s v="NYJ"/>
    <s v="NE"/>
    <n v="28"/>
    <n v="72"/>
    <s v="(5:57) (Shotgun) 2-Z.Wilson pass short right intended for 8-E.Moore INTERCEPTED by 27-J.Jackson at NE 13. 27-J.Jackson to NE 14 for 1 yard (8-E.Moore)."/>
    <s v="pass"/>
    <n v="0"/>
    <n v="1"/>
    <n v="0"/>
    <n v="0"/>
    <s v="E.Moore"/>
    <n v="15"/>
    <n v="15"/>
    <n v="0"/>
    <n v="1"/>
    <n v="0"/>
    <n v="1.6"/>
    <n v="1.8625"/>
    <n v="1.8625"/>
    <x v="156"/>
  </r>
  <r>
    <x v="0"/>
    <s v="NE"/>
    <s v="NYJ"/>
    <n v="60"/>
    <n v="40"/>
    <s v="(4:53) (Shotgun) 10-M.Jones pass short left to 28-J.White to NE 39 for -1 yards (56-Qu.Williams)."/>
    <s v="pass"/>
    <n v="0"/>
    <n v="1"/>
    <n v="0"/>
    <n v="0"/>
    <s v="J.White"/>
    <n v="-1"/>
    <n v="-1"/>
    <n v="0"/>
    <n v="1"/>
    <n v="0"/>
    <n v="1.6"/>
    <n v="1.5825"/>
    <n v="1.5825"/>
    <x v="240"/>
  </r>
  <r>
    <x v="0"/>
    <s v="NE"/>
    <s v="NYJ"/>
    <n v="61"/>
    <n v="39"/>
    <s v="(4:13) (Shotgun) 10-M.Jones pass incomplete deep left to 16-J.Meyers."/>
    <s v="pass"/>
    <n v="0"/>
    <n v="1"/>
    <n v="0"/>
    <n v="0"/>
    <s v="J.Meyers"/>
    <n v="19"/>
    <n v="19"/>
    <n v="0"/>
    <n v="1"/>
    <n v="0"/>
    <n v="1.6"/>
    <n v="1.9325000000000001"/>
    <n v="1.9325000000000001"/>
    <x v="114"/>
  </r>
  <r>
    <x v="0"/>
    <s v="NE"/>
    <s v="NYJ"/>
    <n v="63"/>
    <n v="37"/>
    <s v="(1:24) (Shotgun) 10-M.Jones pass short right to 85-H.Henry to NE 47 for 10 yards (33-A.Colbert)."/>
    <s v="pass"/>
    <n v="0"/>
    <n v="1"/>
    <n v="0"/>
    <n v="0"/>
    <s v="H.Henry"/>
    <n v="5"/>
    <n v="5"/>
    <n v="0"/>
    <n v="1"/>
    <n v="0"/>
    <n v="1.6"/>
    <n v="1.6875"/>
    <n v="1.6875"/>
    <x v="244"/>
  </r>
  <r>
    <x v="0"/>
    <s v="NE"/>
    <s v="NYJ"/>
    <n v="53"/>
    <n v="47"/>
    <s v="(1:04) (No Huddle, Shotgun) 10-M.Jones pass short left to 15-N.Agholor ran ob at NYJ 43 for 10 yards."/>
    <s v="pass"/>
    <n v="0"/>
    <n v="1"/>
    <n v="0"/>
    <n v="0"/>
    <s v="N.Agholor"/>
    <n v="-4"/>
    <n v="-4"/>
    <n v="0"/>
    <n v="1"/>
    <n v="0"/>
    <n v="1.6"/>
    <n v="1.53"/>
    <n v="1.53"/>
    <x v="81"/>
  </r>
  <r>
    <x v="0"/>
    <s v="NE"/>
    <s v="NYJ"/>
    <n v="43"/>
    <n v="57"/>
    <s v="(:59) (Shotgun) 10-M.Jones pass short left to 28-J.White to NYJ 40 for 3 yards (56-Qu.Williams)."/>
    <s v="pass"/>
    <n v="0"/>
    <n v="1"/>
    <n v="0"/>
    <n v="0"/>
    <s v="J.White"/>
    <n v="3"/>
    <n v="3"/>
    <n v="0"/>
    <n v="1"/>
    <n v="0"/>
    <n v="1.6"/>
    <n v="1.6525000000000001"/>
    <n v="1.6525000000000001"/>
    <x v="240"/>
  </r>
  <r>
    <x v="0"/>
    <s v="NE"/>
    <s v="NYJ"/>
    <n v="40"/>
    <n v="60"/>
    <s v="(:40) (No Huddle, Shotgun) 10-M.Jones pass short left to 28-J.White to NYJ 29 for 11 yards (30-M.Carter II)."/>
    <s v="pass"/>
    <n v="0"/>
    <n v="1"/>
    <n v="0"/>
    <n v="0"/>
    <s v="J.White"/>
    <n v="-5"/>
    <n v="-5"/>
    <n v="0"/>
    <n v="1"/>
    <n v="0"/>
    <n v="1.6"/>
    <n v="1.5125000000000002"/>
    <n v="1.5125000000000002"/>
    <x v="240"/>
  </r>
  <r>
    <x v="0"/>
    <s v="NE"/>
    <s v="NYJ"/>
    <n v="29"/>
    <n v="71"/>
    <s v="(:26) (Shotgun) 10-M.Jones pass short right to 16-J.Meyers ran ob at NYJ 21 for 8 yards (37-B.Hall)."/>
    <s v="pass"/>
    <n v="0"/>
    <n v="1"/>
    <n v="0"/>
    <n v="0"/>
    <s v="J.Meyers"/>
    <n v="3"/>
    <n v="3"/>
    <n v="0"/>
    <n v="1"/>
    <n v="0"/>
    <n v="1.6"/>
    <n v="1.6525000000000001"/>
    <n v="1.6525000000000001"/>
    <x v="114"/>
  </r>
  <r>
    <x v="0"/>
    <s v="NYJ"/>
    <s v="NE"/>
    <n v="65"/>
    <n v="35"/>
    <s v="(13:42) 2-Z.Wilson pass incomplete short left to 81-T.Kroft."/>
    <s v="pass"/>
    <n v="0"/>
    <n v="1"/>
    <n v="0"/>
    <n v="0"/>
    <s v="T.Kroft"/>
    <n v="12"/>
    <n v="12"/>
    <n v="0"/>
    <n v="1"/>
    <n v="0"/>
    <n v="1.6"/>
    <n v="1.81"/>
    <n v="1.81"/>
    <x v="20"/>
  </r>
  <r>
    <x v="0"/>
    <s v="NE"/>
    <s v="NYJ"/>
    <n v="35"/>
    <n v="65"/>
    <s v="(11:15) 10-M.Jones pass short left to 15-N.Agholor to NYJ 26 for 9 yards (57-C.Mosley)."/>
    <s v="pass"/>
    <n v="0"/>
    <n v="1"/>
    <n v="0"/>
    <n v="0"/>
    <s v="N.Agholor"/>
    <n v="9"/>
    <n v="9"/>
    <n v="0"/>
    <n v="1"/>
    <n v="0"/>
    <n v="1.6"/>
    <n v="1.7575000000000001"/>
    <n v="1.7575000000000001"/>
    <x v="81"/>
  </r>
  <r>
    <x v="0"/>
    <s v="NYJ"/>
    <s v="NE"/>
    <n v="31"/>
    <n v="69"/>
    <s v="(5:56) 2-Z.Wilson pass short right to 86-R.Griffin pushed ob at NE 26 for 5 yards (54-D.Hightower)."/>
    <s v="pass"/>
    <n v="0"/>
    <n v="1"/>
    <n v="0"/>
    <n v="0"/>
    <s v="R.Griffin"/>
    <n v="5"/>
    <n v="5"/>
    <n v="0"/>
    <n v="1"/>
    <n v="0"/>
    <n v="1.6"/>
    <n v="1.6875"/>
    <n v="1.6875"/>
    <x v="252"/>
  </r>
  <r>
    <x v="0"/>
    <s v="NE"/>
    <s v="NYJ"/>
    <n v="57"/>
    <n v="43"/>
    <s v="(4:40) 10-M.Jones pass short middle to 85-H.Henry to NYJ 25 for 32 yards (37-B.Hall)."/>
    <s v="pass"/>
    <n v="0"/>
    <n v="1"/>
    <n v="0"/>
    <n v="0"/>
    <s v="H.Henry"/>
    <n v="15"/>
    <n v="15"/>
    <n v="0"/>
    <n v="1"/>
    <n v="0"/>
    <n v="1.6"/>
    <n v="1.8625"/>
    <n v="1.8625"/>
    <x v="244"/>
  </r>
  <r>
    <x v="0"/>
    <s v="NE"/>
    <s v="NYJ"/>
    <n v="33"/>
    <n v="67"/>
    <s v="(3:43) (Shotgun) 10-M.Jones pass short right to 81-J.Smith to NYJ 30 for 3 yards (30-M.Carter II; 57-C.Mosley)."/>
    <s v="pass"/>
    <n v="0"/>
    <n v="1"/>
    <n v="0"/>
    <n v="0"/>
    <s v="J.Smith"/>
    <n v="0"/>
    <n v="0"/>
    <n v="0"/>
    <n v="1"/>
    <n v="0"/>
    <n v="1.6"/>
    <n v="1.6"/>
    <n v="1.6"/>
    <x v="243"/>
  </r>
  <r>
    <x v="0"/>
    <s v="NE"/>
    <s v="NYJ"/>
    <n v="13"/>
    <n v="87"/>
    <s v="(1:56) (Shotgun) 10-M.Jones pass incomplete short right to 85-H.Henry (20-M.Maye)."/>
    <s v="pass"/>
    <n v="0"/>
    <n v="1"/>
    <n v="0"/>
    <n v="0"/>
    <s v="H.Henry"/>
    <n v="3"/>
    <n v="3"/>
    <n v="0"/>
    <n v="1"/>
    <n v="0"/>
    <n v="2.2000000000000002"/>
    <n v="1.6525000000000001"/>
    <n v="2.0138500000000001"/>
    <x v="244"/>
  </r>
  <r>
    <x v="0"/>
    <s v="NE"/>
    <s v="NYJ"/>
    <n v="13"/>
    <n v="87"/>
    <s v="(1:52) (Shotgun) 10-M.Jones pass short right to 28-J.White to NYJ 14 for -1 yards (20-M.Maye)."/>
    <s v="pass"/>
    <n v="0"/>
    <n v="1"/>
    <n v="0"/>
    <n v="0"/>
    <s v="J.White"/>
    <n v="-1"/>
    <n v="-1"/>
    <n v="0"/>
    <n v="1"/>
    <n v="0"/>
    <n v="2.2000000000000002"/>
    <n v="1.5825"/>
    <n v="1.9900500000000001"/>
    <x v="240"/>
  </r>
  <r>
    <x v="0"/>
    <s v="NYJ"/>
    <s v="NE"/>
    <n v="74"/>
    <n v="26"/>
    <s v="(1:04) 2-Z.Wilson pass short left to 84-C.Davis to NYJ 29 for 3 yards (2-J.Mills)."/>
    <s v="pass"/>
    <n v="0"/>
    <n v="1"/>
    <n v="0"/>
    <n v="0"/>
    <s v="C.Davis"/>
    <n v="1"/>
    <n v="1"/>
    <n v="0"/>
    <n v="1"/>
    <n v="0"/>
    <n v="1.6"/>
    <n v="1.6175000000000002"/>
    <n v="1.6175000000000002"/>
    <x v="41"/>
  </r>
  <r>
    <x v="0"/>
    <s v="NYJ"/>
    <s v="NE"/>
    <n v="71"/>
    <n v="29"/>
    <s v="(:20) 2-Z.Wilson pass short right to 32-Mi.Carter pushed ob at NYJ 46 for 17 yards (32-D.McCourty)."/>
    <s v="pass"/>
    <n v="0"/>
    <n v="1"/>
    <n v="0"/>
    <n v="0"/>
    <s v="Mi.Carter"/>
    <n v="1"/>
    <n v="1"/>
    <n v="0"/>
    <n v="1"/>
    <n v="0"/>
    <n v="1.6"/>
    <n v="1.6175000000000002"/>
    <n v="1.6175000000000002"/>
    <x v="155"/>
  </r>
  <r>
    <x v="0"/>
    <s v="NYJ"/>
    <s v="NE"/>
    <n v="64"/>
    <n v="36"/>
    <s v="(14:54) (Shotgun) 2-Z.Wilson pass short left to 10-B.Berrios to NYJ 40 for 4 yards (21-A.Phillips)."/>
    <s v="pass"/>
    <n v="0"/>
    <n v="1"/>
    <n v="0"/>
    <n v="0"/>
    <s v="B.Berrios"/>
    <n v="4"/>
    <n v="4"/>
    <n v="0"/>
    <n v="1"/>
    <n v="0"/>
    <n v="1.6"/>
    <n v="1.6700000000000002"/>
    <n v="1.6700000000000002"/>
    <x v="21"/>
  </r>
  <r>
    <x v="0"/>
    <s v="NYJ"/>
    <s v="NE"/>
    <n v="55"/>
    <n v="45"/>
    <s v="(14:19) 2-Z.Wilson pass incomplete short right to 32-Mi.Carter."/>
    <s v="pass"/>
    <n v="0"/>
    <n v="1"/>
    <n v="0"/>
    <n v="0"/>
    <s v="Mi.Carter"/>
    <n v="2"/>
    <n v="2"/>
    <n v="0"/>
    <n v="1"/>
    <n v="0"/>
    <n v="1.6"/>
    <n v="1.635"/>
    <n v="1.635"/>
    <x v="155"/>
  </r>
  <r>
    <x v="0"/>
    <s v="NYJ"/>
    <s v="NE"/>
    <n v="55"/>
    <n v="45"/>
    <s v="(14:12) (Shotgun) 2-Z.Wilson pass short right to 84-C.Davis to 50 for 5 yards (90-C.Barmore)."/>
    <s v="pass"/>
    <n v="0"/>
    <n v="1"/>
    <n v="0"/>
    <n v="0"/>
    <s v="C.Davis"/>
    <n v="-3"/>
    <n v="-3"/>
    <n v="0"/>
    <n v="1"/>
    <n v="0"/>
    <n v="1.6"/>
    <n v="1.5475000000000001"/>
    <n v="1.5475000000000001"/>
    <x v="41"/>
  </r>
  <r>
    <x v="0"/>
    <s v="NYJ"/>
    <s v="NE"/>
    <n v="50"/>
    <n v="50"/>
    <s v="(13:27) (Shotgun) 2-Z.Wilson pass short right to 8-E.Moore to NE 47 for 3 yards (27-J.Jackson)."/>
    <s v="pass"/>
    <n v="0"/>
    <n v="1"/>
    <n v="0"/>
    <n v="0"/>
    <s v="E.Moore"/>
    <n v="3"/>
    <n v="3"/>
    <n v="0"/>
    <n v="1"/>
    <n v="0"/>
    <n v="1.6"/>
    <n v="1.6525000000000001"/>
    <n v="1.6525000000000001"/>
    <x v="156"/>
  </r>
  <r>
    <x v="0"/>
    <s v="NYJ"/>
    <s v="NE"/>
    <n v="47"/>
    <n v="53"/>
    <s v="(12:46) (Shotgun) 2-Z.Wilson pass incomplete short right to 10-B.Berrios (31-J.Jones)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E"/>
    <s v="NYJ"/>
    <n v="52"/>
    <n v="48"/>
    <s v="(12:42) Yardline difference due to change of possession. 10-M.Jones pass short left to 81-J.Smith to NE 49 for 1 yard (57-C.Mosley)."/>
    <s v="pass"/>
    <n v="0"/>
    <n v="1"/>
    <n v="0"/>
    <n v="0"/>
    <s v="J.Smith"/>
    <n v="-5"/>
    <n v="-5"/>
    <n v="0"/>
    <n v="1"/>
    <n v="0"/>
    <n v="1.6"/>
    <n v="1.5125000000000002"/>
    <n v="1.5125000000000002"/>
    <x v="243"/>
  </r>
  <r>
    <x v="0"/>
    <s v="NE"/>
    <s v="NYJ"/>
    <n v="52"/>
    <n v="48"/>
    <s v="(11:26) (Shotgun) 10-M.Jones pass incomplete short left to 85-H.Henry."/>
    <s v="pass"/>
    <n v="0"/>
    <n v="1"/>
    <n v="0"/>
    <n v="0"/>
    <s v="H.Henry"/>
    <n v="15"/>
    <n v="15"/>
    <n v="0"/>
    <n v="1"/>
    <n v="0"/>
    <n v="1.6"/>
    <n v="1.8625"/>
    <n v="1.8625"/>
    <x v="244"/>
  </r>
  <r>
    <x v="0"/>
    <s v="NYJ"/>
    <s v="NE"/>
    <n v="34"/>
    <n v="66"/>
    <s v="(8:30) (No Huddle) 2-Z.Wilson pass short middle to 86-R.Griffin to NE 29 for 5 yards (54-D.Hightower)."/>
    <s v="pass"/>
    <n v="0"/>
    <n v="1"/>
    <n v="0"/>
    <n v="0"/>
    <s v="R.Griffin"/>
    <n v="1"/>
    <n v="1"/>
    <n v="0"/>
    <n v="1"/>
    <n v="0"/>
    <n v="1.6"/>
    <n v="1.6175000000000002"/>
    <n v="1.6175000000000002"/>
    <x v="252"/>
  </r>
  <r>
    <x v="0"/>
    <s v="NYJ"/>
    <s v="NE"/>
    <n v="18"/>
    <n v="82"/>
    <s v="(7:25) (Shotgun) 2-Z.Wilson pass incomplete short left to 8-E.Moore [33-J.Williams]."/>
    <s v="pass"/>
    <n v="0"/>
    <n v="1"/>
    <n v="0"/>
    <n v="0"/>
    <s v="E.Moore"/>
    <n v="-4"/>
    <n v="-4"/>
    <n v="0"/>
    <n v="1"/>
    <n v="0"/>
    <n v="2"/>
    <n v="1.53"/>
    <n v="1.8402000000000001"/>
    <x v="156"/>
  </r>
  <r>
    <x v="0"/>
    <s v="NYJ"/>
    <s v="NE"/>
    <n v="74"/>
    <n v="26"/>
    <s v="(4:44) (No Huddle, Shotgun) 2-Z.Wilson pass incomplete deep left to 8-E.Moore (33-J.Williams)."/>
    <s v="pass"/>
    <n v="0"/>
    <n v="1"/>
    <n v="0"/>
    <n v="0"/>
    <s v="E.Moore"/>
    <n v="27"/>
    <n v="27"/>
    <n v="0"/>
    <n v="1"/>
    <n v="0"/>
    <n v="1.6"/>
    <n v="2.0725000000000002"/>
    <n v="2.0725000000000002"/>
    <x v="156"/>
  </r>
  <r>
    <x v="0"/>
    <s v="NYJ"/>
    <s v="NE"/>
    <n v="74"/>
    <n v="26"/>
    <s v="(4:39) (Shotgun) 2-Z.Wilson pass incomplete deep left to 10-B.Berrios."/>
    <s v="pass"/>
    <n v="0"/>
    <n v="1"/>
    <n v="0"/>
    <n v="0"/>
    <s v="B.Berrios"/>
    <n v="16"/>
    <n v="16"/>
    <n v="0"/>
    <n v="1"/>
    <n v="0"/>
    <n v="1.6"/>
    <n v="1.8800000000000001"/>
    <n v="1.8800000000000001"/>
    <x v="21"/>
  </r>
  <r>
    <x v="0"/>
    <s v="NYJ"/>
    <s v="NE"/>
    <n v="69"/>
    <n v="31"/>
    <s v="(1:53) (Shotgun) 2-Z.Wilson pass incomplete deep left to 16-J.Smith."/>
    <s v="pass"/>
    <n v="0"/>
    <n v="1"/>
    <n v="0"/>
    <n v="0"/>
    <s v="J.Smith"/>
    <n v="17"/>
    <n v="17"/>
    <n v="0"/>
    <n v="1"/>
    <n v="0"/>
    <n v="1.6"/>
    <n v="1.8975"/>
    <n v="1.8975"/>
    <x v="157"/>
  </r>
  <r>
    <x v="0"/>
    <s v="NYJ"/>
    <s v="NE"/>
    <n v="50"/>
    <n v="50"/>
    <s v="(:43) (Shotgun) 2-Z.Wilson pass short left to 10-B.Berrios pushed ob at NE 44 for 6 yards (21-A.Phillips)."/>
    <s v="pass"/>
    <n v="0"/>
    <n v="1"/>
    <n v="0"/>
    <n v="0"/>
    <s v="B.Berrios"/>
    <n v="2"/>
    <n v="2"/>
    <n v="0"/>
    <n v="1"/>
    <n v="0"/>
    <n v="1.6"/>
    <n v="1.635"/>
    <n v="1.635"/>
    <x v="21"/>
  </r>
  <r>
    <x v="0"/>
    <s v="NYJ"/>
    <s v="NE"/>
    <n v="44"/>
    <n v="56"/>
    <s v="(:38) (Shotgun) 2-Z.Wilson pass short left to 32-Mi.Carter to NE 32 for 12 yards (23-K.Dugger, 29-J.Bethel)."/>
    <s v="pass"/>
    <n v="0"/>
    <n v="1"/>
    <n v="0"/>
    <n v="0"/>
    <s v="Mi.Carter"/>
    <n v="2"/>
    <n v="2"/>
    <n v="0"/>
    <n v="1"/>
    <n v="0"/>
    <n v="1.6"/>
    <n v="1.635"/>
    <n v="1.635"/>
    <x v="155"/>
  </r>
  <r>
    <x v="0"/>
    <s v="NYJ"/>
    <s v="NE"/>
    <n v="32"/>
    <n v="68"/>
    <s v="(:15) (No Huddle, Shotgun) 2-Z.Wilson pass short middle to 10-B.Berrios to NE 20 for 12 yards (8-J.Bentley)."/>
    <s v="pass"/>
    <n v="0"/>
    <n v="1"/>
    <n v="0"/>
    <n v="0"/>
    <s v="B.Berrios"/>
    <n v="7"/>
    <n v="7"/>
    <n v="0"/>
    <n v="1"/>
    <n v="0"/>
    <n v="1.6"/>
    <n v="1.7225000000000001"/>
    <n v="1.7225000000000001"/>
    <x v="21"/>
  </r>
  <r>
    <x v="0"/>
    <s v="CAR"/>
    <s v="NO"/>
    <n v="72"/>
    <n v="28"/>
    <s v="(14:21) (Shotgun) 14-S.Darnold pass short middle to 22-C.McCaffrey to NO 40 for 32 yards (43-M.Williams)."/>
    <s v="pass"/>
    <n v="0"/>
    <n v="1"/>
    <n v="0"/>
    <n v="0"/>
    <s v="C.McCaffrey"/>
    <n v="6"/>
    <n v="6"/>
    <n v="0"/>
    <n v="1"/>
    <n v="0"/>
    <n v="1.6"/>
    <n v="1.7050000000000001"/>
    <n v="1.7050000000000001"/>
    <x v="85"/>
  </r>
  <r>
    <x v="0"/>
    <s v="CAR"/>
    <s v="NO"/>
    <n v="40"/>
    <n v="60"/>
    <s v="(12:48) (Shotgun) 14-S.Darnold pass short left to 2-Dj.Moore to NO 20 for 20 yards (56-D.Davis)."/>
    <s v="pass"/>
    <n v="0"/>
    <n v="1"/>
    <n v="0"/>
    <n v="0"/>
    <s v="Dj.Moore"/>
    <n v="13"/>
    <n v="13"/>
    <n v="0"/>
    <n v="1"/>
    <n v="0"/>
    <n v="1.6"/>
    <n v="1.8275000000000001"/>
    <n v="1.8275000000000001"/>
    <x v="84"/>
  </r>
  <r>
    <x v="0"/>
    <s v="CAR"/>
    <s v="NO"/>
    <n v="20"/>
    <n v="80"/>
    <s v="(12:07) 14-S.Darnold pass short right to 16-B.Zylstra for 20 yards, TOUCHDOWN."/>
    <s v="pass"/>
    <n v="0"/>
    <n v="1"/>
    <n v="0"/>
    <n v="0"/>
    <s v="B.Zylstra"/>
    <n v="13"/>
    <n v="13"/>
    <n v="0"/>
    <n v="1"/>
    <n v="0"/>
    <n v="1.8"/>
    <n v="1.8275000000000001"/>
    <n v="1.8093500000000002"/>
    <x v="292"/>
  </r>
  <r>
    <x v="0"/>
    <s v="NO"/>
    <s v="CAR"/>
    <n v="57"/>
    <n v="43"/>
    <s v="(11:10) (Shotgun) 2-J.Winston pass short right to 11-D.Harris pushed ob at CAR 48 for 9 yards (31-J.Burris)."/>
    <s v="pass"/>
    <n v="0"/>
    <n v="1"/>
    <n v="0"/>
    <n v="0"/>
    <s v="D.Harris"/>
    <n v="6"/>
    <n v="6"/>
    <n v="0"/>
    <n v="1"/>
    <n v="0"/>
    <n v="1.6"/>
    <n v="1.7050000000000001"/>
    <n v="1.7050000000000001"/>
    <x v="217"/>
  </r>
  <r>
    <x v="0"/>
    <s v="NO"/>
    <s v="CAR"/>
    <n v="58"/>
    <n v="42"/>
    <s v="(10:43) (Shotgun) 2-J.Winston pass short right to 41-A.Kamara to NO 49 for 7 yards (34-S.Chandler)."/>
    <s v="pass"/>
    <n v="0"/>
    <n v="1"/>
    <n v="0"/>
    <n v="0"/>
    <s v="A.Kamara"/>
    <n v="-3"/>
    <n v="-3"/>
    <n v="0"/>
    <n v="1"/>
    <n v="0"/>
    <n v="1.6"/>
    <n v="1.5475000000000001"/>
    <n v="1.5475000000000001"/>
    <x v="61"/>
  </r>
  <r>
    <x v="0"/>
    <s v="CAR"/>
    <s v="NO"/>
    <n v="70"/>
    <n v="30"/>
    <s v="(8:33) (Shotgun) 14-S.Darnold pass short middle to 85-D.Arnold to CAR 49 for 19 yards (56-D.Davis)."/>
    <s v="pass"/>
    <n v="0"/>
    <n v="1"/>
    <n v="0"/>
    <n v="0"/>
    <s v="D.Arnold"/>
    <n v="7"/>
    <n v="7"/>
    <n v="0"/>
    <n v="1"/>
    <n v="0"/>
    <n v="1.6"/>
    <n v="1.7225000000000001"/>
    <n v="1.7225000000000001"/>
    <x v="254"/>
  </r>
  <r>
    <x v="0"/>
    <s v="CAR"/>
    <s v="NO"/>
    <n v="51"/>
    <n v="49"/>
    <s v="(7:49) 70-B.Christensen reported in as eligible.  14-S.Darnold pass incomplete deep left to 2-Dj.Moore."/>
    <s v="pass"/>
    <n v="0"/>
    <n v="1"/>
    <n v="0"/>
    <n v="0"/>
    <s v="Dj.Moore"/>
    <n v="16"/>
    <n v="16"/>
    <n v="0"/>
    <n v="1"/>
    <n v="0"/>
    <n v="1.6"/>
    <n v="1.8800000000000001"/>
    <n v="1.8800000000000001"/>
    <x v="84"/>
  </r>
  <r>
    <x v="0"/>
    <s v="CAR"/>
    <s v="NO"/>
    <n v="51"/>
    <n v="49"/>
    <s v="(7:43) 14-S.Darnold pass short right to 2-Dj.Moore to NO 43 for 8 yards (29-P.Adebo)."/>
    <s v="pass"/>
    <n v="0"/>
    <n v="1"/>
    <n v="0"/>
    <n v="0"/>
    <s v="Dj.Moore"/>
    <n v="8"/>
    <n v="8"/>
    <n v="0"/>
    <n v="1"/>
    <n v="0"/>
    <n v="1.6"/>
    <n v="1.74"/>
    <n v="1.74"/>
    <x v="84"/>
  </r>
  <r>
    <x v="0"/>
    <s v="CAR"/>
    <s v="NO"/>
    <n v="43"/>
    <n v="57"/>
    <s v="(7:03) (Shotgun) 14-S.Darnold pass incomplete short left to 85-D.Arnold (56-D.Davis)."/>
    <s v="pass"/>
    <n v="0"/>
    <n v="1"/>
    <n v="0"/>
    <n v="0"/>
    <s v="D.Arnold"/>
    <n v="10"/>
    <n v="10"/>
    <n v="0"/>
    <n v="1"/>
    <n v="0"/>
    <n v="1.6"/>
    <n v="1.7750000000000001"/>
    <n v="1.7750000000000001"/>
    <x v="254"/>
  </r>
  <r>
    <x v="0"/>
    <s v="CAR"/>
    <s v="NO"/>
    <n v="63"/>
    <n v="37"/>
    <s v="(4:31) (Shotgun) 14-S.Darnold pass short left to 88-T.Marshall to CAR 42 for 5 yards (27-M.Jenkins)."/>
    <s v="pass"/>
    <n v="0"/>
    <n v="1"/>
    <n v="0"/>
    <n v="0"/>
    <s v="T.Marshall"/>
    <n v="-3"/>
    <n v="-3"/>
    <n v="0"/>
    <n v="1"/>
    <n v="0"/>
    <n v="1.6"/>
    <n v="1.5475000000000001"/>
    <n v="1.5475000000000001"/>
    <x v="253"/>
  </r>
  <r>
    <x v="0"/>
    <s v="CAR"/>
    <s v="NO"/>
    <n v="49"/>
    <n v="51"/>
    <s v="(1:48) (Shotgun) 14-S.Darnold pass short left to 2-Dj.Moore to NO 36 for 13 yards (43-M.Williams)."/>
    <s v="pass"/>
    <n v="0"/>
    <n v="1"/>
    <n v="0"/>
    <n v="0"/>
    <s v="Dj.Moore"/>
    <n v="5"/>
    <n v="5"/>
    <n v="0"/>
    <n v="1"/>
    <n v="0"/>
    <n v="1.6"/>
    <n v="1.6875"/>
    <n v="1.6875"/>
    <x v="84"/>
  </r>
  <r>
    <x v="0"/>
    <s v="CAR"/>
    <s v="NO"/>
    <n v="35"/>
    <n v="65"/>
    <s v="(:26) 14-S.Darnold pass deep left to 11-R.Anderson to NO 17 for 18 yards (29-P.Adebo)."/>
    <s v="pass"/>
    <n v="0"/>
    <n v="1"/>
    <n v="0"/>
    <n v="0"/>
    <s v="R.Anderson"/>
    <n v="18"/>
    <n v="18"/>
    <n v="0"/>
    <n v="1"/>
    <n v="0"/>
    <n v="1.6"/>
    <n v="1.915"/>
    <n v="1.915"/>
    <x v="158"/>
  </r>
  <r>
    <x v="0"/>
    <s v="CAR"/>
    <s v="NO"/>
    <n v="27"/>
    <n v="73"/>
    <s v="(13:57) (Shotgun) 14-S.Darnold pass short middle to 85-D.Arnold to NO 8 for 19 yards (43-M.Williams; 53-Z.Baun). CAR-60-P.Elflein was injured during the play. His return is Doubtful."/>
    <s v="pass"/>
    <n v="0"/>
    <n v="1"/>
    <n v="0"/>
    <n v="0"/>
    <s v="D.Arnold"/>
    <n v="14"/>
    <n v="14"/>
    <n v="0"/>
    <n v="1"/>
    <n v="0"/>
    <n v="1.6"/>
    <n v="1.845"/>
    <n v="1.845"/>
    <x v="254"/>
  </r>
  <r>
    <x v="0"/>
    <s v="NO"/>
    <s v="CAR"/>
    <n v="73"/>
    <n v="27"/>
    <s v="(10:30) (Shotgun) 2-J.Winston pass short left to 80-C.Hogan to NO 43 for 16 yards (31-J.Burris) [7-S.Thompson]."/>
    <s v="pass"/>
    <n v="0"/>
    <n v="1"/>
    <n v="0"/>
    <n v="0"/>
    <s v="C.Hogan"/>
    <n v="7"/>
    <n v="7"/>
    <n v="0"/>
    <n v="1"/>
    <n v="0"/>
    <n v="1.6"/>
    <n v="1.7225000000000001"/>
    <n v="1.7225000000000001"/>
    <x v="115"/>
  </r>
  <r>
    <x v="0"/>
    <s v="NO"/>
    <s v="CAR"/>
    <n v="66"/>
    <n v="34"/>
    <s v="(9:08) (Shotgun) 2-J.Winston pass short right to 41-A.Kamara to NO 37 for 3 yards (31-J.Burris; 4-J.Carter)."/>
    <s v="pass"/>
    <n v="0"/>
    <n v="1"/>
    <n v="0"/>
    <n v="0"/>
    <s v="A.Kamara"/>
    <n v="2"/>
    <n v="2"/>
    <n v="0"/>
    <n v="1"/>
    <n v="0"/>
    <n v="1.6"/>
    <n v="1.635"/>
    <n v="1.635"/>
    <x v="61"/>
  </r>
  <r>
    <x v="0"/>
    <s v="NO"/>
    <s v="CAR"/>
    <n v="63"/>
    <n v="37"/>
    <s v="(8:22) (Shotgun) 2-J.Winston pass short left to 41-A.Kamara to NO 44 for 7 yards (26-D.Jackson)."/>
    <s v="pass"/>
    <n v="0"/>
    <n v="1"/>
    <n v="0"/>
    <n v="0"/>
    <s v="A.Kamara"/>
    <n v="5"/>
    <n v="5"/>
    <n v="0"/>
    <n v="1"/>
    <n v="0"/>
    <n v="1.6"/>
    <n v="1.6875"/>
    <n v="1.6875"/>
    <x v="61"/>
  </r>
  <r>
    <x v="0"/>
    <s v="CAR"/>
    <s v="NO"/>
    <n v="72"/>
    <n v="28"/>
    <s v="(7:25) (Shotgun) 14-S.Darnold pass short right to 2-Dj.Moore pushed ob at CAR 33 for 5 yards (29-P.Adebo)."/>
    <s v="pass"/>
    <n v="0"/>
    <n v="1"/>
    <n v="0"/>
    <n v="0"/>
    <s v="Dj.Moore"/>
    <n v="3"/>
    <n v="3"/>
    <n v="0"/>
    <n v="1"/>
    <n v="0"/>
    <n v="1.6"/>
    <n v="1.6525000000000001"/>
    <n v="1.6525000000000001"/>
    <x v="84"/>
  </r>
  <r>
    <x v="0"/>
    <s v="CAR"/>
    <s v="NO"/>
    <n v="68"/>
    <n v="32"/>
    <s v="(6:04) (Shotgun) 14-S.Darnold pass short right to 2-Dj.Moore to CAR 48 for 16 yards (27-M.Jenkins)."/>
    <s v="pass"/>
    <n v="0"/>
    <n v="1"/>
    <n v="0"/>
    <n v="0"/>
    <s v="Dj.Moore"/>
    <n v="2"/>
    <n v="2"/>
    <n v="0"/>
    <n v="1"/>
    <n v="0"/>
    <n v="1.6"/>
    <n v="1.635"/>
    <n v="1.635"/>
    <x v="84"/>
  </r>
  <r>
    <x v="0"/>
    <s v="CAR"/>
    <s v="NO"/>
    <n v="36"/>
    <n v="64"/>
    <s v="(4:36) 14-S.Darnold pass short right to 80-I.Thomas to NO 29 for 7 yards (56-D.Davis)."/>
    <s v="pass"/>
    <n v="0"/>
    <n v="1"/>
    <n v="0"/>
    <n v="0"/>
    <s v="I.Thomas"/>
    <n v="-1"/>
    <n v="-1"/>
    <n v="0"/>
    <n v="1"/>
    <n v="0"/>
    <n v="1.6"/>
    <n v="1.5825"/>
    <n v="1.5825"/>
    <x v="159"/>
  </r>
  <r>
    <x v="0"/>
    <s v="CAR"/>
    <s v="NO"/>
    <n v="25"/>
    <n v="75"/>
    <s v="(3:28) 14-S.Darnold pass incomplete short right to 80-I.Thomas."/>
    <s v="pass"/>
    <n v="0"/>
    <n v="1"/>
    <n v="0"/>
    <n v="0"/>
    <s v="I.Thomas"/>
    <n v="-4"/>
    <n v="-4"/>
    <n v="0"/>
    <n v="1"/>
    <n v="0"/>
    <n v="1.8"/>
    <n v="1.53"/>
    <n v="1.7082000000000002"/>
    <x v="159"/>
  </r>
  <r>
    <x v="0"/>
    <s v="CAR"/>
    <s v="NO"/>
    <n v="25"/>
    <n v="75"/>
    <s v="(3:24) (Shotgun) 14-S.Darnold pass deep right to 85-D.Arnold ran ob at NO 8 for 17 yards. Penalty on NO-29-P.Adebo, Illegal Use of Hands, declined."/>
    <s v="pass"/>
    <n v="0"/>
    <n v="1"/>
    <n v="0"/>
    <n v="0"/>
    <s v="D.Arnold"/>
    <n v="16"/>
    <n v="16"/>
    <n v="0"/>
    <n v="1"/>
    <n v="0"/>
    <n v="1.8"/>
    <n v="1.8800000000000001"/>
    <n v="1.8272000000000004"/>
    <x v="254"/>
  </r>
  <r>
    <x v="0"/>
    <s v="CAR"/>
    <s v="NO"/>
    <n v="2"/>
    <n v="98"/>
    <s v="(2:00) (Shotgun) 14-S.Darnold pass right to 2-Dj.Moore for 2 yards, TOUCHDOWN."/>
    <s v="pass"/>
    <n v="0"/>
    <n v="1"/>
    <n v="0"/>
    <n v="0"/>
    <s v="Dj.Moore"/>
    <s v="NA"/>
    <n v="0"/>
    <n v="0"/>
    <n v="0"/>
    <n v="0"/>
    <n v="3.7"/>
    <n v="0"/>
    <n v="3.7"/>
    <x v="84"/>
  </r>
  <r>
    <x v="0"/>
    <s v="NO"/>
    <s v="CAR"/>
    <n v="68"/>
    <n v="32"/>
    <s v="(1:24) (Shotgun) 2-J.Winston pass short left to 1-M.Callaway to NO 36 for 4 yards (21-J.Chinn)."/>
    <s v="pass"/>
    <n v="0"/>
    <n v="1"/>
    <n v="0"/>
    <n v="0"/>
    <s v="M.Callaway"/>
    <n v="3"/>
    <n v="3"/>
    <n v="0"/>
    <n v="1"/>
    <n v="0"/>
    <n v="1.6"/>
    <n v="1.6525000000000001"/>
    <n v="1.6525000000000001"/>
    <x v="60"/>
  </r>
  <r>
    <x v="0"/>
    <s v="NO"/>
    <s v="CAR"/>
    <n v="64"/>
    <n v="36"/>
    <s v="(:52) (Shotgun) 2-J.Winston pass deep right to 84-L.Humphrey to CAR 37 for 27 yards (34-S.Chandler)."/>
    <s v="pass"/>
    <n v="0"/>
    <n v="1"/>
    <n v="0"/>
    <n v="0"/>
    <s v="L.Humphrey"/>
    <n v="18"/>
    <n v="18"/>
    <n v="0"/>
    <n v="1"/>
    <n v="0"/>
    <n v="1.6"/>
    <n v="1.915"/>
    <n v="1.915"/>
    <x v="293"/>
  </r>
  <r>
    <x v="0"/>
    <s v="NO"/>
    <s v="CAR"/>
    <n v="37"/>
    <n v="63"/>
    <s v="(:42) (Shotgun) 2-J.Winston pass incomplete short left to 1-M.Callaway [34-S.Chandler]."/>
    <s v="pass"/>
    <n v="0"/>
    <n v="1"/>
    <n v="0"/>
    <n v="0"/>
    <s v="M.Callaway"/>
    <n v="2"/>
    <n v="2"/>
    <n v="0"/>
    <n v="1"/>
    <n v="0"/>
    <n v="1.6"/>
    <n v="1.635"/>
    <n v="1.635"/>
    <x v="60"/>
  </r>
  <r>
    <x v="0"/>
    <s v="NO"/>
    <s v="CAR"/>
    <n v="37"/>
    <n v="63"/>
    <s v="(:38) (Shotgun) 2-J.Winston pass incomplete short right to 83-J.Johnson."/>
    <s v="pass"/>
    <n v="0"/>
    <n v="1"/>
    <n v="0"/>
    <n v="0"/>
    <s v="J.Johnson"/>
    <n v="10"/>
    <n v="10"/>
    <n v="0"/>
    <n v="1"/>
    <n v="0"/>
    <n v="1.6"/>
    <n v="1.7750000000000001"/>
    <n v="1.7750000000000001"/>
    <x v="219"/>
  </r>
  <r>
    <x v="0"/>
    <s v="NO"/>
    <s v="CAR"/>
    <n v="37"/>
    <n v="63"/>
    <s v="(:33) (Shotgun) 2-J.Winston pass deep middle intended for 11-D.Harris INTERCEPTED by 31-J.Burris at CAR 6. 31-J.Burris ran ob at CAR 23 for 17 yards (72-T.Armstead)."/>
    <s v="pass"/>
    <n v="0"/>
    <n v="1"/>
    <n v="0"/>
    <n v="0"/>
    <s v="D.Harris"/>
    <n v="31"/>
    <n v="31"/>
    <n v="0"/>
    <n v="1"/>
    <n v="0"/>
    <n v="1.6"/>
    <n v="2.1425000000000001"/>
    <n v="2.1425000000000001"/>
    <x v="217"/>
  </r>
  <r>
    <x v="0"/>
    <s v="CAR"/>
    <s v="NO"/>
    <n v="45"/>
    <n v="55"/>
    <s v="(:11) (Shotgun) 14-S.Darnold pass short right to 2-Dj.Moore to NO 39 for 6 yards (29-P.Adebo)."/>
    <s v="pass"/>
    <n v="0"/>
    <n v="1"/>
    <n v="0"/>
    <n v="0"/>
    <s v="Dj.Moore"/>
    <n v="6"/>
    <n v="6"/>
    <n v="0"/>
    <n v="1"/>
    <n v="0"/>
    <n v="1.6"/>
    <n v="1.7050000000000001"/>
    <n v="1.7050000000000001"/>
    <x v="84"/>
  </r>
  <r>
    <x v="0"/>
    <s v="CAR"/>
    <s v="NO"/>
    <n v="74"/>
    <n v="26"/>
    <s v="(12:31) (Shotgun) 14-S.Darnold pass short right to 22-C.McCaffrey to CAR 33 for 7 yards (53-Z.Baun; 97-M.Roach). PENALTY on NO-97-M.Roach, Unnecessary Roughness, 15 yards, enforced at CAR 33."/>
    <s v="pass"/>
    <n v="0"/>
    <n v="1"/>
    <n v="0"/>
    <n v="0"/>
    <s v="C.McCaffrey"/>
    <n v="-1"/>
    <n v="-1"/>
    <n v="0"/>
    <n v="1"/>
    <n v="0"/>
    <n v="1.6"/>
    <n v="1.5825"/>
    <n v="1.5825"/>
    <x v="85"/>
  </r>
  <r>
    <x v="0"/>
    <s v="CAR"/>
    <s v="NO"/>
    <n v="52"/>
    <n v="48"/>
    <s v="(12:07) 14-S.Darnold pass short right to 16-B.Zylstra to NO 39 for 13 yards (43-M.Williams; 96-C.Granderson)."/>
    <s v="pass"/>
    <n v="0"/>
    <n v="1"/>
    <n v="0"/>
    <n v="0"/>
    <s v="B.Zylstra"/>
    <n v="5"/>
    <n v="5"/>
    <n v="0"/>
    <n v="1"/>
    <n v="0"/>
    <n v="1.6"/>
    <n v="1.6875"/>
    <n v="1.6875"/>
    <x v="292"/>
  </r>
  <r>
    <x v="0"/>
    <s v="CAR"/>
    <s v="NO"/>
    <n v="34"/>
    <n v="66"/>
    <s v="(10:44) (Shotgun) 14-S.Darnold pass short left to 22-C.McCaffrey to NO 26 for 8 yards (27-M.Jenkins)."/>
    <s v="pass"/>
    <n v="0"/>
    <n v="1"/>
    <n v="0"/>
    <n v="0"/>
    <s v="C.McCaffrey"/>
    <n v="2"/>
    <n v="2"/>
    <n v="0"/>
    <n v="1"/>
    <n v="0"/>
    <n v="1.6"/>
    <n v="1.635"/>
    <n v="1.635"/>
    <x v="85"/>
  </r>
  <r>
    <x v="0"/>
    <s v="CAR"/>
    <s v="NO"/>
    <n v="26"/>
    <n v="74"/>
    <s v="(10:08) (Shotgun) 14-S.Darnold pass incomplete deep right to 11-R.Anderson."/>
    <s v="pass"/>
    <n v="0"/>
    <n v="1"/>
    <n v="0"/>
    <n v="0"/>
    <s v="R.Anderson"/>
    <n v="26"/>
    <n v="26"/>
    <n v="0"/>
    <n v="1"/>
    <n v="0"/>
    <n v="1.6"/>
    <n v="2.0550000000000002"/>
    <n v="2.0550000000000002"/>
    <x v="158"/>
  </r>
  <r>
    <x v="0"/>
    <s v="CAR"/>
    <s v="NO"/>
    <n v="26"/>
    <n v="74"/>
    <s v="(10:02) (Shotgun) 14-S.Darnold pass short right to 88-T.Marshall to NO 25 for 1 yard (56-D.Davis)."/>
    <s v="pass"/>
    <n v="0"/>
    <n v="1"/>
    <n v="0"/>
    <n v="0"/>
    <s v="T.Marshall"/>
    <n v="-2"/>
    <n v="-2"/>
    <n v="0"/>
    <n v="1"/>
    <n v="0"/>
    <n v="1.6"/>
    <n v="1.5650000000000002"/>
    <n v="1.5650000000000002"/>
    <x v="253"/>
  </r>
  <r>
    <x v="0"/>
    <s v="CAR"/>
    <s v="NO"/>
    <n v="51"/>
    <n v="49"/>
    <s v="(4:51) (No Huddle) 14-S.Darnold pass incomplete short left to 2-Dj.Moore (31-D.Trufant)."/>
    <s v="pass"/>
    <n v="0"/>
    <n v="1"/>
    <n v="0"/>
    <n v="0"/>
    <s v="Dj.Moore"/>
    <n v="11"/>
    <n v="11"/>
    <n v="0"/>
    <n v="1"/>
    <n v="0"/>
    <n v="1.6"/>
    <n v="1.7925"/>
    <n v="1.7925"/>
    <x v="84"/>
  </r>
  <r>
    <x v="0"/>
    <s v="NO"/>
    <s v="CAR"/>
    <n v="4"/>
    <n v="96"/>
    <s v="(:05) (Shotgun) 2-J.Winston pass short right to 88-T.Montgomery to CAR 1 for 3 yards (31-J.Burris)."/>
    <s v="pass"/>
    <n v="0"/>
    <n v="1"/>
    <n v="0"/>
    <n v="0"/>
    <s v="T.Montgomery"/>
    <n v="1"/>
    <n v="1"/>
    <n v="0"/>
    <n v="1"/>
    <n v="0"/>
    <n v="3.2"/>
    <n v="1.6175000000000002"/>
    <n v="3.2"/>
    <x v="220"/>
  </r>
  <r>
    <x v="0"/>
    <s v="CAR"/>
    <s v="NO"/>
    <n v="73"/>
    <n v="27"/>
    <s v="(13:55) (Shotgun) 14-S.Darnold pass short left to 11-R.Anderson to CAR 31 for 4 yards (26-P.Williams)."/>
    <s v="pass"/>
    <n v="0"/>
    <n v="1"/>
    <n v="0"/>
    <n v="0"/>
    <s v="R.Anderson"/>
    <n v="3"/>
    <n v="3"/>
    <n v="0"/>
    <n v="1"/>
    <n v="0"/>
    <n v="1.6"/>
    <n v="1.6525000000000001"/>
    <n v="1.6525000000000001"/>
    <x v="158"/>
  </r>
  <r>
    <x v="0"/>
    <s v="CAR"/>
    <s v="NO"/>
    <n v="69"/>
    <n v="31"/>
    <s v="(13:09) (Shotgun) 14-S.Darnold pass short right to 22-C.McCaffrey pushed ob at CAR 39 for 8 yards (56-D.Davis)."/>
    <s v="pass"/>
    <n v="0"/>
    <n v="1"/>
    <n v="0"/>
    <n v="0"/>
    <s v="C.McCaffrey"/>
    <n v="4"/>
    <n v="4"/>
    <n v="0"/>
    <n v="1"/>
    <n v="0"/>
    <n v="1.6"/>
    <n v="1.6700000000000002"/>
    <n v="1.6700000000000002"/>
    <x v="85"/>
  </r>
  <r>
    <x v="0"/>
    <s v="CAR"/>
    <s v="NO"/>
    <n v="61"/>
    <n v="39"/>
    <s v="(12:30) 14-S.Darnold pass short left to 16-B.Zylstra to 50 for 11 yards (31-D.Trufant)."/>
    <s v="pass"/>
    <n v="0"/>
    <n v="1"/>
    <n v="0"/>
    <n v="0"/>
    <s v="B.Zylstra"/>
    <n v="11"/>
    <n v="11"/>
    <n v="0"/>
    <n v="1"/>
    <n v="0"/>
    <n v="1.6"/>
    <n v="1.7925"/>
    <n v="1.7925"/>
    <x v="292"/>
  </r>
  <r>
    <x v="0"/>
    <s v="CAR"/>
    <s v="NO"/>
    <n v="52"/>
    <n v="48"/>
    <s v="(10:57) (Shotgun) 14-S.Darnold pass incomplete short right to 2-Dj.Moore (43-M.Williams)."/>
    <s v="pass"/>
    <n v="0"/>
    <n v="1"/>
    <n v="0"/>
    <n v="0"/>
    <s v="Dj.Moore"/>
    <n v="12"/>
    <n v="12"/>
    <n v="0"/>
    <n v="1"/>
    <n v="0"/>
    <n v="1.6"/>
    <n v="1.81"/>
    <n v="1.81"/>
    <x v="84"/>
  </r>
  <r>
    <x v="0"/>
    <s v="CAR"/>
    <s v="NO"/>
    <n v="53"/>
    <n v="47"/>
    <s v="(8:42) 14-S.Darnold pass incomplete short left to 11-R.Anderson."/>
    <s v="pass"/>
    <n v="0"/>
    <n v="1"/>
    <n v="0"/>
    <n v="0"/>
    <s v="R.Anderson"/>
    <n v="13"/>
    <n v="13"/>
    <n v="0"/>
    <n v="1"/>
    <n v="0"/>
    <n v="1.6"/>
    <n v="1.8275000000000001"/>
    <n v="1.8275000000000001"/>
    <x v="158"/>
  </r>
  <r>
    <x v="0"/>
    <s v="CAR"/>
    <s v="NO"/>
    <n v="38"/>
    <n v="62"/>
    <s v="(8:16) 14-S.Darnold pass incomplete deep left to 11-R.Anderson."/>
    <s v="pass"/>
    <n v="0"/>
    <n v="1"/>
    <n v="0"/>
    <n v="0"/>
    <s v="R.Anderson"/>
    <n v="33"/>
    <n v="33"/>
    <n v="0"/>
    <n v="1"/>
    <n v="0"/>
    <n v="1.6"/>
    <n v="2.1775000000000002"/>
    <n v="2.1775000000000002"/>
    <x v="158"/>
  </r>
  <r>
    <x v="0"/>
    <s v="CAR"/>
    <s v="NO"/>
    <n v="38"/>
    <n v="62"/>
    <s v="(8:10) (Shotgun) 14-S.Darnold pass incomplete short right to 22-C.McCaffrey."/>
    <s v="pass"/>
    <n v="0"/>
    <n v="1"/>
    <n v="0"/>
    <n v="0"/>
    <s v="C.McCaffrey"/>
    <n v="0"/>
    <n v="0"/>
    <n v="0"/>
    <n v="1"/>
    <n v="0"/>
    <n v="1.6"/>
    <n v="1.6"/>
    <n v="1.6"/>
    <x v="85"/>
  </r>
  <r>
    <x v="0"/>
    <s v="CAR"/>
    <s v="NO"/>
    <n v="38"/>
    <n v="62"/>
    <s v="(8:07) (Shotgun) 14-S.Darnold pass short right to 88-T.Marshall to NO 27 for 11 yards (21-B.Roby; 26-P.Williams)."/>
    <s v="pass"/>
    <n v="0"/>
    <n v="1"/>
    <n v="0"/>
    <n v="0"/>
    <s v="T.Marshall"/>
    <n v="4"/>
    <n v="4"/>
    <n v="0"/>
    <n v="1"/>
    <n v="0"/>
    <n v="1.6"/>
    <n v="1.6700000000000002"/>
    <n v="1.6700000000000002"/>
    <x v="253"/>
  </r>
  <r>
    <x v="0"/>
    <s v="CAR"/>
    <s v="NO"/>
    <n v="27"/>
    <n v="73"/>
    <s v="(6:35) (Shotgun) 14-S.Darnold pass short right to 11-R.Anderson pushed ob at NO 11 for 16 yards (43-M.Williams)."/>
    <s v="pass"/>
    <n v="0"/>
    <n v="1"/>
    <n v="0"/>
    <n v="0"/>
    <s v="R.Anderson"/>
    <n v="4"/>
    <n v="4"/>
    <n v="0"/>
    <n v="1"/>
    <n v="0"/>
    <n v="1.6"/>
    <n v="1.6700000000000002"/>
    <n v="1.6700000000000002"/>
    <x v="158"/>
  </r>
  <r>
    <x v="0"/>
    <s v="NO"/>
    <s v="CAR"/>
    <n v="68"/>
    <n v="32"/>
    <s v="(5:47) (Shotgun) 2-J.Winston pass short left to 41-A.Kamara pushed ob at NO 40 for 8 yards (21-J.Chinn)."/>
    <s v="pass"/>
    <n v="0"/>
    <n v="1"/>
    <n v="0"/>
    <n v="0"/>
    <s v="A.Kamara"/>
    <n v="1"/>
    <n v="1"/>
    <n v="0"/>
    <n v="1"/>
    <n v="0"/>
    <n v="1.6"/>
    <n v="1.6175000000000002"/>
    <n v="1.6175000000000002"/>
    <x v="61"/>
  </r>
  <r>
    <x v="0"/>
    <s v="NO"/>
    <s v="CAR"/>
    <n v="60"/>
    <n v="40"/>
    <s v="(5:14) (Shotgun) 2-J.Winston pass incomplete short left to 41-A.Kamara."/>
    <s v="pass"/>
    <n v="0"/>
    <n v="1"/>
    <n v="0"/>
    <n v="0"/>
    <s v="A.Kamara"/>
    <n v="1"/>
    <n v="1"/>
    <n v="0"/>
    <n v="1"/>
    <n v="0"/>
    <n v="1.6"/>
    <n v="1.6175000000000002"/>
    <n v="1.6175000000000002"/>
    <x v="61"/>
  </r>
  <r>
    <x v="0"/>
    <s v="NO"/>
    <s v="CAR"/>
    <n v="68"/>
    <n v="32"/>
    <s v="(4:32) (No Huddle, Shotgun) 2-J.Winston pass incomplete deep left to 84-L.Humphrey."/>
    <s v="pass"/>
    <n v="0"/>
    <n v="1"/>
    <n v="0"/>
    <n v="0"/>
    <s v="L.Humphrey"/>
    <n v="18"/>
    <n v="18"/>
    <n v="0"/>
    <n v="1"/>
    <n v="0"/>
    <n v="1.6"/>
    <n v="1.915"/>
    <n v="1.915"/>
    <x v="293"/>
  </r>
  <r>
    <x v="0"/>
    <s v="CAR"/>
    <s v="NO"/>
    <n v="33"/>
    <n v="67"/>
    <s v="(3:36) (Shotgun) 14-S.Darnold pass short left to 2-Dj.Moore to NO 24 for 9 yards (29-P.Adebo)."/>
    <s v="pass"/>
    <n v="0"/>
    <n v="1"/>
    <n v="0"/>
    <n v="0"/>
    <s v="Dj.Moore"/>
    <n v="9"/>
    <n v="9"/>
    <n v="0"/>
    <n v="1"/>
    <n v="0"/>
    <n v="1.6"/>
    <n v="1.7575000000000001"/>
    <n v="1.7575000000000001"/>
    <x v="84"/>
  </r>
  <r>
    <x v="0"/>
    <s v="NO"/>
    <s v="CAR"/>
    <n v="67"/>
    <n v="33"/>
    <s v="(3:14) (Shotgun) 2-J.Winston pass deep right to 83-J.Johnson to CAR 44 for 23 yards (29-R.Melvin)."/>
    <s v="pass"/>
    <n v="0"/>
    <n v="1"/>
    <n v="0"/>
    <n v="0"/>
    <s v="J.Johnson"/>
    <n v="20"/>
    <n v="20"/>
    <n v="0"/>
    <n v="1"/>
    <n v="0"/>
    <n v="1.6"/>
    <n v="1.9500000000000002"/>
    <n v="1.9500000000000002"/>
    <x v="219"/>
  </r>
  <r>
    <x v="0"/>
    <s v="NO"/>
    <s v="CAR"/>
    <n v="44"/>
    <n v="56"/>
    <s v="(2:49) (No Huddle, Shotgun) 2-J.Winston pass deep middle intended for 83-J.Johnson INTERCEPTED by 8-J.Horn [91-M.Fox] at CAR 15. 8-J.Horn to CAR 42 for 27 yards (2-J.Winston). PENALTY on CAR-49-F.Luvu, Illegal Blindside Block, 14 yards, enforced at CAR 28."/>
    <s v="pass"/>
    <n v="0"/>
    <n v="1"/>
    <n v="0"/>
    <n v="0"/>
    <s v="J.Johnson"/>
    <n v="29"/>
    <n v="29"/>
    <n v="0"/>
    <n v="1"/>
    <n v="0"/>
    <n v="1.6"/>
    <n v="2.1074999999999999"/>
    <n v="2.1074999999999999"/>
    <x v="219"/>
  </r>
  <r>
    <x v="0"/>
    <s v="NYG"/>
    <s v="WAS"/>
    <n v="74"/>
    <n v="26"/>
    <s v="(12:56) (No Huddle, Shotgun) 8-D.Jones pass short middle to 80-K.Rudolph to NYG 38 for 12 yards (26-L.Collins; 53-J.Bostic)."/>
    <s v="pass"/>
    <n v="0"/>
    <n v="1"/>
    <n v="0"/>
    <n v="0"/>
    <s v="K.Rudolph"/>
    <n v="11"/>
    <n v="11"/>
    <n v="0"/>
    <n v="1"/>
    <n v="0"/>
    <n v="1.6"/>
    <n v="1.7925"/>
    <n v="1.7925"/>
    <x v="8"/>
  </r>
  <r>
    <x v="0"/>
    <s v="NYG"/>
    <s v="WAS"/>
    <n v="62"/>
    <n v="38"/>
    <s v="(12:20) (No Huddle, Shotgun) 8-D.Jones pass deep middle to 19-K.Golladay to WAS 46 for 16 yards (23-W.Jackson)."/>
    <s v="pass"/>
    <n v="0"/>
    <n v="1"/>
    <n v="0"/>
    <n v="0"/>
    <s v="K.Golladay"/>
    <n v="16"/>
    <n v="16"/>
    <n v="0"/>
    <n v="1"/>
    <n v="0"/>
    <n v="1.6"/>
    <n v="1.8800000000000001"/>
    <n v="1.8800000000000001"/>
    <x v="142"/>
  </r>
  <r>
    <x v="0"/>
    <s v="NYG"/>
    <s v="WAS"/>
    <n v="46"/>
    <n v="54"/>
    <s v="(10:45) (No Huddle, Shotgun) 8-D.Jones pass short left to 3-S.Shepard to WAS 33 for 13 yards (29-K.Fuller)."/>
    <s v="pass"/>
    <n v="0"/>
    <n v="1"/>
    <n v="0"/>
    <n v="0"/>
    <s v="S.Shepard"/>
    <n v="13"/>
    <n v="13"/>
    <n v="0"/>
    <n v="1"/>
    <n v="0"/>
    <n v="1.6"/>
    <n v="1.8275000000000001"/>
    <n v="1.8275000000000001"/>
    <x v="181"/>
  </r>
  <r>
    <x v="0"/>
    <s v="NYG"/>
    <s v="WAS"/>
    <n v="33"/>
    <n v="67"/>
    <s v="(10:09) (No Huddle, Shotgun) 8-D.Jones pass short left to 3-S.Shepard to WAS 29 for 4 yards (23-W.Jackson)."/>
    <s v="pass"/>
    <n v="0"/>
    <n v="1"/>
    <n v="0"/>
    <n v="0"/>
    <s v="S.Shepard"/>
    <n v="-2"/>
    <n v="-2"/>
    <n v="0"/>
    <n v="1"/>
    <n v="0"/>
    <n v="1.6"/>
    <n v="1.5650000000000002"/>
    <n v="1.5650000000000002"/>
    <x v="181"/>
  </r>
  <r>
    <x v="0"/>
    <s v="WAS"/>
    <s v="NYG"/>
    <n v="70"/>
    <n v="30"/>
    <s v="(7:30) (Shotgun) 4-T.Heinicke pass short right to 82-L.Thomas to WAS 35 for 5 yards (29-X.McKinney; 54-B.Martinez)."/>
    <s v="pass"/>
    <n v="0"/>
    <n v="1"/>
    <n v="0"/>
    <n v="0"/>
    <s v="L.Thomas"/>
    <n v="0"/>
    <n v="0"/>
    <n v="0"/>
    <n v="1"/>
    <n v="0"/>
    <n v="1.6"/>
    <n v="1.6"/>
    <n v="1.6"/>
    <x v="117"/>
  </r>
  <r>
    <x v="0"/>
    <s v="WAS"/>
    <s v="NYG"/>
    <n v="60"/>
    <n v="40"/>
    <s v="(1:10) (Shotgun) 4-T.Heinicke pass short middle to 17-T.McLaurin to NYG 48 for 12 yards (54-B.Martinez; 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WAS"/>
    <s v="NYG"/>
    <n v="43"/>
    <n v="57"/>
    <s v="(:08) (No Huddle, Shotgun) 4-T.Heinicke pass short right to 17-T.McLaurin to NYG 39 for 4 yards (54-B.Martinez)."/>
    <s v="pass"/>
    <n v="0"/>
    <n v="1"/>
    <n v="0"/>
    <n v="0"/>
    <s v="T.McLaurin"/>
    <n v="3"/>
    <n v="3"/>
    <n v="0"/>
    <n v="1"/>
    <n v="0"/>
    <n v="1.6"/>
    <n v="1.6525000000000001"/>
    <n v="1.6525000000000001"/>
    <x v="62"/>
  </r>
  <r>
    <x v="0"/>
    <s v="WAS"/>
    <s v="NYG"/>
    <n v="32"/>
    <n v="68"/>
    <s v="(13:12) (No Huddle, Shotgun) 4-T.Heinicke pass short middle to 24-A.Gibson to NYG 28 for 4 yards (99-L.Williams)."/>
    <s v="pass"/>
    <n v="0"/>
    <n v="1"/>
    <n v="0"/>
    <n v="0"/>
    <s v="A.Gibson"/>
    <n v="2"/>
    <n v="2"/>
    <n v="0"/>
    <n v="1"/>
    <n v="0"/>
    <n v="1.6"/>
    <n v="1.635"/>
    <n v="1.635"/>
    <x v="148"/>
  </r>
  <r>
    <x v="0"/>
    <s v="WAS"/>
    <s v="NYG"/>
    <n v="27"/>
    <n v="73"/>
    <s v="(12:04) 4-T.Heinicke pass deep left to 17-T.McLaurin to NYG 11 for 16 yards (24-J.Bradberry)."/>
    <s v="pass"/>
    <n v="0"/>
    <n v="1"/>
    <n v="0"/>
    <n v="0"/>
    <s v="T.McLaurin"/>
    <n v="16"/>
    <n v="16"/>
    <n v="0"/>
    <n v="1"/>
    <n v="0"/>
    <n v="1.6"/>
    <n v="1.8800000000000001"/>
    <n v="1.8800000000000001"/>
    <x v="62"/>
  </r>
  <r>
    <x v="0"/>
    <s v="WAS"/>
    <s v="NYG"/>
    <n v="11"/>
    <n v="89"/>
    <s v="(11:22) (Shotgun) 4-T.Heinicke pass short middle to 17-T.McLaurin for 11 yards, TOUCHDOWN."/>
    <s v="pass"/>
    <n v="0"/>
    <n v="1"/>
    <n v="0"/>
    <n v="0"/>
    <s v="T.McLaurin"/>
    <n v="11"/>
    <n v="11"/>
    <n v="0"/>
    <n v="1"/>
    <n v="0"/>
    <n v="2.2000000000000002"/>
    <n v="1.7925"/>
    <n v="2.0614500000000002"/>
    <x v="62"/>
  </r>
  <r>
    <x v="0"/>
    <s v="WAS"/>
    <s v="NYG"/>
    <n v="67"/>
    <n v="33"/>
    <s v="(9:47) 4-T.Heinicke pass short right to 82-L.Thomas to WAS 41 for 8 yards (98-A.Johnson). PENALTY on WAS-76-S.Cosmi, Unnecessary Roughness, 15 yards, enforced at WAS 36."/>
    <s v="pass"/>
    <n v="0"/>
    <n v="1"/>
    <n v="0"/>
    <n v="0"/>
    <s v="L.Thomas"/>
    <n v="-3"/>
    <n v="-3"/>
    <n v="0"/>
    <n v="1"/>
    <n v="0"/>
    <n v="1.6"/>
    <n v="1.5475000000000001"/>
    <n v="1.5475000000000001"/>
    <x v="117"/>
  </r>
  <r>
    <x v="0"/>
    <s v="NYG"/>
    <s v="WAS"/>
    <n v="66"/>
    <n v="34"/>
    <s v="(6:49) (No Huddle, Shotgun) 8-D.Jones pass short middle to 26-S.Barkley to NYG 42 for 8 yards (55-C.Holcomb) [90-M.Sweat]."/>
    <s v="pass"/>
    <n v="0"/>
    <n v="1"/>
    <n v="0"/>
    <n v="0"/>
    <s v="S.Barkley"/>
    <n v="1"/>
    <n v="1"/>
    <n v="0"/>
    <n v="1"/>
    <n v="0"/>
    <n v="1.6"/>
    <n v="1.6175000000000002"/>
    <n v="1.6175000000000002"/>
    <x v="179"/>
  </r>
  <r>
    <x v="0"/>
    <s v="NYG"/>
    <s v="WAS"/>
    <n v="22"/>
    <n v="78"/>
    <s v="(6:08) (Shotgun) 8-D.Jones pass incomplete short middle to 19-K.Golladay (23-W.Jackson)."/>
    <s v="pass"/>
    <n v="0"/>
    <n v="1"/>
    <n v="0"/>
    <n v="0"/>
    <s v="K.Golladay"/>
    <n v="11"/>
    <n v="11"/>
    <n v="0"/>
    <n v="1"/>
    <n v="0"/>
    <n v="1.8"/>
    <n v="1.7925"/>
    <n v="1.7974500000000002"/>
    <x v="142"/>
  </r>
  <r>
    <x v="0"/>
    <s v="NYG"/>
    <s v="WAS"/>
    <n v="13"/>
    <n v="87"/>
    <s v="(5:59) (Shotgun) 8-D.Jones pass short right to 3-S.Shepard to WAS 11 for 2 yards (25-B.St-Juste)."/>
    <s v="pass"/>
    <n v="0"/>
    <n v="1"/>
    <n v="0"/>
    <n v="0"/>
    <s v="S.Shepard"/>
    <n v="0"/>
    <n v="0"/>
    <n v="0"/>
    <n v="1"/>
    <n v="0"/>
    <n v="2.2000000000000002"/>
    <n v="1.6"/>
    <n v="1.9960000000000002"/>
    <x v="181"/>
  </r>
  <r>
    <x v="0"/>
    <s v="NYG"/>
    <s v="WAS"/>
    <n v="11"/>
    <n v="89"/>
    <s v="(4:58) (No Huddle, Shotgun) 8-D.Jones pass short middle to 3-S.Shepard to WAS 5 for 6 yards (52-J.Davis)."/>
    <s v="pass"/>
    <n v="0"/>
    <n v="1"/>
    <n v="0"/>
    <n v="0"/>
    <s v="S.Shepard"/>
    <n v="4"/>
    <n v="4"/>
    <n v="0"/>
    <n v="1"/>
    <n v="0"/>
    <n v="2.2000000000000002"/>
    <n v="1.6700000000000002"/>
    <n v="2.0198"/>
    <x v="181"/>
  </r>
  <r>
    <x v="0"/>
    <s v="WAS"/>
    <s v="NYG"/>
    <n v="74"/>
    <n v="26"/>
    <s v="(3:30) (Shotgun) 4-T.Heinicke pass short right to 24-A.Gibson to WAS 26 for no gain (24-J.Bradberry)."/>
    <s v="pass"/>
    <n v="0"/>
    <n v="1"/>
    <n v="0"/>
    <n v="0"/>
    <s v="A.Gibson"/>
    <n v="-2"/>
    <n v="-2"/>
    <n v="0"/>
    <n v="1"/>
    <n v="0"/>
    <n v="1.6"/>
    <n v="1.5650000000000002"/>
    <n v="1.5650000000000002"/>
    <x v="148"/>
  </r>
  <r>
    <x v="0"/>
    <s v="WAS"/>
    <s v="NYG"/>
    <n v="74"/>
    <n v="26"/>
    <s v="(2:52) (Shotgun) 4-T.Heinicke pass deep middle to 82-L.Thomas to 50 for 24 yards (23-L.Ryan)."/>
    <s v="pass"/>
    <n v="0"/>
    <n v="1"/>
    <n v="0"/>
    <n v="0"/>
    <s v="L.Thomas"/>
    <n v="22"/>
    <n v="22"/>
    <n v="0"/>
    <n v="1"/>
    <n v="0"/>
    <n v="1.6"/>
    <n v="1.9850000000000001"/>
    <n v="1.9850000000000001"/>
    <x v="117"/>
  </r>
  <r>
    <x v="0"/>
    <s v="WAS"/>
    <s v="NYG"/>
    <n v="50"/>
    <n v="50"/>
    <s v="(2:24) (No Huddle, Shotgun) 4-T.Heinicke pass short left to 13-A.Humphries pushed ob at NYG 38 for 12 yards (22-A.Jackson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</r>
  <r>
    <x v="0"/>
    <s v="WAS"/>
    <s v="NYG"/>
    <n v="38"/>
    <n v="62"/>
    <s v="(2:05) (No Huddle, Shotgun) 4-T.Heinicke pass short right to 13-A.Humphries ran ob at NYG 31 for 7 yards (30-D.Holmes)."/>
    <s v="pass"/>
    <n v="0"/>
    <n v="1"/>
    <n v="0"/>
    <n v="0"/>
    <s v="A.Humphries"/>
    <n v="-3"/>
    <n v="-3"/>
    <n v="0"/>
    <n v="1"/>
    <n v="0"/>
    <n v="1.6"/>
    <n v="1.5475000000000001"/>
    <n v="1.5475000000000001"/>
    <x v="234"/>
  </r>
  <r>
    <x v="0"/>
    <s v="WAS"/>
    <s v="NYG"/>
    <n v="27"/>
    <n v="73"/>
    <s v="(1:00) (No Huddle, Shotgun) 4-T.Heinicke pass short middle to 41-J.McKissic to NYG 21 for 6 yards (48-T.Crowder; 23-L.Ryan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WAS"/>
    <s v="NYG"/>
    <n v="21"/>
    <n v="79"/>
    <s v="(:39) (No Huddle, Shotgun) 4-T.Heinicke pass short left to 17-T.McLaurin to NYG 11 for 10 yards (24-J.Bradberry)."/>
    <s v="pass"/>
    <n v="0"/>
    <n v="1"/>
    <n v="0"/>
    <n v="0"/>
    <s v="T.McLaurin"/>
    <n v="9"/>
    <n v="9"/>
    <n v="0"/>
    <n v="1"/>
    <n v="0"/>
    <n v="1.8"/>
    <n v="1.7575000000000001"/>
    <n v="1.7855500000000002"/>
    <x v="62"/>
  </r>
  <r>
    <x v="0"/>
    <s v="WAS"/>
    <s v="NYG"/>
    <n v="11"/>
    <n v="89"/>
    <s v="(:35) (Shotgun) 4-T.Heinicke pass short right to 2-D.Brown to NYG 4 for 7 yards (22-A.Jackson, 54-B.Martinez)."/>
    <s v="pass"/>
    <n v="0"/>
    <n v="1"/>
    <n v="0"/>
    <n v="0"/>
    <s v="D.Brown"/>
    <n v="6"/>
    <n v="6"/>
    <n v="0"/>
    <n v="1"/>
    <n v="0"/>
    <n v="2.2000000000000002"/>
    <n v="1.7050000000000001"/>
    <n v="2.0317000000000003"/>
    <x v="116"/>
  </r>
  <r>
    <x v="0"/>
    <s v="NYG"/>
    <s v="WAS"/>
    <n v="58"/>
    <n v="42"/>
    <s v="(14:25) (No Huddle, Shotgun) 8-D.Jones pass short left to 82-K.Smith to NYG 45 for 3 yards (26-L.Collins)."/>
    <s v="pass"/>
    <n v="0"/>
    <n v="1"/>
    <n v="0"/>
    <n v="0"/>
    <s v="K.Smith"/>
    <n v="2"/>
    <n v="2"/>
    <n v="0"/>
    <n v="1"/>
    <n v="0"/>
    <n v="1.6"/>
    <n v="1.635"/>
    <n v="1.635"/>
    <x v="294"/>
  </r>
  <r>
    <x v="0"/>
    <s v="NYG"/>
    <s v="WAS"/>
    <n v="41"/>
    <n v="59"/>
    <s v="(12:59) (No Huddle, Shotgun) 8-D.Jones pass short right to 26-S.Barkley to WAS 37 for 4 yards (55-C.Holcomb)."/>
    <s v="pass"/>
    <n v="0"/>
    <n v="1"/>
    <n v="0"/>
    <n v="0"/>
    <s v="S.Barkley"/>
    <n v="3"/>
    <n v="3"/>
    <n v="0"/>
    <n v="1"/>
    <n v="0"/>
    <n v="1.6"/>
    <n v="1.6525000000000001"/>
    <n v="1.6525000000000001"/>
    <x v="179"/>
  </r>
  <r>
    <x v="0"/>
    <s v="NYG"/>
    <s v="WAS"/>
    <n v="39"/>
    <n v="61"/>
    <s v="(10:30) (No Huddle, Shotgun) 8-D.Jones pass short left to 28-D.Booker to WAS 37 for 2 yards (53-J.Bostic)."/>
    <s v="pass"/>
    <n v="0"/>
    <n v="1"/>
    <n v="0"/>
    <n v="0"/>
    <s v="D.Booker"/>
    <n v="0"/>
    <n v="0"/>
    <n v="0"/>
    <n v="1"/>
    <n v="0"/>
    <n v="1.6"/>
    <n v="1.6"/>
    <n v="1.6"/>
    <x v="213"/>
  </r>
  <r>
    <x v="0"/>
    <s v="NYG"/>
    <s v="WAS"/>
    <n v="37"/>
    <n v="63"/>
    <s v="(9:48) (No Huddle, Shotgun) 8-D.Jones pass short middle to 86-D.Slayton to WAS 29 for 8 yards (29-K.Fuller)."/>
    <s v="pass"/>
    <n v="0"/>
    <n v="1"/>
    <n v="0"/>
    <n v="0"/>
    <s v="D.Slayton"/>
    <n v="6"/>
    <n v="6"/>
    <n v="0"/>
    <n v="1"/>
    <n v="0"/>
    <n v="1.6"/>
    <n v="1.7050000000000001"/>
    <n v="1.7050000000000001"/>
    <x v="182"/>
  </r>
  <r>
    <x v="0"/>
    <s v="NYG"/>
    <s v="WAS"/>
    <n v="65"/>
    <n v="35"/>
    <s v="(7:31) (Shotgun) 8-D.Jones pass incomplete deep right to 19-K.Golladay (29-K.Fuller)."/>
    <s v="pass"/>
    <n v="0"/>
    <n v="1"/>
    <n v="0"/>
    <n v="0"/>
    <s v="K.Golladay"/>
    <n v="30"/>
    <n v="30"/>
    <n v="0"/>
    <n v="1"/>
    <n v="0"/>
    <n v="1.6"/>
    <n v="2.125"/>
    <n v="2.125"/>
    <x v="142"/>
  </r>
  <r>
    <x v="0"/>
    <s v="NYG"/>
    <s v="WAS"/>
    <n v="64"/>
    <n v="36"/>
    <s v="(6:04) (Shotgun) 8-D.Jones pass short left to 19-K.Golladay to NYG 48 for 12 yards (25-B.St-Juste)."/>
    <s v="pass"/>
    <n v="0"/>
    <n v="1"/>
    <n v="0"/>
    <n v="0"/>
    <s v="K.Golladay"/>
    <n v="12"/>
    <n v="12"/>
    <n v="0"/>
    <n v="1"/>
    <n v="0"/>
    <n v="1.6"/>
    <n v="1.81"/>
    <n v="1.81"/>
    <x v="142"/>
  </r>
  <r>
    <x v="0"/>
    <s v="NYG"/>
    <s v="WAS"/>
    <n v="52"/>
    <n v="48"/>
    <s v="(5:19) (No Huddle, Shotgun) 8-D.Jones pass deep middle to 3-S.Shepard to WAS 33 for 19 yards (31-K.Curl)."/>
    <s v="pass"/>
    <n v="0"/>
    <n v="1"/>
    <n v="0"/>
    <n v="0"/>
    <s v="S.Shepard"/>
    <n v="16"/>
    <n v="16"/>
    <n v="0"/>
    <n v="1"/>
    <n v="0"/>
    <n v="1.6"/>
    <n v="1.8800000000000001"/>
    <n v="1.8800000000000001"/>
    <x v="181"/>
  </r>
  <r>
    <x v="0"/>
    <s v="NYG"/>
    <s v="WAS"/>
    <n v="33"/>
    <n v="67"/>
    <s v="(4:52) (No Huddle, Shotgun) 8-D.Jones pass incomplete short middle to 19-K.Golladay."/>
    <s v="pass"/>
    <n v="0"/>
    <n v="1"/>
    <n v="0"/>
    <n v="0"/>
    <s v="K.Golladay"/>
    <n v="13"/>
    <n v="13"/>
    <n v="0"/>
    <n v="1"/>
    <n v="0"/>
    <n v="1.6"/>
    <n v="1.8275000000000001"/>
    <n v="1.8275000000000001"/>
    <x v="142"/>
  </r>
  <r>
    <x v="0"/>
    <s v="NYG"/>
    <s v="WAS"/>
    <n v="33"/>
    <n v="67"/>
    <s v="(4:48) (Shotgun) 8-D.Jones pass deep left to 86-D.Slayton for 33 yards, TOUCHDOWN."/>
    <s v="pass"/>
    <n v="0"/>
    <n v="1"/>
    <n v="0"/>
    <n v="0"/>
    <s v="D.Slayton"/>
    <n v="33"/>
    <n v="33"/>
    <n v="0"/>
    <n v="1"/>
    <n v="0"/>
    <n v="1.6"/>
    <n v="2.1775000000000002"/>
    <n v="2.1775000000000002"/>
    <x v="182"/>
  </r>
  <r>
    <x v="0"/>
    <s v="WAS"/>
    <s v="NYG"/>
    <n v="47"/>
    <n v="53"/>
    <s v="(4:05) (Shotgun) 4-T.Heinicke pass short right to 13-A.Humphries pushed ob at NYG 39 for 8 yards (54-B.Martinez)."/>
    <s v="pass"/>
    <n v="0"/>
    <n v="1"/>
    <n v="0"/>
    <n v="0"/>
    <s v="A.Humphries"/>
    <n v="5"/>
    <n v="5"/>
    <n v="0"/>
    <n v="1"/>
    <n v="0"/>
    <n v="1.6"/>
    <n v="1.6875"/>
    <n v="1.6875"/>
    <x v="234"/>
  </r>
  <r>
    <x v="0"/>
    <s v="WAS"/>
    <s v="NYG"/>
    <n v="25"/>
    <n v="75"/>
    <s v="(3:16) (No Huddle, Shotgun) 4-T.Heinicke pass incomplete deep right to 2-D.Brown (22-A.Jackson)."/>
    <s v="pass"/>
    <n v="0"/>
    <n v="1"/>
    <n v="0"/>
    <n v="0"/>
    <s v="D.Brown"/>
    <n v="25"/>
    <n v="25"/>
    <n v="0"/>
    <n v="1"/>
    <n v="0"/>
    <n v="1.8"/>
    <n v="2.0375000000000001"/>
    <n v="1.8807500000000004"/>
    <x v="116"/>
  </r>
  <r>
    <x v="0"/>
    <s v="NYG"/>
    <s v="WAS"/>
    <n v="62"/>
    <n v="38"/>
    <s v="(:53) (No Huddle, Shotgun) 8-D.Jones pass short right to 82-K.Smith to WAS 41 for 21 yards (26-L.Collins) [93-J.Allen]."/>
    <s v="pass"/>
    <n v="0"/>
    <n v="1"/>
    <n v="0"/>
    <n v="0"/>
    <s v="K.Smith"/>
    <n v="15"/>
    <n v="15"/>
    <n v="0"/>
    <n v="1"/>
    <n v="0"/>
    <n v="1.6"/>
    <n v="1.8625"/>
    <n v="1.8625"/>
    <x v="294"/>
  </r>
  <r>
    <x v="0"/>
    <s v="NYG"/>
    <s v="WAS"/>
    <n v="46"/>
    <n v="54"/>
    <s v="(:22) (Shotgun) 8-D.Jones pass short right to 19-K.Golladay to WAS 36 for 10 yards (23-W.Jackson)."/>
    <s v="pass"/>
    <n v="0"/>
    <n v="1"/>
    <n v="0"/>
    <n v="0"/>
    <s v="K.Golladay"/>
    <n v="8"/>
    <n v="8"/>
    <n v="0"/>
    <n v="1"/>
    <n v="0"/>
    <n v="1.6"/>
    <n v="1.74"/>
    <n v="1.74"/>
    <x v="142"/>
  </r>
  <r>
    <x v="0"/>
    <s v="NYG"/>
    <s v="WAS"/>
    <n v="42"/>
    <n v="58"/>
    <s v="(14:21) (No Huddle, Shotgun) 8-D.Jones pass short left to 3-S.Shepard to WAS 34 for 8 yards (29-K.Fuller)."/>
    <s v="pass"/>
    <n v="0"/>
    <n v="1"/>
    <n v="0"/>
    <n v="0"/>
    <s v="S.Shepard"/>
    <n v="8"/>
    <n v="8"/>
    <n v="0"/>
    <n v="1"/>
    <n v="0"/>
    <n v="1.6"/>
    <n v="1.74"/>
    <n v="1.74"/>
    <x v="181"/>
  </r>
  <r>
    <x v="0"/>
    <s v="WAS"/>
    <s v="NYG"/>
    <n v="54"/>
    <n v="46"/>
    <s v="(12:15) (Shotgun) 4-T.Heinicke pass short right to 17-T.McLaurin to NYG 45 for 9 yards (21-J.Peppers)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WAS"/>
    <s v="NYG"/>
    <n v="45"/>
    <n v="55"/>
    <s v="(11:54) (No Huddle, Shotgun) 4-T.Heinicke pass short left to 13-A.Humphries to NYG 45 for no gain (30-D.Holmes)."/>
    <s v="pass"/>
    <n v="0"/>
    <n v="1"/>
    <n v="0"/>
    <n v="0"/>
    <s v="A.Humphries"/>
    <n v="-4"/>
    <n v="-4"/>
    <n v="0"/>
    <n v="1"/>
    <n v="0"/>
    <n v="1.6"/>
    <n v="1.53"/>
    <n v="1.53"/>
    <x v="234"/>
  </r>
  <r>
    <x v="0"/>
    <s v="WAS"/>
    <s v="NYG"/>
    <n v="45"/>
    <n v="55"/>
    <s v="(11:26) (No Huddle, Shotgun) 4-T.Heinicke pass short left to 13-A.Humphries to NYG 42 for 3 yards (53-O.Ximines)."/>
    <s v="pass"/>
    <n v="0"/>
    <n v="1"/>
    <n v="0"/>
    <n v="0"/>
    <s v="A.Humphries"/>
    <n v="-1"/>
    <n v="-1"/>
    <n v="0"/>
    <n v="1"/>
    <n v="0"/>
    <n v="1.6"/>
    <n v="1.5825"/>
    <n v="1.5825"/>
    <x v="234"/>
  </r>
  <r>
    <x v="0"/>
    <s v="WAS"/>
    <s v="NYG"/>
    <n v="36"/>
    <n v="64"/>
    <s v="(10:25) (Shotgun) 4-T.Heinicke pass short middle to 17-T.McLaurin to NYG 26 for 10 yards (54-B.Martinez)."/>
    <s v="pass"/>
    <n v="0"/>
    <n v="1"/>
    <n v="0"/>
    <n v="0"/>
    <s v="T.McLaurin"/>
    <n v="10"/>
    <n v="10"/>
    <n v="0"/>
    <n v="1"/>
    <n v="0"/>
    <n v="1.6"/>
    <n v="1.7750000000000001"/>
    <n v="1.7750000000000001"/>
    <x v="62"/>
  </r>
  <r>
    <x v="0"/>
    <s v="WAS"/>
    <s v="NYG"/>
    <n v="26"/>
    <n v="74"/>
    <s v="(9:41) (Shotgun) 4-T.Heinicke pass incomplete short left to 2-D.Brown (22-A.Jackson)."/>
    <s v="pass"/>
    <n v="0"/>
    <n v="1"/>
    <n v="0"/>
    <n v="0"/>
    <s v="D.Brown"/>
    <n v="6"/>
    <n v="6"/>
    <n v="0"/>
    <n v="1"/>
    <n v="0"/>
    <n v="1.6"/>
    <n v="1.7050000000000001"/>
    <n v="1.7050000000000001"/>
    <x v="116"/>
  </r>
  <r>
    <x v="0"/>
    <s v="WAS"/>
    <s v="NYG"/>
    <n v="26"/>
    <n v="74"/>
    <s v="(9:36) (Shotgun) 4-T.Heinicke pass incomplete deep right to 2-D.Brown."/>
    <s v="pass"/>
    <n v="0"/>
    <n v="1"/>
    <n v="0"/>
    <n v="0"/>
    <s v="D.Brown"/>
    <n v="26"/>
    <n v="26"/>
    <n v="0"/>
    <n v="1"/>
    <n v="0"/>
    <n v="1.6"/>
    <n v="2.0550000000000002"/>
    <n v="2.0550000000000002"/>
    <x v="116"/>
  </r>
  <r>
    <x v="0"/>
    <s v="WAS"/>
    <s v="NYG"/>
    <n v="26"/>
    <n v="74"/>
    <s v="(9:31) (Shotgun) 4-T.Heinicke pass short right to 13-A.Humphries to NYG 19 for 7 yards (30-D.Holmes)."/>
    <s v="pass"/>
    <n v="0"/>
    <n v="1"/>
    <n v="0"/>
    <n v="0"/>
    <s v="A.Humphries"/>
    <n v="6"/>
    <n v="6"/>
    <n v="0"/>
    <n v="1"/>
    <n v="0"/>
    <n v="1.6"/>
    <n v="1.7050000000000001"/>
    <n v="1.7050000000000001"/>
    <x v="234"/>
  </r>
  <r>
    <x v="0"/>
    <s v="NYG"/>
    <s v="WAS"/>
    <n v="43"/>
    <n v="57"/>
    <s v="(6:25) (No Huddle, Shotgun) 8-D.Jones pass incomplete deep middle to 86-D.Slayton [98-M.Ioannidis]."/>
    <s v="pass"/>
    <n v="0"/>
    <n v="1"/>
    <n v="0"/>
    <n v="0"/>
    <s v="D.Slayton"/>
    <n v="43"/>
    <n v="43"/>
    <n v="0"/>
    <n v="1"/>
    <n v="0"/>
    <n v="1.6"/>
    <n v="2.3525"/>
    <n v="2.3525"/>
    <x v="182"/>
  </r>
  <r>
    <x v="0"/>
    <s v="WAS"/>
    <s v="NYG"/>
    <n v="19"/>
    <n v="81"/>
    <s v="(4:41) (Shotgun) 4-T.Heinicke pass deep right to 83-R.Seals-Jones for 19 yards, TOUCHDOWN."/>
    <s v="pass"/>
    <n v="0"/>
    <n v="1"/>
    <n v="0"/>
    <n v="0"/>
    <s v="R.Seals-Jones"/>
    <n v="19"/>
    <n v="19"/>
    <n v="0"/>
    <n v="1"/>
    <n v="0"/>
    <n v="2"/>
    <n v="1.9325000000000001"/>
    <n v="1.9770500000000002"/>
    <x v="295"/>
  </r>
  <r>
    <x v="0"/>
    <s v="NYG"/>
    <s v="WAS"/>
    <n v="61"/>
    <n v="39"/>
    <s v="(3:32) (No Huddle, Shotgun) 8-D.Jones pass incomplete short right to 86-D.Slayton (25-B.St-Juste)."/>
    <s v="pass"/>
    <n v="0"/>
    <n v="1"/>
    <n v="0"/>
    <n v="0"/>
    <s v="D.Slayton"/>
    <n v="7"/>
    <n v="7"/>
    <n v="0"/>
    <n v="1"/>
    <n v="0"/>
    <n v="1.6"/>
    <n v="1.7225000000000001"/>
    <n v="1.7225000000000001"/>
    <x v="182"/>
  </r>
  <r>
    <x v="0"/>
    <s v="NYG"/>
    <s v="WAS"/>
    <n v="61"/>
    <n v="39"/>
    <s v="(3:27) (No Huddle, Shotgun) 8-D.Jones pass incomplete short right to 86-D.Slayton."/>
    <s v="pass"/>
    <n v="0"/>
    <n v="1"/>
    <n v="0"/>
    <n v="0"/>
    <s v="D.Slayton"/>
    <n v="11"/>
    <n v="11"/>
    <n v="0"/>
    <n v="1"/>
    <n v="0"/>
    <n v="1.6"/>
    <n v="1.7925"/>
    <n v="1.7925"/>
    <x v="182"/>
  </r>
  <r>
    <x v="0"/>
    <s v="NYG"/>
    <s v="WAS"/>
    <n v="17"/>
    <n v="83"/>
    <s v="(2:09) (Shotgun) 8-D.Jones pass incomplete short middle to 3-S.Shepard."/>
    <s v="pass"/>
    <n v="0"/>
    <n v="1"/>
    <n v="0"/>
    <n v="0"/>
    <s v="S.Shepard"/>
    <n v="7"/>
    <n v="7"/>
    <n v="0"/>
    <n v="1"/>
    <n v="0"/>
    <n v="2"/>
    <n v="1.7225000000000001"/>
    <n v="1.9056500000000001"/>
    <x v="181"/>
  </r>
  <r>
    <x v="0"/>
    <s v="WAS"/>
    <s v="NYG"/>
    <n v="73"/>
    <n v="27"/>
    <s v="(1:41) (No Huddle, Shotgun) 4-T.Heinicke pass incomplete short right to 13-A.Humphries."/>
    <s v="pass"/>
    <n v="0"/>
    <n v="1"/>
    <n v="0"/>
    <n v="0"/>
    <s v="A.Humphries"/>
    <n v="13"/>
    <n v="13"/>
    <n v="0"/>
    <n v="1"/>
    <n v="0"/>
    <n v="1.6"/>
    <n v="1.8275000000000001"/>
    <n v="1.8275000000000001"/>
    <x v="234"/>
  </r>
  <r>
    <x v="0"/>
    <s v="WAS"/>
    <s v="NYG"/>
    <n v="73"/>
    <n v="27"/>
    <s v="(1:36) (Shotgun) 4-T.Heinicke pass short right to 41-J.McKissic to WAS 34 for 7 yards (30-D.Holmes)."/>
    <s v="pass"/>
    <n v="0"/>
    <n v="1"/>
    <n v="0"/>
    <n v="0"/>
    <s v="J.McKissic"/>
    <n v="2"/>
    <n v="2"/>
    <n v="0"/>
    <n v="1"/>
    <n v="0"/>
    <n v="1.6"/>
    <n v="1.635"/>
    <n v="1.635"/>
    <x v="180"/>
  </r>
  <r>
    <x v="0"/>
    <s v="WAS"/>
    <s v="NYG"/>
    <n v="62"/>
    <n v="38"/>
    <s v="(:59) (No Huddle, Shotgun) 4-T.Heinicke pass short right to 82-L.Thomas to WAS 47 for 9 yards (22-A.Jackson; 23-L.Ryan)."/>
    <s v="pass"/>
    <n v="0"/>
    <n v="1"/>
    <n v="0"/>
    <n v="0"/>
    <s v="L.Thomas"/>
    <n v="9"/>
    <n v="9"/>
    <n v="0"/>
    <n v="1"/>
    <n v="0"/>
    <n v="1.6"/>
    <n v="1.7575000000000001"/>
    <n v="1.7575000000000001"/>
    <x v="117"/>
  </r>
  <r>
    <x v="0"/>
    <s v="WAS"/>
    <s v="NYG"/>
    <n v="48"/>
    <n v="52"/>
    <s v="(:39) (Shotgun) 4-T.Heinicke pass incomplete short right to 41-J.McKissic (21-J.Peppers)."/>
    <s v="pass"/>
    <n v="0"/>
    <n v="1"/>
    <n v="0"/>
    <n v="0"/>
    <s v="J.McKissic"/>
    <n v="8"/>
    <n v="8"/>
    <n v="0"/>
    <n v="1"/>
    <n v="0"/>
    <n v="1.6"/>
    <n v="1.74"/>
    <n v="1.74"/>
    <x v="180"/>
  </r>
  <r>
    <x v="0"/>
    <s v="WAS"/>
    <s v="NYG"/>
    <n v="48"/>
    <n v="52"/>
    <s v="(:34) (Shotgun) 4-T.Heinicke pass short right to 2-D.Brown to NYG 43 for 5 yards (22-A.Jackson)."/>
    <s v="pass"/>
    <n v="0"/>
    <n v="1"/>
    <n v="0"/>
    <n v="0"/>
    <s v="D.Brown"/>
    <n v="5"/>
    <n v="5"/>
    <n v="0"/>
    <n v="1"/>
    <n v="0"/>
    <n v="1.6"/>
    <n v="1.6875"/>
    <n v="1.6875"/>
    <x v="116"/>
  </r>
  <r>
    <x v="0"/>
    <s v="WAS"/>
    <s v="NYG"/>
    <n v="43"/>
    <n v="57"/>
    <s v="(:28) (Shotgun) 4-T.Heinicke pass short right to 13-A.Humphries pushed ob at NYG 36 for 7 yards (30-D.Holmes)."/>
    <s v="pass"/>
    <n v="0"/>
    <n v="1"/>
    <n v="0"/>
    <n v="0"/>
    <s v="A.Humphries"/>
    <n v="4"/>
    <n v="4"/>
    <n v="0"/>
    <n v="1"/>
    <n v="0"/>
    <n v="1.6"/>
    <n v="1.6700000000000002"/>
    <n v="1.6700000000000002"/>
    <x v="234"/>
  </r>
  <r>
    <x v="0"/>
    <s v="WAS"/>
    <s v="NYG"/>
    <n v="36"/>
    <n v="64"/>
    <s v="(:24) (Shotgun) 4-T.Heinicke pass short right to 17-T.McLaurin to NYG 30 for 6 yards (24-J.Bradberry). The Replay Official reviewed the pass completion ruling, and the play was Upheld. The ruling on the field stands."/>
    <s v="pass"/>
    <n v="0"/>
    <n v="1"/>
    <n v="0"/>
    <n v="0"/>
    <s v="T.McLaurin"/>
    <n v="6"/>
    <n v="6"/>
    <n v="0"/>
    <n v="1"/>
    <n v="0"/>
    <n v="1.6"/>
    <n v="1.7050000000000001"/>
    <n v="1.7050000000000001"/>
    <x v="62"/>
  </r>
  <r>
    <x v="0"/>
    <s v="PHI"/>
    <s v="SF"/>
    <n v="54"/>
    <n v="46"/>
    <s v="(12:07) 1-J.Hurts pass incomplete deep middle to 6-D.Smith (3-J.Tartt)."/>
    <s v="pass"/>
    <n v="0"/>
    <n v="1"/>
    <n v="0"/>
    <n v="0"/>
    <s v="D.Smith"/>
    <n v="53"/>
    <n v="53"/>
    <n v="0"/>
    <n v="1"/>
    <n v="0"/>
    <n v="1.6"/>
    <n v="2.5274999999999999"/>
    <n v="2.5274999999999999"/>
    <x v="90"/>
  </r>
  <r>
    <x v="0"/>
    <s v="PHI"/>
    <s v="SF"/>
    <n v="54"/>
    <n v="46"/>
    <s v="(11:58) (Shotgun) 1-J.Hurts pass short left to 18-J.Reagor to 50 for 4 yards (26-J.Norman)."/>
    <s v="pass"/>
    <n v="0"/>
    <n v="1"/>
    <n v="0"/>
    <n v="0"/>
    <s v="J.Reagor"/>
    <n v="-1"/>
    <n v="-1"/>
    <n v="0"/>
    <n v="1"/>
    <n v="0"/>
    <n v="1.6"/>
    <n v="1.5825"/>
    <n v="1.5825"/>
    <x v="89"/>
  </r>
  <r>
    <x v="0"/>
    <s v="PHI"/>
    <s v="SF"/>
    <n v="63"/>
    <n v="37"/>
    <s v="(8:22) (No Huddle, Shotgun) 1-J.Hurts pass short left to 26-M.Sanders to PHI 41 for 4 yards (51-A.Al-Shaair; 26-J.Norman)."/>
    <s v="pass"/>
    <n v="0"/>
    <n v="1"/>
    <n v="0"/>
    <n v="0"/>
    <s v="M.Sanders"/>
    <n v="1"/>
    <n v="1"/>
    <n v="0"/>
    <n v="1"/>
    <n v="0"/>
    <n v="1.6"/>
    <n v="1.6175000000000002"/>
    <n v="1.6175000000000002"/>
    <x v="160"/>
  </r>
  <r>
    <x v="0"/>
    <s v="PHI"/>
    <s v="SF"/>
    <n v="42"/>
    <n v="58"/>
    <s v="(6:21) (Shotgun) 1-J.Hurts pass short left to 14-K.Gainwell to SF 33 for 9 yards (51-A.Al-Shaair)."/>
    <s v="pass"/>
    <n v="0"/>
    <n v="1"/>
    <n v="0"/>
    <n v="0"/>
    <s v="K.Gainwell"/>
    <n v="4"/>
    <n v="4"/>
    <n v="0"/>
    <n v="1"/>
    <n v="0"/>
    <n v="1.6"/>
    <n v="1.6700000000000002"/>
    <n v="1.6700000000000002"/>
    <x v="184"/>
  </r>
  <r>
    <x v="0"/>
    <s v="PHI"/>
    <s v="SF"/>
    <n v="27"/>
    <n v="73"/>
    <s v="(5:31) (Shotgun) 1-J.Hurts pass short right to 18-J.Reagor to SF 26 for 1 yard (38-D.Lenoir; 1-J.Ward)."/>
    <s v="pass"/>
    <n v="0"/>
    <n v="1"/>
    <n v="0"/>
    <n v="0"/>
    <s v="J.Reagor"/>
    <n v="-3"/>
    <n v="-3"/>
    <n v="0"/>
    <n v="1"/>
    <n v="0"/>
    <n v="1.6"/>
    <n v="1.5475000000000001"/>
    <n v="1.5475000000000001"/>
    <x v="89"/>
  </r>
  <r>
    <x v="0"/>
    <s v="PHI"/>
    <s v="SF"/>
    <n v="26"/>
    <n v="74"/>
    <s v="(4:55) (Shotgun) 1-J.Hurts pass incomplete deep left to 6-D.Smith (38-D.Lenoir)."/>
    <s v="pass"/>
    <n v="0"/>
    <n v="1"/>
    <n v="0"/>
    <n v="0"/>
    <s v="D.Smith"/>
    <n v="16"/>
    <n v="16"/>
    <n v="0"/>
    <n v="1"/>
    <n v="0"/>
    <n v="1.6"/>
    <n v="1.8800000000000001"/>
    <n v="1.8800000000000001"/>
    <x v="90"/>
  </r>
  <r>
    <x v="0"/>
    <s v="SF"/>
    <s v="PHI"/>
    <n v="74"/>
    <n v="26"/>
    <s v="(4:05) 10-J.Garoppolo pass incomplete deep right to 11-B.Aiyuk [94-J.Sweat]."/>
    <s v="pass"/>
    <n v="0"/>
    <n v="1"/>
    <n v="0"/>
    <n v="0"/>
    <s v="B.Aiyuk"/>
    <n v="21"/>
    <n v="21"/>
    <n v="0"/>
    <n v="1"/>
    <n v="0"/>
    <n v="1.6"/>
    <n v="1.9675"/>
    <n v="1.9675"/>
    <x v="296"/>
  </r>
  <r>
    <x v="0"/>
    <s v="SF"/>
    <s v="PHI"/>
    <n v="74"/>
    <n v="26"/>
    <s v="(4:00) (Shotgun) 10-J.Garoppolo pass short left to 23-J.Hasty to SF 34 for 8 yards (91-F.Cox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</r>
  <r>
    <x v="0"/>
    <s v="PHI"/>
    <s v="SF"/>
    <n v="65"/>
    <n v="35"/>
    <s v="(2:05) (Shotgun) 1-J.Hurts pass short right to 6-D.Smith to PHI 40 for 5 yards (38-D.Lenoir)."/>
    <s v="pass"/>
    <n v="0"/>
    <n v="1"/>
    <n v="0"/>
    <n v="0"/>
    <s v="D.Smith"/>
    <n v="5"/>
    <n v="5"/>
    <n v="0"/>
    <n v="1"/>
    <n v="0"/>
    <n v="1.6"/>
    <n v="1.6875"/>
    <n v="1.6875"/>
    <x v="90"/>
  </r>
  <r>
    <x v="0"/>
    <s v="PHI"/>
    <s v="SF"/>
    <n v="62"/>
    <n v="38"/>
    <s v="(:39) (Shotgun) 1-J.Hurts pass deep right to 16-Q.Watkins to SF 36 for 26 yards (1-J.Ward; 3-J.Tartt). Penalty on SF-24-K.Williams, Illegal Contact, declined."/>
    <s v="pass"/>
    <n v="0"/>
    <n v="1"/>
    <n v="0"/>
    <n v="0"/>
    <s v="Q.Watkins"/>
    <n v="20"/>
    <n v="20"/>
    <n v="0"/>
    <n v="1"/>
    <n v="0"/>
    <n v="1.6"/>
    <n v="1.9500000000000002"/>
    <n v="1.9500000000000002"/>
    <x v="5"/>
  </r>
  <r>
    <x v="0"/>
    <s v="PHI"/>
    <s v="SF"/>
    <n v="36"/>
    <n v="64"/>
    <s v="(:10) (Shotgun) 1-J.Hurts pass deep right to 18-J.Reagor for 36 yards, TOUCHDOWN. The Replay Official reviewed the score ruling, and the play was REVERSED. (Shotgun) 1-J.Hurts pass incomplete deep right to 18-J.Reagor. PENALTY on PHI-18-J.Reagor, Ineligible Downfield Pass, 0 yards, enforced at SF 36."/>
    <s v="pass"/>
    <n v="0"/>
    <n v="1"/>
    <n v="0"/>
    <n v="0"/>
    <s v="J.Reagor"/>
    <n v="33"/>
    <n v="33"/>
    <n v="0"/>
    <n v="1"/>
    <n v="0"/>
    <n v="1.6"/>
    <n v="2.1775000000000002"/>
    <n v="2.1775000000000002"/>
    <x v="89"/>
  </r>
  <r>
    <x v="0"/>
    <s v="SF"/>
    <s v="PHI"/>
    <n v="70"/>
    <n v="30"/>
    <s v="(13:22) 10-J.Garoppolo pass short left to 44-K.Juszczyk to SF 37 for 7 yards (28-A.Harris)."/>
    <s v="pass"/>
    <n v="0"/>
    <n v="1"/>
    <n v="0"/>
    <n v="0"/>
    <s v="K.Juszczyk"/>
    <n v="7"/>
    <n v="7"/>
    <n v="0"/>
    <n v="1"/>
    <n v="0"/>
    <n v="1.6"/>
    <n v="1.7225000000000001"/>
    <n v="1.7225000000000001"/>
    <x v="119"/>
  </r>
  <r>
    <x v="0"/>
    <s v="SF"/>
    <s v="PHI"/>
    <n v="63"/>
    <n v="37"/>
    <s v="(12:38) 10-J.Garoppolo pass short left to 85-G.Kittle to SF 43 for 6 yards (3-S.Nelson)."/>
    <s v="pass"/>
    <n v="0"/>
    <n v="1"/>
    <n v="0"/>
    <n v="0"/>
    <s v="G.Kittle"/>
    <n v="-2"/>
    <n v="-2"/>
    <n v="0"/>
    <n v="1"/>
    <n v="0"/>
    <n v="1.6"/>
    <n v="1.5650000000000002"/>
    <n v="1.5650000000000002"/>
    <x v="95"/>
  </r>
  <r>
    <x v="0"/>
    <s v="SF"/>
    <s v="PHI"/>
    <n v="52"/>
    <n v="48"/>
    <s v="(9:57) (Shotgun) 10-J.Garoppolo pass incomplete short left to 81-T.Sherfield."/>
    <s v="pass"/>
    <n v="0"/>
    <n v="1"/>
    <n v="0"/>
    <n v="0"/>
    <s v="T.Sherfield"/>
    <n v="6"/>
    <n v="6"/>
    <n v="0"/>
    <n v="1"/>
    <n v="0"/>
    <n v="1.6"/>
    <n v="1.7050000000000001"/>
    <n v="1.7050000000000001"/>
    <x v="268"/>
  </r>
  <r>
    <x v="0"/>
    <s v="SF"/>
    <s v="PHI"/>
    <n v="52"/>
    <n v="48"/>
    <s v="(9:54) (Shotgun) 10-J.Garoppolo pass short right to 25-E.Mitchell to PHI 41 for 11 yards (50-E.Wilson)."/>
    <s v="pass"/>
    <n v="0"/>
    <n v="1"/>
    <n v="0"/>
    <n v="0"/>
    <s v="E.Mitchell"/>
    <n v="-5"/>
    <n v="-5"/>
    <n v="0"/>
    <n v="1"/>
    <n v="0"/>
    <n v="1.6"/>
    <n v="1.5125000000000002"/>
    <n v="1.5125000000000002"/>
    <x v="297"/>
  </r>
  <r>
    <x v="0"/>
    <s v="SF"/>
    <s v="PHI"/>
    <n v="56"/>
    <n v="44"/>
    <s v="(8:53) 10-J.Garoppolo pass incomplete deep right to 81-T.Sherfield."/>
    <s v="pass"/>
    <n v="0"/>
    <n v="1"/>
    <n v="0"/>
    <n v="0"/>
    <s v="T.Sherfield"/>
    <n v="23"/>
    <n v="23"/>
    <n v="0"/>
    <n v="1"/>
    <n v="0"/>
    <n v="1.6"/>
    <n v="2.0024999999999999"/>
    <n v="2.0024999999999999"/>
    <x v="268"/>
  </r>
  <r>
    <x v="0"/>
    <s v="SF"/>
    <s v="PHI"/>
    <n v="56"/>
    <n v="44"/>
    <s v="(8:47) 10-J.Garoppolo pass deep left to 19-D.Samuel to PHI 39 for 17 yards (22-M.Epps)."/>
    <s v="pass"/>
    <n v="0"/>
    <n v="1"/>
    <n v="0"/>
    <n v="0"/>
    <s v="D.Samuel"/>
    <n v="16"/>
    <n v="16"/>
    <n v="0"/>
    <n v="1"/>
    <n v="0"/>
    <n v="1.6"/>
    <n v="1.8800000000000001"/>
    <n v="1.8800000000000001"/>
    <x v="27"/>
  </r>
  <r>
    <x v="0"/>
    <s v="PHI"/>
    <s v="SF"/>
    <n v="11"/>
    <n v="89"/>
    <s v="(6:03) (Shotgun) 1-J.Hurts pass incomplete short right to 14-K.Gainwell (98-A.Key)."/>
    <s v="pass"/>
    <n v="0"/>
    <n v="1"/>
    <n v="0"/>
    <n v="0"/>
    <s v="K.Gainwell"/>
    <n v="-8"/>
    <n v="-8"/>
    <n v="0"/>
    <n v="1"/>
    <n v="0"/>
    <n v="2.2000000000000002"/>
    <n v="1.4600000000000002"/>
    <n v="1.9484000000000004"/>
    <x v="184"/>
  </r>
  <r>
    <x v="0"/>
    <s v="PHI"/>
    <s v="SF"/>
    <n v="1"/>
    <n v="99"/>
    <s v="(5:54) 1-J.Hurts pass incomplete short right to 86-Z.Ertz."/>
    <s v="pass"/>
    <n v="0"/>
    <n v="1"/>
    <n v="0"/>
    <n v="0"/>
    <s v="Z.Ertz"/>
    <n v="1"/>
    <n v="1"/>
    <n v="0"/>
    <n v="1"/>
    <n v="0"/>
    <n v="4"/>
    <n v="1.6175000000000002"/>
    <n v="4"/>
    <x v="257"/>
  </r>
  <r>
    <x v="0"/>
    <s v="PHI"/>
    <s v="SF"/>
    <n v="3"/>
    <n v="97"/>
    <s v="(4:28) (Shotgun) 84-G.Ward pass incomplete short right to 1-J.Hurts."/>
    <s v="pass"/>
    <n v="0"/>
    <n v="1"/>
    <n v="0"/>
    <n v="0"/>
    <s v="J.Hurts"/>
    <n v="3"/>
    <n v="3"/>
    <n v="0"/>
    <n v="1"/>
    <n v="0"/>
    <n v="3.5"/>
    <n v="1.6525000000000001"/>
    <n v="3.5"/>
    <x v="298"/>
  </r>
  <r>
    <x v="0"/>
    <s v="SF"/>
    <s v="PHI"/>
    <n v="70"/>
    <n v="30"/>
    <s v="(1:16) (Shotgun) 10-J.Garoppolo pass short middle to 23-J.Hasty to SF 36 for 6 yards (49-A.Singleton; 50-E.Wilson)."/>
    <s v="pass"/>
    <n v="0"/>
    <n v="1"/>
    <n v="0"/>
    <n v="0"/>
    <s v="J.Hasty"/>
    <n v="3"/>
    <n v="3"/>
    <n v="0"/>
    <n v="1"/>
    <n v="0"/>
    <n v="1.6"/>
    <n v="1.6525000000000001"/>
    <n v="1.6525000000000001"/>
    <x v="183"/>
  </r>
  <r>
    <x v="0"/>
    <s v="SF"/>
    <s v="PHI"/>
    <n v="57"/>
    <n v="43"/>
    <s v="(:34) (No Huddle, Shotgun) 10-J.Garoppolo pass short right to 23-J.Hasty pushed ob at SF 45 for 2 yards (49-A.Singleton)."/>
    <s v="pass"/>
    <n v="0"/>
    <n v="1"/>
    <n v="0"/>
    <n v="0"/>
    <s v="J.Hasty"/>
    <n v="1"/>
    <n v="1"/>
    <n v="0"/>
    <n v="1"/>
    <n v="0"/>
    <n v="1.6"/>
    <n v="1.6175000000000002"/>
    <n v="1.6175000000000002"/>
    <x v="183"/>
  </r>
  <r>
    <x v="0"/>
    <s v="SF"/>
    <s v="PHI"/>
    <n v="51"/>
    <n v="49"/>
    <s v="(:25) (Shotgun) 10-J.Garoppolo pass short middle to 19-D.Samuel pushed ob at PHI 11 for 40 yards (2-D.Slay)."/>
    <s v="pass"/>
    <n v="0"/>
    <n v="1"/>
    <n v="0"/>
    <n v="0"/>
    <s v="D.Samuel"/>
    <n v="15"/>
    <n v="15"/>
    <n v="0"/>
    <n v="1"/>
    <n v="0"/>
    <n v="1.6"/>
    <n v="1.8625"/>
    <n v="1.8625"/>
    <x v="27"/>
  </r>
  <r>
    <x v="0"/>
    <s v="SF"/>
    <s v="PHI"/>
    <n v="11"/>
    <n v="89"/>
    <s v="(:17) (Shotgun) 10-J.Garoppolo pass short left to 15-J.Jennings for 11 yards, TOUCHDOWN."/>
    <s v="pass"/>
    <n v="0"/>
    <n v="1"/>
    <n v="0"/>
    <n v="0"/>
    <s v="J.Jennings"/>
    <n v="7"/>
    <n v="7"/>
    <n v="0"/>
    <n v="1"/>
    <n v="0"/>
    <n v="2.2000000000000002"/>
    <n v="1.7225000000000001"/>
    <n v="2.0376500000000002"/>
    <x v="299"/>
  </r>
  <r>
    <x v="0"/>
    <s v="SF"/>
    <s v="PHI"/>
    <n v="64"/>
    <n v="36"/>
    <s v="(12:53) (Shotgun) 10-J.Garoppolo pass short left to 81-T.Sherfield to SF 45 for 9 yards (49-A.Singleton)."/>
    <s v="pass"/>
    <n v="0"/>
    <n v="1"/>
    <n v="0"/>
    <n v="0"/>
    <s v="T.Sherfield"/>
    <n v="7"/>
    <n v="7"/>
    <n v="0"/>
    <n v="1"/>
    <n v="0"/>
    <n v="1.6"/>
    <n v="1.7225000000000001"/>
    <n v="1.7225000000000001"/>
    <x v="268"/>
  </r>
  <r>
    <x v="0"/>
    <s v="SF"/>
    <s v="PHI"/>
    <n v="51"/>
    <n v="49"/>
    <s v="(10:54) 10-J.Garoppolo pass short right to 85-G.Kittle to PHI 47 for 4 yards (50-E.Wilson, 29-A.Maddox). FUMBLES (29-A.Maddox), recovered by SF-50-A.Mack at PHI 49."/>
    <s v="pass"/>
    <n v="0"/>
    <n v="1"/>
    <n v="0"/>
    <n v="0"/>
    <s v="G.Kittle"/>
    <n v="-3"/>
    <n v="-3"/>
    <n v="0"/>
    <n v="1"/>
    <n v="0"/>
    <n v="1.6"/>
    <n v="1.5475000000000001"/>
    <n v="1.5475000000000001"/>
    <x v="95"/>
  </r>
  <r>
    <x v="0"/>
    <s v="SF"/>
    <s v="PHI"/>
    <n v="49"/>
    <n v="51"/>
    <s v="(10:06) (Shotgun) 10-J.Garoppolo pass incomplete short left to 19-D.Samuel (3-S.Nelson)."/>
    <s v="pass"/>
    <n v="0"/>
    <n v="1"/>
    <n v="0"/>
    <n v="0"/>
    <s v="D.Samuel"/>
    <n v="10"/>
    <n v="10"/>
    <n v="0"/>
    <n v="1"/>
    <n v="0"/>
    <n v="1.6"/>
    <n v="1.7750000000000001"/>
    <n v="1.7750000000000001"/>
    <x v="27"/>
  </r>
  <r>
    <x v="0"/>
    <s v="PHI"/>
    <s v="SF"/>
    <n v="46"/>
    <n v="54"/>
    <s v="(6:14) (Shotgun) 1-J.Hurts pass short right to 86-Z.Ertz to SF 40 for 6 yards (51-A.Al-Shaair)."/>
    <s v="pass"/>
    <n v="0"/>
    <n v="1"/>
    <n v="0"/>
    <n v="0"/>
    <s v="Z.Ertz"/>
    <n v="6"/>
    <n v="6"/>
    <n v="0"/>
    <n v="1"/>
    <n v="0"/>
    <n v="1.6"/>
    <n v="1.7050000000000001"/>
    <n v="1.7050000000000001"/>
    <x v="257"/>
  </r>
  <r>
    <x v="0"/>
    <s v="PHI"/>
    <s v="SF"/>
    <n v="40"/>
    <n v="60"/>
    <s v="(5:10) (No Huddle, Shotgun) 1-J.Hurts pass incomplete deep right to 6-D.Smith."/>
    <s v="pass"/>
    <n v="0"/>
    <n v="1"/>
    <n v="0"/>
    <n v="0"/>
    <s v="D.Smith"/>
    <n v="28"/>
    <n v="28"/>
    <n v="0"/>
    <n v="1"/>
    <n v="0"/>
    <n v="1.6"/>
    <n v="2.09"/>
    <n v="2.09"/>
    <x v="90"/>
  </r>
  <r>
    <x v="0"/>
    <s v="PHI"/>
    <s v="SF"/>
    <n v="40"/>
    <n v="60"/>
    <s v="(5:04) (Shotgun) 1-J.Hurts pass incomplete short right to 18-J.Reagor [98-A.Key]."/>
    <s v="pass"/>
    <n v="0"/>
    <n v="1"/>
    <n v="0"/>
    <n v="0"/>
    <s v="J.Reagor"/>
    <n v="13"/>
    <n v="13"/>
    <n v="0"/>
    <n v="1"/>
    <n v="0"/>
    <n v="1.6"/>
    <n v="1.8275000000000001"/>
    <n v="1.8275000000000001"/>
    <x v="89"/>
  </r>
  <r>
    <x v="0"/>
    <s v="SF"/>
    <s v="PHI"/>
    <n v="74"/>
    <n v="26"/>
    <s v="(2:56) (Shotgun) 10-J.Garoppolo pass short right to 15-J.Jennings to SF 32 for 6 yards (93-M.Williams)."/>
    <s v="pass"/>
    <n v="0"/>
    <n v="1"/>
    <n v="0"/>
    <n v="0"/>
    <s v="J.Jennings"/>
    <n v="-4"/>
    <n v="-4"/>
    <n v="0"/>
    <n v="1"/>
    <n v="0"/>
    <n v="1.6"/>
    <n v="1.53"/>
    <n v="1.53"/>
    <x v="299"/>
  </r>
  <r>
    <x v="0"/>
    <s v="SF"/>
    <s v="PHI"/>
    <n v="68"/>
    <n v="32"/>
    <s v="(2:13) (Shotgun) 10-J.Garoppolo pass short right to 11-B.Aiyuk to SF 38 for 6 yards (2-D.Slay)."/>
    <s v="pass"/>
    <n v="0"/>
    <n v="1"/>
    <n v="0"/>
    <n v="0"/>
    <s v="B.Aiyuk"/>
    <n v="5"/>
    <n v="5"/>
    <n v="0"/>
    <n v="1"/>
    <n v="0"/>
    <n v="1.6"/>
    <n v="1.6875"/>
    <n v="1.6875"/>
    <x v="296"/>
  </r>
  <r>
    <x v="0"/>
    <s v="SF"/>
    <s v="PHI"/>
    <n v="59"/>
    <n v="41"/>
    <s v="(:47) 10-J.Garoppolo pass short right to 25-E.Mitchell to SF 41 for no gain (97-J.Hargrave; 52-D.Taylor)."/>
    <s v="pass"/>
    <n v="0"/>
    <n v="1"/>
    <n v="0"/>
    <n v="0"/>
    <s v="E.Mitchell"/>
    <n v="-3"/>
    <n v="-3"/>
    <n v="0"/>
    <n v="1"/>
    <n v="0"/>
    <n v="1.6"/>
    <n v="1.5475000000000001"/>
    <n v="1.5475000000000001"/>
    <x v="297"/>
  </r>
  <r>
    <x v="0"/>
    <s v="SF"/>
    <s v="PHI"/>
    <n v="59"/>
    <n v="41"/>
    <s v="(15:00) (Shotgun) 10-J.Garoppolo pass short middle to 19-D.Samuel to PHI 44 for 15 yards (58-G.Avery; 28-A.Harris)."/>
    <s v="pass"/>
    <n v="0"/>
    <n v="1"/>
    <n v="0"/>
    <n v="0"/>
    <s v="D.Samuel"/>
    <n v="11"/>
    <n v="11"/>
    <n v="0"/>
    <n v="1"/>
    <n v="0"/>
    <n v="1.6"/>
    <n v="1.7925"/>
    <n v="1.7925"/>
    <x v="27"/>
  </r>
  <r>
    <x v="0"/>
    <s v="SF"/>
    <s v="PHI"/>
    <n v="3"/>
    <n v="97"/>
    <s v="(11:12) 10-J.Garoppolo pass incomplete short middle to 23-J.Hasty."/>
    <s v="pass"/>
    <n v="0"/>
    <n v="1"/>
    <n v="0"/>
    <n v="0"/>
    <s v="J.Hasty"/>
    <n v="-3"/>
    <n v="-3"/>
    <n v="0"/>
    <n v="1"/>
    <n v="0"/>
    <n v="3.5"/>
    <n v="1.5475000000000001"/>
    <n v="3.5"/>
    <x v="183"/>
  </r>
  <r>
    <x v="0"/>
    <s v="PHI"/>
    <s v="SF"/>
    <n v="70"/>
    <n v="30"/>
    <s v="(10:02) (Shotgun) 1-J.Hurts pass incomplete short right to 6-D.Smith (38-D.Lenoir)."/>
    <s v="pass"/>
    <n v="0"/>
    <n v="1"/>
    <n v="0"/>
    <n v="0"/>
    <s v="D.Smith"/>
    <n v="10"/>
    <n v="10"/>
    <n v="0"/>
    <n v="1"/>
    <n v="0"/>
    <n v="1.6"/>
    <n v="1.7750000000000001"/>
    <n v="1.7750000000000001"/>
    <x v="90"/>
  </r>
  <r>
    <x v="0"/>
    <s v="PHI"/>
    <s v="SF"/>
    <n v="15"/>
    <n v="85"/>
    <s v="(4:30) (Shotgun) 1-J.Hurts pass short right to 88-D.Goedert to SF 1 for 14 yards (54-F.Warner)."/>
    <s v="pass"/>
    <n v="0"/>
    <n v="1"/>
    <n v="0"/>
    <n v="0"/>
    <s v="D.Goedert"/>
    <n v="11"/>
    <n v="11"/>
    <n v="0"/>
    <n v="1"/>
    <n v="0"/>
    <n v="2"/>
    <n v="1.7925"/>
    <n v="1.9294500000000001"/>
    <x v="87"/>
  </r>
  <r>
    <x v="0"/>
    <s v="SEA"/>
    <s v="TEN"/>
    <n v="73"/>
    <n v="27"/>
    <s v="(14:33) (No Huddle, Shotgun) 3-R.Wilson pass incomplete short left to 14-D.Metcalf."/>
    <s v="pass"/>
    <n v="0"/>
    <n v="1"/>
    <n v="0"/>
    <n v="0"/>
    <s v="D.Metcalf"/>
    <n v="5"/>
    <n v="5"/>
    <n v="0"/>
    <n v="1"/>
    <n v="0"/>
    <n v="1.6"/>
    <n v="1.6875"/>
    <n v="1.6875"/>
    <x v="65"/>
  </r>
  <r>
    <x v="0"/>
    <s v="SEA"/>
    <s v="TEN"/>
    <n v="70"/>
    <n v="30"/>
    <s v="(11:23) 3-R.Wilson pass deep left to 16-T.Lockett to TEN 19 for 51 yards (30-B.McDougald)."/>
    <s v="pass"/>
    <n v="0"/>
    <n v="1"/>
    <n v="0"/>
    <n v="0"/>
    <s v="T.Lockett"/>
    <n v="51"/>
    <n v="51"/>
    <n v="0"/>
    <n v="1"/>
    <n v="0"/>
    <n v="1.6"/>
    <n v="2.4925000000000002"/>
    <n v="2.4925000000000002"/>
    <x v="64"/>
  </r>
  <r>
    <x v="0"/>
    <s v="SEA"/>
    <s v="TEN"/>
    <n v="13"/>
    <n v="87"/>
    <s v="(9:38) (Shotgun) 3-R.Wilson pass incomplete short right to 16-T.Lockett."/>
    <s v="pass"/>
    <n v="0"/>
    <n v="1"/>
    <n v="0"/>
    <n v="0"/>
    <s v="T.Lockett"/>
    <n v="13"/>
    <n v="13"/>
    <n v="0"/>
    <n v="1"/>
    <n v="0"/>
    <n v="2.2000000000000002"/>
    <n v="1.8275000000000001"/>
    <n v="2.0733500000000005"/>
    <x v="64"/>
  </r>
  <r>
    <x v="0"/>
    <s v="TEN"/>
    <s v="SEA"/>
    <n v="72"/>
    <n v="28"/>
    <s v="(7:38) 17-R.Tannehill pass incomplete deep left to 11-A.Brown."/>
    <s v="pass"/>
    <n v="0"/>
    <n v="1"/>
    <n v="0"/>
    <n v="0"/>
    <s v="A.Brown"/>
    <n v="32"/>
    <n v="32"/>
    <n v="0"/>
    <n v="1"/>
    <n v="0"/>
    <n v="1.6"/>
    <n v="2.16"/>
    <n v="2.16"/>
    <x v="122"/>
  </r>
  <r>
    <x v="0"/>
    <s v="TEN"/>
    <s v="SEA"/>
    <n v="65"/>
    <n v="35"/>
    <s v="(6:50) (Shotgun) 17-R.Tannehill pass short right to 89-T.Hudson to TEN 49 for 14 yards (2-D.Reed)."/>
    <s v="pass"/>
    <n v="0"/>
    <n v="1"/>
    <n v="0"/>
    <n v="0"/>
    <s v="T.Hudson"/>
    <n v="0"/>
    <n v="0"/>
    <n v="0"/>
    <n v="1"/>
    <n v="0"/>
    <n v="1.6"/>
    <n v="1.6"/>
    <n v="1.6"/>
    <x v="300"/>
  </r>
  <r>
    <x v="0"/>
    <s v="TEN"/>
    <s v="SEA"/>
    <n v="51"/>
    <n v="49"/>
    <s v="(6:13) 17-R.Tannehill pass short middle to 11-A.Brown to SEA 38 for 13 yards (6-Q.Diggs)."/>
    <s v="pass"/>
    <n v="0"/>
    <n v="1"/>
    <n v="0"/>
    <n v="0"/>
    <s v="A.Brown"/>
    <n v="13"/>
    <n v="13"/>
    <n v="0"/>
    <n v="1"/>
    <n v="0"/>
    <n v="1.6"/>
    <n v="1.8275000000000001"/>
    <n v="1.8275000000000001"/>
    <x v="122"/>
  </r>
  <r>
    <x v="0"/>
    <s v="TEN"/>
    <s v="SEA"/>
    <n v="38"/>
    <n v="62"/>
    <s v="(4:47) (Shotgun) 17-R.Tannehill pass short right to 87-G.Swaim to SEA 33 for 5 yards (33-J.Adams) [54-B.Wagner]."/>
    <s v="pass"/>
    <n v="0"/>
    <n v="1"/>
    <n v="0"/>
    <n v="0"/>
    <s v="G.Swaim"/>
    <n v="5"/>
    <n v="5"/>
    <n v="0"/>
    <n v="1"/>
    <n v="0"/>
    <n v="1.6"/>
    <n v="1.6875"/>
    <n v="1.6875"/>
    <x v="189"/>
  </r>
  <r>
    <x v="0"/>
    <s v="TEN"/>
    <s v="SEA"/>
    <n v="33"/>
    <n v="67"/>
    <s v="(4:09) (No Huddle, Shotgun) 17-R.Tannehill pass deep left to 2-J.Jones to SEA 16 for 17 yards (21-T.Flowers)."/>
    <s v="pass"/>
    <n v="0"/>
    <n v="1"/>
    <n v="0"/>
    <n v="0"/>
    <s v="J.Jones"/>
    <n v="17"/>
    <n v="17"/>
    <n v="0"/>
    <n v="1"/>
    <n v="0"/>
    <n v="1.6"/>
    <n v="1.8975"/>
    <n v="1.8975"/>
    <x v="126"/>
  </r>
  <r>
    <x v="0"/>
    <s v="TEN"/>
    <s v="SEA"/>
    <n v="15"/>
    <n v="85"/>
    <s v="(3:01) (No Huddle, Shotgun) 17-R.Tannehill pass incomplete short right to 80-C.Rogers [91-L.Collier]."/>
    <s v="pass"/>
    <n v="0"/>
    <n v="1"/>
    <n v="0"/>
    <n v="0"/>
    <s v="C.Rogers"/>
    <n v="15"/>
    <n v="15"/>
    <n v="0"/>
    <n v="1"/>
    <n v="0"/>
    <n v="2"/>
    <n v="1.8625"/>
    <n v="1.9532500000000002"/>
    <x v="67"/>
  </r>
  <r>
    <x v="0"/>
    <s v="TEN"/>
    <s v="SEA"/>
    <n v="15"/>
    <n v="85"/>
    <s v="(2:55) (No Huddle, Shotgun) 17-R.Tannehill pass incomplete short left to 11-A.Brown."/>
    <s v="pass"/>
    <n v="0"/>
    <n v="1"/>
    <n v="0"/>
    <n v="0"/>
    <s v="A.Brown"/>
    <n v="15"/>
    <n v="15"/>
    <n v="0"/>
    <n v="1"/>
    <n v="0"/>
    <n v="2"/>
    <n v="1.8625"/>
    <n v="1.9532500000000002"/>
    <x v="122"/>
  </r>
  <r>
    <x v="0"/>
    <s v="SEA"/>
    <s v="TEN"/>
    <n v="71"/>
    <n v="29"/>
    <s v="(1:30) (Shotgun) 3-R.Wilson pass short right to 18-F.Swain to SEA 38 for 9 yards (20-J.Jenkins; 29-D.Cruikshank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0"/>
    <s v="SEA"/>
    <s v="TEN"/>
    <n v="60"/>
    <n v="40"/>
    <s v="(:10) (Shotgun) 3-R.Wilson pass short right to 14-D.Metcalf to SEA 44 for 4 yards (20-J.Jenkins)."/>
    <s v="pass"/>
    <n v="0"/>
    <n v="1"/>
    <n v="0"/>
    <n v="0"/>
    <s v="D.Metcalf"/>
    <n v="4"/>
    <n v="4"/>
    <n v="0"/>
    <n v="1"/>
    <n v="0"/>
    <n v="1.6"/>
    <n v="1.6700000000000002"/>
    <n v="1.6700000000000002"/>
    <x v="65"/>
  </r>
  <r>
    <x v="0"/>
    <s v="SEA"/>
    <s v="TEN"/>
    <n v="56"/>
    <n v="44"/>
    <s v="(15:00) (Shotgun) 3-R.Wilson pass incomplete short right to 14-D.Metcalf (20-J.Jenkins)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50"/>
    <n v="50"/>
    <s v="(13:58) (Shotgun) 3-R.Wilson pass short left to 18-F.Swain pushed ob at TEN 45 for 5 yards (58-H.Landry; 51-D.Long). Penalty on SEA-14-D.Metcalf, Offensive Holding, declined."/>
    <s v="pass"/>
    <n v="0"/>
    <n v="1"/>
    <n v="0"/>
    <n v="0"/>
    <s v="F.Swain"/>
    <n v="-2"/>
    <n v="-2"/>
    <n v="0"/>
    <n v="1"/>
    <n v="0"/>
    <n v="1.6"/>
    <n v="1.5650000000000002"/>
    <n v="1.5650000000000002"/>
    <x v="186"/>
  </r>
  <r>
    <x v="0"/>
    <s v="TEN"/>
    <s v="SEA"/>
    <n v="25"/>
    <n v="75"/>
    <s v="(11:27) (No Huddle) 17-R.Tannehill pass short right to 2-J.Jones to SEA 10 for 15 yards (54-B.Wagner)."/>
    <s v="pass"/>
    <n v="0"/>
    <n v="1"/>
    <n v="0"/>
    <n v="0"/>
    <s v="J.Jones"/>
    <n v="15"/>
    <n v="15"/>
    <n v="0"/>
    <n v="1"/>
    <n v="0"/>
    <n v="1.8"/>
    <n v="1.8625"/>
    <n v="1.8212500000000003"/>
    <x v="126"/>
  </r>
  <r>
    <x v="0"/>
    <s v="SEA"/>
    <s v="TEN"/>
    <n v="63"/>
    <n v="37"/>
    <s v="(6:47) (Shotgun) 3-R.Wilson pass deep left to 16-T.Lockett for 63 yards, TOUCHDOWN [31-K.Byard]."/>
    <s v="pass"/>
    <n v="0"/>
    <n v="1"/>
    <n v="0"/>
    <n v="0"/>
    <s v="T.Lockett"/>
    <n v="29"/>
    <n v="29"/>
    <n v="0"/>
    <n v="1"/>
    <n v="0"/>
    <n v="1.6"/>
    <n v="2.1074999999999999"/>
    <n v="2.1074999999999999"/>
    <x v="64"/>
  </r>
  <r>
    <x v="0"/>
    <s v="TEN"/>
    <s v="SEA"/>
    <n v="65"/>
    <n v="35"/>
    <s v="(4:35) 17-R.Tannehill pass short left to 22-D.Henry to 50 for 15 yards (6-Q.Diggs)."/>
    <s v="pass"/>
    <n v="0"/>
    <n v="1"/>
    <n v="0"/>
    <n v="0"/>
    <s v="D.Henry"/>
    <n v="-2"/>
    <n v="-2"/>
    <n v="0"/>
    <n v="1"/>
    <n v="0"/>
    <n v="1.6"/>
    <n v="1.5650000000000002"/>
    <n v="1.5650000000000002"/>
    <x v="121"/>
  </r>
  <r>
    <x v="0"/>
    <s v="TEN"/>
    <s v="SEA"/>
    <n v="50"/>
    <n v="50"/>
    <s v="(3:51) 17-R.Tannehill pass short left to 2-J.Jones to SEA 31 for 19 yards (21-T.Flowers, 56-J.Brooks)."/>
    <s v="pass"/>
    <n v="0"/>
    <n v="1"/>
    <n v="0"/>
    <n v="0"/>
    <s v="J.Jones"/>
    <n v="9"/>
    <n v="9"/>
    <n v="0"/>
    <n v="1"/>
    <n v="0"/>
    <n v="1.6"/>
    <n v="1.7575000000000001"/>
    <n v="1.7575000000000001"/>
    <x v="126"/>
  </r>
  <r>
    <x v="0"/>
    <s v="TEN"/>
    <s v="SEA"/>
    <n v="6"/>
    <n v="94"/>
    <s v="(1:15) (Shotgun) 17-R.Tannehill pass short left to 2-J.Jones for 6 yards, TOUCHDOWN [97-P.Ford]. The Replay Official reviewed the pass completion ruling, and the play was REVERSED. (Shotgun) 17-R.Tannehill pass incomplete short left to 2-J.Jones [97-P.Ford]."/>
    <s v="pass"/>
    <n v="0"/>
    <n v="1"/>
    <n v="0"/>
    <n v="0"/>
    <s v="J.Jones"/>
    <n v="6"/>
    <n v="6"/>
    <n v="0"/>
    <n v="1"/>
    <n v="0"/>
    <n v="2.8"/>
    <n v="1.7050000000000001"/>
    <n v="2.4276999999999997"/>
    <x v="126"/>
  </r>
  <r>
    <x v="0"/>
    <s v="SEA"/>
    <s v="TEN"/>
    <n v="64"/>
    <n v="36"/>
    <s v="(:59) (No Huddle, Shotgun) 3-R.Wilson pass short right to 16-T.Lockett ran ob at SEA 44 for 8 yards (20-J.Jenkins)."/>
    <s v="pass"/>
    <n v="0"/>
    <n v="1"/>
    <n v="0"/>
    <n v="0"/>
    <s v="T.Lockett"/>
    <n v="8"/>
    <n v="8"/>
    <n v="0"/>
    <n v="1"/>
    <n v="0"/>
    <n v="1.6"/>
    <n v="1.74"/>
    <n v="1.74"/>
    <x v="64"/>
  </r>
  <r>
    <x v="0"/>
    <s v="SEA"/>
    <s v="TEN"/>
    <n v="56"/>
    <n v="44"/>
    <s v="(:56) (No Huddle, Shotgun) 3-R.Wilson pass short left to 18-F.Swain ran ob at TEN 44 for 12 yards (35-C.Jackson)."/>
    <s v="pass"/>
    <n v="0"/>
    <n v="1"/>
    <n v="0"/>
    <n v="0"/>
    <s v="F.Swain"/>
    <n v="3"/>
    <n v="3"/>
    <n v="0"/>
    <n v="1"/>
    <n v="0"/>
    <n v="1.6"/>
    <n v="1.6525000000000001"/>
    <n v="1.6525000000000001"/>
    <x v="186"/>
  </r>
  <r>
    <x v="0"/>
    <s v="SEA"/>
    <s v="TEN"/>
    <n v="44"/>
    <n v="56"/>
    <s v="(:51) (Shotgun) 3-R.Wilson pass short left to 14-D.Metcalf ran ob at TEN 36 for 8 yards."/>
    <s v="pass"/>
    <n v="0"/>
    <n v="1"/>
    <n v="0"/>
    <n v="0"/>
    <s v="D.Metcalf"/>
    <n v="8"/>
    <n v="8"/>
    <n v="0"/>
    <n v="1"/>
    <n v="0"/>
    <n v="1.6"/>
    <n v="1.74"/>
    <n v="1.74"/>
    <x v="65"/>
  </r>
  <r>
    <x v="0"/>
    <s v="SEA"/>
    <s v="TEN"/>
    <n v="11"/>
    <n v="89"/>
    <s v="(:29) (No Huddle, Shotgun) 3-R.Wilson pass incomplete short left to 14-D.Metcalf."/>
    <s v="pass"/>
    <n v="0"/>
    <n v="1"/>
    <n v="0"/>
    <n v="0"/>
    <s v="D.Metcalf"/>
    <n v="11"/>
    <n v="11"/>
    <n v="0"/>
    <n v="1"/>
    <n v="0"/>
    <n v="2.2000000000000002"/>
    <n v="1.7925"/>
    <n v="2.0614500000000002"/>
    <x v="65"/>
  </r>
  <r>
    <x v="0"/>
    <s v="TEN"/>
    <s v="SEA"/>
    <n v="66"/>
    <n v="34"/>
    <s v="(13:46) (Shotgun) 17-R.Tannehill pass short middle to 85-M.Pruitt to TEN 40 for 6 yards (54-B.Wagner)."/>
    <s v="pass"/>
    <n v="0"/>
    <n v="1"/>
    <n v="0"/>
    <n v="0"/>
    <s v="M.Pruitt"/>
    <n v="6"/>
    <n v="6"/>
    <n v="0"/>
    <n v="1"/>
    <n v="0"/>
    <n v="1.6"/>
    <n v="1.7050000000000001"/>
    <n v="1.7050000000000001"/>
    <x v="63"/>
  </r>
  <r>
    <x v="0"/>
    <s v="TEN"/>
    <s v="SEA"/>
    <n v="56"/>
    <n v="44"/>
    <s v="(12:31) 17-R.Tannehill pass short left to 11-A.Brown to SEA 41 for 15 yards (21-T.Flowers)."/>
    <s v="pass"/>
    <n v="0"/>
    <n v="1"/>
    <n v="0"/>
    <n v="0"/>
    <s v="A.Brown"/>
    <n v="15"/>
    <n v="15"/>
    <n v="0"/>
    <n v="1"/>
    <n v="0"/>
    <n v="1.6"/>
    <n v="1.8625"/>
    <n v="1.8625"/>
    <x v="122"/>
  </r>
  <r>
    <x v="0"/>
    <s v="TEN"/>
    <s v="SEA"/>
    <n v="43"/>
    <n v="57"/>
    <s v="(11:14) (Shotgun) 17-R.Tannehill pass short middle to 85-M.Pruitt pushed ob at SEA 28 for 15 yards (56-J.Brooks). PENALTY on SEA-56-J.Brooks, Unnecessary Roughness, 14 yards, enforced at SEA 28."/>
    <s v="pass"/>
    <n v="0"/>
    <n v="1"/>
    <n v="0"/>
    <n v="0"/>
    <s v="M.Pruitt"/>
    <n v="3"/>
    <n v="3"/>
    <n v="0"/>
    <n v="1"/>
    <n v="0"/>
    <n v="1.6"/>
    <n v="1.6525000000000001"/>
    <n v="1.6525000000000001"/>
    <x v="63"/>
  </r>
  <r>
    <x v="0"/>
    <s v="SEA"/>
    <s v="TEN"/>
    <n v="65"/>
    <n v="35"/>
    <s v="(8:26) (No Huddle, Shotgun) 3-R.Wilson pass short right to 16-T.Lockett ran ob at SEA 45 for 10 yards."/>
    <s v="pass"/>
    <n v="0"/>
    <n v="1"/>
    <n v="0"/>
    <n v="0"/>
    <s v="T.Lockett"/>
    <n v="10"/>
    <n v="10"/>
    <n v="0"/>
    <n v="1"/>
    <n v="0"/>
    <n v="1.6"/>
    <n v="1.7750000000000001"/>
    <n v="1.7750000000000001"/>
    <x v="64"/>
  </r>
  <r>
    <x v="0"/>
    <s v="SEA"/>
    <s v="TEN"/>
    <n v="58"/>
    <n v="42"/>
    <s v="(7:03) 3-R.Wilson pass short right to 16-T.Lockett pushed ob at TEN 47 for 11 yards (20-J.Jenkins)."/>
    <s v="pass"/>
    <n v="0"/>
    <n v="1"/>
    <n v="0"/>
    <n v="0"/>
    <s v="T.Lockett"/>
    <n v="11"/>
    <n v="11"/>
    <n v="0"/>
    <n v="1"/>
    <n v="0"/>
    <n v="1.6"/>
    <n v="1.7925"/>
    <n v="1.7925"/>
    <x v="64"/>
  </r>
  <r>
    <x v="0"/>
    <s v="TEN"/>
    <s v="SEA"/>
    <n v="68"/>
    <n v="32"/>
    <s v="(4:12) (Shotgun) 17-R.Tannehill pass short left to 22-D.Henry to TEN 44 for 12 yards (54-B.Wagner)."/>
    <s v="pass"/>
    <n v="0"/>
    <n v="1"/>
    <n v="0"/>
    <n v="0"/>
    <s v="D.Henry"/>
    <n v="3"/>
    <n v="3"/>
    <n v="0"/>
    <n v="1"/>
    <n v="0"/>
    <n v="1.6"/>
    <n v="1.6525000000000001"/>
    <n v="1.6525000000000001"/>
    <x v="121"/>
  </r>
  <r>
    <x v="0"/>
    <s v="TEN"/>
    <s v="SEA"/>
    <n v="43"/>
    <n v="57"/>
    <s v="(2:14) 17-R.Tannehill pass incomplete short middle to 11-A.Brown."/>
    <s v="pass"/>
    <n v="0"/>
    <n v="1"/>
    <n v="0"/>
    <n v="0"/>
    <s v="A.Brown"/>
    <n v="11"/>
    <n v="11"/>
    <n v="0"/>
    <n v="1"/>
    <n v="0"/>
    <n v="1.6"/>
    <n v="1.7925"/>
    <n v="1.7925"/>
    <x v="122"/>
  </r>
  <r>
    <x v="0"/>
    <s v="TEN"/>
    <s v="SEA"/>
    <n v="43"/>
    <n v="57"/>
    <s v="(2:10) (Shotgun) 17-R.Tannehill pass incomplete short left to 2-J.Jones."/>
    <s v="pass"/>
    <n v="0"/>
    <n v="1"/>
    <n v="0"/>
    <n v="0"/>
    <s v="J.Jones"/>
    <n v="7"/>
    <n v="7"/>
    <n v="0"/>
    <n v="1"/>
    <n v="0"/>
    <n v="1.6"/>
    <n v="1.7225000000000001"/>
    <n v="1.7225000000000001"/>
    <x v="126"/>
  </r>
  <r>
    <x v="0"/>
    <s v="TEN"/>
    <s v="SEA"/>
    <n v="43"/>
    <n v="57"/>
    <s v="(2:05) (No Huddle, Shotgun) 17-R.Tannehill pass short middle to 80-C.Rogers to SEA 31 for 12 yards (54-B.Wagner; 57-C.Barton)."/>
    <s v="pass"/>
    <n v="0"/>
    <n v="1"/>
    <n v="0"/>
    <n v="0"/>
    <s v="C.Rogers"/>
    <n v="12"/>
    <n v="12"/>
    <n v="0"/>
    <n v="1"/>
    <n v="0"/>
    <n v="1.6"/>
    <n v="1.81"/>
    <n v="1.81"/>
    <x v="67"/>
  </r>
  <r>
    <x v="0"/>
    <s v="TEN"/>
    <s v="SEA"/>
    <n v="31"/>
    <n v="69"/>
    <s v="(:44) (Shotgun) 17-R.Tannehill pass short middle to 87-G.Swaim to SEA 26 for 5 yards (54-B.Wagner)."/>
    <s v="pass"/>
    <n v="0"/>
    <n v="1"/>
    <n v="0"/>
    <n v="0"/>
    <s v="G.Swaim"/>
    <n v="5"/>
    <n v="5"/>
    <n v="0"/>
    <n v="1"/>
    <n v="0"/>
    <n v="1.6"/>
    <n v="1.6875"/>
    <n v="1.6875"/>
    <x v="189"/>
  </r>
  <r>
    <x v="0"/>
    <s v="SEA"/>
    <s v="TEN"/>
    <n v="68"/>
    <n v="32"/>
    <s v="(13:16) (Shotgun) 3-R.Wilson pass deep left to 18-F.Swain for 68 yards, TOUCHDOWN."/>
    <s v="pass"/>
    <n v="0"/>
    <n v="1"/>
    <n v="0"/>
    <n v="0"/>
    <s v="F.Swain"/>
    <n v="34"/>
    <n v="34"/>
    <n v="0"/>
    <n v="1"/>
    <n v="0"/>
    <n v="1.6"/>
    <n v="2.1950000000000003"/>
    <n v="2.1950000000000003"/>
    <x v="186"/>
  </r>
  <r>
    <x v="0"/>
    <s v="SEA"/>
    <s v="TEN"/>
    <n v="70"/>
    <n v="30"/>
    <s v="(11:47) 3-R.Wilson pass short left to 81-G.Everett to SEA 33 for 3 yards (31-K.Byard, 20-J.Jenkins)."/>
    <s v="pass"/>
    <n v="0"/>
    <n v="1"/>
    <n v="0"/>
    <n v="0"/>
    <s v="G.Everett"/>
    <n v="3"/>
    <n v="3"/>
    <n v="0"/>
    <n v="1"/>
    <n v="0"/>
    <n v="1.6"/>
    <n v="1.6525000000000001"/>
    <n v="1.6525000000000001"/>
    <x v="262"/>
  </r>
  <r>
    <x v="0"/>
    <s v="SEA"/>
    <s v="TEN"/>
    <n v="67"/>
    <n v="33"/>
    <s v="(11:03) (Shotgun) 3-R.Wilson pass incomplete deep left to 14-D.Metcalf (26-K.Fulton)."/>
    <s v="pass"/>
    <n v="0"/>
    <n v="1"/>
    <n v="0"/>
    <n v="0"/>
    <s v="D.Metcalf"/>
    <n v="25"/>
    <n v="25"/>
    <n v="0"/>
    <n v="1"/>
    <n v="0"/>
    <n v="1.6"/>
    <n v="2.0375000000000001"/>
    <n v="2.0375000000000001"/>
    <x v="65"/>
  </r>
  <r>
    <x v="0"/>
    <s v="TEN"/>
    <s v="SEA"/>
    <n v="71"/>
    <n v="29"/>
    <s v="(8:54) 17-R.Tannehill pass incomplete short left to 11-A.Brown."/>
    <s v="pass"/>
    <n v="0"/>
    <n v="1"/>
    <n v="0"/>
    <n v="0"/>
    <s v="A.Brown"/>
    <n v="3"/>
    <n v="3"/>
    <n v="0"/>
    <n v="1"/>
    <n v="0"/>
    <n v="1.6"/>
    <n v="1.6525000000000001"/>
    <n v="1.6525000000000001"/>
    <x v="122"/>
  </r>
  <r>
    <x v="0"/>
    <s v="TEN"/>
    <s v="SEA"/>
    <n v="52"/>
    <n v="48"/>
    <s v="(8:08) (Shotgun) 17-R.Tannehill pass incomplete deep right to 11-A.Brown. PENALTY on SEA-2-D.Reed, Taunting, 15 yards, enforced at TEN 48."/>
    <s v="pass"/>
    <n v="0"/>
    <n v="1"/>
    <n v="0"/>
    <n v="0"/>
    <s v="A.Brown"/>
    <n v="47"/>
    <n v="47"/>
    <n v="0"/>
    <n v="1"/>
    <n v="0"/>
    <n v="1.6"/>
    <n v="2.4224999999999999"/>
    <n v="2.4224999999999999"/>
    <x v="122"/>
  </r>
  <r>
    <x v="0"/>
    <s v="TEN"/>
    <s v="SEA"/>
    <n v="45"/>
    <n v="55"/>
    <s v="(6:34) (Shotgun) 17-R.Tannehill pass short right to 2-J.Jones to SEA 29 for 16 yards (2-D.Reed, 33-J.Adams)."/>
    <s v="pass"/>
    <n v="0"/>
    <n v="1"/>
    <n v="0"/>
    <n v="0"/>
    <s v="J.Jones"/>
    <n v="14"/>
    <n v="14"/>
    <n v="0"/>
    <n v="1"/>
    <n v="0"/>
    <n v="1.6"/>
    <n v="1.845"/>
    <n v="1.845"/>
    <x v="126"/>
  </r>
  <r>
    <x v="0"/>
    <s v="TEN"/>
    <s v="SEA"/>
    <n v="29"/>
    <n v="71"/>
    <s v="(5:52) (No Huddle, Shotgun) 17-R.Tannehill pass incomplete short right to 89-T.Hudson [51-K.Hyder]."/>
    <s v="pass"/>
    <n v="0"/>
    <n v="1"/>
    <n v="0"/>
    <n v="0"/>
    <s v="T.Hudson"/>
    <n v="2"/>
    <n v="2"/>
    <n v="0"/>
    <n v="1"/>
    <n v="0"/>
    <n v="1.6"/>
    <n v="1.635"/>
    <n v="1.635"/>
    <x v="300"/>
  </r>
  <r>
    <x v="0"/>
    <s v="SEA"/>
    <s v="TEN"/>
    <n v="68"/>
    <n v="32"/>
    <s v="(5:12) (Shotgun) 3-R.Wilson pass incomplete short right to 16-T.Lockett."/>
    <s v="pass"/>
    <n v="0"/>
    <n v="1"/>
    <n v="0"/>
    <n v="0"/>
    <s v="T.Lockett"/>
    <n v="5"/>
    <n v="5"/>
    <n v="0"/>
    <n v="1"/>
    <n v="0"/>
    <n v="1.6"/>
    <n v="1.6875"/>
    <n v="1.6875"/>
    <x v="64"/>
  </r>
  <r>
    <x v="0"/>
    <s v="SEA"/>
    <s v="TEN"/>
    <n v="68"/>
    <n v="32"/>
    <s v="(5:08) (Shotgun) 3-R.Wilson pass short left to 14-D.Metcalf to SEA 39 for 7 yards (58-H.Landry; 31-K.Byard)."/>
    <s v="pass"/>
    <n v="0"/>
    <n v="1"/>
    <n v="0"/>
    <n v="0"/>
    <s v="D.Metcalf"/>
    <n v="6"/>
    <n v="6"/>
    <n v="0"/>
    <n v="1"/>
    <n v="0"/>
    <n v="1.6"/>
    <n v="1.7050000000000001"/>
    <n v="1.7050000000000001"/>
    <x v="65"/>
  </r>
  <r>
    <x v="0"/>
    <s v="TEN"/>
    <s v="SEA"/>
    <n v="68"/>
    <n v="32"/>
    <s v="(3:40) (No Huddle, Shotgun) 17-R.Tannehill pass short left to 22-D.Henry to TEN 46 for 14 yards (54-B.Wagner)."/>
    <s v="pass"/>
    <n v="0"/>
    <n v="1"/>
    <n v="0"/>
    <n v="0"/>
    <s v="D.Henry"/>
    <n v="-3"/>
    <n v="-3"/>
    <n v="0"/>
    <n v="1"/>
    <n v="0"/>
    <n v="1.6"/>
    <n v="1.5475000000000001"/>
    <n v="1.5475000000000001"/>
    <x v="121"/>
  </r>
  <r>
    <x v="0"/>
    <s v="TEN"/>
    <s v="SEA"/>
    <n v="54"/>
    <n v="46"/>
    <s v="(3:08) (No Huddle, Shotgun) 17-R.Tannehill pass short middle to 22-D.Henry to 50 for 4 yards (54-B.Wagner)."/>
    <s v="pass"/>
    <n v="0"/>
    <n v="1"/>
    <n v="0"/>
    <n v="0"/>
    <s v="D.Henry"/>
    <n v="4"/>
    <n v="4"/>
    <n v="0"/>
    <n v="1"/>
    <n v="0"/>
    <n v="1.6"/>
    <n v="1.6700000000000002"/>
    <n v="1.6700000000000002"/>
    <x v="121"/>
  </r>
  <r>
    <x v="0"/>
    <s v="TEN"/>
    <s v="SEA"/>
    <n v="50"/>
    <n v="50"/>
    <s v="(2:42) (No Huddle, Shotgun) 17-R.Tannehill pass short middle to 28-J.McNichols to SEA 41 for 9 yards (54-B.Wagner)."/>
    <s v="pass"/>
    <n v="0"/>
    <n v="1"/>
    <n v="0"/>
    <n v="0"/>
    <s v="J.McNichols"/>
    <n v="3"/>
    <n v="3"/>
    <n v="0"/>
    <n v="1"/>
    <n v="0"/>
    <n v="1.6"/>
    <n v="1.6525000000000001"/>
    <n v="1.6525000000000001"/>
    <x v="66"/>
  </r>
  <r>
    <x v="0"/>
    <s v="TEN"/>
    <s v="SEA"/>
    <n v="38"/>
    <n v="62"/>
    <s v="(2:01) (No Huddle, Shotgun) 17-R.Tannehill pass short middle to 28-J.McNichols to SEA 26 for 12 yards (56-J.Brooks, 54-B.Wagner)."/>
    <s v="pass"/>
    <n v="0"/>
    <n v="1"/>
    <n v="0"/>
    <n v="0"/>
    <s v="J.McNichols"/>
    <n v="2"/>
    <n v="2"/>
    <n v="0"/>
    <n v="1"/>
    <n v="0"/>
    <n v="1.6"/>
    <n v="1.635"/>
    <n v="1.635"/>
    <x v="66"/>
  </r>
  <r>
    <x v="0"/>
    <s v="TEN"/>
    <s v="SEA"/>
    <n v="14"/>
    <n v="86"/>
    <s v="(1:06) (No Huddle, Shotgun) 17-R.Tannehill pass short middle to 22-D.Henry to SEA 10 for 4 yards (33-J.Adams)."/>
    <s v="pass"/>
    <n v="0"/>
    <n v="1"/>
    <n v="0"/>
    <n v="0"/>
    <s v="D.Henry"/>
    <n v="4"/>
    <n v="4"/>
    <n v="0"/>
    <n v="1"/>
    <n v="0"/>
    <n v="2"/>
    <n v="1.6700000000000002"/>
    <n v="1.8878000000000001"/>
    <x v="121"/>
  </r>
  <r>
    <x v="0"/>
    <s v="TEN"/>
    <s v="SEA"/>
    <n v="10"/>
    <n v="90"/>
    <s v="(:42) (No Huddle, Shotgun) 17-R.Tannehill pass short middle to 28-J.McNichols to SEA 5 for 5 yards (33-J.Adams)."/>
    <s v="pass"/>
    <n v="0"/>
    <n v="1"/>
    <n v="0"/>
    <n v="0"/>
    <s v="J.McNichols"/>
    <n v="4"/>
    <n v="4"/>
    <n v="0"/>
    <n v="1"/>
    <n v="0"/>
    <n v="2.2000000000000002"/>
    <n v="1.6700000000000002"/>
    <n v="2.0198"/>
    <x v="66"/>
  </r>
  <r>
    <x v="0"/>
    <s v="SEA"/>
    <s v="TEN"/>
    <n v="72"/>
    <n v="28"/>
    <s v="(:24) (Shotgun) 3-R.Wilson pass short left to 25-T.Homer to SEA 31 for 3 yards (26-K.Fulton)."/>
    <s v="pass"/>
    <n v="0"/>
    <n v="1"/>
    <n v="0"/>
    <n v="0"/>
    <s v="T.Homer"/>
    <n v="3"/>
    <n v="3"/>
    <n v="0"/>
    <n v="1"/>
    <n v="0"/>
    <n v="1.6"/>
    <n v="1.6525000000000001"/>
    <n v="1.6525000000000001"/>
    <x v="185"/>
  </r>
  <r>
    <x v="0"/>
    <s v="SEA"/>
    <s v="TEN"/>
    <n v="69"/>
    <n v="31"/>
    <s v="(:17) (Shotgun) 3-R.Wilson pass incomplete short right to 81-G.Everett [48-B.Dupree]. SEA-72-B.Shell was injured during the play."/>
    <s v="pass"/>
    <n v="0"/>
    <n v="1"/>
    <n v="0"/>
    <n v="0"/>
    <s v="G.Everett"/>
    <n v="10"/>
    <n v="10"/>
    <n v="0"/>
    <n v="1"/>
    <n v="0"/>
    <n v="1.6"/>
    <n v="1.7750000000000001"/>
    <n v="1.7750000000000001"/>
    <x v="262"/>
  </r>
  <r>
    <x v="0"/>
    <s v="SEA"/>
    <s v="TEN"/>
    <n v="57"/>
    <n v="43"/>
    <s v="(:02) (Shotgun) 3-R.Wilson pass short left to 16-T.Lockett pushed ob at TEN 30 for 27 yards (35-C.Jackson)."/>
    <s v="pass"/>
    <n v="0"/>
    <n v="1"/>
    <n v="0"/>
    <n v="0"/>
    <s v="T.Lockett"/>
    <n v="0"/>
    <n v="0"/>
    <n v="0"/>
    <n v="1"/>
    <n v="0"/>
    <n v="1.6"/>
    <n v="1.6"/>
    <n v="1.6"/>
    <x v="64"/>
  </r>
  <r>
    <x v="0"/>
    <s v="TEN"/>
    <s v="SEA"/>
    <n v="66"/>
    <n v="34"/>
    <s v="(8:38) 17-R.Tannehill pass incomplete deep right to 11-A.Brown (28-U.Amadi)."/>
    <s v="pass"/>
    <n v="0"/>
    <n v="1"/>
    <n v="0"/>
    <n v="0"/>
    <s v="A.Brown"/>
    <n v="21"/>
    <n v="21"/>
    <n v="0"/>
    <n v="1"/>
    <n v="0"/>
    <n v="1.6"/>
    <n v="1.9675"/>
    <n v="1.9675"/>
    <x v="122"/>
  </r>
  <r>
    <x v="0"/>
    <s v="TEN"/>
    <s v="SEA"/>
    <n v="66"/>
    <n v="34"/>
    <s v="(8:33) (Shotgun) 17-R.Tannehill pass incomplete short right to 80-C.Rogers."/>
    <s v="pass"/>
    <n v="0"/>
    <n v="1"/>
    <n v="0"/>
    <n v="0"/>
    <s v="C.Rogers"/>
    <n v="-2"/>
    <n v="-2"/>
    <n v="0"/>
    <n v="1"/>
    <n v="0"/>
    <n v="1.6"/>
    <n v="1.5650000000000002"/>
    <n v="1.5650000000000002"/>
    <x v="67"/>
  </r>
  <r>
    <x v="0"/>
    <s v="TEN"/>
    <s v="SEA"/>
    <n v="66"/>
    <n v="34"/>
    <s v="(8:30) (Shotgun) 17-R.Tannehill pass incomplete short right to 80-C.Rogers."/>
    <s v="pass"/>
    <n v="0"/>
    <n v="1"/>
    <n v="0"/>
    <n v="0"/>
    <s v="C.Rogers"/>
    <n v="13"/>
    <n v="13"/>
    <n v="0"/>
    <n v="1"/>
    <n v="0"/>
    <n v="1.6"/>
    <n v="1.8275000000000001"/>
    <n v="1.8275000000000001"/>
    <x v="67"/>
  </r>
  <r>
    <x v="1"/>
    <s v="CLE"/>
    <s v="KC"/>
    <n v="1"/>
    <n v="99"/>
    <s v="TWO-POINT CONVERSION ATTEMPT. 27-K.Hunt rushes up the middle. ATTEMPT SUCCEEDS."/>
    <s v="run"/>
    <n v="1"/>
    <n v="0"/>
    <n v="1"/>
    <n v="0.47349999999999998"/>
    <s v="K.Hunt"/>
    <s v="NA"/>
    <n v="0"/>
    <n v="1"/>
    <n v="0"/>
    <n v="3.3"/>
    <n v="1"/>
    <n v="0"/>
    <n v="4.2469999999999999"/>
    <x v="70"/>
  </r>
  <r>
    <x v="1"/>
    <s v="KC"/>
    <s v="CLE"/>
    <n v="2"/>
    <n v="98"/>
    <s v="TWO-POINT CONVERSION ATTEMPT. 15-P.Mahomes pass to 25-C.Edwards-Helaire is incomplete. ATTEMPT FAILS. Penalty on KC-52-C.Humphrey, Ineligible Downfield Pass, declined."/>
    <s v="pass"/>
    <n v="0"/>
    <n v="1"/>
    <n v="1"/>
    <n v="0.47349999999999998"/>
    <s v="C.Edwards-Helaire"/>
    <s v="NA"/>
    <n v="0"/>
    <n v="0"/>
    <n v="0"/>
    <n v="0"/>
    <n v="1"/>
    <n v="0"/>
    <n v="0.94699999999999995"/>
    <x v="203"/>
  </r>
  <r>
    <x v="1"/>
    <s v="NYJ"/>
    <s v="CAR"/>
    <n v="2"/>
    <n v="98"/>
    <s v="TWO-POINT CONVERSION ATTEMPT. 2-Z.Wilson rushes right end. ATTEMPT SUCCEEDS."/>
    <s v="run"/>
    <n v="1"/>
    <n v="0"/>
    <n v="1"/>
    <n v="0.47349999999999998"/>
    <s v="Z.Wilson"/>
    <s v="NA"/>
    <n v="0"/>
    <n v="1"/>
    <n v="0"/>
    <n v="2.5"/>
    <n v="1"/>
    <n v="0"/>
    <n v="3.4470000000000001"/>
    <x v="301"/>
  </r>
  <r>
    <x v="1"/>
    <s v="NYJ"/>
    <s v="CAR"/>
    <n v="2"/>
    <n v="98"/>
    <s v="TWO-POINT CONVERSION ATTEMPT. 2-Z.Wilson pass to 8-E.Moore is incomplete. ATTEMPT FAILS."/>
    <s v="pass"/>
    <n v="0"/>
    <n v="1"/>
    <n v="1"/>
    <n v="0.47349999999999998"/>
    <s v="E.Moore"/>
    <s v="NA"/>
    <n v="0"/>
    <n v="0"/>
    <n v="0"/>
    <n v="0"/>
    <n v="1"/>
    <n v="0"/>
    <n v="0.94699999999999995"/>
    <x v="156"/>
  </r>
  <r>
    <x v="1"/>
    <s v="PHI"/>
    <s v="ATL"/>
    <n v="1"/>
    <n v="99"/>
    <s v="(Run formation) TWO-POINT CONVERSION ATTEMPT. 26-M.Sanders rushes left tackle. ATTEMPT SUCCEEDS."/>
    <s v="run"/>
    <n v="1"/>
    <n v="0"/>
    <n v="1"/>
    <n v="0.47349999999999998"/>
    <s v="M.Sanders"/>
    <s v="NA"/>
    <n v="0"/>
    <n v="1"/>
    <n v="0"/>
    <n v="3.3"/>
    <n v="1"/>
    <n v="0"/>
    <n v="4.2469999999999999"/>
    <x v="160"/>
  </r>
  <r>
    <x v="1"/>
    <s v="IND"/>
    <s v="SEA"/>
    <n v="2"/>
    <n v="98"/>
    <s v="TWO-POINT CONVERSION ATTEMPT. 2-C.Wentz rushes right end. ATTEMPT FAILS."/>
    <s v="run"/>
    <n v="1"/>
    <n v="0"/>
    <n v="1"/>
    <n v="0.47349999999999998"/>
    <s v="C.Wentz"/>
    <s v="NA"/>
    <n v="0"/>
    <n v="1"/>
    <n v="0"/>
    <n v="2.5"/>
    <n v="1"/>
    <n v="0"/>
    <n v="3.4470000000000001"/>
    <x v="302"/>
  </r>
  <r>
    <x v="1"/>
    <s v="DET"/>
    <s v="SF"/>
    <n v="2"/>
    <n v="98"/>
    <s v="(Pass formation) TWO-POINT CONVERSION ATTEMPT. 16-J.Goff pass to 88-T.Hockenson is complete. ATTEMPT SUCCEEDS."/>
    <s v="pass"/>
    <n v="0"/>
    <n v="1"/>
    <n v="1"/>
    <n v="0.47349999999999998"/>
    <s v="T.Hockenson"/>
    <s v="NA"/>
    <n v="0"/>
    <n v="0"/>
    <n v="0"/>
    <n v="0"/>
    <n v="1"/>
    <n v="0"/>
    <n v="0.94699999999999995"/>
    <x v="93"/>
  </r>
  <r>
    <x v="1"/>
    <s v="DET"/>
    <s v="SF"/>
    <n v="2"/>
    <n v="98"/>
    <s v="(Pass formation) TWO-POINT CONVERSION ATTEMPT. 16-J.Goff pass to 87-Q.Cephus is complete. ATTEMPT SUCCEEDS."/>
    <s v="pass"/>
    <n v="0"/>
    <n v="1"/>
    <n v="1"/>
    <n v="0.47349999999999998"/>
    <s v="Q.Cephus"/>
    <s v="NA"/>
    <n v="0"/>
    <n v="0"/>
    <n v="0"/>
    <n v="0"/>
    <n v="1"/>
    <n v="0"/>
    <n v="0.94699999999999995"/>
    <x v="96"/>
  </r>
  <r>
    <x v="0"/>
    <s v="ATL"/>
    <s v="TB"/>
    <n v="2"/>
    <n v="98"/>
    <s v="TWO-POINT CONVERSION ATTEMPT. 2-M.Ryan rushes left end. ATTEMPT SUCCEEDS."/>
    <s v="run"/>
    <n v="1"/>
    <n v="0"/>
    <n v="1"/>
    <n v="0.47349999999999998"/>
    <s v="M.Ryan"/>
    <s v="NA"/>
    <n v="0"/>
    <n v="1"/>
    <n v="0"/>
    <n v="2.5"/>
    <n v="1"/>
    <n v="0"/>
    <n v="3.4470000000000001"/>
    <x v="303"/>
  </r>
  <r>
    <x v="0"/>
    <s v="LAC"/>
    <s v="DAL"/>
    <n v="2"/>
    <n v="98"/>
    <s v="TWO-POINT CONVERSION ATTEMPT. 30-A.Ekeler rushes up the middle. ATTEMPT SUCCEEDS."/>
    <s v="run"/>
    <n v="1"/>
    <n v="0"/>
    <n v="1"/>
    <n v="0.47349999999999998"/>
    <s v="A.Ekeler"/>
    <s v="NA"/>
    <n v="0"/>
    <n v="1"/>
    <n v="0"/>
    <n v="2.5"/>
    <n v="1"/>
    <n v="0"/>
    <n v="3.4470000000000001"/>
    <x v="100"/>
  </r>
  <r>
    <x v="0"/>
    <s v="JAX"/>
    <s v="DEN"/>
    <n v="2"/>
    <n v="98"/>
    <s v="TWO-POINT CONVERSION ATTEMPT. 16-T.Lawrence pass to 17-D.Chark is incomplete. ATTEMPT FAILS."/>
    <s v="pass"/>
    <n v="0"/>
    <n v="1"/>
    <n v="1"/>
    <n v="0.47349999999999998"/>
    <s v="D.Chark"/>
    <s v="NA"/>
    <n v="0"/>
    <n v="0"/>
    <n v="0"/>
    <n v="0"/>
    <n v="1"/>
    <n v="0"/>
    <n v="0.94699999999999995"/>
    <x v="19"/>
  </r>
  <r>
    <x v="0"/>
    <s v="BAL"/>
    <s v="KC"/>
    <n v="7"/>
    <n v="93"/>
    <s v="TWO-POINT CONVERSION ATTEMPT. 8-L.Jackson pass to 89-M.Andrews is incomplete. ATTEMPT FAILS. DEFENSIVE TWO-POINT ATTEMPT. 53-A.Hitchens intercepted the try attempt. ATTEMPT FAILS."/>
    <s v="pass"/>
    <n v="0"/>
    <n v="1"/>
    <n v="1"/>
    <n v="0.47349999999999998"/>
    <s v="M.Andrews"/>
    <s v="NA"/>
    <n v="0"/>
    <n v="0"/>
    <n v="0"/>
    <n v="0"/>
    <n v="1"/>
    <n v="0"/>
    <n v="0.94699999999999995"/>
    <x v="132"/>
  </r>
  <r>
    <x v="0"/>
    <s v="BAL"/>
    <s v="KC"/>
    <n v="2"/>
    <n v="98"/>
    <s v="TWO-POINT CONVERSION ATTEMPT. 8-L.Jackson pass to 5-M.Brown is incomplete. ATTEMPT FAILS."/>
    <s v="pass"/>
    <n v="0"/>
    <n v="1"/>
    <n v="1"/>
    <n v="0.47349999999999998"/>
    <s v="M.Brown"/>
    <s v="NA"/>
    <n v="0"/>
    <n v="0"/>
    <n v="0"/>
    <n v="0"/>
    <n v="1"/>
    <n v="0"/>
    <n v="0.94699999999999995"/>
    <x v="68"/>
  </r>
  <r>
    <x v="0"/>
    <s v="IND"/>
    <s v="LA"/>
    <n v="2"/>
    <n v="98"/>
    <s v="(Pass formation) TWO-POINT CONVERSION ATTEMPT. 2-C.Wentz pass to 84-J.Doyle is complete. ATTEMPT SUCCEEDS."/>
    <s v="pass"/>
    <n v="0"/>
    <n v="1"/>
    <n v="1"/>
    <n v="0.47349999999999998"/>
    <s v="J.Doyle"/>
    <s v="NA"/>
    <n v="0"/>
    <n v="0"/>
    <n v="0"/>
    <n v="0"/>
    <n v="1"/>
    <n v="0"/>
    <n v="0.94699999999999995"/>
    <x v="162"/>
  </r>
  <r>
    <x v="0"/>
    <s v="PHI"/>
    <s v="SF"/>
    <n v="2"/>
    <n v="98"/>
    <s v="TWO-POINT CONVERSION ATTEMPT. 14-K.Gainwell rushes right end. ATTEMPT SUCCEEDS."/>
    <s v="run"/>
    <n v="1"/>
    <n v="0"/>
    <n v="1"/>
    <n v="0.47349999999999998"/>
    <s v="K.Gainwell"/>
    <s v="NA"/>
    <n v="0"/>
    <n v="1"/>
    <n v="0"/>
    <n v="2.5"/>
    <n v="1"/>
    <n v="0"/>
    <n v="3.4470000000000001"/>
    <x v="184"/>
  </r>
  <r>
    <x v="1"/>
    <s v="TEN"/>
    <s v="ARI"/>
    <n v="75"/>
    <n v="25"/>
    <s v="(15:00) 22-D.Henry left tackle to TEN 22 for -3 yards (55-C.Jone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23"/>
    <n v="77"/>
    <s v="(12:55) (No Huddle, Shotgun) 1-K.Murray right end pushed ob at TEN 13 for 10 yards (37-A.Hooker). PENALTY on ARI-4-R.Moore, Offensive Holding, 10 yards, enforced at TEN 21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ARI"/>
    <s v="TEN"/>
    <n v="9"/>
    <n v="91"/>
    <s v="(11:40) (No Huddle, Shotgun) 2-C.Edmonds up the middle to TEN 9 for no gain (98-J.Simmons)."/>
    <s v="run"/>
    <n v="1"/>
    <n v="0"/>
    <n v="0"/>
    <n v="0"/>
    <s v="C.Edmonds"/>
    <s v="NA"/>
    <n v="0"/>
    <n v="1"/>
    <n v="0"/>
    <n v="0.8"/>
    <n v="0"/>
    <n v="0"/>
    <n v="0.8"/>
    <x v="127"/>
  </r>
  <r>
    <x v="1"/>
    <s v="TEN"/>
    <s v="ARI"/>
    <n v="80"/>
    <n v="20"/>
    <s v="(9:17) 22-D.Henry up the middle to TEN 19 for -1 yards (99-J.Watt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5"/>
    <n v="25"/>
    <s v="(8:11) 22-D.Henry left end to TEN 27 for 2 yards (91-M.Dogbe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3"/>
    <n v="27"/>
    <s v="(7:24) 22-D.Henry left tackle to TEN 34 for 7 yards (9-I.Simmons). PENALTY on TEN-2-J.Jones, Unnecessary Roughness, 15 yards, enforced at TEN 34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65"/>
    <n v="35"/>
    <s v="(6:44) (Shotgun) Direct snap to 2-C.Edmonds.  2-C.Edmonds left end to ARI 39 for 4 yards (58-H.Landry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TEN"/>
    <s v="ARI"/>
    <n v="68"/>
    <n v="32"/>
    <s v="(2:24) 22-D.Henry left tackle to TEN 31 for -1 yards (98-C.Peter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9"/>
    <n v="31"/>
    <s v="(1:49) (No Huddle) 22-D.Henry right tackle to TEN 33 for 2 yards (25-Z.Collins, 90-R.Lawrence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45"/>
    <n v="55"/>
    <s v="(14:16) (Shotgun) 6-J.Conner up the middle to TEN 42 for 3 yards (48-B.Dupree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2"/>
    <n v="58"/>
    <s v="(13:58) (No Huddle, Shotgun) 2-C.Edmonds left end to TEN 32 for 10 yards (20-J.Jenki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29"/>
    <n v="71"/>
    <s v="(12:39) (Shotgun) 6-J.Conner left guard to TEN 22 for 7 yards (24-E.Molden). Penalty on TEN-98-J.Simmons, Defensive Offside, declined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2"/>
    <n v="78"/>
    <s v="(12:20) 1-K.Murray right end pushed ob at TEN 11 for 11 yards (37-A.Hooker). PENALTY on ARI-18-A.Green, Offensive Holding, 10 yards, enforced at TEN 15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ARI"/>
    <s v="TEN"/>
    <n v="25"/>
    <n v="75"/>
    <s v="(11:50) 2-C.Edmonds up the middle to TEN 17 for 8 yards (31-K.Byard, 37-A.Hooker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TEN"/>
    <s v="ARI"/>
    <n v="63"/>
    <n v="37"/>
    <s v="(10:28) (No Huddle) 22-D.Henry left tackle to TEN 39 for 2 yards (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1"/>
    <n v="99"/>
    <s v="(8:01) 22-D.Henry left guard to ARI 1 for no gain (9-I.Simmons)."/>
    <s v="run"/>
    <n v="1"/>
    <n v="0"/>
    <n v="0"/>
    <n v="0"/>
    <s v="D.Henry"/>
    <s v="NA"/>
    <n v="0"/>
    <n v="1"/>
    <n v="0"/>
    <n v="3.3"/>
    <n v="0"/>
    <n v="0"/>
    <n v="3.3"/>
    <x v="121"/>
  </r>
  <r>
    <x v="1"/>
    <s v="TEN"/>
    <s v="ARI"/>
    <n v="1"/>
    <n v="99"/>
    <s v="(7:29) 22-D.Henry left guard to ARI 1 for no gain (99-J.Watt, 51-T.Vallejo)."/>
    <s v="run"/>
    <n v="1"/>
    <n v="0"/>
    <n v="0"/>
    <n v="0"/>
    <s v="D.Henry"/>
    <s v="NA"/>
    <n v="0"/>
    <n v="1"/>
    <n v="0"/>
    <n v="3.3"/>
    <n v="0"/>
    <n v="0"/>
    <n v="3.3"/>
    <x v="121"/>
  </r>
  <r>
    <x v="1"/>
    <s v="ARI"/>
    <s v="TEN"/>
    <n v="57"/>
    <n v="43"/>
    <s v="(5:47) (Shotgun) 2-C.Edmonds up the middle to ARI 47 for 4 yards (55-J.Brown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45"/>
    <n v="55"/>
    <s v="(4:27) (Shotgun) 6-J.Conner left tackle to TEN 45 for no gain (50-D.Roberson, 91-L.Murchi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19"/>
    <n v="81"/>
    <s v="(2:19) 6-J.Conner left guard to TEN 19 for no gain (20-J.Jenkins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8"/>
    <n v="92"/>
    <s v="(1:55) 6-J.Conner right end pushed ob at TEN 2 for 6 yards (37-A.Hooker)."/>
    <s v="run"/>
    <n v="1"/>
    <n v="0"/>
    <n v="0"/>
    <n v="0"/>
    <s v="J.Conner"/>
    <s v="NA"/>
    <n v="0"/>
    <n v="1"/>
    <n v="0"/>
    <n v="1.1000000000000001"/>
    <n v="0"/>
    <n v="0"/>
    <n v="1.1000000000000001"/>
    <x v="305"/>
  </r>
  <r>
    <x v="1"/>
    <s v="ARI"/>
    <s v="TEN"/>
    <n v="2"/>
    <n v="98"/>
    <s v="(1:49) 1-K.Murray right end for 2 yards, TOUCHDOWN."/>
    <s v="run"/>
    <n v="1"/>
    <n v="0"/>
    <n v="0"/>
    <n v="0"/>
    <s v="K.Murray"/>
    <s v="NA"/>
    <n v="0"/>
    <n v="1"/>
    <n v="0"/>
    <n v="2.5"/>
    <n v="0"/>
    <n v="0"/>
    <n v="2.5"/>
    <x v="304"/>
  </r>
  <r>
    <x v="1"/>
    <s v="ARI"/>
    <s v="TEN"/>
    <n v="84"/>
    <n v="16"/>
    <s v="(14:53) 2-C.Edmonds up the middle to ARI 20 for 4 yards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46"/>
    <n v="54"/>
    <s v="(12:15) (Shotgun) 2-C.Edmonds left guard to TEN 43 for 3 yards (93-T.Tart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3"/>
    <n v="67"/>
    <s v="(11:26) (Shotgun) 6-J.Conner up the middle to TEN 26 for 7 yards (31-K.Byard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TEN"/>
    <s v="ARI"/>
    <n v="71"/>
    <n v="29"/>
    <s v="(10:08) 22-D.Henry right tackle to TEN 30 for 1 yard (44-M.Golden; 3-B.Baker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90"/>
    <n v="10"/>
    <s v="(8:25) 22-D.Henry right tackle to TEN 29 for 19 yards (34-J.Thompson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71"/>
    <n v="29"/>
    <s v="(7:55) 22-D.Henry up the middle to TEN 33 for 4 yards (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7"/>
    <n v="33"/>
    <s v="(7:20) (No Huddle) 22-D.Henry left guard to TEN 41 for 8 yards (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4"/>
    <n v="36"/>
    <s v="(6:36) (Shotgun) 22-D.Henry right tackle to TEN 44 for 8 yards (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56"/>
    <n v="44"/>
    <s v="(6:12) (No Huddle) 22-D.Henry left end to TEN 43 for -1 yards (98-C.Peter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33"/>
    <n v="67"/>
    <s v="(5:18) (Shotgun) 2-C.Edmonds left end pushed ob at TEN 17 for 16 yards (20-J.Jenki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17"/>
    <n v="83"/>
    <s v="(4:40) 6-J.Conner left guard to TEN 13 for 4 yards (93-T.Tart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13"/>
    <n v="87"/>
    <s v="(3:57) 6-J.Conner left guard to TEN 11 for 2 yards (98-J.Simmons)."/>
    <s v="run"/>
    <n v="1"/>
    <n v="0"/>
    <n v="0"/>
    <n v="0"/>
    <s v="J.Conner"/>
    <s v="NA"/>
    <n v="0"/>
    <n v="1"/>
    <n v="0"/>
    <n v="0.6"/>
    <n v="0"/>
    <n v="0"/>
    <n v="0.6"/>
    <x v="305"/>
  </r>
  <r>
    <x v="1"/>
    <s v="TEN"/>
    <s v="ARI"/>
    <n v="75"/>
    <n v="25"/>
    <s v="(3:02) (Shotgun) 22-D.Henry up the middle to TEN 29 for 4 yards (9-I.Simmons, 58-J.Hick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TEN"/>
    <s v="ARI"/>
    <n v="61"/>
    <n v="39"/>
    <s v="(1:50) (Shotgun) 22-D.Henry left guard to TEN 46 for 7 yards (3-B.Baker; 9-I.Simmons)."/>
    <s v="run"/>
    <n v="1"/>
    <n v="0"/>
    <n v="0"/>
    <n v="0"/>
    <s v="D.Henry"/>
    <s v="NA"/>
    <n v="0"/>
    <n v="1"/>
    <n v="0"/>
    <n v="0.5"/>
    <n v="0"/>
    <n v="0"/>
    <n v="0.5"/>
    <x v="121"/>
  </r>
  <r>
    <x v="1"/>
    <s v="ARI"/>
    <s v="TEN"/>
    <n v="43"/>
    <n v="57"/>
    <s v="(:44) 2-C.Edmonds up the middle to TEN 37 for 6 yards (96-D.Autry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7"/>
    <n v="63"/>
    <s v="(15:00) (Shotgun) 2-C.Edmonds right guard to TEN 36 for 1 yard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6"/>
    <n v="64"/>
    <s v="(14:14) (Shotgun) 2-C.Edmonds left tackle to TEN 31 for 5 yards (54-R.Evans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31"/>
    <n v="69"/>
    <s v="(13:29) (Shotgun) 6-J.Conner right end to TEN 28 for 3 yards (55-J.Brow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8"/>
    <n v="72"/>
    <s v="(12:43) (Shotgun) 6-J.Conner right tackle to TEN 26 for 2 yards (98-J.Simmons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26"/>
    <n v="74"/>
    <s v="(11:54) (Shotgun) 6-J.Conner left end to TEN 25 for 1 yard (24-E.Molde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66"/>
    <n v="34"/>
    <s v="(8:14) (Shotgun) 2-C.Edmonds left end pushed ob at ARI 36 for 2 yards (55-J.Brown)."/>
    <s v="run"/>
    <n v="1"/>
    <n v="0"/>
    <n v="0"/>
    <n v="0"/>
    <s v="C.Edmonds"/>
    <s v="NA"/>
    <n v="0"/>
    <n v="1"/>
    <n v="0"/>
    <n v="0.5"/>
    <n v="0"/>
    <n v="0"/>
    <n v="0.5"/>
    <x v="127"/>
  </r>
  <r>
    <x v="1"/>
    <s v="ARI"/>
    <s v="TEN"/>
    <n v="55"/>
    <n v="45"/>
    <s v="(6:48) (Shotgun) 6-J.Conner up the middle to TEN 49 for 6 yards (55-J.Brown; 50-D.Rober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54"/>
    <n v="46"/>
    <s v="(5:59) (Shotgun) 6-J.Conner up the middle to TEN 46 for 8 yards (56-M.Rice; 49-N.Dzubnar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6"/>
    <n v="54"/>
    <s v="(5:09) (Shotgun) 6-J.Conner up the middle to TEN 44 for 2 yards (56-M.Rice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4"/>
    <n v="56"/>
    <s v="(4:26) 6-J.Conner right guard to TEN 43 for 1 yard (50-D.Robers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3"/>
    <n v="57"/>
    <s v="(3:44) (Shotgun) 6-J.Conner left end to TEN 42 for 1 yard (26-K.Fulton)."/>
    <s v="run"/>
    <n v="1"/>
    <n v="0"/>
    <n v="0"/>
    <n v="0"/>
    <s v="J.Conner"/>
    <s v="NA"/>
    <n v="0"/>
    <n v="1"/>
    <n v="0"/>
    <n v="0.5"/>
    <n v="0"/>
    <n v="0"/>
    <n v="0.5"/>
    <x v="305"/>
  </r>
  <r>
    <x v="1"/>
    <s v="ARI"/>
    <s v="TEN"/>
    <n v="42"/>
    <n v="58"/>
    <s v="(2:55) (Shotgun) 1-K.Murray left tackle to TEN 41 for 1 yard (30-B.McDougald)."/>
    <s v="run"/>
    <n v="1"/>
    <n v="0"/>
    <n v="0"/>
    <n v="0"/>
    <s v="K.Murray"/>
    <s v="NA"/>
    <n v="0"/>
    <n v="1"/>
    <n v="0"/>
    <n v="0.5"/>
    <n v="0"/>
    <n v="0"/>
    <n v="0.5"/>
    <x v="304"/>
  </r>
  <r>
    <x v="1"/>
    <s v="TEN"/>
    <s v="ARI"/>
    <n v="97"/>
    <n v="3"/>
    <s v="(1:55) 28-J.McNichols right guard to TEN 11 for 8 yards (23-R.Alford)."/>
    <s v="run"/>
    <n v="1"/>
    <n v="0"/>
    <n v="0"/>
    <n v="0"/>
    <s v="J.McNichols"/>
    <s v="NA"/>
    <n v="0"/>
    <n v="1"/>
    <n v="0"/>
    <n v="0.5"/>
    <n v="0"/>
    <n v="0"/>
    <n v="0.5"/>
    <x v="66"/>
  </r>
  <r>
    <x v="1"/>
    <s v="TEN"/>
    <s v="ARI"/>
    <n v="89"/>
    <n v="11"/>
    <s v="(1:12) (Shotgun) 28-J.McNichols up the middle to TEN 12 for 1 yard (25-Z.Collins)."/>
    <s v="run"/>
    <n v="1"/>
    <n v="0"/>
    <n v="0"/>
    <n v="0"/>
    <s v="J.McNichols"/>
    <s v="NA"/>
    <n v="0"/>
    <n v="1"/>
    <n v="0"/>
    <n v="0.5"/>
    <n v="0"/>
    <n v="0"/>
    <n v="0.5"/>
    <x v="66"/>
  </r>
  <r>
    <x v="1"/>
    <s v="TEN"/>
    <s v="ARI"/>
    <n v="88"/>
    <n v="12"/>
    <s v="(:26) (Shotgun) 38-M.Sargent up the middle to TEN 14 for 2 yards (91-M.Dogbe)."/>
    <s v="run"/>
    <n v="1"/>
    <n v="0"/>
    <n v="0"/>
    <n v="0"/>
    <s v="M.Sargent"/>
    <s v="NA"/>
    <n v="0"/>
    <n v="1"/>
    <n v="0"/>
    <n v="0.5"/>
    <n v="0"/>
    <n v="0"/>
    <n v="0.5"/>
    <x v="306"/>
  </r>
  <r>
    <x v="1"/>
    <s v="LV"/>
    <s v="BAL"/>
    <n v="66"/>
    <n v="34"/>
    <s v="(14:13) (Shotgun) 8-M.Mariota up the middle to BAL 35 for 31 yards (44-M.Humphrey)."/>
    <s v="run"/>
    <n v="1"/>
    <n v="0"/>
    <n v="0"/>
    <n v="0"/>
    <s v="M.Mariota"/>
    <s v="NA"/>
    <n v="0"/>
    <n v="1"/>
    <n v="0"/>
    <n v="0.5"/>
    <n v="0"/>
    <n v="0"/>
    <n v="0.5"/>
    <x v="307"/>
  </r>
  <r>
    <x v="1"/>
    <s v="LV"/>
    <s v="BAL"/>
    <n v="35"/>
    <n v="65"/>
    <s v="(13:11) 23-K.Drake right guard to BAL 36 for -1 yards (98-B.Williams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21"/>
    <n v="79"/>
    <s v="(11:21) 28-J.Jacobs right tackle to BAL 13 for 8 yards (32-D.Elliott). LV-71-D.Good was injured during the play. His return is Questionable.  PENALTY on LV-68-A.James, Offensive Holding, 10 yards, enforced at BAL 18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28"/>
    <n v="72"/>
    <s v="(10:51) (Shotgun) 4-D.Carr FUMBLES (Aborted) at BAL 33, and recovers at BAL 43. Penalty on LV, Illegal Shift, declined."/>
    <s v="run"/>
    <n v="1"/>
    <n v="0"/>
    <n v="0"/>
    <n v="0"/>
    <s v="D.Carr"/>
    <s v="NA"/>
    <n v="0"/>
    <n v="1"/>
    <n v="0"/>
    <n v="0.5"/>
    <n v="0"/>
    <n v="0"/>
    <n v="0.5"/>
    <x v="308"/>
  </r>
  <r>
    <x v="1"/>
    <s v="BAL"/>
    <s v="LV"/>
    <n v="92"/>
    <n v="8"/>
    <s v="(10:29) 34-T.Williams left end to BAL 11 for 3 yards (91-Y.Ngakoue; 77-Q.Jefferso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4"/>
    <n v="36"/>
    <s v="(6:45) (Shotgun) 39-T.Cannon left end to BAL 38 for 2 yards (96-D.Philon; 52-D.Perryman)."/>
    <s v="run"/>
    <n v="1"/>
    <n v="0"/>
    <n v="0"/>
    <n v="0"/>
    <s v="T.Cannon"/>
    <s v="NA"/>
    <n v="0"/>
    <n v="1"/>
    <n v="0"/>
    <n v="0.5"/>
    <n v="0"/>
    <n v="0"/>
    <n v="0.5"/>
    <x v="309"/>
  </r>
  <r>
    <x v="1"/>
    <s v="BAL"/>
    <s v="LV"/>
    <n v="44"/>
    <n v="56"/>
    <s v="(3:22) (Shotgun) 34-T.Williams right guard to LV 41 for 3 yards (42-C.Littleton; 52-D.Perryma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35"/>
    <n v="65"/>
    <s v="(1:54) (Shotgun) 34-T.Williams up the middle for 35 yards, TOUCHDOWN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LV"/>
    <s v="BAL"/>
    <n v="85"/>
    <n v="15"/>
    <s v="(1:42) 28-J.Jacobs right tackle to LV 28 for 13 yards (40-M.Harriso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72"/>
    <n v="28"/>
    <s v="(1:06) 28-J.Jacobs right guard to LV 28 for no gain (50-J.Houston; 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74"/>
    <n v="26"/>
    <s v="(15:00) (Shotgun) 28-L.Murray right tackle to BAL 23 for -3 yards (96-D.Philo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65"/>
    <n v="35"/>
    <s v="(14:09) 28-J.Jacobs left guard to LV 35 for no gain (71-J.Ellis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39"/>
    <n v="61"/>
    <s v="(10:57) (Shotgun) 8-L.Jackson FUMBLES (Aborted) at LV 43, and recovers at LV 43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14"/>
    <n v="86"/>
    <s v="(9:35) (Shotgun) 34-T.Williams right tackle to LV 10 for 4 yards (42-C.Littleton)."/>
    <s v="run"/>
    <n v="1"/>
    <n v="0"/>
    <n v="0"/>
    <n v="0"/>
    <s v="T.Williams"/>
    <s v="NA"/>
    <n v="0"/>
    <n v="1"/>
    <n v="0"/>
    <n v="0.6"/>
    <n v="0"/>
    <n v="0"/>
    <n v="0.6"/>
    <x v="192"/>
  </r>
  <r>
    <x v="1"/>
    <s v="LV"/>
    <s v="BAL"/>
    <n v="43"/>
    <n v="57"/>
    <s v="(6:31) 23-K.Drake right tackle to BAL 43 for no gain (99-O.Oweh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2"/>
    <n v="98"/>
    <s v="(4:17) (Shotgun) 28-J.Jacobs up the middle for 2 yards, TOUCHDOWN."/>
    <s v="run"/>
    <n v="1"/>
    <n v="0"/>
    <n v="0"/>
    <n v="0"/>
    <s v="J.Jacobs"/>
    <s v="NA"/>
    <n v="0"/>
    <n v="1"/>
    <n v="0"/>
    <n v="2.5"/>
    <n v="0"/>
    <n v="0"/>
    <n v="2.5"/>
    <x v="191"/>
  </r>
  <r>
    <x v="1"/>
    <s v="BAL"/>
    <s v="LV"/>
    <n v="75"/>
    <n v="25"/>
    <s v="(4:14) (Shotgun) 34-T.Williams left guard to BAL 26 for 1 yard (42-C.Littleto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1"/>
    <n v="39"/>
    <s v="(2:59) (Shotgun) 34-T.Williams left guard to LV 45 for 16 yards (24-J.Abram; 25-T.Moehrig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45"/>
    <n v="55"/>
    <s v="(2:12) (Shotgun) 28-L.Murray right tackle to LV 42 for 3 yards (91-Y.Ngakoue, 90-J.Hankins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8"/>
    <n v="62"/>
    <s v="(1:22) (Shotgun) 34-T.Williams left guard to LV 36 for 2 yards (91-Y.Ngakoue, 24-J.Abram). BAL-74-T.Phillips was injured during the play. His return is Questionable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36"/>
    <n v="64"/>
    <s v="(1:13) (Shotgun) 28-L.Murray left guard to LV 36 for no gain (34-K.Wright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60"/>
    <n v="40"/>
    <s v="(14:09) (Shotgun) 28-L.Murray up the middle to BAL 44 for 4 yards (52-D.Perryman; 98-M.Crosby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93"/>
    <n v="7"/>
    <s v="(13:10) 28-J.Jacobs left end to LV 9 for 2 yards (98-B.Williams; 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98"/>
    <n v="2"/>
    <s v="(11:41) 23-K.Drake left tackle to LV 4 for 2 yards (50-J.Houston; 93-C.Campbell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BAL"/>
    <s v="LV"/>
    <n v="27"/>
    <n v="73"/>
    <s v="(10:00) (Shotgun) 28-L.Murray up the middle to LV 21 for 6 yards (91-Y.Ngakoue; 77-Q.Jefferso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21"/>
    <n v="79"/>
    <s v="(9:17) (Shotgun) 65-P.Mekari reported in as eligible.  34-T.Williams right tackle to LV 22 for -1 yards (44-N.Kwiatkoski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LV"/>
    <s v="BAL"/>
    <n v="80"/>
    <n v="20"/>
    <s v="(8:20) 4-D.Carr left end ran ob at LV 24 for 4 yards (45-J.Ferguson)."/>
    <s v="run"/>
    <n v="1"/>
    <n v="0"/>
    <n v="0"/>
    <n v="0"/>
    <s v="D.Carr"/>
    <s v="NA"/>
    <n v="0"/>
    <n v="1"/>
    <n v="0"/>
    <n v="0.5"/>
    <n v="0"/>
    <n v="0"/>
    <n v="0.5"/>
    <x v="308"/>
  </r>
  <r>
    <x v="1"/>
    <s v="LV"/>
    <s v="BAL"/>
    <n v="13"/>
    <n v="87"/>
    <s v="(3:25) (Shotgun) 28-J.Jacobs up the middle to BAL 13 for no gain (49-C.Board)."/>
    <s v="run"/>
    <n v="1"/>
    <n v="0"/>
    <n v="0"/>
    <n v="0"/>
    <s v="J.Jacobs"/>
    <s v="NA"/>
    <n v="0"/>
    <n v="1"/>
    <n v="0"/>
    <n v="0.6"/>
    <n v="0"/>
    <n v="0"/>
    <n v="0.6"/>
    <x v="191"/>
  </r>
  <r>
    <x v="1"/>
    <s v="BAL"/>
    <s v="LV"/>
    <n v="87"/>
    <n v="13"/>
    <s v="(3:22) (Shotgun) 8-L.Jackson right end to BAL 28 for 15 yards (24-J.Abram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66"/>
    <n v="34"/>
    <s v="(1:50) (Shotgun) 39-T.Cannon right end to BAL 45 for 11 yards (25-T.Moehrig; 42-C.Littleton). PENALTY on BAL-85-E.Tomlinson, Offensive Holding, 10 yards, enforced at BAL 37."/>
    <s v="run"/>
    <n v="1"/>
    <n v="0"/>
    <n v="0"/>
    <n v="0"/>
    <s v="T.Cannon"/>
    <s v="NA"/>
    <n v="0"/>
    <n v="1"/>
    <n v="0"/>
    <n v="0.5"/>
    <n v="0"/>
    <n v="0"/>
    <n v="0.5"/>
    <x v="309"/>
  </r>
  <r>
    <x v="1"/>
    <s v="BAL"/>
    <s v="LV"/>
    <n v="68"/>
    <n v="32"/>
    <s v="(12:43) (Shotgun) 8-L.Jackson left tackle to BAL 36 for 4 yards (94-C.Nassib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LV"/>
    <s v="BAL"/>
    <n v="32"/>
    <n v="68"/>
    <s v="(10:37) (Shotgun) 28-J.Jacobs left guard to BAL 31 for 1 yard (6-P.Queen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15"/>
    <n v="85"/>
    <s v="(9:24) 28-J.Jacobs right guard for 15 yards, TOUCHDOWN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BAL"/>
    <s v="LV"/>
    <n v="75"/>
    <n v="25"/>
    <s v="(9:18) (Shotgun) 34-T.Williams left guard to BAL 27 for 2 yards (52-D.Perryman)."/>
    <s v="run"/>
    <n v="1"/>
    <n v="0"/>
    <n v="0"/>
    <n v="0"/>
    <s v="T.Williams"/>
    <s v="NA"/>
    <n v="0"/>
    <n v="1"/>
    <n v="0"/>
    <n v="0.5"/>
    <n v="0"/>
    <n v="0"/>
    <n v="0.5"/>
    <x v="192"/>
  </r>
  <r>
    <x v="1"/>
    <s v="BAL"/>
    <s v="LV"/>
    <n v="67"/>
    <n v="33"/>
    <s v="(7:53) (Shotgun) 5-M.Brown left end to BAL 38 for 5 yards (42-C.Littleton)."/>
    <s v="run"/>
    <n v="1"/>
    <n v="0"/>
    <n v="0"/>
    <n v="0"/>
    <s v="M.Brown"/>
    <s v="NA"/>
    <n v="0"/>
    <n v="1"/>
    <n v="0"/>
    <n v="0.5"/>
    <n v="0"/>
    <n v="0"/>
    <n v="0.5"/>
    <x v="68"/>
  </r>
  <r>
    <x v="1"/>
    <s v="BAL"/>
    <s v="LV"/>
    <n v="62"/>
    <n v="38"/>
    <s v="(7:15) (Shotgun) 28-L.Murray up the middle to BAL 43 for 5 yards (77-Q.Jefferson, 25-T.Moehrig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8"/>
    <n v="92"/>
    <s v="(6:09) (Shotgun) 28-L.Murray up the middle for 8 yards, TOUCHDOWN."/>
    <s v="run"/>
    <n v="1"/>
    <n v="0"/>
    <n v="0"/>
    <n v="0"/>
    <s v="L.Murray"/>
    <s v="NA"/>
    <n v="0"/>
    <n v="1"/>
    <n v="0"/>
    <n v="1.1000000000000001"/>
    <n v="0"/>
    <n v="0"/>
    <n v="1.1000000000000001"/>
    <x v="310"/>
  </r>
  <r>
    <x v="1"/>
    <s v="LV"/>
    <s v="BAL"/>
    <n v="66"/>
    <n v="34"/>
    <s v="(5:40) 23-K.Drake right guard to LV 37 for 3 yards (6-P.Queen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BAL"/>
    <s v="LV"/>
    <n v="75"/>
    <n v="25"/>
    <s v="(3:44) (Shotgun) 8-L.Jackson up the middle to BAL 26 for 1 yard (98-M.Crosby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65"/>
    <n v="35"/>
    <s v="(2:25) (Shotgun) 28-L.Murray right tackle to BAL 35 for no gain (90-J.Hankins; 98-M.Crosby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7"/>
    <n v="63"/>
    <s v="(1:39) (Shotgun) 28-L.Murray right tackle to LV 35 for 2 yards (27-T.Mullen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BAL"/>
    <s v="LV"/>
    <n v="35"/>
    <n v="65"/>
    <s v="(1:34) (Shotgun) 8-L.Jackson up the middle to LV 31 for 4 yards (42-C.Littleton; 77-Q.Jefferson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BAL"/>
    <s v="LV"/>
    <n v="31"/>
    <n v="69"/>
    <s v="(1:29) (Shotgun) 8-L.Jackson right end to LV 29 for 2 yards (94-C.Nassib)."/>
    <s v="run"/>
    <n v="1"/>
    <n v="0"/>
    <n v="0"/>
    <n v="0"/>
    <s v="L.Jackson"/>
    <s v="NA"/>
    <n v="0"/>
    <n v="1"/>
    <n v="0"/>
    <n v="0.5"/>
    <n v="0"/>
    <n v="0"/>
    <n v="0.5"/>
    <x v="311"/>
  </r>
  <r>
    <x v="1"/>
    <s v="LV"/>
    <s v="BAL"/>
    <n v="64"/>
    <n v="36"/>
    <s v="(9:22) (Shotgun) 28-J.Jacobs right end to LV 34 for -2 yards (30-C.Westry)."/>
    <s v="run"/>
    <n v="1"/>
    <n v="0"/>
    <n v="0"/>
    <n v="0"/>
    <s v="J.Jacobs"/>
    <s v="NA"/>
    <n v="0"/>
    <n v="1"/>
    <n v="0"/>
    <n v="0.5"/>
    <n v="0"/>
    <n v="0"/>
    <n v="0.5"/>
    <x v="191"/>
  </r>
  <r>
    <x v="1"/>
    <s v="LV"/>
    <s v="BAL"/>
    <n v="39"/>
    <n v="61"/>
    <s v="(8:02) 23-K.Drake right tackle to BAL 33 for 6 yards (93-C.Campbell, 44-M.Humphrey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LV"/>
    <s v="BAL"/>
    <n v="1"/>
    <n v="99"/>
    <s v="(7:03) 4-D.Carr up the middle to BAL 1 for no gain (45-J.Ferguson; 6-P.Queen)."/>
    <s v="run"/>
    <n v="1"/>
    <n v="0"/>
    <n v="0"/>
    <n v="0"/>
    <s v="D.Carr"/>
    <s v="NA"/>
    <n v="0"/>
    <n v="1"/>
    <n v="0"/>
    <n v="3.3"/>
    <n v="0"/>
    <n v="0"/>
    <n v="3.3"/>
    <x v="308"/>
  </r>
  <r>
    <x v="1"/>
    <s v="BAL"/>
    <s v="LV"/>
    <n v="70"/>
    <n v="30"/>
    <s v="(5:28) (Shotgun) 28-L.Murray right guard to BAL 33 for 3 yards (39-N.Hobbs)."/>
    <s v="run"/>
    <n v="1"/>
    <n v="0"/>
    <n v="0"/>
    <n v="0"/>
    <s v="L.Murray"/>
    <s v="NA"/>
    <n v="0"/>
    <n v="1"/>
    <n v="0"/>
    <n v="0.5"/>
    <n v="0"/>
    <n v="0"/>
    <n v="0.5"/>
    <x v="310"/>
  </r>
  <r>
    <x v="1"/>
    <s v="LV"/>
    <s v="BAL"/>
    <n v="27"/>
    <n v="73"/>
    <s v="(4:31) 23-K.Drake left tackle to BAL 26 for 1 yard (90-P.McPhee)."/>
    <s v="run"/>
    <n v="1"/>
    <n v="0"/>
    <n v="0"/>
    <n v="0"/>
    <s v="K.Drake"/>
    <s v="NA"/>
    <n v="0"/>
    <n v="1"/>
    <n v="0"/>
    <n v="0.5"/>
    <n v="0"/>
    <n v="0"/>
    <n v="0.5"/>
    <x v="4"/>
  </r>
  <r>
    <x v="1"/>
    <s v="CHI"/>
    <s v="LA"/>
    <n v="53"/>
    <n v="47"/>
    <s v="(14:25) 32-D.Montgomery up the middle pushed ob at LA 12 for 41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12"/>
    <n v="88"/>
    <s v="(13:46) (Shotgun) 8-D.Williams up the middle to LA 12 for no gain (58-J.Hollins, 99-A.Donald)."/>
    <s v="run"/>
    <n v="1"/>
    <n v="0"/>
    <n v="0"/>
    <n v="0"/>
    <s v="D.Williams"/>
    <s v="NA"/>
    <n v="0"/>
    <n v="1"/>
    <n v="0"/>
    <n v="0.7"/>
    <n v="0"/>
    <n v="0"/>
    <n v="0.7"/>
    <x v="134"/>
  </r>
  <r>
    <x v="1"/>
    <s v="LA"/>
    <s v="CHI"/>
    <n v="80"/>
    <n v="20"/>
    <s v="(11:54) 27-D.Henderson up the middle to LA 26 for 6 yards (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HI"/>
    <s v="LA"/>
    <n v="76"/>
    <n v="24"/>
    <s v="(10:30) 32-D.Montgomery left guard to CHI 38 for 14 yards (41-K.Young; 54-L.Floyd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47"/>
    <n v="53"/>
    <s v="(8:45) (Shotgun) 32-D.Montgomery up the middle to LA 45 for 2 yards (58-J.Hollins, 99-A.Donald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LA"/>
    <s v="CHI"/>
    <n v="40"/>
    <n v="60"/>
    <s v="(6:09) 9-M.Stafford left end to CHI 39 for 1 yard (58-R.Smith)."/>
    <s v="run"/>
    <n v="1"/>
    <n v="0"/>
    <n v="0"/>
    <n v="0"/>
    <s v="M.Stafford"/>
    <s v="NA"/>
    <n v="0"/>
    <n v="1"/>
    <n v="0"/>
    <n v="0.5"/>
    <n v="0"/>
    <n v="0"/>
    <n v="0.5"/>
    <x v="312"/>
  </r>
  <r>
    <x v="1"/>
    <s v="CHI"/>
    <s v="LA"/>
    <n v="75"/>
    <n v="25"/>
    <s v="(4:39) 8-D.Williams left end to CHI 22 for -3 yards (51-T.Reeder, 5-J.Ramsey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44"/>
    <n v="56"/>
    <s v="(3:34) (Shotgun) 84-M.Goodwin left end pushed ob at LA 46 for -2 yards (5-J.Ramsey)."/>
    <s v="run"/>
    <n v="1"/>
    <n v="0"/>
    <n v="0"/>
    <n v="0"/>
    <s v="M.Goodwin"/>
    <s v="NA"/>
    <n v="0"/>
    <n v="1"/>
    <n v="0"/>
    <n v="0.5"/>
    <n v="0"/>
    <n v="0"/>
    <n v="0.5"/>
    <x v="133"/>
  </r>
  <r>
    <x v="1"/>
    <s v="LA"/>
    <s v="CHI"/>
    <n v="41"/>
    <n v="59"/>
    <s v="(:29) 27-D.Henderson left tackle to CHI 39 for 2 yards (4-E.Jack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39"/>
    <n v="61"/>
    <s v="(15:00) (Shotgun) 2-R.Woods left tackle pushed ob at CHI 32 for 7 yards (33-Ja.Johnson)."/>
    <s v="run"/>
    <n v="1"/>
    <n v="0"/>
    <n v="0"/>
    <n v="0"/>
    <s v="R.Woods"/>
    <s v="NA"/>
    <n v="0"/>
    <n v="1"/>
    <n v="0"/>
    <n v="0.5"/>
    <n v="0"/>
    <n v="0"/>
    <n v="0.5"/>
    <x v="1"/>
  </r>
  <r>
    <x v="1"/>
    <s v="LA"/>
    <s v="CHI"/>
    <n v="32"/>
    <n v="68"/>
    <s v="(14:40) (No Huddle) 27-D.Henderson left guard to CHI 32 for no gain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"/>
    <n v="98"/>
    <s v="(12:34) 27-D.Henderson left tackle to CHI 4 for -2 yards (33-Ja.Johnson; 44-A.Ogletree)."/>
    <s v="run"/>
    <n v="1"/>
    <n v="0"/>
    <n v="0"/>
    <n v="0"/>
    <s v="D.Henderson"/>
    <s v="NA"/>
    <n v="0"/>
    <n v="1"/>
    <n v="0"/>
    <n v="2.5"/>
    <n v="0"/>
    <n v="0"/>
    <n v="2.5"/>
    <x v="200"/>
  </r>
  <r>
    <x v="1"/>
    <s v="CHI"/>
    <s v="LA"/>
    <n v="75"/>
    <n v="25"/>
    <s v="(11:39) 32-D.Montgomery left tackle to CHI 26 for 1 yard (5-J.Ramsey; 58-J.Hollins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8"/>
    <n v="42"/>
    <s v="(9:35) 32-D.Montgomery up the middle to CHI 45 for 3 yards (41-K.Young; 4-J.Fuller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5"/>
    <n v="45"/>
    <s v="(8:54) (Shotgun) 8-D.Williams right tackle to 50 for 5 yards (24-T.Rapp; 58-J.Hollins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45"/>
    <n v="55"/>
    <s v="(4:12) 32-D.Montgomery up the middle to LA 35 for 10 yards (22-D.Long, 4-J.Fuller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35"/>
    <n v="65"/>
    <s v="(3:30) 32-D.Montgomery left guard to LA 32 for 3 yards (69-S.Joseph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3"/>
    <n v="77"/>
    <s v="(2:15) (Shotgun) 32-D.Montgomery up the middle to LA 20 for 3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12"/>
    <n v="88"/>
    <s v="(1:15) (Shotgun) 32-D.Montgomery right tackle to LA 12 for no gain (58-J.Hollins)."/>
    <s v="run"/>
    <n v="1"/>
    <n v="0"/>
    <n v="0"/>
    <n v="0"/>
    <s v="D.Montgomery"/>
    <s v="NA"/>
    <n v="0"/>
    <n v="1"/>
    <n v="0"/>
    <n v="0.7"/>
    <n v="0"/>
    <n v="0"/>
    <n v="0.7"/>
    <x v="14"/>
  </r>
  <r>
    <x v="1"/>
    <s v="CHI"/>
    <s v="LA"/>
    <n v="3"/>
    <n v="97"/>
    <s v="(:38) (Shotgun) 32-D.Montgomery up the middle for 3 yards, TOUCHDOWN."/>
    <s v="run"/>
    <n v="1"/>
    <n v="0"/>
    <n v="0"/>
    <n v="0"/>
    <s v="D.Montgomery"/>
    <s v="NA"/>
    <n v="0"/>
    <n v="1"/>
    <n v="0"/>
    <n v="2.1"/>
    <n v="0"/>
    <n v="0"/>
    <n v="2.1"/>
    <x v="14"/>
  </r>
  <r>
    <x v="1"/>
    <s v="LA"/>
    <s v="CHI"/>
    <n v="75"/>
    <n v="25"/>
    <s v="(14:57) (Shotgun) 27-D.Henderson left guard to LA 25 for no gain (58-R.Smith; 98-B.Nichol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HI"/>
    <s v="LA"/>
    <n v="75"/>
    <n v="25"/>
    <s v="(13:13) 32-D.Montgomery up the middle to CHI 26 for 1 yard (69-S.Joseph; 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67"/>
    <n v="33"/>
    <s v="(11:56) (Shotgun) 32-D.Montgomery up the middle to CHI 39 for 6 yards (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40"/>
    <n v="60"/>
    <s v="(9:17) 32-D.Montgomery right tackle to LA 36 for 4 yards (92-J.Williams, 41-K.Young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6"/>
    <n v="74"/>
    <s v="(7:54) 32-D.Montgomery up the middle to LA 22 for 4 yards (4-J.Fuller, 24-T.Rapp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2"/>
    <n v="78"/>
    <s v="(7:14) (Shotgun) 8-D.Williams up the middle to LA 16 for 6 yards (24-T.Rapp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15"/>
    <n v="85"/>
    <s v="(5:53) (Shotgun) 8-D.Williams left end to LA 14 for 1 yard (54-L.Floyd; 91-G.Gaines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CHI"/>
    <s v="LA"/>
    <n v="3"/>
    <n v="97"/>
    <s v="(4:20) (Shotgun) 1-J.Fields right end for 3 yards, TOUCHDOWN."/>
    <s v="run"/>
    <n v="1"/>
    <n v="0"/>
    <n v="0"/>
    <n v="0"/>
    <s v="J.Fields"/>
    <s v="NA"/>
    <n v="0"/>
    <n v="1"/>
    <n v="0"/>
    <n v="2.1"/>
    <n v="0"/>
    <n v="0"/>
    <n v="2.1"/>
    <x v="313"/>
  </r>
  <r>
    <x v="1"/>
    <s v="LA"/>
    <s v="CHI"/>
    <n v="75"/>
    <n v="25"/>
    <s v="(4:14) (Shotgun) 27-D.Henderson left tackle to LA 30 for 5 yards (96-A.Hick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1"/>
    <n v="99"/>
    <s v="(1:24) 27-D.Henderson up the middle for 1 yard, TOUCHDOWN."/>
    <s v="run"/>
    <n v="1"/>
    <n v="0"/>
    <n v="0"/>
    <n v="0"/>
    <s v="D.Henderson"/>
    <s v="NA"/>
    <n v="0"/>
    <n v="1"/>
    <n v="0"/>
    <n v="3.3"/>
    <n v="0"/>
    <n v="0"/>
    <n v="3.3"/>
    <x v="200"/>
  </r>
  <r>
    <x v="1"/>
    <s v="CHI"/>
    <s v="LA"/>
    <n v="63"/>
    <n v="37"/>
    <s v="(:09) 32-D.Montgomery up the middle to CHI 45 for 8 yards (52-T.Lewis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55"/>
    <n v="45"/>
    <s v="(15:00) (Shotgun) 32-D.Montgomery right tackle to 50 for 5 yards (4-J.Fuller, 94-A.Robinson)."/>
    <s v="run"/>
    <n v="1"/>
    <n v="0"/>
    <n v="0"/>
    <n v="0"/>
    <s v="D.Montgomery"/>
    <s v="NA"/>
    <n v="0"/>
    <n v="1"/>
    <n v="0"/>
    <n v="0.5"/>
    <n v="0"/>
    <n v="0"/>
    <n v="0.5"/>
    <x v="14"/>
  </r>
  <r>
    <x v="1"/>
    <s v="CHI"/>
    <s v="LA"/>
    <n v="28"/>
    <n v="72"/>
    <s v="(12:23) (No Huddle, Shotgun) 8-D.Williams right end pushed ob at LA 25 for 3 yards (4-J.Fuller)."/>
    <s v="run"/>
    <n v="1"/>
    <n v="0"/>
    <n v="0"/>
    <n v="0"/>
    <s v="D.Williams"/>
    <s v="NA"/>
    <n v="0"/>
    <n v="1"/>
    <n v="0"/>
    <n v="0.5"/>
    <n v="0"/>
    <n v="0"/>
    <n v="0.5"/>
    <x v="134"/>
  </r>
  <r>
    <x v="1"/>
    <s v="LA"/>
    <s v="CHI"/>
    <n v="70"/>
    <n v="30"/>
    <s v="(10:01) (Shotgun) 27-D.Henderson left tackle to LA 35 for 5 yards (90-A.Blackson; 44-A.Ogletree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65"/>
    <n v="35"/>
    <s v="(9:23) (Shotgun) 27-D.Henderson left tackle to LA 43 for 8 yards (33-Ja.John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57"/>
    <n v="43"/>
    <s v="(8:37) (Shotgun) 27-D.Henderson left guard to CHI 48 for 9 yards (90-A.Blackson). PENALTY on CHI-44-A.Ogletree, Taunting, 15 yards, enforced at CHI 48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33"/>
    <n v="67"/>
    <s v="(7:56) (Shotgun) 27-D.Henderson left guard to CHI 28 for 5 yards (96-A.Hicks; 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8"/>
    <n v="72"/>
    <s v="(7:09) (Shotgun) 27-D.Henderson right tackle to CHI 26 for 2 yards (58-R.Smith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2"/>
    <n v="78"/>
    <s v="(4:44) 25-S.Michel up the middle to CHI 20 for 2 yards (90-A.Blackson; 50-J.Attaochu)."/>
    <s v="run"/>
    <n v="1"/>
    <n v="0"/>
    <n v="0"/>
    <n v="0"/>
    <s v="S.Michel"/>
    <s v="NA"/>
    <n v="0"/>
    <n v="1"/>
    <n v="0"/>
    <n v="0.5"/>
    <n v="0"/>
    <n v="0"/>
    <n v="0.5"/>
    <x v="314"/>
  </r>
  <r>
    <x v="1"/>
    <s v="LA"/>
    <s v="CHI"/>
    <n v="20"/>
    <n v="80"/>
    <s v="(3:59) (Shotgun) 27-D.Henderson left tackle to CHI 5 for 15 yards (38-Ta.Gipson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5"/>
    <n v="95"/>
    <s v="(3:29) (Shotgun) 27-D.Henderson right guard to CHI 2 for 3 yards (4-E.Jackson)."/>
    <s v="run"/>
    <n v="1"/>
    <n v="0"/>
    <n v="0"/>
    <n v="0"/>
    <s v="D.Henderson"/>
    <s v="NA"/>
    <n v="0"/>
    <n v="1"/>
    <n v="0"/>
    <n v="1.4"/>
    <n v="0"/>
    <n v="0"/>
    <n v="1.4"/>
    <x v="200"/>
  </r>
  <r>
    <x v="1"/>
    <s v="LA"/>
    <s v="CHI"/>
    <n v="27"/>
    <n v="73"/>
    <s v="(2:18) 27-D.Henderson up the middle to CHI 24 for 3 yards (58-R.Smith; 57-C.Jones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LA"/>
    <s v="CHI"/>
    <n v="24"/>
    <n v="76"/>
    <s v="(2:00) 27-D.Henderson right end pushed ob at CHI 16 for 8 yards (22-K.Vildor)."/>
    <s v="run"/>
    <n v="1"/>
    <n v="0"/>
    <n v="0"/>
    <n v="0"/>
    <s v="D.Henderson"/>
    <s v="NA"/>
    <n v="0"/>
    <n v="1"/>
    <n v="0"/>
    <n v="0.5"/>
    <n v="0"/>
    <n v="0"/>
    <n v="0.5"/>
    <x v="200"/>
  </r>
  <r>
    <x v="1"/>
    <s v="CLE"/>
    <s v="KC"/>
    <n v="14"/>
    <n v="86"/>
    <s v="(:26) 27-K.Hunt right tackle to KC 12 for 2 yards (97-A.Okafor; 23-A.Watts)."/>
    <s v="run"/>
    <n v="1"/>
    <n v="0"/>
    <n v="0"/>
    <n v="0"/>
    <s v="K.Hunt"/>
    <s v="NA"/>
    <n v="0"/>
    <n v="1"/>
    <n v="0"/>
    <n v="0.6"/>
    <n v="0"/>
    <n v="0"/>
    <n v="0.6"/>
    <x v="70"/>
  </r>
  <r>
    <x v="1"/>
    <s v="CLE"/>
    <s v="KC"/>
    <n v="9"/>
    <n v="91"/>
    <s v="(14:20) (Shotgun) 27-K.Hunt right end to KC 5 for 4 yards (56-B.Niemann)."/>
    <s v="run"/>
    <n v="1"/>
    <n v="0"/>
    <n v="0"/>
    <n v="0"/>
    <s v="K.Hunt"/>
    <s v="NA"/>
    <n v="0"/>
    <n v="1"/>
    <n v="0"/>
    <n v="0.8"/>
    <n v="0"/>
    <n v="0"/>
    <n v="0.8"/>
    <x v="70"/>
  </r>
  <r>
    <x v="1"/>
    <s v="CLE"/>
    <s v="KC"/>
    <n v="99"/>
    <n v="1"/>
    <s v="(1:31) 27-K.Hunt right guard to CLE 6 for 5 yards (51-M.Danna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94"/>
    <n v="6"/>
    <s v="(1:25) 27-K.Hunt right end to CLE 21 for 15 yards (49-D.Sorensen; 53-A.Hitchens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2"/>
    <n v="98"/>
    <s v="(10:28) 27-K.Hunt left end for 2 yards, TOUCHDOWN."/>
    <s v="run"/>
    <n v="1"/>
    <n v="0"/>
    <n v="0"/>
    <n v="0"/>
    <s v="K.Hunt"/>
    <s v="NA"/>
    <n v="0"/>
    <n v="1"/>
    <n v="0"/>
    <n v="2.5"/>
    <n v="0"/>
    <n v="0"/>
    <n v="2.5"/>
    <x v="70"/>
  </r>
  <r>
    <x v="1"/>
    <s v="KC"/>
    <s v="CLE"/>
    <n v="81"/>
    <n v="19"/>
    <s v="(7:46) (Shotgun) 25-C.Edwards-Helaire up the middle to KC 17 for -2 yards (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6"/>
    <n v="34"/>
    <s v="(6:33) 25-C.Edwards-Helaire left guard to KC 38 for 4 yards (90-J.Clown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18"/>
    <n v="82"/>
    <s v="(4:08) (Shotgun) 10-T.Hill right end to CLE 14 for 4 yards (23-T.Hill)."/>
    <s v="run"/>
    <n v="1"/>
    <n v="0"/>
    <n v="0"/>
    <n v="0"/>
    <s v="T.Hill"/>
    <s v="NA"/>
    <n v="0"/>
    <n v="1"/>
    <n v="0"/>
    <n v="0.5"/>
    <n v="0"/>
    <n v="0"/>
    <n v="0.5"/>
    <x v="72"/>
  </r>
  <r>
    <x v="1"/>
    <s v="CLE"/>
    <s v="KC"/>
    <n v="83"/>
    <n v="17"/>
    <s v="(2:49) 27-K.Hunt right end to CLE 22 for 5 yards (49-D.Sorensen)."/>
    <s v="run"/>
    <n v="1"/>
    <n v="0"/>
    <n v="0"/>
    <n v="0"/>
    <s v="K.Hunt"/>
    <s v="NA"/>
    <n v="0"/>
    <n v="1"/>
    <n v="0"/>
    <n v="0.5"/>
    <n v="0"/>
    <n v="0"/>
    <n v="0.5"/>
    <x v="70"/>
  </r>
  <r>
    <x v="1"/>
    <s v="CLE"/>
    <s v="KC"/>
    <n v="5"/>
    <n v="95"/>
    <s v="(13:33) 80-J.Landry left end to KC 1 for 4 yards (98-T.Wharton; 38-L.Sneed). CLE-71-J.Wills was injured during the play. His return is Questionable.  Cleveland challenged the short of the goal line ruling, and the play was REVERSED. 80-J.Landry left end for 5 yards, TOUCHDOWN. CLE-71-J.Wills was injured during the play. His return is Questionable."/>
    <s v="run"/>
    <n v="1"/>
    <n v="0"/>
    <n v="0"/>
    <n v="0"/>
    <s v="J.Landry"/>
    <s v="NA"/>
    <n v="0"/>
    <n v="1"/>
    <n v="0"/>
    <n v="1.4"/>
    <n v="0"/>
    <n v="0"/>
    <n v="1.4"/>
    <x v="137"/>
  </r>
  <r>
    <x v="1"/>
    <s v="KC"/>
    <s v="CLE"/>
    <n v="67"/>
    <n v="33"/>
    <s v="(12:53) (Shotgun) 25-C.Edwards-Helaire up the middle to KC 34 for 1 yard (28-J.Owusu-Koramoah; 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6"/>
    <n v="34"/>
    <s v="(12:11) 45-M.Burton up the middle to KC 36 for 2 yards (95-M.Garrett; 90-J.Clowney)."/>
    <s v="run"/>
    <n v="1"/>
    <n v="0"/>
    <n v="0"/>
    <n v="0"/>
    <s v="M.Burton"/>
    <s v="NA"/>
    <n v="0"/>
    <n v="1"/>
    <n v="0"/>
    <n v="0.5"/>
    <n v="0"/>
    <n v="0"/>
    <n v="0.5"/>
    <x v="289"/>
  </r>
  <r>
    <x v="1"/>
    <s v="CLE"/>
    <s v="KC"/>
    <n v="77"/>
    <n v="23"/>
    <s v="(5:17) (Shotgun) 10-A.Schwartz right end pushed ob at CLE 40 for 17 yards (38-L.Sneed)."/>
    <s v="run"/>
    <n v="1"/>
    <n v="0"/>
    <n v="0"/>
    <n v="0"/>
    <s v="A.Schwartz"/>
    <s v="NA"/>
    <n v="0"/>
    <n v="1"/>
    <n v="0"/>
    <n v="0.5"/>
    <n v="0"/>
    <n v="0"/>
    <n v="0.5"/>
    <x v="71"/>
  </r>
  <r>
    <x v="1"/>
    <s v="CLE"/>
    <s v="KC"/>
    <n v="75"/>
    <n v="25"/>
    <s v="(15:00) 24-N.Chubb left end to CLE 27 for 2 yards (51-M.Danna; 98-T.Whar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5"/>
    <n v="35"/>
    <s v="(13:47) 24-N.Chubb left tackle pushed ob at CLE 41 for 6 yards (38-L.Sneed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KC"/>
    <s v="CLE"/>
    <n v="75"/>
    <n v="25"/>
    <s v="(15:00) (Shotgun) 25-C.Edwards-Helaire right end to KC 28 for 3 yards (58-M.McDowell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72"/>
    <n v="28"/>
    <s v="(14:24) (Shotgun) 25-C.Edwards-Helaire right tackle to KC 32 for 4 yards (4-A.Walk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62"/>
    <n v="38"/>
    <s v="(13:12) (Shotgun) 25-C.Edwards-Helaire right tackle to KC 42 for 4 yards (55-T.McKinl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39"/>
    <n v="61"/>
    <s v="(11:05) (Shotgun) 25-C.Edwards-Helaire left guard to CLE 36 for 3 yards (97-M.Jack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28"/>
    <n v="72"/>
    <s v="(9:55) 25-C.Edwards-Helaire up the middle to CLE 19 for 9 yards (36-M.Stewar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CLE"/>
    <s v="KC"/>
    <n v="22"/>
    <n v="78"/>
    <s v="(10:54) 24-N.Chubb left end to KC 23 for -1 yards (54-N.Bol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10"/>
    <n v="90"/>
    <s v="(8:40) (Shotgun) 24-N.Chubb right end to KC 4 for 6 yards (90-J.Reed)."/>
    <s v="run"/>
    <n v="1"/>
    <n v="0"/>
    <n v="0"/>
    <n v="0"/>
    <s v="N.Chubb"/>
    <s v="NA"/>
    <n v="0"/>
    <n v="1"/>
    <n v="0"/>
    <n v="0.8"/>
    <n v="0"/>
    <n v="0"/>
    <n v="0.8"/>
    <x v="206"/>
  </r>
  <r>
    <x v="1"/>
    <s v="CLE"/>
    <s v="KC"/>
    <n v="4"/>
    <n v="96"/>
    <s v="(7:58) 24-N.Chubb right guard for 4 yards, TOUCHDOWN."/>
    <s v="run"/>
    <n v="1"/>
    <n v="0"/>
    <n v="0"/>
    <n v="0"/>
    <s v="N.Chubb"/>
    <s v="NA"/>
    <n v="0"/>
    <n v="1"/>
    <n v="0"/>
    <n v="1.8"/>
    <n v="0"/>
    <n v="0"/>
    <n v="1.8"/>
    <x v="206"/>
  </r>
  <r>
    <x v="1"/>
    <s v="KC"/>
    <s v="CLE"/>
    <n v="53"/>
    <n v="47"/>
    <s v="(5:56) 25-C.Edwards-Helaire right tackle to KC 48 for 1 yard (97-M.Jackson; 90-J.Clowney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44"/>
    <n v="56"/>
    <s v="(4:43) (Shotgun) Direct snap to 81-B.Bell.  81-B.Bell up the middle to CLE 42 for 2 yards (95-M.Garrett)."/>
    <s v="run"/>
    <n v="1"/>
    <n v="0"/>
    <n v="0"/>
    <n v="0"/>
    <s v="B.Bell"/>
    <s v="NA"/>
    <n v="0"/>
    <n v="1"/>
    <n v="0"/>
    <n v="0.5"/>
    <n v="0"/>
    <n v="0"/>
    <n v="0.5"/>
    <x v="207"/>
  </r>
  <r>
    <x v="1"/>
    <s v="KC"/>
    <s v="CLE"/>
    <n v="42"/>
    <n v="58"/>
    <s v="(4:05) (Shotgun) 25-C.Edwards-Helaire up the middle to CLE 37 for 5 yards (28-J.Owusu-Koramoah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20"/>
    <n v="80"/>
    <s v="(2:11) (Shotgun) 31-Da.Williams left guard to CLE 16 for 4 yards (36-M.Stewart)."/>
    <s v="run"/>
    <n v="1"/>
    <n v="0"/>
    <n v="0"/>
    <n v="0"/>
    <s v="Da.Williams"/>
    <s v="NA"/>
    <n v="0"/>
    <n v="1"/>
    <n v="0"/>
    <n v="0.5"/>
    <n v="0"/>
    <n v="0"/>
    <n v="0.5"/>
    <x v="315"/>
  </r>
  <r>
    <x v="1"/>
    <s v="CLE"/>
    <s v="KC"/>
    <n v="18"/>
    <n v="82"/>
    <s v="(3:01) 24-N.Chubb left end for 18 yards, TOUCHDOWN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75"/>
    <n v="25"/>
    <s v="(7:27) 24-N.Chubb left guard to CLE 31 for 6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9"/>
    <n v="31"/>
    <s v="(6:46) (Shotgun) 24-N.Chubb left end to CLE 48 for 17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52"/>
    <n v="48"/>
    <s v="(6:03) 24-N.Chubb right end to KC 48 for 4 yards (22-J.Thornhill). FUMBLES (22-J.Thornhill), RECOVERED by KC-56-B.Niemann at KC 47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64"/>
    <n v="36"/>
    <s v="(15:00) 24-N.Chubb right tackle to CLE 38 for 2 yards (98-T.Whar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53"/>
    <n v="47"/>
    <s v="(13:53) 24-N.Chubb left tackle to KC 47 for 6 yards (56-B.Niemann; 53-A.Hitchens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CLE"/>
    <s v="KC"/>
    <n v="77"/>
    <n v="23"/>
    <s v="(8:42) (Punt formation) 7-J.Gillan FUMBLES (Aborted) at CLE 10, and recovers at CLE 11. 7-J.Gillan to CLE 15 for 4 yards (85-M.Kemp)."/>
    <s v="run"/>
    <n v="1"/>
    <n v="0"/>
    <n v="0"/>
    <n v="0"/>
    <s v="J.Gillan"/>
    <s v="NA"/>
    <n v="0"/>
    <n v="1"/>
    <n v="0"/>
    <n v="0.5"/>
    <n v="0"/>
    <n v="0"/>
    <n v="0.5"/>
    <x v="316"/>
  </r>
  <r>
    <x v="1"/>
    <s v="KC"/>
    <s v="CLE"/>
    <n v="15"/>
    <n v="85"/>
    <s v="(8:36) 25-C.Edwards-Helaire right end to CLE 8 for 7 yards (51-Ma.Wil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8"/>
    <n v="92"/>
    <s v="(7:51) (Shotgun) 25-C.Edwards-Helaire right guard to CLE 8 for no gain (97-M.Jackson)."/>
    <s v="run"/>
    <n v="1"/>
    <n v="0"/>
    <n v="0"/>
    <n v="0"/>
    <s v="C.Edwards-Helaire"/>
    <s v="NA"/>
    <n v="0"/>
    <n v="1"/>
    <n v="0"/>
    <n v="1.1000000000000001"/>
    <n v="0"/>
    <n v="0"/>
    <n v="1.1000000000000001"/>
    <x v="203"/>
  </r>
  <r>
    <x v="1"/>
    <s v="CLE"/>
    <s v="KC"/>
    <n v="17"/>
    <n v="83"/>
    <s v="(12:27) 24-N.Chubb left end to KC 10 for 7 yards (22-J.Thornhill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KC"/>
    <s v="CLE"/>
    <n v="73"/>
    <n v="27"/>
    <s v="(5:20) (Shotgun) 25-C.Edwards-Helaire up the middle to KC 31 for 4 yards (95-M.Garret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KC"/>
    <s v="CLE"/>
    <n v="51"/>
    <n v="49"/>
    <s v="(3:49) 25-C.Edwards-Helaire up the middle to KC 49 for no gain (51-Ma.Wil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1"/>
    <s v="CLE"/>
    <s v="KC"/>
    <n v="10"/>
    <n v="90"/>
    <s v="(11:38) (Shotgun) 24-N.Chubb up the middle to KC 4 for 6 yards (54-N.Bolton; 22-J.Thornhill)."/>
    <s v="run"/>
    <n v="1"/>
    <n v="0"/>
    <n v="0"/>
    <n v="0"/>
    <s v="N.Chubb"/>
    <s v="NA"/>
    <n v="0"/>
    <n v="1"/>
    <n v="0"/>
    <n v="0.8"/>
    <n v="0"/>
    <n v="0"/>
    <n v="0.8"/>
    <x v="206"/>
  </r>
  <r>
    <x v="1"/>
    <s v="CLE"/>
    <s v="KC"/>
    <n v="4"/>
    <n v="96"/>
    <s v="(11:12) 24-N.Chubb right end to KC 2 for 2 yards (99-K.Saunders; 54-N.Bolton)."/>
    <s v="run"/>
    <n v="1"/>
    <n v="0"/>
    <n v="0"/>
    <n v="0"/>
    <s v="N.Chubb"/>
    <s v="NA"/>
    <n v="0"/>
    <n v="1"/>
    <n v="0"/>
    <n v="1.8"/>
    <n v="0"/>
    <n v="0"/>
    <n v="1.8"/>
    <x v="206"/>
  </r>
  <r>
    <x v="1"/>
    <s v="CLE"/>
    <s v="KC"/>
    <n v="70"/>
    <n v="30"/>
    <s v="(6:15) 24-N.Chubb up the middle to CLE 28 for -2 yards (98-T.Wharton; 54-N.Bolton)."/>
    <s v="run"/>
    <n v="1"/>
    <n v="0"/>
    <n v="0"/>
    <n v="0"/>
    <s v="N.Chubb"/>
    <s v="NA"/>
    <n v="0"/>
    <n v="1"/>
    <n v="0"/>
    <n v="0.5"/>
    <n v="0"/>
    <n v="0"/>
    <n v="0.5"/>
    <x v="206"/>
  </r>
  <r>
    <x v="1"/>
    <s v="TB"/>
    <s v="DAL"/>
    <n v="75"/>
    <n v="25"/>
    <s v="(15:00) (Shotgun) 7-L.Fournette left tackle to TB 30 for 5 yards (97-O.Odighizuwa; 11-M.Parsons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0"/>
    <n v="30"/>
    <s v="(14:17) 7-L.Fournette right guard to TB 33 for 3 yards (55-L.Vander Esch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DAL"/>
    <s v="TB"/>
    <n v="70"/>
    <n v="30"/>
    <s v="(12:51) 21-E.Elliott up the middle to DAL 34 for 4 yards (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61"/>
    <n v="39"/>
    <s v="(11:48) 21-E.Elliott left guard to DAL 41 for 2 yards (54-L.David; 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59"/>
    <n v="41"/>
    <s v="(11:04) 21-E.Elliott right end to DAL 45 for 4 yards (32-M.Edwards; 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TB"/>
    <s v="DAL"/>
    <n v="94"/>
    <n v="6"/>
    <s v="(9:32) 27-R.Jones left guard to TB 11 for 5 yards (90-D.Lawrence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TB"/>
    <s v="DAL"/>
    <n v="16"/>
    <n v="84"/>
    <s v="(6:55) 7-L.Fournette left tackle to DAL 13 for 3 yards (42-K.Neal; 92-D.Armstrong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5"/>
    <n v="25"/>
    <s v="(1:35) 27-R.Jones right tackle to TB 28 for 3 yards (30-A.Brow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TB"/>
    <s v="DAL"/>
    <n v="45"/>
    <n v="55"/>
    <s v="(:45) 27-R.Jones up the middle to DAL 40 for 5 yards (93-T.Basham; 95-B.Urba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DAL"/>
    <s v="TB"/>
    <n v="88"/>
    <n v="12"/>
    <s v="(13:49) (No Huddle, Shotgun) 20-T.Pollard left tackle to DAL 12 for no gain (93-N.Suh; 90-J.Pierre-Paul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TB"/>
    <s v="DAL"/>
    <n v="50"/>
    <n v="50"/>
    <s v="(12:41) 7-L.Fournette right guard to DAL 48 for 2 yards (90-D.Lawrence; 94-R.Gregory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7"/>
    <n v="93"/>
    <s v="(10:36) 7-L.Fournette right guard to DAL 2 for 5 yards (93-T.Basham; 95-B.Urban)."/>
    <s v="run"/>
    <n v="1"/>
    <n v="0"/>
    <n v="0"/>
    <n v="0"/>
    <s v="L.Fournette"/>
    <s v="NA"/>
    <n v="0"/>
    <n v="1"/>
    <n v="0"/>
    <n v="1.2"/>
    <n v="0"/>
    <n v="0"/>
    <n v="1.2"/>
    <x v="140"/>
  </r>
  <r>
    <x v="1"/>
    <s v="TB"/>
    <s v="DAL"/>
    <n v="79"/>
    <n v="21"/>
    <s v="(6:36) 27-R.Jones right tackle to TB 22 for 1 yard (90-D.Lawrence). FUMBLES (90-D.Lawrence), RECOVERED by DAL-94-R.Gregory at TB 27. 94-R.Gregory to TB 27 for no gain (14-C.Godwin)."/>
    <s v="run"/>
    <n v="1"/>
    <n v="0"/>
    <n v="0"/>
    <n v="0"/>
    <s v="R.Jones"/>
    <s v="NA"/>
    <n v="0"/>
    <n v="1"/>
    <n v="0"/>
    <n v="0.5"/>
    <n v="0"/>
    <n v="0"/>
    <n v="0.5"/>
    <x v="163"/>
  </r>
  <r>
    <x v="1"/>
    <s v="DAL"/>
    <s v="TB"/>
    <n v="27"/>
    <n v="73"/>
    <s v="(6:28) 21-E.Elliott up the middle to TB 25 for 2 yards (56-R.Nunez-Roches; 54-L.Davi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48"/>
    <n v="52"/>
    <s v="(13:24) 21-E.Elliott up the middle to TB 48 for no gain (26-A.Adams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8"/>
    <n v="92"/>
    <s v="(11:09) (No Huddle, Shotgun) 4-D.Prescott up the middle to TB 5 for 3 yards (54-L.David)."/>
    <s v="run"/>
    <n v="1"/>
    <n v="0"/>
    <n v="0"/>
    <n v="0"/>
    <s v="D.Prescott"/>
    <s v="NA"/>
    <n v="0"/>
    <n v="1"/>
    <n v="0"/>
    <n v="1.1000000000000001"/>
    <n v="0"/>
    <n v="0"/>
    <n v="1.1000000000000001"/>
    <x v="317"/>
  </r>
  <r>
    <x v="1"/>
    <s v="DAL"/>
    <s v="TB"/>
    <n v="2"/>
    <n v="98"/>
    <s v="(10:00) (Shotgun) 21-E.Elliott left end to TB 3 for -1 yards (26-A.Adams)."/>
    <s v="run"/>
    <n v="1"/>
    <n v="0"/>
    <n v="0"/>
    <n v="0"/>
    <s v="E.Elliott"/>
    <s v="NA"/>
    <n v="0"/>
    <n v="1"/>
    <n v="0"/>
    <n v="2.5"/>
    <n v="0"/>
    <n v="0"/>
    <n v="2.5"/>
    <x v="101"/>
  </r>
  <r>
    <x v="1"/>
    <s v="DAL"/>
    <s v="TB"/>
    <n v="75"/>
    <n v="25"/>
    <s v="(6:23) 21-E.Elliott left end pushed ob at DAL 38 for 13 yards (31-A.Winfiel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55"/>
    <n v="45"/>
    <s v="(5:23) 20-T.Pollard left guard to DAL 48 for 3 yards (54-L.David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DAL"/>
    <s v="TB"/>
    <n v="42"/>
    <n v="58"/>
    <s v="(4:12) 21-E.Elliott left guard to TB 42 for no gain (45-D.White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25"/>
    <n v="75"/>
    <s v="(1:23) 21-E.Elliott left end to TB 21 for 4 yards (35-J.Dean; 31-A.Winfiel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TB"/>
    <s v="DAL"/>
    <n v="60"/>
    <n v="40"/>
    <s v="(15:00) 7-L.Fournette up the middle to TB 47 for 7 yards (27-J.Kearse; 9-J.Smith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47"/>
    <n v="53"/>
    <s v="(12:56) 7-L.Fournette left guard to DAL 47 for no gain (11-M.Parsons; 27-J.Kearse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47"/>
    <n v="53"/>
    <s v="(9:37) 81-A.Brown right end to DAL 41 for 6 yards (42-K.Neal)."/>
    <s v="run"/>
    <n v="1"/>
    <n v="0"/>
    <n v="0"/>
    <n v="0"/>
    <s v="A.Brown"/>
    <s v="NA"/>
    <n v="0"/>
    <n v="1"/>
    <n v="0"/>
    <n v="0.5"/>
    <n v="0"/>
    <n v="0"/>
    <n v="0.5"/>
    <x v="165"/>
  </r>
  <r>
    <x v="1"/>
    <s v="TB"/>
    <s v="DAL"/>
    <n v="20"/>
    <n v="80"/>
    <s v="(6:25) 7-L.Fournette left guard to DAL 14 for 6 yards (90-D.Lawrence; 27-J.Kearse)."/>
    <s v="run"/>
    <n v="1"/>
    <n v="0"/>
    <n v="0"/>
    <n v="0"/>
    <s v="L.Fournette"/>
    <s v="NA"/>
    <n v="0"/>
    <n v="1"/>
    <n v="0"/>
    <n v="0.5"/>
    <n v="0"/>
    <n v="0"/>
    <n v="0.5"/>
    <x v="140"/>
  </r>
  <r>
    <x v="1"/>
    <s v="TB"/>
    <s v="DAL"/>
    <n v="14"/>
    <n v="86"/>
    <s v="(5:47) 7-L.Fournette up the middle to DAL 13 for 1 yard (11-M.Parsons; 42-K.Neal)."/>
    <s v="run"/>
    <n v="1"/>
    <n v="0"/>
    <n v="0"/>
    <n v="0"/>
    <s v="L.Fournette"/>
    <s v="NA"/>
    <n v="0"/>
    <n v="1"/>
    <n v="0"/>
    <n v="0.6"/>
    <n v="0"/>
    <n v="0"/>
    <n v="0.6"/>
    <x v="140"/>
  </r>
  <r>
    <x v="1"/>
    <s v="DAL"/>
    <s v="TB"/>
    <n v="90"/>
    <n v="10"/>
    <s v="(4:52) (Shotgun) 21-E.Elliott left end to DAL 11 for 1 yard (90-J.Pierre-Paul; 54-L.David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34"/>
    <n v="66"/>
    <s v="(1:48) 21-E.Elliott right tackle to TB 30 for 4 yards (96-S.McLendon)."/>
    <s v="run"/>
    <n v="1"/>
    <n v="0"/>
    <n v="0"/>
    <n v="0"/>
    <s v="E.Elliott"/>
    <s v="NA"/>
    <n v="0"/>
    <n v="1"/>
    <n v="0"/>
    <n v="0.5"/>
    <n v="0"/>
    <n v="0"/>
    <n v="0.5"/>
    <x v="101"/>
  </r>
  <r>
    <x v="1"/>
    <s v="DAL"/>
    <s v="TB"/>
    <n v="75"/>
    <n v="25"/>
    <s v="(:02) (Shotgun) Direct snap to 20-T.Pollard.  20-T.Pollard right end to DAL 36 for 11 yards (58-S.Barrett)."/>
    <s v="run"/>
    <n v="1"/>
    <n v="0"/>
    <n v="0"/>
    <n v="0"/>
    <s v="T.Pollard"/>
    <s v="NA"/>
    <n v="0"/>
    <n v="1"/>
    <n v="0"/>
    <n v="0.5"/>
    <n v="0"/>
    <n v="0"/>
    <n v="0.5"/>
    <x v="17"/>
  </r>
  <r>
    <x v="1"/>
    <s v="NYG"/>
    <s v="DEN"/>
    <n v="77"/>
    <n v="23"/>
    <s v="(14:54) (Shotgun) 26-S.Barkley left guard to NYG 28 for 5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36"/>
    <n v="64"/>
    <s v="(13:12) (No Huddle, Shotgun) 28-D.Booker up the middle to DEN 38 for -2 yards (96-S.Harri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DEN"/>
    <s v="NYG"/>
    <n v="80"/>
    <n v="20"/>
    <s v="(12:21) 25-M.Gordon left guard to DEN 19 for -1 yards (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6"/>
    <n v="34"/>
    <s v="(10:51) (Shotgun) 25-M.Gordon right end to DEN 36 for 2 yards (59-L.Carter; 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4"/>
    <n v="36"/>
    <s v="(10:11) (Shotgun) 33-J.Williams right end to DEN 41 for 5 yards (54-B.Martinez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NYG"/>
    <s v="DEN"/>
    <n v="78"/>
    <n v="22"/>
    <s v="(9:12) (Shotgun) 26-S.Barkley right end to NYG 26 for 4 yards (31-J.Simmon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47"/>
    <n v="53"/>
    <s v="(5:36) (Shotgun) 25-M.Gordon right guard to NYG 45 for 2 yards (59-L.Carter; 23-L.Ryan). PENALTY on DEN-14-C.Sutton, Illegal Block Above the Waist, 10 yards, enforced at NYG 45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55"/>
    <n v="45"/>
    <s v="(5:10) (Shotgun) 33-J.Williams right guard to NYG 46 for 9 yards (59-L.Carter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40"/>
    <n v="60"/>
    <s v="(3:47) 33-J.Williams right end to NYG 38 for 2 yards (30-D.Holmes; 98-A.John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22"/>
    <n v="78"/>
    <s v="(1:30) 25-M.Gordon right tackle to NYG 20 for 2 yards (98-A.Johnson; 55-R.Ragland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11"/>
    <n v="89"/>
    <s v="(14:55) 33-J.Williams right guard to NYG 13 for -2 yards (99-L.Williams, 51-A.Ojulari)."/>
    <s v="run"/>
    <n v="1"/>
    <n v="0"/>
    <n v="0"/>
    <n v="0"/>
    <s v="J.Williams"/>
    <s v="NA"/>
    <n v="0"/>
    <n v="1"/>
    <n v="0"/>
    <n v="0.7"/>
    <n v="0"/>
    <n v="0"/>
    <n v="0.7"/>
    <x v="102"/>
  </r>
  <r>
    <x v="1"/>
    <s v="NYG"/>
    <s v="DEN"/>
    <n v="58"/>
    <n v="42"/>
    <s v="(12:41) 26-S.Barkley left tackle to NYG 44 for 2 yards (96-S.Harris; 99-S.Stephe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44"/>
    <n v="56"/>
    <s v="(10:34) 26-S.Barkley right tackle to DEN 45 for -1 yards (93-D.Jone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70"/>
    <n v="30"/>
    <s v="(8:14) (Shotgun) 25-M.Gordon left end to DEN 37 for 7 yards (23-L.Ryan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NYG"/>
    <s v="DEN"/>
    <n v="96"/>
    <n v="4"/>
    <s v="(4:05) 28-D.Booker up the middle to NYG 5 for 1 yard (93-D.Jone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DEN"/>
    <s v="NYG"/>
    <n v="55"/>
    <n v="45"/>
    <s v="(2:00) (Shotgun) 33-J.Williams right tackle to DEN 45 for no gain (48-T.Crowder; 99-L.Williams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5"/>
    <n v="25"/>
    <s v="(15:00) 25-M.Gordon left end pushed ob at DEN 30 for 5 yards (24-J.Bradberry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0"/>
    <n v="40"/>
    <s v="(13:30) 33-J.Williams right tackle to DEN 44 for 4 yards (75-D.Shelt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50"/>
    <n v="50"/>
    <s v="(11:50) (Shotgun) 25-M.Gordon right end to NYG 44 for 6 yards (98-A.Johnson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36"/>
    <n v="64"/>
    <s v="(10:23) 25-M.Gordon left tackle to NYG 30 for 6 yards (48-T.Crowder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13"/>
    <n v="87"/>
    <s v="(8:32) 33-J.Williams up the middle to NYG 11 for 2 yards (98-A.Johnson; 55-R.Ragland)."/>
    <s v="run"/>
    <n v="1"/>
    <n v="0"/>
    <n v="0"/>
    <n v="0"/>
    <s v="J.Williams"/>
    <s v="NA"/>
    <n v="0"/>
    <n v="1"/>
    <n v="0"/>
    <n v="0.6"/>
    <n v="0"/>
    <n v="0"/>
    <n v="0.6"/>
    <x v="102"/>
  </r>
  <r>
    <x v="1"/>
    <s v="NYG"/>
    <s v="DEN"/>
    <n v="75"/>
    <n v="25"/>
    <s v="(6:48) (Shotgun) 26-S.Barkley left guard to NYG 30 for 5 yards (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55"/>
    <n v="45"/>
    <s v="(5:19) 26-S.Barkley up the middle to NYG 47 for 2 yards (45-A.Johnso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25"/>
    <n v="75"/>
    <s v="(3:45) (Shotgun) 26-S.Barkley right tackle to DEN 22 for 3 yards (48-A.Mintze; 99-S.Stephen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DEN"/>
    <s v="NYG"/>
    <n v="87"/>
    <n v="13"/>
    <s v="(2:47) (Shotgun) 25-M.Gordon left end to DEN 15 for 2 yards (75-D.Shelton; 99-L.Williams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63"/>
    <n v="37"/>
    <s v="(1:26) 33-J.Williams left end pushed ob at DEN 49 for 12 yards (29-X.McKinney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51"/>
    <n v="49"/>
    <s v="(:49) 33-J.Williams right tackle to NYG 48 for 3 yards (54-B.Martinez; 22-A.Jack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25"/>
    <n v="75"/>
    <s v="(15:00) 25-M.Gordon right guard to NYG 25 for no gain (54-B.Martinez)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NYG"/>
    <s v="DEN"/>
    <n v="75"/>
    <n v="25"/>
    <s v="(12:44) (Shotgun) 26-S.Barkley left guard to NYG 28 for 3 yards (22-K.Jackson; 96-S.Harri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52"/>
    <n v="48"/>
    <s v="(11:25) 28-D.Booker left tackle to 50 for 2 yards (45-A.Johnson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NYG"/>
    <s v="DEN"/>
    <n v="38"/>
    <n v="62"/>
    <s v="(9:27) (Shotgun) 26-S.Barkley left tackle to DEN 36 for 2 yards (90-D.Williams)."/>
    <s v="run"/>
    <n v="1"/>
    <n v="0"/>
    <n v="0"/>
    <n v="0"/>
    <s v="S.Barkley"/>
    <s v="NA"/>
    <n v="0"/>
    <n v="1"/>
    <n v="0"/>
    <n v="0.5"/>
    <n v="0"/>
    <n v="0"/>
    <n v="0.5"/>
    <x v="179"/>
  </r>
  <r>
    <x v="1"/>
    <s v="NYG"/>
    <s v="DEN"/>
    <n v="19"/>
    <n v="81"/>
    <s v="(8:01) (Shotgun) 28-D.Booker left guard to DEN 13 for 6 yards (90-D.Williams)."/>
    <s v="run"/>
    <n v="1"/>
    <n v="0"/>
    <n v="0"/>
    <n v="0"/>
    <s v="D.Booker"/>
    <s v="NA"/>
    <n v="0"/>
    <n v="1"/>
    <n v="0"/>
    <n v="0.5"/>
    <n v="0"/>
    <n v="0"/>
    <n v="0.5"/>
    <x v="213"/>
  </r>
  <r>
    <x v="1"/>
    <s v="NYG"/>
    <s v="DEN"/>
    <n v="7"/>
    <n v="93"/>
    <s v="(7:08) (No Huddle) 26-S.Barkley right end ran ob at DEN 6 for 1 yard (47-J.Jewell)."/>
    <s v="run"/>
    <n v="1"/>
    <n v="0"/>
    <n v="0"/>
    <n v="0"/>
    <s v="S.Barkley"/>
    <s v="NA"/>
    <n v="0"/>
    <n v="1"/>
    <n v="0"/>
    <n v="1.2"/>
    <n v="0"/>
    <n v="0"/>
    <n v="1.2"/>
    <x v="179"/>
  </r>
  <r>
    <x v="1"/>
    <s v="DEN"/>
    <s v="NYG"/>
    <n v="94"/>
    <n v="6"/>
    <s v="(6:25) 33-J.Williams right guard to DEN 8 for 2 yards (20-J.Love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92"/>
    <n v="8"/>
    <s v="(5:39) 33-J.Williams up the middle to DEN 12 for 4 yards (55-R.Ragland, 24-J.Bradberry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0"/>
    <n v="30"/>
    <s v="(4:48) 25-M.Gordon up the middle for 70 yards, TOUCHDOWN."/>
    <s v="run"/>
    <n v="1"/>
    <n v="0"/>
    <n v="0"/>
    <n v="0"/>
    <s v="M.Gordon"/>
    <s v="NA"/>
    <n v="0"/>
    <n v="1"/>
    <n v="0"/>
    <n v="0.5"/>
    <n v="0"/>
    <n v="0"/>
    <n v="0.5"/>
    <x v="37"/>
  </r>
  <r>
    <x v="1"/>
    <s v="DEN"/>
    <s v="NYG"/>
    <n v="79"/>
    <n v="21"/>
    <s v="(2:55) 33-J.Williams left tackle to DEN 24 for 3 yards (55-R.Ragland; 22-A.Jackson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6"/>
    <n v="24"/>
    <s v="(2:49) 33-J.Williams right end to DEN 23 for -1 yards (21-J.Peppers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DEN"/>
    <s v="NYG"/>
    <n v="77"/>
    <n v="23"/>
    <s v="(2:04) 33-J.Williams up the middle to DEN 25 for 2 yards (53-O.Ximines; 55-R.Ragland)."/>
    <s v="run"/>
    <n v="1"/>
    <n v="0"/>
    <n v="0"/>
    <n v="0"/>
    <s v="J.Williams"/>
    <s v="NA"/>
    <n v="0"/>
    <n v="1"/>
    <n v="0"/>
    <n v="0.5"/>
    <n v="0"/>
    <n v="0"/>
    <n v="0.5"/>
    <x v="102"/>
  </r>
  <r>
    <x v="1"/>
    <s v="NYG"/>
    <s v="DEN"/>
    <n v="4"/>
    <n v="96"/>
    <s v="(:01) (Shotgun) 8-D.Jones up the middle for 4 yards, TOUCHDOWN."/>
    <s v="run"/>
    <n v="1"/>
    <n v="0"/>
    <n v="0"/>
    <n v="0"/>
    <s v="D.Jones"/>
    <s v="NA"/>
    <n v="0"/>
    <n v="1"/>
    <n v="0"/>
    <n v="1.8"/>
    <n v="0"/>
    <n v="0"/>
    <n v="1.8"/>
    <x v="318"/>
  </r>
  <r>
    <x v="1"/>
    <s v="NO"/>
    <s v="GB"/>
    <n v="75"/>
    <n v="25"/>
    <s v="(15:00) 41-A.Kamara right end to NO 26 for 1 yard (59-D.Campbell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9"/>
    <n v="51"/>
    <s v="(13:10) 41-A.Kamara left tackle to GB 44 for 5 yards (91-P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9"/>
    <n v="71"/>
    <s v="(11:52) 41-A.Kamara left end to GB 26 for 3 yards (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GB"/>
    <s v="NO"/>
    <n v="75"/>
    <n v="25"/>
    <s v="(11:00) 33-A.Jones up the middle to GB 24 for -1 yards (92-M.Davenport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GB"/>
    <s v="NO"/>
    <n v="63"/>
    <n v="37"/>
    <s v="(8:17) 33-A.Jones left tackle to GB 38 for 1 yard (95-A.Huggins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NO"/>
    <s v="GB"/>
    <n v="76"/>
    <n v="24"/>
    <s v="(7:09) 41-A.Kamara right end to NO 27 for 3 yards (91-P.Smith; 96-K.Keke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73"/>
    <n v="27"/>
    <s v="(6:33) (Shotgun) 34-T.Jones up the middle to NO 33 for 6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67"/>
    <n v="33"/>
    <s v="(5:57) 7-T.Hill up the middle to NO 35 for 2 yards (51-K.Barnes)."/>
    <s v="run"/>
    <n v="1"/>
    <n v="0"/>
    <n v="0"/>
    <n v="0"/>
    <s v="T.Hill"/>
    <s v="NA"/>
    <n v="0"/>
    <n v="1"/>
    <n v="0"/>
    <n v="0.5"/>
    <n v="0"/>
    <n v="0"/>
    <n v="0.5"/>
    <x v="319"/>
  </r>
  <r>
    <x v="1"/>
    <s v="NO"/>
    <s v="GB"/>
    <n v="62"/>
    <n v="38"/>
    <s v="(4:48) 41-A.Kamara right guard to NO 46 for 8 yards (23-J.Alexander; 31-A.Amo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37"/>
    <n v="63"/>
    <s v="(3:27) 34-T.Jones left end to GB 35 for 2 yards (95-T.Lancaster; 97-K.Clark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25"/>
    <n v="75"/>
    <s v="(1:58) (Shotgun) 34-T.Jones up the middle to GB 20 for 5 yards (94-D.Lowry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20"/>
    <n v="80"/>
    <s v="(1:18) 41-A.Kamara up the middle to GB 17 for 3 yards (95-T.Lancaster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15"/>
    <n v="85"/>
    <s v="(:03) 34-T.Jones right end to GB 6 for 9 yards (51-K.Barne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75"/>
    <n v="25"/>
    <s v="(14:18) 28-A.Dillon up the middle to GB 31 for 6 yards (53-Z.Baun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GB"/>
    <s v="NO"/>
    <n v="69"/>
    <n v="31"/>
    <s v="(13:36) (Shotgun) 28-A.Dillon right guard to GB 37 for 6 yards (92-M.Davenport; 56-D.Davis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NO"/>
    <s v="GB"/>
    <n v="72"/>
    <n v="28"/>
    <s v="(10:28) 34-T.Jones left guard to NO 33 for 5 yards (59-D.Campbell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67"/>
    <n v="33"/>
    <s v="(9:56) 34-T.Jones right guard to NO 42 for 9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58"/>
    <n v="42"/>
    <s v="(9:16) 34-T.Jones up the middle to NO 45 for 3 yards (94-D.Lowry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55"/>
    <n v="45"/>
    <s v="(8:32) 41-A.Kamara left end ran ob at GB 44 for 11 yards (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4"/>
    <n v="56"/>
    <s v="(7:54) 41-A.Kamara right guard to GB 43 for 1 yard (55-Z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8"/>
    <n v="52"/>
    <s v="(6:41) (Shotgun) 41-A.Kamara up the middle to GB 47 for 1 yard (97-K.Clark; 51-K.Barne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7"/>
    <n v="53"/>
    <s v="(5:56) (Shotgun) 41-A.Kamara right tackle to GB 41 for 6 yards (59-D.Campbell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9"/>
    <n v="71"/>
    <s v="(4:22) 41-A.Kamara right tackle to GB 23 for 6 yards (31-A.Amos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23"/>
    <n v="77"/>
    <s v="(3:49) 41-A.Kamara left tackle pushed ob at GB 9 for 14 yards (20-K.King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4"/>
    <n v="96"/>
    <s v="(2:29) 41-A.Kamara up the middle to GB 2 for 2 yards (59-D.Campbell; 94-D.Lowry)."/>
    <s v="run"/>
    <n v="1"/>
    <n v="0"/>
    <n v="0"/>
    <n v="0"/>
    <s v="A.Kamara"/>
    <s v="NA"/>
    <n v="0"/>
    <n v="1"/>
    <n v="0"/>
    <n v="1.8"/>
    <n v="0"/>
    <n v="0"/>
    <n v="1.8"/>
    <x v="61"/>
  </r>
  <r>
    <x v="1"/>
    <s v="NO"/>
    <s v="GB"/>
    <n v="2"/>
    <n v="98"/>
    <s v="(2:00) (Shotgun) 7-T.Hill right guard to GB 3 for -1 yards (31-A.Amos; 96-K.Keke)."/>
    <s v="run"/>
    <n v="1"/>
    <n v="0"/>
    <n v="0"/>
    <n v="0"/>
    <s v="T.Hill"/>
    <s v="NA"/>
    <n v="0"/>
    <n v="1"/>
    <n v="0"/>
    <n v="2.5"/>
    <n v="0"/>
    <n v="0"/>
    <n v="2.5"/>
    <x v="319"/>
  </r>
  <r>
    <x v="1"/>
    <s v="GB"/>
    <s v="NO"/>
    <n v="70"/>
    <n v="30"/>
    <s v="(14:57) 33-A.Jones right end to GB 33 for 3 yards (31-D.Trufant). GB-81-J.Deguara was injured during the play. He is Out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GB"/>
    <s v="NO"/>
    <n v="12"/>
    <n v="88"/>
    <s v="(10:22) (Shotgun) 33-A.Jones up the middle to NO 9 for 3 yards (53-Z.Baun)."/>
    <s v="run"/>
    <n v="1"/>
    <n v="0"/>
    <n v="0"/>
    <n v="0"/>
    <s v="A.Jones"/>
    <s v="NA"/>
    <n v="0"/>
    <n v="1"/>
    <n v="0"/>
    <n v="0.7"/>
    <n v="0"/>
    <n v="0"/>
    <n v="0.7"/>
    <x v="103"/>
  </r>
  <r>
    <x v="1"/>
    <s v="NO"/>
    <s v="GB"/>
    <n v="54"/>
    <n v="46"/>
    <s v="(8:57) 41-A.Kamara right tackle to NO 49 for 3 yards (97-K.Clark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1"/>
    <n v="49"/>
    <s v="(8:16) 2-J.Winston up the middle to GB 49 for 2 yards (94-D.Lowry)."/>
    <s v="run"/>
    <n v="1"/>
    <n v="0"/>
    <n v="0"/>
    <n v="0"/>
    <s v="J.Winston"/>
    <s v="NA"/>
    <n v="0"/>
    <n v="1"/>
    <n v="0"/>
    <n v="0.5"/>
    <n v="0"/>
    <n v="0"/>
    <n v="0.5"/>
    <x v="320"/>
  </r>
  <r>
    <x v="1"/>
    <s v="GB"/>
    <s v="NO"/>
    <n v="97"/>
    <n v="3"/>
    <s v="(5:36) 28-A.Dillon up the middle to GB 8 for 5 yards (56-D.Davis; 99-S.Tuttle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NO"/>
    <s v="GB"/>
    <n v="12"/>
    <n v="88"/>
    <s v="(4:33) 41-A.Kamara left guard to GB 11 for 1 yard (91-P.Smith)."/>
    <s v="run"/>
    <n v="1"/>
    <n v="0"/>
    <n v="0"/>
    <n v="0"/>
    <s v="A.Kamara"/>
    <s v="NA"/>
    <n v="0"/>
    <n v="1"/>
    <n v="0"/>
    <n v="0.7"/>
    <n v="0"/>
    <n v="0"/>
    <n v="0.7"/>
    <x v="61"/>
  </r>
  <r>
    <x v="1"/>
    <s v="NO"/>
    <s v="GB"/>
    <n v="11"/>
    <n v="89"/>
    <s v="(3:53) 41-A.Kamara left tackle to GB 10 for 1 yard (91-P.Smith)."/>
    <s v="run"/>
    <n v="1"/>
    <n v="0"/>
    <n v="0"/>
    <n v="0"/>
    <s v="A.Kamara"/>
    <s v="NA"/>
    <n v="0"/>
    <n v="1"/>
    <n v="0"/>
    <n v="0.7"/>
    <n v="0"/>
    <n v="0"/>
    <n v="0.7"/>
    <x v="61"/>
  </r>
  <r>
    <x v="1"/>
    <s v="GB"/>
    <s v="NO"/>
    <n v="87"/>
    <n v="13"/>
    <s v="(3:00) 33-A.Jones left end to GB 16 for 3 yards (56-D.Davis)."/>
    <s v="run"/>
    <n v="1"/>
    <n v="0"/>
    <n v="0"/>
    <n v="0"/>
    <s v="A.Jones"/>
    <s v="NA"/>
    <n v="0"/>
    <n v="1"/>
    <n v="0"/>
    <n v="0.5"/>
    <n v="0"/>
    <n v="0"/>
    <n v="0.5"/>
    <x v="103"/>
  </r>
  <r>
    <x v="1"/>
    <s v="NO"/>
    <s v="GB"/>
    <n v="21"/>
    <n v="79"/>
    <s v="(1:29) 41-A.Kamara right guard to GB 20 for 1 yard (97-K.Clark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10"/>
    <n v="90"/>
    <s v="(:34) 41-A.Kamara right guard to GB 8 for 2 yards (93-T.Slaton)."/>
    <s v="run"/>
    <n v="1"/>
    <n v="0"/>
    <n v="0"/>
    <n v="0"/>
    <s v="A.Kamara"/>
    <s v="NA"/>
    <n v="0"/>
    <n v="1"/>
    <n v="0"/>
    <n v="0.8"/>
    <n v="0"/>
    <n v="0"/>
    <n v="0.8"/>
    <x v="61"/>
  </r>
  <r>
    <x v="1"/>
    <s v="NO"/>
    <s v="GB"/>
    <n v="66"/>
    <n v="34"/>
    <s v="(13:00) 41-A.Kamara up the middle to NO 41 for 7 yards (93-T.Slaton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9"/>
    <n v="41"/>
    <s v="(12:18) 41-A.Kamara right guard to NO 45 for 4 yards (91-P.Smith)."/>
    <s v="run"/>
    <n v="1"/>
    <n v="0"/>
    <n v="0"/>
    <n v="0"/>
    <s v="A.Kamara"/>
    <s v="NA"/>
    <n v="0"/>
    <n v="1"/>
    <n v="0"/>
    <n v="0.5"/>
    <n v="0"/>
    <n v="0"/>
    <n v="0.5"/>
    <x v="61"/>
  </r>
  <r>
    <x v="1"/>
    <s v="NO"/>
    <s v="GB"/>
    <n v="55"/>
    <n v="45"/>
    <s v="(11:42) 34-T.Jones left end to NO 45 for no gain (59-D.Campbell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75"/>
    <n v="25"/>
    <s v="(10:46) 28-A.Dillon left end to GB 27 for 2 yards (90-T.Kpassagnon)."/>
    <s v="run"/>
    <n v="1"/>
    <n v="0"/>
    <n v="0"/>
    <n v="0"/>
    <s v="A.Dillon"/>
    <s v="NA"/>
    <n v="0"/>
    <n v="1"/>
    <n v="0"/>
    <n v="0.5"/>
    <n v="0"/>
    <n v="0"/>
    <n v="0.5"/>
    <x v="145"/>
  </r>
  <r>
    <x v="1"/>
    <s v="GB"/>
    <s v="NO"/>
    <n v="73"/>
    <n v="27"/>
    <s v="(10:00) 32-K.Hill left end to GB 28 for 1 yard (97-M.Roach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53"/>
    <n v="47"/>
    <s v="(8:33) (Shotgun) 32-K.Hill up the middle to GB 49 for 2 yards (53-Z.Baun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NO"/>
    <s v="GB"/>
    <n v="84"/>
    <n v="16"/>
    <s v="(7:01) 34-T.Jones up the middle to NO 18 for 2 yards (24-I.Yiadom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82"/>
    <n v="18"/>
    <s v="(6:17) 34-T.Jones left guard to NO 24 for 6 yards (31-A.Amo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NO"/>
    <s v="GB"/>
    <n v="86"/>
    <n v="14"/>
    <s v="(5:03) (Shotgun) 34-T.Jones right tackle to NO 17 for 3 yards (42-O.Burks)."/>
    <s v="run"/>
    <n v="1"/>
    <n v="0"/>
    <n v="0"/>
    <n v="0"/>
    <s v="T.Jones"/>
    <s v="NA"/>
    <n v="0"/>
    <n v="1"/>
    <n v="0"/>
    <n v="0.5"/>
    <n v="0"/>
    <n v="0"/>
    <n v="0.5"/>
    <x v="218"/>
  </r>
  <r>
    <x v="1"/>
    <s v="GB"/>
    <s v="NO"/>
    <n v="63"/>
    <n v="37"/>
    <s v="(3:57) 32-K.Hill left end to GB 38 for 1 yard (95-A.Huggins; 99-S.Tuttle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30"/>
    <n v="70"/>
    <s v="(3:05) 18-R.Cobb right end pushed ob at NO 29 for 1 yard (38-J.Heath)."/>
    <s v="run"/>
    <n v="1"/>
    <n v="0"/>
    <n v="0"/>
    <n v="0"/>
    <s v="R.Cobb"/>
    <s v="NA"/>
    <n v="0"/>
    <n v="1"/>
    <n v="0"/>
    <n v="0.5"/>
    <n v="0"/>
    <n v="0"/>
    <n v="0.5"/>
    <x v="173"/>
  </r>
  <r>
    <x v="1"/>
    <s v="GB"/>
    <s v="NO"/>
    <n v="29"/>
    <n v="71"/>
    <s v="(2:53) (Shotgun) 32-K.Hill right tackle to NO 21 for 8 yards (38-J.Heath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GB"/>
    <s v="NO"/>
    <n v="21"/>
    <n v="79"/>
    <s v="(2:10) (Shotgun) 32-K.Hill up the middle to NO 19 for 2 yards (70-C.Ringo; 50-A.Dowell)."/>
    <s v="run"/>
    <n v="1"/>
    <n v="0"/>
    <n v="0"/>
    <n v="0"/>
    <s v="K.Hill"/>
    <s v="NA"/>
    <n v="0"/>
    <n v="1"/>
    <n v="0"/>
    <n v="0.5"/>
    <n v="0"/>
    <n v="0"/>
    <n v="0.5"/>
    <x v="321"/>
  </r>
  <r>
    <x v="1"/>
    <s v="HOU"/>
    <s v="JAX"/>
    <n v="75"/>
    <n v="25"/>
    <s v="(15:00) (Shotgun) 2-M.Ingram left guard to HOU 31 for 6 yards (54-D.Wilson; 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84"/>
    <n v="16"/>
    <s v="(13:41) 2-M.Ingram right tackle to HOU 22 for 6 yards (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8"/>
    <n v="22"/>
    <s v="(13:11) (Shotgun) 2-M.Ingram up the middle to HOU 27 for 5 yards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3"/>
    <n v="57"/>
    <s v="(9:38) (Shotgun) 2-M.Ingram left tackle to JAX 44 for -1 yards (2-R.Jenkins, 6-J.W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4"/>
    <n v="56"/>
    <s v="(8:56) (Shotgun) 31-D.Johnson right guard to JAX 42 for 2 yards (90-M.Brown, 5-R.Ford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2"/>
    <n v="98"/>
    <s v="(7:16) (Shotgun) 2-M.Ingram right guard to JAX 1 for 1 yard (42-A.Wingard, 45-K.Chaisson)."/>
    <s v="run"/>
    <n v="1"/>
    <n v="0"/>
    <n v="0"/>
    <n v="0"/>
    <s v="M.Ingram"/>
    <s v="NA"/>
    <n v="0"/>
    <n v="1"/>
    <n v="0"/>
    <n v="2.5"/>
    <n v="0"/>
    <n v="0"/>
    <n v="2.5"/>
    <x v="230"/>
  </r>
  <r>
    <x v="1"/>
    <s v="HOU"/>
    <s v="JAX"/>
    <n v="1"/>
    <n v="99"/>
    <s v="(6:43) 64-J.McCray reported in as eligible.  2-M.Ingram left tackle for 1 yard, TOUCHDOWN."/>
    <s v="run"/>
    <n v="1"/>
    <n v="0"/>
    <n v="0"/>
    <n v="0"/>
    <s v="M.Ingram"/>
    <s v="NA"/>
    <n v="0"/>
    <n v="1"/>
    <n v="0"/>
    <n v="3.3"/>
    <n v="0"/>
    <n v="0"/>
    <n v="3.3"/>
    <x v="230"/>
  </r>
  <r>
    <x v="1"/>
    <s v="HOU"/>
    <s v="JAX"/>
    <n v="13"/>
    <n v="87"/>
    <s v="(3:15) (Shotgun) 2-M.Ingram left tackle to JAX 7 for 6 yards (42-A.Wingard)."/>
    <s v="run"/>
    <n v="1"/>
    <n v="0"/>
    <n v="0"/>
    <n v="0"/>
    <s v="M.Ingram"/>
    <s v="NA"/>
    <n v="0"/>
    <n v="1"/>
    <n v="0"/>
    <n v="0.6"/>
    <n v="0"/>
    <n v="0"/>
    <n v="0.6"/>
    <x v="230"/>
  </r>
  <r>
    <x v="1"/>
    <s v="JAX"/>
    <s v="HOU"/>
    <n v="64"/>
    <n v="36"/>
    <s v="(1:20) 24-C.Hyde left guard to JAX 45 for 9 yards (23-E.Murray). PENALTY on JAX-17-D.Chark, Offensive Holding, 10 yards, enforced at JAX 40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44"/>
    <n v="56"/>
    <s v="(14:21) 24-C.Hyde right guard to HOU 31 for 13 yards (96-V.Taylor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31"/>
    <n v="69"/>
    <s v="(13:59) (No Huddle) 24-C.Hyde up the middle to HOU 30 for 1 yard (59-W.Mercilus; 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25"/>
    <n v="75"/>
    <s v="(13:06) 25-J.Robinson up the middle to HOU 22 for 3 yards (58-C.Kirksey, 96-V.Taylor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76"/>
    <n v="24"/>
    <s v="(12:15) (Shotgun) 30-P.Lindsay left guard to HOU 27 for 3 yards (95-R.Robertson-Harris; 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49"/>
    <n v="51"/>
    <s v="(11:11) 30-P.Lindsay right guard to JAX 41 for 8 yards (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29"/>
    <n v="71"/>
    <s v="(9:57) (Shotgun) 30-P.Lindsay right guard to JAX 27 for 2 yards (54-D.Wilson; 95-R.Robertson-Harris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JAX"/>
    <s v="HOU"/>
    <n v="75"/>
    <n v="25"/>
    <s v="(8:07) 10-L.Shenault left end pushed ob at JAX 34 for 9 yards (20-Ju.Reid). Reverse"/>
    <s v="run"/>
    <n v="1"/>
    <n v="0"/>
    <n v="0"/>
    <n v="0"/>
    <s v="L.Shenault"/>
    <s v="NA"/>
    <n v="0"/>
    <n v="1"/>
    <n v="0"/>
    <n v="0.5"/>
    <n v="0"/>
    <n v="0"/>
    <n v="0.5"/>
    <x v="78"/>
  </r>
  <r>
    <x v="1"/>
    <s v="JAX"/>
    <s v="HOU"/>
    <n v="66"/>
    <n v="34"/>
    <s v="(7:38) (No Huddle) 25-J.Robinson left end to JAX 40 for 6 yards (59-W.Mercilus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JAX"/>
    <s v="HOU"/>
    <n v="60"/>
    <n v="40"/>
    <s v="(6:59) 25-J.Robinson right tackle to JAX 47 for 7 yards (39-T.Mitchell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JAX"/>
    <s v="HOU"/>
    <n v="53"/>
    <n v="47"/>
    <s v="(6:18) (Shotgun) 25-J.Robinson right end pushed ob at HOU 47 for 6 yards (23-E.Murray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48"/>
    <n v="52"/>
    <s v="(4:42) (Shotgun) 2-M.Ingram right guard to JAX 44 for 4 yards (95-R.Robertson-Harri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4"/>
    <n v="56"/>
    <s v="(4:05) (Shotgun) 2-M.Ingram left tackle to JAX 40 for 4 yards (90-M.Brown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"/>
    <n v="93"/>
    <s v="(2:17) 2-M.Ingram right tackle to JAX 6 for 1 yard (90-M.Brown)."/>
    <s v="run"/>
    <n v="1"/>
    <n v="0"/>
    <n v="0"/>
    <n v="0"/>
    <s v="M.Ingram"/>
    <s v="NA"/>
    <n v="0"/>
    <n v="1"/>
    <n v="0"/>
    <n v="1.2"/>
    <n v="0"/>
    <n v="0"/>
    <n v="1.2"/>
    <x v="230"/>
  </r>
  <r>
    <x v="1"/>
    <s v="HOU"/>
    <s v="JAX"/>
    <n v="3"/>
    <n v="97"/>
    <s v="(1:55) (Shotgun) 2-M.Ingram right tackle to JAX 2 for 1 yard (26-S.Griffin; 44-M.Jack)."/>
    <s v="run"/>
    <n v="1"/>
    <n v="0"/>
    <n v="0"/>
    <n v="0"/>
    <s v="M.Ingram"/>
    <s v="NA"/>
    <n v="0"/>
    <n v="1"/>
    <n v="0"/>
    <n v="2.1"/>
    <n v="0"/>
    <n v="0"/>
    <n v="2.1"/>
    <x v="230"/>
  </r>
  <r>
    <x v="1"/>
    <s v="JAX"/>
    <s v="HOU"/>
    <n v="75"/>
    <n v="25"/>
    <s v="(15:00) 24-C.Hyde left guard to JAX 30 for 5 yards (97-M.Collins). HOU-20-Ju.Reid was injured during the play. His return is Probable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70"/>
    <n v="30"/>
    <s v="(14:34) (Shotgun) 24-C.Hyde right tackle to JAX 30 for no gain (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HOU"/>
    <s v="JAX"/>
    <n v="72"/>
    <n v="28"/>
    <s v="(13:39) (Shotgun) 30-P.Lindsay up the middle to HOU 31 for 3 yards (90-M.Brow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69"/>
    <n v="31"/>
    <s v="(12:57) 2-M.Ingram right tackle to HOU 34 for 3 yards (45-K.Chaisson,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0"/>
    <n v="50"/>
    <s v="(11:13) 2-M.Ingram left tackle to 50 for no gain (90-M.Brown; 41-J.Alle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0"/>
    <n v="50"/>
    <s v="(10:38) (Shotgun) 2-M.Ingram up the middle to 50 for no gain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89"/>
    <n v="11"/>
    <s v="(9:41) (Shotgun) 25-J.Robinson up the middle to JAX 14 for 3 yards (54-J.Martin)."/>
    <s v="run"/>
    <n v="1"/>
    <n v="0"/>
    <n v="0"/>
    <n v="0"/>
    <s v="J.Robinson"/>
    <s v="NA"/>
    <n v="0"/>
    <n v="1"/>
    <n v="0"/>
    <n v="0.5"/>
    <n v="0"/>
    <n v="0"/>
    <n v="0.5"/>
    <x v="79"/>
  </r>
  <r>
    <x v="1"/>
    <s v="HOU"/>
    <s v="JAX"/>
    <n v="68"/>
    <n v="32"/>
    <s v="(8:08) 31-D.Johnson left guard to HOU 37 for 5 yards (44-M.Jack, 90-M.Brown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63"/>
    <n v="37"/>
    <s v="(7:35) (Shotgun) 30-P.Lindsay left end pushed ob at HOU 40 for 3 yards (23-C.Hender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60"/>
    <n v="40"/>
    <s v="(6:56) (Shotgun) 31-D.Johnson up the middle to HOU 43 for 3 yards (44-M.Jack; 6-J.Ward)."/>
    <s v="run"/>
    <n v="1"/>
    <n v="0"/>
    <n v="0"/>
    <n v="0"/>
    <s v="D.Johnson"/>
    <s v="NA"/>
    <n v="0"/>
    <n v="1"/>
    <n v="0"/>
    <n v="0.5"/>
    <n v="0"/>
    <n v="0"/>
    <n v="0.5"/>
    <x v="54"/>
  </r>
  <r>
    <x v="1"/>
    <s v="HOU"/>
    <s v="JAX"/>
    <n v="54"/>
    <n v="46"/>
    <s v="(5:47) (Shotgun) 2-M.Ingram left tackle to JAX 43 for 11 yards (2-R.Jenkin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3"/>
    <n v="57"/>
    <s v="(5:13) (Shotgun) 2-M.Ingram right guard to JAX 39 for 4 yards (42-A.Wing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39"/>
    <n v="61"/>
    <s v="(4:39) (Shotgun) 2-M.Ingram up the middle to JAX 34 for 5 yards (90-M.Brow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"/>
    <n v="95"/>
    <s v="(3:28) (Shotgun) Direct snap to 2-M.Ingram.  30-P.Lindsay left end for 5 yards, TOUCHDOWN."/>
    <s v="run"/>
    <n v="1"/>
    <n v="0"/>
    <n v="0"/>
    <n v="0"/>
    <s v="P.Lindsay"/>
    <s v="NA"/>
    <n v="0"/>
    <n v="1"/>
    <n v="0"/>
    <n v="1.4"/>
    <n v="0"/>
    <n v="0"/>
    <n v="1.4"/>
    <x v="225"/>
  </r>
  <r>
    <x v="1"/>
    <s v="HOU"/>
    <s v="JAX"/>
    <n v="78"/>
    <n v="22"/>
    <s v="(1:43) 2-M.Ingram left tackle to HOU 24 for 2 yards (95-R.Robertson-Harris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6"/>
    <n v="24"/>
    <s v="(1:09) (Shotgun) 2-M.Ingram right tackle to HOU 28 for 4 yards (44-M.Jack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56"/>
    <n v="44"/>
    <s v="(14:44) 2-M.Ingram right tackle to JAX 47 for 9 yards (38-A.Cisco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47"/>
    <n v="53"/>
    <s v="(14:05) 30-P.Lindsay left end to HOU 49 for -4 yards (44-M.Jack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11"/>
    <n v="89"/>
    <s v="(12:51) 2-M.Ingram right guard to JAX 7 for 4 yards (44-M.Jack)."/>
    <s v="run"/>
    <n v="1"/>
    <n v="0"/>
    <n v="0"/>
    <n v="0"/>
    <s v="M.Ingram"/>
    <s v="NA"/>
    <n v="0"/>
    <n v="1"/>
    <n v="0"/>
    <n v="0.7"/>
    <n v="0"/>
    <n v="0"/>
    <n v="0.7"/>
    <x v="230"/>
  </r>
  <r>
    <x v="1"/>
    <s v="HOU"/>
    <s v="JAX"/>
    <n v="76"/>
    <n v="24"/>
    <s v="(9:39) (Shotgun) 30-P.Lindsay left tackle to HOU 29 for 5 yards (27-C.Claybrooks; 54-D.Wilson)."/>
    <s v="run"/>
    <n v="1"/>
    <n v="0"/>
    <n v="0"/>
    <n v="0"/>
    <s v="P.Lindsay"/>
    <s v="NA"/>
    <n v="0"/>
    <n v="1"/>
    <n v="0"/>
    <n v="0.5"/>
    <n v="0"/>
    <n v="0"/>
    <n v="0.5"/>
    <x v="225"/>
  </r>
  <r>
    <x v="1"/>
    <s v="HOU"/>
    <s v="JAX"/>
    <n v="67"/>
    <n v="33"/>
    <s v="(8:37) (Shotgun) 2-M.Ingram left guard to HOU 33 for no gain (6-J.Ward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76"/>
    <n v="24"/>
    <s v="(7:41) (Shotgun) 24-C.Hyde up the middle to JAX 33 for 9 yards (23-E.Murray; 94-C.Omenihu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67"/>
    <n v="33"/>
    <s v="(7:16) (No Huddle, Shotgun) 24-C.Hyde left guard to JAX 39 for 6 yards (25-D.King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HOU"/>
    <s v="JAX"/>
    <n v="80"/>
    <n v="20"/>
    <s v="(5:23) (Shotgun) 2-M.Ingram left tackle to HOU 23 for 3 yards (55-L.McCray; 23-C.Henders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77"/>
    <n v="23"/>
    <s v="(4:47) (Shotgun) 2-M.Ingram right tackle to HOU 26 for 3 yards (50-S.Quarterman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68"/>
    <n v="32"/>
    <s v="(3:55) (Shotgun) 2-M.Ingram right end to HOU 32 for no gain (95-R.Robertson-Harris; 52-D.Hamilto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HOU"/>
    <s v="JAX"/>
    <n v="68"/>
    <n v="32"/>
    <s v="(3:11) (Shotgun) 2-M.Ingram right guard to HOU 35 for 3 yards (53-D.Allen; 50-S.Quarterman)."/>
    <s v="run"/>
    <n v="1"/>
    <n v="0"/>
    <n v="0"/>
    <n v="0"/>
    <s v="M.Ingram"/>
    <s v="NA"/>
    <n v="0"/>
    <n v="1"/>
    <n v="0"/>
    <n v="0.5"/>
    <n v="0"/>
    <n v="0"/>
    <n v="0.5"/>
    <x v="230"/>
  </r>
  <r>
    <x v="1"/>
    <s v="JAX"/>
    <s v="HOU"/>
    <n v="85"/>
    <n v="15"/>
    <s v="(2:50) (Shotgun) 24-C.Hyde up the middle to JAX 15 for no gain (90-R.Blacklock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JAX"/>
    <s v="HOU"/>
    <n v="45"/>
    <n v="55"/>
    <s v="(1:07) (No Huddle) 24-C.Hyde right guard to HOU 39 for 6 yards (94-C.Omenihu, 41-Z.Cunningham)."/>
    <s v="run"/>
    <n v="1"/>
    <n v="0"/>
    <n v="0"/>
    <n v="0"/>
    <s v="C.Hyde"/>
    <s v="NA"/>
    <n v="0"/>
    <n v="1"/>
    <n v="0"/>
    <n v="0.5"/>
    <n v="0"/>
    <n v="0"/>
    <n v="0.5"/>
    <x v="232"/>
  </r>
  <r>
    <x v="1"/>
    <s v="LAC"/>
    <s v="WAS"/>
    <n v="59"/>
    <n v="41"/>
    <s v="(14:02) 30-A.Ekeler left tackle to WAS 48 for 11 yards (26-L.Collins; 29-K.Fuller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39"/>
    <n v="61"/>
    <s v="(12:52) 35-L.Rountree left end to WAS 26 for 13 yards (20-B.McCain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5"/>
    <n v="85"/>
    <s v="(11:27) (Shotgun) 35-L.Rountree right end pushed ob at WAS 12 for 3 yards (94-D.Payne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3"/>
    <n v="97"/>
    <s v="(9:18) (Shotgun) 30-A.Ekeler left tackle for 3 yards, TOUCHDOWN."/>
    <s v="run"/>
    <n v="1"/>
    <n v="0"/>
    <n v="0"/>
    <n v="0"/>
    <s v="A.Ekeler"/>
    <s v="NA"/>
    <n v="0"/>
    <n v="1"/>
    <n v="0"/>
    <n v="2.1"/>
    <n v="0"/>
    <n v="0"/>
    <n v="2.1"/>
    <x v="100"/>
  </r>
  <r>
    <x v="1"/>
    <s v="WAS"/>
    <s v="LAC"/>
    <n v="74"/>
    <n v="26"/>
    <s v="(9:09) (Shotgun) 24-A.Gibson left guard to WAS 30 for 4 yards (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88"/>
    <n v="12"/>
    <s v="(7:30) 30-A.Ekeler left tackle to LAC 13 for 1 yard (99-C.Young; 53-J.Bostic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WAS"/>
    <s v="LAC"/>
    <n v="48"/>
    <n v="52"/>
    <s v="(6:04) 24-A.Gibson right guard to LAC 44 for 4 yards (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4"/>
    <n v="56"/>
    <s v="(5:34) (Shotgun) 24-A.Gibson left guard ran ob at LAC 17 for 27 yards (26-A.Samuel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17"/>
    <n v="83"/>
    <s v="(4:59) (Shotgun) 24-A.Gibson left tackle to LAC 20 for -3 yards (93-J.Jon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66"/>
    <n v="34"/>
    <s v="(:48) (Shotgun) 24-A.Gibson right guard to WAS 37 for 3 yards (24-N.Adderle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63"/>
    <n v="37"/>
    <s v="(:25) (No Huddle, Shotgun) 24-A.Gibson left guard to WAS 43 for 6 yards (44-K.White, 33-D.Jam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22"/>
    <n v="78"/>
    <s v="(14:53) 24-A.Gibson right tackle to LAC 23 for -1 yards (98-L.Joseph, 97-J.Bosa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73"/>
    <n v="27"/>
    <s v="(13:03) 35-L.Rountree right end to LAC 34 for 7 yards (55-C.Holcomb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50"/>
    <n v="50"/>
    <s v="(11:50) (Shotgun) 35-L.Rountree up the middle to LAC 47 for -3 yards (98-M.Ioannidi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6"/>
    <n v="84"/>
    <s v="(9:52) 30-A.Ekeler right end to WAS 15 for 1 yard (94-D.Payne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74"/>
    <n v="26"/>
    <s v="(8:37) 30-A.Ekeler right guard to LAC 30 for 4 yards (53-J.Bostic; 55-C.Holcomb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67"/>
    <n v="33"/>
    <s v="(7:23) 35-L.Rountree left tackle to LAC 36 for 3 yards (55-C.Holcomb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58"/>
    <n v="42"/>
    <s v="(6:08) 40-G.Nabers right guard to LAC 44 for 2 yards (93-J.Allen; 98-M.Ioannidis)."/>
    <s v="run"/>
    <n v="1"/>
    <n v="0"/>
    <n v="0"/>
    <n v="0"/>
    <s v="G.Nabers"/>
    <s v="NA"/>
    <n v="0"/>
    <n v="1"/>
    <n v="0"/>
    <n v="0.5"/>
    <n v="0"/>
    <n v="0"/>
    <n v="0.5"/>
    <x v="322"/>
  </r>
  <r>
    <x v="1"/>
    <s v="LAC"/>
    <s v="WAS"/>
    <n v="45"/>
    <n v="55"/>
    <s v="(3:42) (Shotgun) 35-L.Rountree right end to WAS 45 for no gain (52-J.Davis, 96-J.Smith-William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17"/>
    <n v="83"/>
    <s v="(2:00) 30-A.Ekeler left end to WAS 10 for 7 yards (53-J.Bostic, 55-C.Holcomb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10"/>
    <n v="90"/>
    <s v="(1:51) 30-A.Ekeler left end to WAS 8 for 2 yards (90-M.Sweat; 53-J.Bostic)."/>
    <s v="run"/>
    <n v="1"/>
    <n v="0"/>
    <n v="0"/>
    <n v="0"/>
    <s v="A.Ekeler"/>
    <s v="NA"/>
    <n v="0"/>
    <n v="1"/>
    <n v="0"/>
    <n v="0.8"/>
    <n v="0"/>
    <n v="0"/>
    <n v="0.8"/>
    <x v="100"/>
  </r>
  <r>
    <x v="1"/>
    <s v="LAC"/>
    <s v="WAS"/>
    <n v="8"/>
    <n v="92"/>
    <s v="(1:46) 10-J.Herbert left guard to WAS 6 for 2 yards (52-J.Davis). QB sneak"/>
    <s v="run"/>
    <n v="1"/>
    <n v="0"/>
    <n v="0"/>
    <n v="0"/>
    <s v="J.Herbert"/>
    <s v="NA"/>
    <n v="0"/>
    <n v="1"/>
    <n v="0"/>
    <n v="1.1000000000000001"/>
    <n v="0"/>
    <n v="0"/>
    <n v="1.1000000000000001"/>
    <x v="323"/>
  </r>
  <r>
    <x v="1"/>
    <s v="WAS"/>
    <s v="LAC"/>
    <n v="75"/>
    <n v="25"/>
    <s v="(:45) (Shotgun) 41-J.McKissic left guard to WAS 33 for 8 yards (33-D.James)."/>
    <s v="run"/>
    <n v="1"/>
    <n v="0"/>
    <n v="0"/>
    <n v="0"/>
    <s v="J.McKissic"/>
    <s v="NA"/>
    <n v="0"/>
    <n v="1"/>
    <n v="0"/>
    <n v="0.5"/>
    <n v="0"/>
    <n v="0"/>
    <n v="0.5"/>
    <x v="180"/>
  </r>
  <r>
    <x v="1"/>
    <s v="WAS"/>
    <s v="LAC"/>
    <n v="65"/>
    <n v="35"/>
    <s v="(13:47) (Shotgun) 24-A.Gibson left end to WAS 41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8"/>
    <n v="52"/>
    <s v="(12:10) (Shotgun) 24-A.Gibson left end to LAC 46 for 2 yards (43-M.Davis). FUMBLES (43-M.Davis), ball out of bounds at LAC 45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75"/>
    <n v="25"/>
    <s v="(11:20) 79-T.Pipkins reported in as eligible.  30-A.Ekeler left end to LAC 25 for no gain (90-M.Sweat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34"/>
    <n v="66"/>
    <s v="(8:47) 79-T.Pipkins reported in as eligible.  30-A.Ekeler right end to WAS 20 for 14 yards (23-W.Jackson, 20-B.McCain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20"/>
    <n v="80"/>
    <s v="(7:56) (Shotgun) 22-J.Jackson left guard to WAS 15 for 5 yards (55-C.Holcomb, 97-T.Settle)."/>
    <s v="run"/>
    <n v="1"/>
    <n v="0"/>
    <n v="0"/>
    <n v="0"/>
    <s v="J.Jackson"/>
    <s v="NA"/>
    <n v="0"/>
    <n v="1"/>
    <n v="0"/>
    <n v="0.5"/>
    <n v="0"/>
    <n v="0"/>
    <n v="0.5"/>
    <x v="39"/>
  </r>
  <r>
    <x v="1"/>
    <s v="LAC"/>
    <s v="WAS"/>
    <n v="9"/>
    <n v="91"/>
    <s v="(6:37) (Shotgun) 30-A.Ekeler left guard to WAS 7 for 2 yards (93-J.Allen; 26-L.Collins)."/>
    <s v="run"/>
    <n v="1"/>
    <n v="0"/>
    <n v="0"/>
    <n v="0"/>
    <s v="A.Ekeler"/>
    <s v="NA"/>
    <n v="0"/>
    <n v="1"/>
    <n v="0"/>
    <n v="0.8"/>
    <n v="0"/>
    <n v="0"/>
    <n v="0.8"/>
    <x v="100"/>
  </r>
  <r>
    <x v="1"/>
    <s v="WAS"/>
    <s v="LAC"/>
    <n v="80"/>
    <n v="20"/>
    <s v="(5:55) 24-A.Gibson left tackle pushed ob at WAS 26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7"/>
    <n v="43"/>
    <s v="(4:46) 24-A.Gibson right end to WAS 49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1"/>
    <n v="49"/>
    <s v="(4:08) (Shotgun) 24-A.Gibson left end to LAC 45 for 6 yards (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5"/>
    <n v="55"/>
    <s v="(3:26) (Shotgun) 24-A.Gibson up the middle to LAC 39 for 6 yards (95-C.Covington; 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39"/>
    <n v="61"/>
    <s v="(3:01) (No Huddle, Shotgun) 24-A.Gibson right tackle to LAC 36 for 3 yards (95-C.Covington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36"/>
    <n v="64"/>
    <s v="(2:39) (No Huddle, Shotgun) 24-A.Gibson left guard to LAC 31 for 5 yards (9-K.Murray; 95-C.Covington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24"/>
    <n v="76"/>
    <s v="(:33) 24-A.Gibson up the middle to LAC 26 for -2 yards (95-C.Covington, 44-K.White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40"/>
    <n v="60"/>
    <s v="(13:38) 35-L.Rountree right guard to WAS 37 for 3 yards (98-M.Ioannidis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WAS"/>
    <s v="LAC"/>
    <n v="96"/>
    <n v="4"/>
    <s v="(12:16) 71-W.Schweitzer reported in as eligible.  24-A.Gibson right end to WAS 4 for no gain (44-K.White; 26-A.Samuel). FUMBLES (44-K.White), RECOVERED by LAC-9-K.Murray at WAS 3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3"/>
    <n v="97"/>
    <s v="(12:06) 30-A.Ekeler right guard to WAS 3 for no gain (99-C.Young; 94-D.Payne)."/>
    <s v="run"/>
    <n v="1"/>
    <n v="0"/>
    <n v="0"/>
    <n v="0"/>
    <s v="A.Ekeler"/>
    <s v="NA"/>
    <n v="0"/>
    <n v="1"/>
    <n v="0"/>
    <n v="2.1"/>
    <n v="0"/>
    <n v="0"/>
    <n v="2.1"/>
    <x v="100"/>
  </r>
  <r>
    <x v="1"/>
    <s v="WAS"/>
    <s v="LAC"/>
    <n v="75"/>
    <n v="25"/>
    <s v="(11:16) (Shotgun) 24-A.Gibson left tackle to WAS 31 for 6 yards (33-D.Jame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54"/>
    <n v="46"/>
    <s v="(10:36) (Shotgun) 32-J.Patterson left end to 50 for 4 yards (95-C.Covington)."/>
    <s v="run"/>
    <n v="1"/>
    <n v="0"/>
    <n v="0"/>
    <n v="0"/>
    <s v="J.Patterson"/>
    <s v="NA"/>
    <n v="0"/>
    <n v="1"/>
    <n v="0"/>
    <n v="0.5"/>
    <n v="0"/>
    <n v="0"/>
    <n v="0.5"/>
    <x v="238"/>
  </r>
  <r>
    <x v="1"/>
    <s v="WAS"/>
    <s v="LAC"/>
    <n v="50"/>
    <n v="50"/>
    <s v="(10:16) (No Huddle, Shotgun) 32-J.Patterson left tackle to LAC 45 for 5 yards (9-K.Murray; 98-L.Joseph)."/>
    <s v="run"/>
    <n v="1"/>
    <n v="0"/>
    <n v="0"/>
    <n v="0"/>
    <s v="J.Patterson"/>
    <s v="NA"/>
    <n v="0"/>
    <n v="1"/>
    <n v="0"/>
    <n v="0.5"/>
    <n v="0"/>
    <n v="0"/>
    <n v="0.5"/>
    <x v="238"/>
  </r>
  <r>
    <x v="1"/>
    <s v="WAS"/>
    <s v="LAC"/>
    <n v="45"/>
    <n v="55"/>
    <s v="(9:45) (Shotgun) 71-W.Schweitzer reported in as eligible.  24-A.Gibson left guard to LAC 43 for 2 yards (43-M.Davis, 90-E.Banks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WAS"/>
    <s v="LAC"/>
    <n v="43"/>
    <n v="57"/>
    <s v="(9:07) (Shotgun) 24-A.Gibson left tackle to LAC 38 for 5 yards (98-L.Joseph; 9-K.Murray)."/>
    <s v="run"/>
    <n v="1"/>
    <n v="0"/>
    <n v="0"/>
    <n v="0"/>
    <s v="A.Gibson"/>
    <s v="NA"/>
    <n v="0"/>
    <n v="1"/>
    <n v="0"/>
    <n v="0.5"/>
    <n v="0"/>
    <n v="0"/>
    <n v="0.5"/>
    <x v="148"/>
  </r>
  <r>
    <x v="1"/>
    <s v="LAC"/>
    <s v="WAS"/>
    <n v="82"/>
    <n v="18"/>
    <s v="(6:43) 30-A.Ekeler left tackle to LAC 22 for 4 yards (53-J.Bostic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45"/>
    <n v="55"/>
    <s v="(3:35) 35-L.Rountree right end to WAS 44 for 1 yard (20-B.McCain)."/>
    <s v="run"/>
    <n v="1"/>
    <n v="0"/>
    <n v="0"/>
    <n v="0"/>
    <s v="L.Rountree"/>
    <s v="NA"/>
    <n v="0"/>
    <n v="1"/>
    <n v="0"/>
    <n v="0.5"/>
    <n v="0"/>
    <n v="0"/>
    <n v="0.5"/>
    <x v="283"/>
  </r>
  <r>
    <x v="1"/>
    <s v="LAC"/>
    <s v="WAS"/>
    <n v="44"/>
    <n v="56"/>
    <s v="(2:53) 30-A.Ekeler right tackle to WAS 42 for 2 yards (90-M.Sweat; 94-D.Payne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22"/>
    <n v="78"/>
    <s v="(2:00) 79-T.Pipkins reported in as eligible.  30-A.Ekeler up the middle to WAS 13 for 9 yards (55-C.Holcomb, 20-B.McCain)."/>
    <s v="run"/>
    <n v="1"/>
    <n v="0"/>
    <n v="0"/>
    <n v="0"/>
    <s v="A.Ekeler"/>
    <s v="NA"/>
    <n v="0"/>
    <n v="1"/>
    <n v="0"/>
    <n v="0.5"/>
    <n v="0"/>
    <n v="0"/>
    <n v="0.5"/>
    <x v="100"/>
  </r>
  <r>
    <x v="1"/>
    <s v="LAC"/>
    <s v="WAS"/>
    <n v="13"/>
    <n v="87"/>
    <s v="(1:54) 79-T.Pipkins reported in as eligible.  30-A.Ekeler up the middle to WAS 16 for -3 yards (99-C.Young)."/>
    <s v="run"/>
    <n v="1"/>
    <n v="0"/>
    <n v="0"/>
    <n v="0"/>
    <s v="A.Ekeler"/>
    <s v="NA"/>
    <n v="0"/>
    <n v="1"/>
    <n v="0"/>
    <n v="0.6"/>
    <n v="0"/>
    <n v="0"/>
    <n v="0.6"/>
    <x v="100"/>
  </r>
  <r>
    <x v="1"/>
    <s v="NE"/>
    <s v="MIA"/>
    <n v="75"/>
    <n v="25"/>
    <s v="(15:00) 37-D.Harris right guard pushed ob at MIA 40 for 35 yards (30-J.McCourty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40"/>
    <n v="60"/>
    <s v="(14:28) 37-D.Harris left tackle to MIA 37 for 3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7"/>
    <n v="63"/>
    <s v="(13:54) 81-J.Smith right tackle to MIA 31 for 6 yards (55-J.Baker)."/>
    <s v="run"/>
    <n v="1"/>
    <n v="0"/>
    <n v="0"/>
    <n v="0"/>
    <s v="J.Smith"/>
    <s v="NA"/>
    <n v="0"/>
    <n v="1"/>
    <n v="0"/>
    <n v="0.5"/>
    <n v="0"/>
    <n v="0"/>
    <n v="0.5"/>
    <x v="243"/>
  </r>
  <r>
    <x v="1"/>
    <s v="NE"/>
    <s v="MIA"/>
    <n v="31"/>
    <n v="69"/>
    <s v="(13:12) (Shotgun) 28-J.White left guard to MIA 30 for 1 yard (49-S.Eguavoen, 70-A.Butler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43"/>
    <n v="57"/>
    <s v="(11:52) 28-J.White up the middle to MIA 41 for 2 yards (91-E.Ogbah, 49-S.Eguavoen). MIA-98-R.Davis was injured during the play. His return is Questionable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MIA"/>
    <s v="NE"/>
    <n v="63"/>
    <n v="37"/>
    <s v="(9:52) 37-M.Gaskin left guard to MIA 39 for 2 yards (93-L.Guy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56"/>
    <n v="44"/>
    <s v="(8:45) (No Huddle, Shotgun) 37-M.Gaskin left guard to NE 41 for 15 yards (32-D.McCourty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41"/>
    <n v="59"/>
    <s v="(8:19) (No Huddle, Shotgun) 37-M.Gaskin right guard to NE 37 for 4 yards (23-K.Dugger, 90-C.Barmore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28"/>
    <n v="72"/>
    <s v="(7:13) (No Huddle, Shotgun) 37-M.Gaskin right tackle to NE 29 for -1 yards (9-M.Judon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11"/>
    <n v="89"/>
    <s v="(5:58) 37-M.Gaskin right guard to NE 3 for 8 yards (32-D.McCourty)."/>
    <s v="run"/>
    <n v="1"/>
    <n v="0"/>
    <n v="0"/>
    <n v="0"/>
    <s v="M.Gaskin"/>
    <s v="NA"/>
    <n v="0"/>
    <n v="1"/>
    <n v="0"/>
    <n v="0.7"/>
    <n v="0"/>
    <n v="0"/>
    <n v="0.7"/>
    <x v="152"/>
  </r>
  <r>
    <x v="1"/>
    <s v="MIA"/>
    <s v="NE"/>
    <n v="3"/>
    <n v="97"/>
    <s v="(5:35) (No Huddle, Shotgun) 1-T.Tagovailoa right tackle for 3 yards, TOUCHDOWN. PENALTY on NE-91-D.Wise, Unnecessary Roughness, 15 yards, enforced between downs."/>
    <s v="run"/>
    <n v="1"/>
    <n v="0"/>
    <n v="0"/>
    <n v="0"/>
    <s v="T.Tagovailoa"/>
    <s v="NA"/>
    <n v="0"/>
    <n v="1"/>
    <n v="0"/>
    <n v="2.1"/>
    <n v="0"/>
    <n v="0"/>
    <n v="2.1"/>
    <x v="324"/>
  </r>
  <r>
    <x v="1"/>
    <s v="NE"/>
    <s v="MIA"/>
    <n v="67"/>
    <n v="33"/>
    <s v="(4:42) 38-R.Stevenson left tackle to NE 35 for 2 yards (90-J.Jenkins). measurement"/>
    <s v="run"/>
    <n v="1"/>
    <n v="0"/>
    <n v="0"/>
    <n v="0"/>
    <s v="R.Stevenson"/>
    <s v="NA"/>
    <n v="0"/>
    <n v="1"/>
    <n v="0"/>
    <n v="0.5"/>
    <n v="0"/>
    <n v="0"/>
    <n v="0.5"/>
    <x v="242"/>
  </r>
  <r>
    <x v="1"/>
    <s v="MIA"/>
    <s v="NE"/>
    <n v="48"/>
    <n v="52"/>
    <s v="(3:24) (Shotgun) 37-M.Gaskin right tackle to NE 49 for -1 yards (23-K.Dugger, 9-M.Judon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NE"/>
    <s v="MIA"/>
    <n v="74"/>
    <n v="26"/>
    <s v="(2:13) 37-D.Harris left guard to NE 37 for 11 yards (55-J.Baker, 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63"/>
    <n v="37"/>
    <s v="(1:42) 37-D.Harris left guard to NE 41 for 4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59"/>
    <n v="41"/>
    <s v="(1:07) 37-D.Harris up the middle to NE 46 for 5 yards (92-Z.Sieler, 55-J.Bak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54"/>
    <n v="46"/>
    <s v="(:39) 37-D.Harris left tackle to NE 48 for 2 yards (52-E.Robert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44"/>
    <n v="56"/>
    <s v="(15:00) 37-D.Harris up the middle to MIA 44 for no gain (90-J.Jenkin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9"/>
    <n v="61"/>
    <s v="(13:36) 37-D.Harris right tackle to MIA 36 for 3 yards (57-B.Scarlett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68"/>
    <n v="32"/>
    <s v="(8:41) 37-D.Harris up the middle to NE 36 for 4 yards (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74"/>
    <n v="26"/>
    <s v="(7:03) (Shotgun) 26-S.Ahmed right tackle to MIA 25 for -1 yards (8-J.Bentley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NE"/>
    <s v="MIA"/>
    <n v="55"/>
    <n v="45"/>
    <s v="(5:30) 37-D.Harris up the middle to NE 49 for 4 yards (55-J.Baker, 49-S.Eguavoen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"/>
    <n v="92"/>
    <s v="(3:18) 37-D.Harris right guard to MIA 7 for 1 yard (90-J.Jenkins, 30-J.McCourty)."/>
    <s v="run"/>
    <n v="1"/>
    <n v="0"/>
    <n v="0"/>
    <n v="0"/>
    <s v="D.Harris"/>
    <s v="NA"/>
    <n v="0"/>
    <n v="1"/>
    <n v="0"/>
    <n v="1.1000000000000001"/>
    <n v="0"/>
    <n v="0"/>
    <n v="1.1000000000000001"/>
    <x v="80"/>
  </r>
  <r>
    <x v="1"/>
    <s v="MIA"/>
    <s v="NE"/>
    <n v="30"/>
    <n v="70"/>
    <s v="(1:45) MIA 14-Brissett now at QB. 14-J.Brissett up the middle to NE 28 for 2 yards (93-L.Guy)."/>
    <s v="run"/>
    <n v="1"/>
    <n v="0"/>
    <n v="0"/>
    <n v="0"/>
    <s v="J.Brissett"/>
    <s v="NA"/>
    <n v="0"/>
    <n v="1"/>
    <n v="0"/>
    <n v="0.5"/>
    <n v="0"/>
    <n v="0"/>
    <n v="0.5"/>
    <x v="325"/>
  </r>
  <r>
    <x v="1"/>
    <s v="MIA"/>
    <s v="NE"/>
    <n v="75"/>
    <n v="25"/>
    <s v="(15:00) 37-M.Gaskin right tackle to MIA 27 for 2 yards (92-D.Godchaux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43"/>
    <n v="57"/>
    <s v="(13:57) (No Huddle, Shotgun) 34-M.Brown up the middle to NE 42 for 1 yard (54-D.Hightower, 21-A.Phillips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30"/>
    <n v="70"/>
    <s v="(12:49) (No Huddle, Shotgun) 37-M.Gaskin right end pushed ob at NE 15 for 15 yards (33-J.Williams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MIA"/>
    <s v="NE"/>
    <n v="15"/>
    <n v="85"/>
    <s v="(12:12) Direct snap to 26-S.Ahmed.  26-S.Ahmed up the middle to NE 7 for 8 yards (9-M.Judon, 23-K.Dugger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MIA"/>
    <s v="NE"/>
    <n v="7"/>
    <n v="93"/>
    <s v="(11:37) Direct snap to 34-M.Brown.  34-M.Brown right guard to NE 3 for 4 yards (8-J.Bentley, 32-D.McCourty)."/>
    <s v="run"/>
    <n v="1"/>
    <n v="0"/>
    <n v="0"/>
    <n v="0"/>
    <s v="M.Brown"/>
    <s v="NA"/>
    <n v="0"/>
    <n v="1"/>
    <n v="0"/>
    <n v="1.2"/>
    <n v="0"/>
    <n v="0"/>
    <n v="1.2"/>
    <x v="326"/>
  </r>
  <r>
    <x v="1"/>
    <s v="NE"/>
    <s v="MIA"/>
    <n v="91"/>
    <n v="9"/>
    <s v="(10:47) 37-D.Harris right tackle to NE 13 for 4 yards (91-E.Ogbah, 55-J.Bak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7"/>
    <n v="13"/>
    <s v="(10:12) 37-D.Harris right guard to NE 18 for 5 yards (43-A.Van Ginkel; 94-C.Wilkin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82"/>
    <n v="18"/>
    <s v="(9:29) 70-Y.Durant reported in as eligible.  37-D.Harris up the middle to NE 1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70"/>
    <n v="30"/>
    <s v="(6:39) 28-J.White right tackle to NE 29 for -1 yards (91-E.Ogbah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36"/>
    <n v="64"/>
    <s v="(4:51) 28-J.White up the middle to MIA 26 for 10 yards (40-N.Needham)."/>
    <s v="run"/>
    <n v="1"/>
    <n v="0"/>
    <n v="0"/>
    <n v="0"/>
    <s v="J.White"/>
    <s v="NA"/>
    <n v="0"/>
    <n v="1"/>
    <n v="0"/>
    <n v="0.5"/>
    <n v="0"/>
    <n v="0"/>
    <n v="0.5"/>
    <x v="240"/>
  </r>
  <r>
    <x v="1"/>
    <s v="NE"/>
    <s v="MIA"/>
    <n v="26"/>
    <n v="74"/>
    <s v="(4:17) 37-D.Harris left tackle to MIA 30 for -4 yards (92-Z.Siel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75"/>
    <n v="25"/>
    <s v="(2:50) 26-S.Ahmed up the middle to MIA 22 for -3 yards (21-A.Phillips, 53-K.Van Noy)."/>
    <s v="run"/>
    <n v="1"/>
    <n v="0"/>
    <n v="0"/>
    <n v="0"/>
    <s v="S.Ahmed"/>
    <s v="NA"/>
    <n v="0"/>
    <n v="1"/>
    <n v="0"/>
    <n v="0.5"/>
    <n v="0"/>
    <n v="0"/>
    <n v="0.5"/>
    <x v="151"/>
  </r>
  <r>
    <x v="1"/>
    <s v="NE"/>
    <s v="MIA"/>
    <n v="70"/>
    <n v="30"/>
    <s v="(:48) 37-D.Harris left end pushed ob at NE 31 for 1 yard (40-N.Needham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21"/>
    <n v="79"/>
    <s v="(11:48) 37-D.Harris up the middle to MIA 18 for 3 yards (90-J.Jenkins, 49-S.Eguavoen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18"/>
    <n v="82"/>
    <s v="(11:18) 37-D.Harris left end to MIA 15 for 3 yards (24-By.Jone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MIA"/>
    <s v="NE"/>
    <n v="60"/>
    <n v="40"/>
    <s v="(9:54) (Shotgun) 37-M.Gaskin right end ran ob at MIA 45 for 5 yards (54-D.Hightower)."/>
    <s v="run"/>
    <n v="1"/>
    <n v="0"/>
    <n v="0"/>
    <n v="0"/>
    <s v="M.Gaskin"/>
    <s v="NA"/>
    <n v="0"/>
    <n v="1"/>
    <n v="0"/>
    <n v="0.5"/>
    <n v="0"/>
    <n v="0"/>
    <n v="0.5"/>
    <x v="152"/>
  </r>
  <r>
    <x v="1"/>
    <s v="NE"/>
    <s v="MIA"/>
    <n v="50"/>
    <n v="50"/>
    <s v="(8:07) 37-D.Harris left guard to MIA 49 for 1 yard (94-C.Wilkins, 43-A.Van Ginkel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9"/>
    <n v="61"/>
    <s v="(6:11) 37-D.Harris right guard to MIA 31 for 8 yards (52-E.Roberts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1"/>
    <n v="69"/>
    <s v="(5:41) 37-D.Harris up the middle to MIA 30 for 1 yard (92-Z.Sieler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30"/>
    <n v="70"/>
    <s v="(5:01) 37-D.Harris left end ran ob at MIA 27 for 3 yards (21-E.Rowe)."/>
    <s v="run"/>
    <n v="1"/>
    <n v="0"/>
    <n v="0"/>
    <n v="0"/>
    <s v="D.Harris"/>
    <s v="NA"/>
    <n v="0"/>
    <n v="1"/>
    <n v="0"/>
    <n v="0.5"/>
    <n v="0"/>
    <n v="0"/>
    <n v="0.5"/>
    <x v="80"/>
  </r>
  <r>
    <x v="1"/>
    <s v="NE"/>
    <s v="MIA"/>
    <n v="27"/>
    <n v="73"/>
    <s v="(4:56) (Shotgun) 25-B.Bolden left guard to MIA 22 for 5 yards (55-J.Baker)."/>
    <s v="run"/>
    <n v="1"/>
    <n v="0"/>
    <n v="0"/>
    <n v="0"/>
    <s v="B.Bolden"/>
    <s v="NA"/>
    <n v="0"/>
    <n v="1"/>
    <n v="0"/>
    <n v="0.5"/>
    <n v="0"/>
    <n v="0"/>
    <n v="0.5"/>
    <x v="327"/>
  </r>
  <r>
    <x v="1"/>
    <s v="NE"/>
    <s v="MIA"/>
    <n v="11"/>
    <n v="89"/>
    <s v="(3:35) 37-D.Harris right tackle to MIA 9 for 2 yards (25-X.Howard, 55-J.Baker). FUMBLES (25-X.Howard), RECOVERED by MIA-25-X.Howard at MIA 9. NE 37-Harris 4th career 100-yard game. The Replay Official reviewed the fumble ruling, and the play was Upheld. The ruling on the field was confirmed."/>
    <s v="run"/>
    <n v="1"/>
    <n v="0"/>
    <n v="0"/>
    <n v="0"/>
    <s v="D.Harris"/>
    <s v="NA"/>
    <n v="0"/>
    <n v="1"/>
    <n v="0"/>
    <n v="0.7"/>
    <n v="0"/>
    <n v="0"/>
    <n v="0.7"/>
    <x v="80"/>
  </r>
  <r>
    <x v="1"/>
    <s v="MIA"/>
    <s v="NE"/>
    <n v="82"/>
    <n v="18"/>
    <s v="(2:42) Direct snap to 34-M.Brown.  34-M.Brown up the middle to MIA 20 for 2 yards (92-D.Godchaux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80"/>
    <n v="20"/>
    <s v="(2:36) 34-M.Brown right tackle to MIA 25 for 5 yards (50-C.Winovich, 93-L.Guy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75"/>
    <n v="25"/>
    <s v="(2:31) 34-M.Brown left guard to MIA 29 for 4 yards (98-C.Davis, 93-L.Guy)."/>
    <s v="run"/>
    <n v="1"/>
    <n v="0"/>
    <n v="0"/>
    <n v="0"/>
    <s v="M.Brown"/>
    <s v="NA"/>
    <n v="0"/>
    <n v="1"/>
    <n v="0"/>
    <n v="0.5"/>
    <n v="0"/>
    <n v="0"/>
    <n v="0.5"/>
    <x v="326"/>
  </r>
  <r>
    <x v="1"/>
    <s v="MIA"/>
    <s v="NE"/>
    <n v="71"/>
    <n v="29"/>
    <s v="(2:24) MIA 14-Brissett now at QB. 14-J.Brissett up the middle to MIA 31 for 2 yards (8-J.Bentley, 92-D.Godchaux)."/>
    <s v="run"/>
    <n v="1"/>
    <n v="0"/>
    <n v="0"/>
    <n v="0"/>
    <s v="J.Brissett"/>
    <s v="NA"/>
    <n v="0"/>
    <n v="1"/>
    <n v="0"/>
    <n v="0.5"/>
    <n v="0"/>
    <n v="0"/>
    <n v="0.5"/>
    <x v="325"/>
  </r>
  <r>
    <x v="1"/>
    <s v="MIN"/>
    <s v="CIN"/>
    <n v="58"/>
    <n v="42"/>
    <s v="(13:06) 33-D.Cook right tackle to MIN 43 for 1 yard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65"/>
    <n v="35"/>
    <s v="(10:16) 28-J.Mixon left end pushed ob at CIN 40 for 5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9:46) 1-J.Chase right end to CIN 38 for -2 yards (59-N.Vigil)."/>
    <s v="run"/>
    <n v="1"/>
    <n v="0"/>
    <n v="0"/>
    <n v="0"/>
    <s v="J.Chase"/>
    <s v="NA"/>
    <n v="0"/>
    <n v="1"/>
    <n v="0"/>
    <n v="0.5"/>
    <n v="0"/>
    <n v="0"/>
    <n v="0.5"/>
    <x v="83"/>
  </r>
  <r>
    <x v="1"/>
    <s v="MIN"/>
    <s v="CIN"/>
    <n v="80"/>
    <n v="20"/>
    <s v="(8:21) 33-D.Cook right tackle to MIN 23 for 3 yards (94-S.Hubbard; 24-V.Be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7"/>
    <n v="23"/>
    <s v="(7:47) 33-D.Cook right guard to MIN 24 for 1 yard (57-G.Pratt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5"/>
    <n v="45"/>
    <s v="(7:00) 28-J.Mixon right guard to CIN 48 for 3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81"/>
    <n v="19"/>
    <s v="(4:31) 33-D.Cook right tackle to MIN 21 for 2 yards (92-B.Hi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1"/>
    <n v="49"/>
    <s v="(1:31) (Shotgun) 28-J.Mixon left guard to MIN 47 for 4 yards (59-N.Vigil; 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47"/>
    <n v="53"/>
    <s v="(:49) 28-J.Mixon right end to MIN 46 for 1 yard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91"/>
    <n v="9"/>
    <s v="(14:56) 33-D.Cook left end pushed ob at MIN 26 for 17 yards (30-J.Bates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2"/>
    <n v="28"/>
    <s v="(13:55) 25-A.Mattison right guard to MIN 30 for 2 yards (21-M.Hilton)."/>
    <s v="run"/>
    <n v="1"/>
    <n v="0"/>
    <n v="0"/>
    <n v="0"/>
    <s v="A.Mattison"/>
    <s v="NA"/>
    <n v="0"/>
    <n v="1"/>
    <n v="0"/>
    <n v="0.5"/>
    <n v="0"/>
    <n v="0"/>
    <n v="0.5"/>
    <x v="248"/>
  </r>
  <r>
    <x v="1"/>
    <s v="MIN"/>
    <s v="CIN"/>
    <n v="57"/>
    <n v="43"/>
    <s v="(11:50) 33-D.Cook right tackle to 50 for 7 yards (20-E.Apple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22"/>
    <n v="78"/>
    <s v="(10:09) 33-D.Cook right guard to CIN 25 for -3 yards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40"/>
    <n v="60"/>
    <s v="(8:59) (Shotgun) 31-A.Abdullah right end pushed ob at CIN 36 for 4 yards (30-J.Bates)."/>
    <s v="run"/>
    <n v="1"/>
    <n v="0"/>
    <n v="0"/>
    <n v="0"/>
    <s v="A.Abdullah"/>
    <s v="NA"/>
    <n v="0"/>
    <n v="1"/>
    <n v="0"/>
    <n v="0.5"/>
    <n v="0"/>
    <n v="0"/>
    <n v="0.5"/>
    <x v="82"/>
  </r>
  <r>
    <x v="1"/>
    <s v="MIN"/>
    <s v="CIN"/>
    <n v="11"/>
    <n v="89"/>
    <s v="(7:45) 64-B.Brandel reported in as eligible.  33-D.Cook right guard to CIN 10 for 1 yard (94-S.Hubbard)."/>
    <s v="run"/>
    <n v="1"/>
    <n v="0"/>
    <n v="0"/>
    <n v="0"/>
    <s v="D.Cook"/>
    <s v="NA"/>
    <n v="0"/>
    <n v="1"/>
    <n v="0"/>
    <n v="0.7"/>
    <n v="0"/>
    <n v="0"/>
    <n v="0.7"/>
    <x v="11"/>
  </r>
  <r>
    <x v="1"/>
    <s v="CIN"/>
    <s v="MIN"/>
    <n v="63"/>
    <n v="37"/>
    <s v="(6:05) (Shotgun) 34-S.Perine up the middle to CIN 39 for 2 yards (59-N.Vigil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61"/>
    <n v="39"/>
    <s v="(5:24) 34-S.Perine right end to CIN 38 for -1 yards (21-B.Breeland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55"/>
    <n v="45"/>
    <s v="(3:16) (Shotgun) 34-S.Perine up the middle to MIN 42 for 13 yards (54-E.Kendricks; 23-X.Woods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3"/>
    <n v="97"/>
    <s v="(1:56) 28-J.Mixon right end pushed ob at MIN 2 for 1 yard (22-H.Smith)."/>
    <s v="run"/>
    <n v="1"/>
    <n v="0"/>
    <n v="0"/>
    <n v="0"/>
    <s v="J.Mixon"/>
    <s v="NA"/>
    <n v="0"/>
    <n v="1"/>
    <n v="0"/>
    <n v="2.1"/>
    <n v="0"/>
    <n v="0"/>
    <n v="2.1"/>
    <x v="32"/>
  </r>
  <r>
    <x v="1"/>
    <s v="CIN"/>
    <s v="MIN"/>
    <n v="75"/>
    <n v="25"/>
    <s v="(15:00) 28-J.Mixon right tackle to CIN 28 for 3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2"/>
    <n v="28"/>
    <s v="(14:21) 28-J.Mixon right tackle to CIN 34 for 6 yards (98-D.Wonnum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34"/>
    <n v="66"/>
    <s v="(12:27) 28-J.Mixon left tackle to MIN 30 for 4 yards (54-E.Kendricks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5"/>
    <n v="75"/>
    <s v="(10:59) 9-J.Burrow right guard to MIN 23 for 2 yards (94-D.Tomlinson)."/>
    <s v="run"/>
    <n v="1"/>
    <n v="0"/>
    <n v="0"/>
    <n v="0"/>
    <s v="J.Burrow"/>
    <s v="NA"/>
    <n v="0"/>
    <n v="1"/>
    <n v="0"/>
    <n v="0.5"/>
    <n v="0"/>
    <n v="0"/>
    <n v="0.5"/>
    <x v="328"/>
  </r>
  <r>
    <x v="1"/>
    <s v="CIN"/>
    <s v="MIN"/>
    <n v="23"/>
    <n v="77"/>
    <s v="(10:22) 28-J.Mixon right tackle to MIN 16 for 7 yards (54-E.Kendricks; 99-D.Hunter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"/>
    <n v="98"/>
    <s v="(9:20) (Shotgun) 28-J.Mixon up the middle for 2 yards, TOUCHDOWN."/>
    <s v="run"/>
    <n v="1"/>
    <n v="0"/>
    <n v="0"/>
    <n v="0"/>
    <s v="J.Mixon"/>
    <s v="NA"/>
    <n v="0"/>
    <n v="1"/>
    <n v="0"/>
    <n v="2.5"/>
    <n v="0"/>
    <n v="0"/>
    <n v="2.5"/>
    <x v="32"/>
  </r>
  <r>
    <x v="1"/>
    <s v="MIN"/>
    <s v="CIN"/>
    <n v="84"/>
    <n v="16"/>
    <s v="(9:11) 33-D.Cook right guard to MIN 29 for 13 yards (55-L.Wilson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1"/>
    <n v="29"/>
    <s v="(8:40) 33-D.Cook left guard to MIN 29 for no gain (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71"/>
    <n v="29"/>
    <s v="(8:04) 33-D.Cook left guard to MIN 37 for 8 yards (20-E.Apple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53"/>
    <n v="47"/>
    <s v="(6:49) 33-D.Cook left tackle to MIN 46 for -1 yards (24-V.Bell). PENALTY on MIN-74-O.Udoh, Unnecessary Roughness, 15 yards, enforced between downs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87"/>
    <n v="13"/>
    <s v="(4:48) (Shotgun) 28-J.Mixon right guard to CIN 15 for 2 yards (99-D.Hunter; 94-D.Tomlinson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0"/>
    <n v="30"/>
    <s v="(3:20) 28-J.Mixon right tackle to CIN 30 for no gain (59-N.Vigil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30"/>
    <n v="70"/>
    <s v="(3:10) (Shotgun) 33-D.Cook left end to CIN 24 for 6 yards (55-L.Wilson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75"/>
    <n v="25"/>
    <s v="(2:24) 28-J.Mixon right tackle to CIN 30 for 5 yards (59-N.Vigil, 98-D.Wonnum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0"/>
    <n v="30"/>
    <s v="(1:45) 28-J.Mixon left tackle to CIN 40 for 10 yards (22-H.Smith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1:04) 28-J.Mixon right end pushed ob at MIN 41 for 19 yards (23-X.Wood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41"/>
    <n v="59"/>
    <s v="(:29) (Shotgun) 34-S.Perine up the middle to MIN 40 for 1 yard (59-N.Vigil; 99-D.Hunter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40"/>
    <n v="60"/>
    <s v="(15:00) (Shotgun) 28-J.Mixon up the middle to MIN 35 for 5 yards (90-S.Richardson; 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65"/>
    <n v="35"/>
    <s v="(13:32) 33-D.Cook right end pushed ob at MIN 40 for 5 yards (24-V.Bell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54"/>
    <n v="46"/>
    <s v="(12:14) 33-D.Cook right tackle to MIN 48 for 2 yards (94-S.Hubbard; 98-D.Reader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1"/>
    <n v="99"/>
    <s v="(9:26) 64-B.Brandel reported in as eligible.  33-D.Cook left tackle for 1 yard, TOUCHDOWN."/>
    <s v="run"/>
    <n v="1"/>
    <n v="0"/>
    <n v="0"/>
    <n v="0"/>
    <s v="D.Cook"/>
    <s v="NA"/>
    <n v="0"/>
    <n v="1"/>
    <n v="0"/>
    <n v="3.3"/>
    <n v="0"/>
    <n v="0"/>
    <n v="3.3"/>
    <x v="11"/>
  </r>
  <r>
    <x v="1"/>
    <s v="CIN"/>
    <s v="MIN"/>
    <n v="72"/>
    <n v="28"/>
    <s v="(8:45) 28-J.Mixon left end pushed ob at CIN 33 for 5 yards (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78"/>
    <n v="22"/>
    <s v="(7:10) 33-D.Cook right tackle to MIN 22 for no gain (57-G.Pratt, 65-L.Ogunjobi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75"/>
    <n v="25"/>
    <s v="(4:52) 28-J.Mixon left end to CIN 34 for 9 yards (23-X.Wood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6"/>
    <n v="34"/>
    <s v="(4:08) 28-J.Mixon right guard to CIN 46 for 12 yards (22-H.Smith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4"/>
    <n v="46"/>
    <s v="(3:23) 28-J.Mixon right end to CIN 45 for -1 yards (94-D.Tomlinson; 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5"/>
    <n v="45"/>
    <s v="(2:39) (Shotgun) 34-S.Perine right guard to MIN 48 for 7 yards (21-B.Breeland)."/>
    <s v="run"/>
    <n v="1"/>
    <n v="0"/>
    <n v="0"/>
    <n v="0"/>
    <s v="S.Perine"/>
    <s v="NA"/>
    <n v="0"/>
    <n v="1"/>
    <n v="0"/>
    <n v="0.5"/>
    <n v="0"/>
    <n v="0"/>
    <n v="0.5"/>
    <x v="247"/>
  </r>
  <r>
    <x v="1"/>
    <s v="CIN"/>
    <s v="MIN"/>
    <n v="48"/>
    <n v="52"/>
    <s v="(2:00) (Shotgun) 28-J.Mixon left tackle to MIN 47 for 1 yard (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5"/>
    <n v="25"/>
    <s v="(10:00) 28-J.Mixon left tackle to CIN 27 for 2 yards (94-D.Tomlinson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73"/>
    <n v="27"/>
    <s v="(9:22) 28-J.Mixon right end to CIN 35 for 8 yards (21-B.Breeland). MIN-21-B.Breeland was injured during the play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60"/>
    <n v="40"/>
    <s v="(8:04) 28-J.Mixon right tackle to CIN 42 for 2 yards (58-M.Pierce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79"/>
    <n v="21"/>
    <s v="(6:32) 33-D.Cook left guard pushed ob at MIN 20 for -1 yards (57-G.Pratt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90"/>
    <n v="10"/>
    <s v="(5:24) 28-J.Mixon right guard to CIN 14 for 4 yards (99-D.Hunter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86"/>
    <n v="14"/>
    <s v="(4:41) 28-J.Mixon right tackle to CIN 14 for no gain (96-A.Watt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MIN"/>
    <s v="CIN"/>
    <n v="63"/>
    <n v="37"/>
    <s v="(3:40) 33-D.Cook right tackle to MIN 37 for no gain (21-M.Hilton; 98-D.Reader)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MIN"/>
    <s v="CIN"/>
    <n v="38"/>
    <n v="62"/>
    <s v="(2:00) 33-D.Cook right tackle to CIN 38 for no gain (57-G.Pratt; 30-J.Bates). FUMBLES (57-G.Pratt), RECOVERED by CIN-57-G.Pratt at CIN 39. The Replay Official reviewed the fumble ruling, and the play was Upheld. The ruling on the field stands."/>
    <s v="run"/>
    <n v="1"/>
    <n v="0"/>
    <n v="0"/>
    <n v="0"/>
    <s v="D.Cook"/>
    <s v="NA"/>
    <n v="0"/>
    <n v="1"/>
    <n v="0"/>
    <n v="0.5"/>
    <n v="0"/>
    <n v="0"/>
    <n v="0.5"/>
    <x v="11"/>
  </r>
  <r>
    <x v="1"/>
    <s v="CIN"/>
    <s v="MIN"/>
    <n v="55"/>
    <n v="45"/>
    <s v="(1:20) 28-J.Mixon right end to CIN 48 for 3 yards (91-S.Weatherly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52"/>
    <n v="48"/>
    <s v="(1:11) (Shotgun) 28-J.Mixon up the middle to CIN 48 for no gain (59-N.Vigil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CIN"/>
    <s v="MIN"/>
    <n v="20"/>
    <n v="80"/>
    <s v="(:31) 28-J.Mixon up the middle to MIN 15 for 5 yards (48-B.Lynch; 54-E.Kendricks)."/>
    <s v="run"/>
    <n v="1"/>
    <n v="0"/>
    <n v="0"/>
    <n v="0"/>
    <s v="J.Mixon"/>
    <s v="NA"/>
    <n v="0"/>
    <n v="1"/>
    <n v="0"/>
    <n v="0.5"/>
    <n v="0"/>
    <n v="0"/>
    <n v="0.5"/>
    <x v="32"/>
  </r>
  <r>
    <x v="1"/>
    <s v="NYJ"/>
    <s v="CAR"/>
    <n v="75"/>
    <n v="25"/>
    <s v="(15:00) 23-T.Coleman left end to NYJ 27 for 2 yards (90-D.Jones; 95-D.Brow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66"/>
    <n v="34"/>
    <s v="(14:03) 23-T.Coleman up the middle to NYJ 35 for 1 yard (31-J.Burris; 4-J.Carter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65"/>
    <n v="35"/>
    <s v="(13:19) 25-T.Johnson right end to NYJ 36 for 1 yard (4-J.Carter; 8-J.Horn). Penalty on NYJ-8-E.Moore, Illegal Formation, declined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63"/>
    <n v="37"/>
    <s v="(10:52) (No Huddle) 22-C.McCaffrey left tackle to CAR 44 for 7 yards (44-J.Sherwood; 20-M.May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66"/>
    <n v="34"/>
    <s v="(9:58) (Shotgun) 22-C.McCaffrey up the middle to CAR 42 for 8 yards (91-J.Franklin-Myers; 43-D.Phillips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8"/>
    <n v="22"/>
    <s v="(8:58) 32-Mi.Carter up the middle to NYJ 24 for 2 yards (21-J.Chinn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85"/>
    <n v="15"/>
    <s v="(4:37) 23-T.Coleman right end to NYJ 21 for 6 yards (97-Y.Gross-Mato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79"/>
    <n v="21"/>
    <s v="(3:53) (Shotgun) 23-T.Coleman up the middle to NYJ 23 for 2 yards (93-B.Roy; 7-S.Thompso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77"/>
    <n v="23"/>
    <s v="(3:10) (Shotgun) 32-Mi.Carter up the middle to NYJ 25 for 2 yards (95-D.Brown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75"/>
    <n v="25"/>
    <s v="(2:27) (Shotgun) 25-T.Johnson right end to NYJ 25 for no gain (43-H.Reddick, 31-J.Burris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85"/>
    <n v="15"/>
    <s v="(1:10) (Shotgun) 22-C.McCaffrey right guard to CAR 19 for 4 yards (31-S.Redwin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72"/>
    <n v="28"/>
    <s v="(15:00) 22-C.McCaffrey right tackle to CAR 29 for 1 yard (94-F.Fatukasi; 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13"/>
    <n v="87"/>
    <s v="(12:26) (Shotgun) 22-C.McCaffrey up the middle to NYJ 6 for 7 yards (30-M.Carter II; 43-D.Phillips)."/>
    <s v="run"/>
    <n v="1"/>
    <n v="0"/>
    <n v="0"/>
    <n v="0"/>
    <s v="C.McCaffrey"/>
    <s v="NA"/>
    <n v="0"/>
    <n v="1"/>
    <n v="0"/>
    <n v="0.6"/>
    <n v="0"/>
    <n v="0"/>
    <n v="0.6"/>
    <x v="85"/>
  </r>
  <r>
    <x v="1"/>
    <s v="CAR"/>
    <s v="NYJ"/>
    <n v="6"/>
    <n v="94"/>
    <s v="(12:06) (No Huddle, Shotgun) 22-C.McCaffrey left guard to NYJ 4 for 2 yards (43-D.Phillips)."/>
    <s v="run"/>
    <n v="1"/>
    <n v="0"/>
    <n v="0"/>
    <n v="0"/>
    <s v="C.McCaffrey"/>
    <s v="NA"/>
    <n v="0"/>
    <n v="1"/>
    <n v="0"/>
    <n v="1.3"/>
    <n v="0"/>
    <n v="0"/>
    <n v="1.3"/>
    <x v="85"/>
  </r>
  <r>
    <x v="1"/>
    <s v="CAR"/>
    <s v="NYJ"/>
    <n v="4"/>
    <n v="96"/>
    <s v="(11:33) 14-S.Darnold FUMBLES (Aborted) at NYJ 8, RECOVERED by NYJ-98-S.Rankins at NYJ 9."/>
    <s v="run"/>
    <n v="1"/>
    <n v="0"/>
    <n v="0"/>
    <n v="0"/>
    <s v="S.Darnold"/>
    <s v="NA"/>
    <n v="0"/>
    <n v="1"/>
    <n v="0"/>
    <n v="1.8"/>
    <n v="0"/>
    <n v="0"/>
    <n v="1.8"/>
    <x v="330"/>
  </r>
  <r>
    <x v="1"/>
    <s v="NYJ"/>
    <s v="CAR"/>
    <n v="91"/>
    <n v="9"/>
    <s v="(11:30) 23-T.Coleman right tackle to NYJ 11 for 2 yards (90-D.Jones; 4-J.Carter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"/>
    <n v="94"/>
    <s v="(8:20) (No Huddle) 22-C.McCaffrey left tackle to NYJ 3 for 3 yards (50-S.Lawson)."/>
    <s v="run"/>
    <n v="1"/>
    <n v="0"/>
    <n v="0"/>
    <n v="0"/>
    <s v="C.McCaffrey"/>
    <s v="NA"/>
    <n v="0"/>
    <n v="1"/>
    <n v="0"/>
    <n v="1.3"/>
    <n v="0"/>
    <n v="0"/>
    <n v="1.3"/>
    <x v="85"/>
  </r>
  <r>
    <x v="1"/>
    <s v="NYJ"/>
    <s v="CAR"/>
    <n v="42"/>
    <n v="58"/>
    <s v="(4:18) 23-T.Coleman up the middle to CAR 43 for -1 yards (97-Y.Gross-Mato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2"/>
    <n v="38"/>
    <s v="(2:35) (Shotgun) 22-C.McCaffrey up the middle to CAR 39 for 1 yard (94-F.Fatukas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5"/>
    <n v="95"/>
    <s v="(:38) (Shotgun) 14-S.Darnold up the middle for 5 yards, TOUCHDOWN."/>
    <s v="run"/>
    <n v="1"/>
    <n v="0"/>
    <n v="0"/>
    <n v="0"/>
    <s v="S.Darnold"/>
    <s v="NA"/>
    <n v="0"/>
    <n v="1"/>
    <n v="0"/>
    <n v="1.4"/>
    <n v="0"/>
    <n v="0"/>
    <n v="1.4"/>
    <x v="330"/>
  </r>
  <r>
    <x v="1"/>
    <s v="NYJ"/>
    <s v="CAR"/>
    <n v="75"/>
    <n v="25"/>
    <s v="(:35) (Shotgun) 25-T.Johnson up the middle to NYJ 27 for 2 yards (7-S.Thompson; 95-D.Brown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79"/>
    <n v="21"/>
    <s v="(14:52) (Shotgun) 22-C.McCaffrey up the middle to CAR 29 for 8 yards (50-S.Lawso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59"/>
    <n v="41"/>
    <s v="(13:20) (Shotgun) 23-T.Coleman up the middle to NYJ 42 for 1 yard (7-S.Thompson; 38-M.Hartsfield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84"/>
    <n v="16"/>
    <s v="(11:38) 22-C.McCaffrey left tackle to CAR 20 for 4 yards (51-T.Ward; 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74"/>
    <n v="26"/>
    <s v="(7:03) 22-C.McCaffrey left tackle to CAR 29 for 3 yards (43-D.Phillips; 47-B.Huff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0"/>
    <n v="30"/>
    <s v="(6:05) 32-Mi.Carter right guard to NYJ 31 for 1 yard (49-F.Luvu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42"/>
    <n v="58"/>
    <s v="(4:14) (Shotgun) 32-Mi.Carter up the middle to CAR 41 for 1 yard (91-M.Fox)."/>
    <s v="run"/>
    <n v="1"/>
    <n v="0"/>
    <n v="0"/>
    <n v="0"/>
    <s v="Mi.Carter"/>
    <s v="NA"/>
    <n v="0"/>
    <n v="1"/>
    <n v="0"/>
    <n v="0.5"/>
    <n v="0"/>
    <n v="0"/>
    <n v="0.5"/>
    <x v="155"/>
  </r>
  <r>
    <x v="1"/>
    <s v="NYJ"/>
    <s v="CAR"/>
    <n v="33"/>
    <n v="67"/>
    <s v="(2:54) 23-T.Coleman up the middle to CAR 24 for 9 yards (4-J.Carter; 53-B.Burns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NYJ"/>
    <s v="CAR"/>
    <n v="24"/>
    <n v="76"/>
    <s v="(2:13) 23-T.Coleman left tackle to CAR 22 for 2 yards (7-S.Thompson)."/>
    <s v="run"/>
    <n v="1"/>
    <n v="0"/>
    <n v="0"/>
    <n v="0"/>
    <s v="T.Coleman"/>
    <s v="NA"/>
    <n v="0"/>
    <n v="1"/>
    <n v="0"/>
    <n v="0.5"/>
    <n v="0"/>
    <n v="0"/>
    <n v="0.5"/>
    <x v="329"/>
  </r>
  <r>
    <x v="1"/>
    <s v="CAR"/>
    <s v="NYJ"/>
    <n v="63"/>
    <n v="37"/>
    <s v="(1:19) 22-C.McCaffrey up the middle to CAR 39 for 2 yards (20-M.Maye; 95-Q.Williams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61"/>
    <n v="39"/>
    <s v="(:46) (Shotgun) 22-C.McCaffrey left tackle to CAR 41 for 2 yards (50-S.Lawso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52"/>
    <n v="48"/>
    <s v="(14:29) 22-C.McCaffrey right tackle to NYJ 43 for 9 yards (33-A.Colbert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3"/>
    <n v="57"/>
    <s v="(13:48) 22-C.McCaffrey right guard to NYJ 43 for no gain (94-F.Fatukas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3"/>
    <n v="57"/>
    <s v="(13:02) 2-Dj.Moore left end pushed ob at NYJ 29 for 14 yards (40-J.Guidry)."/>
    <s v="run"/>
    <n v="1"/>
    <n v="0"/>
    <n v="0"/>
    <n v="0"/>
    <s v="Dj.Moore"/>
    <s v="NA"/>
    <n v="0"/>
    <n v="1"/>
    <n v="0"/>
    <n v="0.5"/>
    <n v="0"/>
    <n v="0"/>
    <n v="0.5"/>
    <x v="84"/>
  </r>
  <r>
    <x v="1"/>
    <s v="CAR"/>
    <s v="NYJ"/>
    <n v="29"/>
    <n v="71"/>
    <s v="(12:25) 22-C.McCaffrey left guard to NYJ 26 for 3 yards (47-B.Huff; 30-M.Carter II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14"/>
    <n v="86"/>
    <s v="(10:57) 22-C.McCaffrey right end pushed ob at NYJ 20 for -6 yards (30-M.Carter II)."/>
    <s v="run"/>
    <n v="1"/>
    <n v="0"/>
    <n v="0"/>
    <n v="0"/>
    <s v="C.McCaffrey"/>
    <s v="NA"/>
    <n v="0"/>
    <n v="1"/>
    <n v="0"/>
    <n v="0.6"/>
    <n v="0"/>
    <n v="0"/>
    <n v="0.6"/>
    <x v="85"/>
  </r>
  <r>
    <x v="1"/>
    <s v="CAR"/>
    <s v="NYJ"/>
    <n v="20"/>
    <n v="80"/>
    <s v="(10:20) (Shotgun) 22-C.McCaffrey up the middle to NYJ 13 for 7 yards (20-M.Maye; 45-H.Nasirildeen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NYJ"/>
    <s v="CAR"/>
    <n v="75"/>
    <n v="25"/>
    <s v="(8:42) 25-T.Johnson right tackle to NYJ 37 for 12 yards (8-J.Horn)."/>
    <s v="run"/>
    <n v="1"/>
    <n v="0"/>
    <n v="0"/>
    <n v="0"/>
    <s v="T.Johnson"/>
    <s v="NA"/>
    <n v="0"/>
    <n v="1"/>
    <n v="0"/>
    <n v="0.5"/>
    <n v="0"/>
    <n v="0"/>
    <n v="0.5"/>
    <x v="86"/>
  </r>
  <r>
    <x v="1"/>
    <s v="CAR"/>
    <s v="NYJ"/>
    <n v="54"/>
    <n v="46"/>
    <s v="(7:00) 22-C.McCaffrey left tackle pushed ob at NYJ 39 for 15 yards (20-M.Maye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5"/>
    <n v="55"/>
    <s v="(1:55) 22-C.McCaffrey right tackle to NYJ 45 for no gain (57-C.Mosley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CAR"/>
    <s v="NYJ"/>
    <n v="45"/>
    <n v="55"/>
    <s v="(1:51) 22-C.McCaffrey left end to NYJ 27 for 18 yards (33-A.Colbert)."/>
    <s v="run"/>
    <n v="1"/>
    <n v="0"/>
    <n v="0"/>
    <n v="0"/>
    <s v="C.McCaffrey"/>
    <s v="NA"/>
    <n v="0"/>
    <n v="1"/>
    <n v="0"/>
    <n v="0.5"/>
    <n v="0"/>
    <n v="0"/>
    <n v="0.5"/>
    <x v="85"/>
  </r>
  <r>
    <x v="1"/>
    <s v="ATL"/>
    <s v="PHI"/>
    <n v="83"/>
    <n v="17"/>
    <s v="(6:11) 84-C.Patterson left end to ATL 27 for 10 yards (94-J.Sweat; 3-S.Nelson). PENALTY on PHI-98-H.Ridgeway, Defensive Holding, 5 yards, enforced at ATL 27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65"/>
    <n v="35"/>
    <s v="(5:13) 84-C.Patterson right tackle to ATL 46 for 11 yards (98-H.Ridgeway; 58-G.Avery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47"/>
    <n v="53"/>
    <s v="(4:10) 84-C.Patterson right tackle to PHI 33 for 14 yards (3-S.Nelson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12"/>
    <n v="88"/>
    <s v="(:06) 84-C.Patterson left guard to PHI 9 for 3 yards (49-A.Singleton; 97-J.Hargrave)."/>
    <s v="run"/>
    <n v="1"/>
    <n v="0"/>
    <n v="0"/>
    <n v="0"/>
    <s v="C.Patterson"/>
    <s v="NA"/>
    <n v="0"/>
    <n v="1"/>
    <n v="0"/>
    <n v="0.7"/>
    <n v="0"/>
    <n v="0"/>
    <n v="0.7"/>
    <x v="51"/>
  </r>
  <r>
    <x v="1"/>
    <s v="ATL"/>
    <s v="PHI"/>
    <n v="60"/>
    <n v="40"/>
    <s v="(11:44) 84-C.Patterson left end to ATL 42 for 2 yards (94-J.Sweat; 28-A.Harris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63"/>
    <n v="37"/>
    <s v="(10:49) (Shotgun) 84-C.Patterson right tackle to ATL 48 for 11 yards (49-A.Singleton; 42-K.Wallace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PHI"/>
    <s v="ATL"/>
    <n v="37"/>
    <n v="63"/>
    <s v="(8:40) (Shotgun) 1-J.Hurts left end to ATL 24 for 13 yards (23-E.Harris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29"/>
    <n v="71"/>
    <s v="(7:25) (Shotgun) 26-M.Sanders right end pushed ob at ATL 22 for 7 yards (24-A.Terrell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22"/>
    <n v="78"/>
    <s v="(7:07) (Shotgun) 26-M.Sanders left guard to ATL 18 for 4 yards (45-D.Jones; 26-I.Oliv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52"/>
    <n v="48"/>
    <s v="(10:13) 84-C.Patterson right tackle to PHI 49 for 3 yards (2-D.Slay)."/>
    <s v="run"/>
    <n v="1"/>
    <n v="0"/>
    <n v="0"/>
    <n v="0"/>
    <s v="C.Patterson"/>
    <s v="NA"/>
    <n v="0"/>
    <n v="1"/>
    <n v="0"/>
    <n v="0.5"/>
    <n v="0"/>
    <n v="0"/>
    <n v="0.5"/>
    <x v="51"/>
  </r>
  <r>
    <x v="1"/>
    <s v="ATL"/>
    <s v="PHI"/>
    <n v="59"/>
    <n v="41"/>
    <s v="(14:34) (No Huddle) 28-M.Davis right guard to PHI 47 for 12 yards (57-T.Edwards; 28-A.Harris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47"/>
    <n v="53"/>
    <s v="(14:05) (No Huddle) 28-M.Davis left tackle to PHI 43 for 4 yards (57-T.Edwards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31"/>
    <n v="69"/>
    <s v="(12:44) 28-M.Davis right guard to PHI 28 for 3 yards (94-J.Sweat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11"/>
    <n v="89"/>
    <s v="(11:35) 28-M.Davis right guard to PHI 13 for -2 yards (55-B.Graham)."/>
    <s v="run"/>
    <n v="1"/>
    <n v="0"/>
    <n v="0"/>
    <n v="0"/>
    <s v="M.Davis"/>
    <s v="NA"/>
    <n v="0"/>
    <n v="1"/>
    <n v="0"/>
    <n v="0.7"/>
    <n v="0"/>
    <n v="0"/>
    <n v="0.7"/>
    <x v="13"/>
  </r>
  <r>
    <x v="1"/>
    <s v="ATL"/>
    <s v="PHI"/>
    <n v="6"/>
    <n v="94"/>
    <s v="(10:37) (No Huddle) 28-M.Davis left tackle to PHI 3 for 3 yards (55-B.Graham; 97-J.Hargrave)."/>
    <s v="run"/>
    <n v="1"/>
    <n v="0"/>
    <n v="0"/>
    <n v="0"/>
    <s v="M.Davis"/>
    <s v="NA"/>
    <n v="0"/>
    <n v="1"/>
    <n v="0"/>
    <n v="1.3"/>
    <n v="0"/>
    <n v="0"/>
    <n v="1.3"/>
    <x v="13"/>
  </r>
  <r>
    <x v="1"/>
    <s v="PHI"/>
    <s v="ATL"/>
    <n v="42"/>
    <n v="58"/>
    <s v="(13:41) (Shotgun) 26-M.Sanders right guard to ATL 36 for 6 yards (24-A.Terrell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33"/>
    <n v="67"/>
    <s v="(3:31) 28-M.Davis right end to PHI 32 for 1 yard (48-P.John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23"/>
    <n v="77"/>
    <s v="(1:44) 28-M.Davis right tackle to PHI 16 for 7 yards (28-A.Harris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16"/>
    <n v="84"/>
    <s v="(1:08) 28-M.Davis right guard to PHI 4 for 12 yards (42-K.Wallace; 50-E.Wilson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81"/>
    <n v="19"/>
    <s v="(8:54) (Shotgun) 26-M.Sanders right end to PHI 25 for 6 yards (54-F.Oluokun; 91-J.Tuioti-Marin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92"/>
    <n v="8"/>
    <s v="(3:38) 28-M.Davis right tackle to ATL 9 for 1 yard (57-T.Edwards; 94-J.Swea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95"/>
    <n v="5"/>
    <s v="(2:47) 28-M.Davis left tackle to ATL 9 for 4 yards (29-A.Maddox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53"/>
    <n v="47"/>
    <s v="(1:34) (Shotgun) 14-K.Gainwell right guard to 50 for 3 yards (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4"/>
    <n v="66"/>
    <s v="(:54) (Shotgun) 14-K.Gainwell left tackle to ATL 30 for 4 yards (55-S.Mean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80"/>
    <n v="20"/>
    <s v="(14:55) (Shotgun) 26-M.Sanders right end ran ob at PHI 43 for 23 yards (21-D.Harm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7"/>
    <n v="43"/>
    <s v="(14:34) (Shotgun) 26-M.Sanders right tackle to PHI 44 for 1 yard (55-S.Mean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6"/>
    <n v="44"/>
    <s v="(13:59) (Shotgun) 26-M.Sanders left tackle to PHI 48 for 4 yards (54-F.Oluokun; 45-D.Jone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91"/>
    <n v="9"/>
    <s v="(2:10) (Shotgun) 28-M.Davis left tackle to ATL 12 for 3 yards (97-J.Hargrave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70"/>
    <n v="30"/>
    <s v="(10:32) (Shotgun) 1-J.Hurts right end ran ob at PHI 44 for 14 yards (24-A.Terrell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56"/>
    <n v="44"/>
    <s v="(9:55) (Shotgun) 26-M.Sanders right end to ATL 38 for 18 yards (99-J.Bullard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38"/>
    <n v="62"/>
    <s v="(9:25) (No Huddle, Shotgun) 14-K.Gainwell right guard to ATL 31 for 7 yards (45-D.Jones; 21-D.Harmo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1"/>
    <n v="69"/>
    <s v="(9:06) (No Huddle, Shotgun) 14-K.Gainwell right guard to ATL 28 for 3 yards (24-A.Terrell; 45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28"/>
    <n v="72"/>
    <s v="(8:24) (Shotgun) 26-M.Sanders right tackle to ATL 25 for 3 yards (6-D.Fowl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20"/>
    <n v="80"/>
    <s v="(7:03) (Shotgun) 14-K.Gainwell right guard to ATL 19 for 1 yard (45-D.Jones; 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ATL"/>
    <s v="PHI"/>
    <n v="73"/>
    <n v="27"/>
    <s v="(6:09) (No Huddle) 2-M.Ryan FUMBLES (Aborted) at ATL 22, touched at ATL 23, recovered by ATL-84-C.Patterson at ATL 24. 84-C.Patterson to ATL 24 for no gain (96-D.Barnett)."/>
    <s v="run"/>
    <n v="1"/>
    <n v="0"/>
    <n v="0"/>
    <n v="0"/>
    <s v="M.Ryan"/>
    <s v="NA"/>
    <n v="0"/>
    <n v="1"/>
    <n v="0"/>
    <n v="0.5"/>
    <n v="0"/>
    <n v="0"/>
    <n v="0.5"/>
    <x v="303"/>
  </r>
  <r>
    <x v="1"/>
    <s v="PHI"/>
    <s v="ATL"/>
    <n v="42"/>
    <n v="58"/>
    <s v="(3:54) (No Huddle, Shotgun) 26-M.Sanders right guard to ATL 41 for 1 yard (90-M.Davidson; 96-T.Davis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41"/>
    <n v="59"/>
    <s v="(3:13) 26-M.Sanders left tackle to ATL 35 for 6 yards (90-M.Davidson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35"/>
    <n v="65"/>
    <s v="(2:35) (Shotgun) 1-J.Hurts right end to ATL 33 for 2 yards (92-A.Ogundeji)."/>
    <s v="run"/>
    <n v="1"/>
    <n v="0"/>
    <n v="0"/>
    <n v="0"/>
    <s v="J.Hurts"/>
    <s v="NA"/>
    <n v="0"/>
    <n v="1"/>
    <n v="0"/>
    <n v="0.5"/>
    <n v="0"/>
    <n v="0"/>
    <n v="0.5"/>
    <x v="298"/>
  </r>
  <r>
    <x v="1"/>
    <s v="PHI"/>
    <s v="ATL"/>
    <n v="8"/>
    <n v="92"/>
    <s v="(1:29) (Shotgun) 14-K.Gainwell left tackle for 8 yards, TOUCHDOWN."/>
    <s v="run"/>
    <n v="1"/>
    <n v="0"/>
    <n v="0"/>
    <n v="0"/>
    <s v="K.Gainwell"/>
    <s v="NA"/>
    <n v="0"/>
    <n v="1"/>
    <n v="0"/>
    <n v="1.1000000000000001"/>
    <n v="0"/>
    <n v="0"/>
    <n v="1.1000000000000001"/>
    <x v="184"/>
  </r>
  <r>
    <x v="1"/>
    <s v="ATL"/>
    <s v="PHI"/>
    <n v="81"/>
    <n v="19"/>
    <s v="(12:00) 28-M.Davis right tackle to ATL 18 for -1 yards (54-S.Bradley; 96-D.Barnet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75"/>
    <n v="25"/>
    <s v="(1:25) 28-M.Davis right tackle to ATL 25 for no gain (93-M.Williams; 94-J.Swea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ATL"/>
    <s v="PHI"/>
    <n v="60"/>
    <n v="40"/>
    <s v="(:16) (No Huddle) 28-M.Davis left tackle to ATL 39 for -1 yards (29-A.Maddox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75"/>
    <n v="25"/>
    <s v="(14:03) (Shotgun) 26-M.Sanders left end to PHI 19 for -6 yards (45-D.Jone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53"/>
    <n v="47"/>
    <s v="(12:24) (Shotgun) 26-M.Sanders left tackle to PHI 46 for -1 yards (23-E.Harris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80"/>
    <n v="20"/>
    <s v="(9:21) 26-M.Sanders right guard to PHI 25 for 5 yards (90-M.Davidson; 99-J.Bullard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PHI"/>
    <s v="ATL"/>
    <n v="75"/>
    <n v="25"/>
    <s v="(8:35) 26-M.Sanders left end to PHI 22 for -3 yards (55-S.Means; 6-D.Fowler)."/>
    <s v="run"/>
    <n v="1"/>
    <n v="0"/>
    <n v="0"/>
    <n v="0"/>
    <s v="M.Sanders"/>
    <s v="NA"/>
    <n v="0"/>
    <n v="1"/>
    <n v="0"/>
    <n v="0.5"/>
    <n v="0"/>
    <n v="0"/>
    <n v="0.5"/>
    <x v="160"/>
  </r>
  <r>
    <x v="1"/>
    <s v="ATL"/>
    <s v="PHI"/>
    <n v="78"/>
    <n v="22"/>
    <s v="(6:30) (Shotgun) 28-M.Davis left guard to ATL 25 for 3 yards (97-J.Hargrave; 96-D.Barnett)."/>
    <s v="run"/>
    <n v="1"/>
    <n v="0"/>
    <n v="0"/>
    <n v="0"/>
    <s v="M.Davis"/>
    <s v="NA"/>
    <n v="0"/>
    <n v="1"/>
    <n v="0"/>
    <n v="0.5"/>
    <n v="0"/>
    <n v="0"/>
    <n v="0.5"/>
    <x v="13"/>
  </r>
  <r>
    <x v="1"/>
    <s v="PHI"/>
    <s v="ATL"/>
    <n v="31"/>
    <n v="69"/>
    <s v="(3:13) 14-K.Gainwell left tackle to ATL 32 for -1 yards (39-T.Green; 96-T.Daviso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7"/>
    <n v="63"/>
    <s v="(2:27) (Shotgun) 14-K.Gainwell right guard to ATL 31 for 6 yards (96-T.Davison; 45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PHI"/>
    <s v="ATL"/>
    <n v="31"/>
    <n v="69"/>
    <s v="(1:59) 14-K.Gainwell right tackle to ATL 25 for 6 yards (3-M.Walker; 54-F.Oluokun)."/>
    <s v="run"/>
    <n v="1"/>
    <n v="0"/>
    <n v="0"/>
    <n v="0"/>
    <s v="K.Gainwell"/>
    <s v="NA"/>
    <n v="0"/>
    <n v="1"/>
    <n v="0"/>
    <n v="0.5"/>
    <n v="0"/>
    <n v="0"/>
    <n v="0.5"/>
    <x v="184"/>
  </r>
  <r>
    <x v="1"/>
    <s v="ATL"/>
    <s v="PHI"/>
    <n v="75"/>
    <n v="25"/>
    <s v="(1:10) 40-K.Smith right guard to ATL 33 for 8 yards (29-A.Maddox; 54-S.Bradley). #16 Josh Rosen in at QB for ATL"/>
    <s v="run"/>
    <n v="1"/>
    <n v="0"/>
    <n v="0"/>
    <n v="0"/>
    <s v="K.Smith"/>
    <s v="NA"/>
    <n v="0"/>
    <n v="1"/>
    <n v="0"/>
    <n v="0.5"/>
    <n v="0"/>
    <n v="0"/>
    <n v="0.5"/>
    <x v="22"/>
  </r>
  <r>
    <x v="1"/>
    <s v="ATL"/>
    <s v="PHI"/>
    <n v="67"/>
    <n v="33"/>
    <s v="(:38) 40-K.Smith right tackle to ATL 38 for 5 yards (54-S.Bradley)."/>
    <s v="run"/>
    <n v="1"/>
    <n v="0"/>
    <n v="0"/>
    <n v="0"/>
    <s v="K.Smith"/>
    <s v="NA"/>
    <n v="0"/>
    <n v="1"/>
    <n v="0"/>
    <n v="0.5"/>
    <n v="0"/>
    <n v="0"/>
    <n v="0.5"/>
    <x v="22"/>
  </r>
  <r>
    <x v="1"/>
    <s v="PIT"/>
    <s v="BUF"/>
    <n v="75"/>
    <n v="25"/>
    <s v="(13:30) 22-N.Harris right tackle to PIT 27 for 2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9"/>
    <n v="41"/>
    <s v="(12:10) (Shotgun) 22-N.Harris left end to PIT 45 for 4 yards (91-E.Oliver, 21-J.Poy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5"/>
    <n v="45"/>
    <s v="(11:31) 22-N.Harris right tackle to PIT 47 for 2 yards (50-G.Rousseau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88"/>
    <n v="12"/>
    <s v="(10:35) (Shotgun) 26-D.Singletary up the middle to BUF 20 for 8 yards (93-J.Schobert, 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80"/>
    <n v="20"/>
    <s v="(10:08) (No Huddle, Shotgun) 26-D.Singletary left tackle to BUF 22 for 2 yards (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61"/>
    <n v="39"/>
    <s v="(6:05) (Shotgun) 26-D.Singletary left guard to BUF 45 for 6 yards (55-D.Bush, 93-J.Schobert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63"/>
    <n v="37"/>
    <s v="(3:45) (Shotgun) 17-J.Allen up the middle to BUF 46 for 9 yards (93-J.Schober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PIT"/>
    <s v="BUF"/>
    <n v="81"/>
    <n v="19"/>
    <s v="(2:00) 22-N.Harris right tackle to PIT 21 for 2 yards (91-E.Oliv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58"/>
    <n v="42"/>
    <s v="(15:00) 22-N.Harris left tackle to PIT 38 for -4 yards (91-E.Oliv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77"/>
    <n v="23"/>
    <s v="(14:01) 26-D.Singletary left tackle to BUF 24 for 1 yard (56-A.Highsmit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59"/>
    <n v="41"/>
    <s v="(12:35) (No Huddle, Shotgun) 17-J.Allen up the middle to BUF 49 for 8 yards (97-C.Heyward). FUMBLES (97-C.Heyward), and recovers at 50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PIT"/>
    <s v="BUF"/>
    <n v="93"/>
    <n v="7"/>
    <s v="(10:53) 22-N.Harris up the middle to PIT 9 for 2 yards (24-T.Johnson, 27-T.White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35"/>
    <n v="65"/>
    <s v="(9:32) 19-I.McKenzie left end to PIT 38 for -3 yards (8-M.Ingram). End-around, handoff from J.Allen."/>
    <s v="run"/>
    <n v="1"/>
    <n v="0"/>
    <n v="0"/>
    <n v="0"/>
    <s v="I.McKenzie"/>
    <s v="NA"/>
    <n v="0"/>
    <n v="1"/>
    <n v="0"/>
    <n v="0.5"/>
    <n v="0"/>
    <n v="0"/>
    <n v="0.5"/>
    <x v="277"/>
  </r>
  <r>
    <x v="1"/>
    <s v="PIT"/>
    <s v="BUF"/>
    <n v="55"/>
    <n v="45"/>
    <s v="(7:03) 22-N.Harris left tackle to PIT 45 for no gain (24-T.Johnson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91"/>
    <n v="9"/>
    <s v="(6:01) 26-D.Singletary left tackle to BUF 10 for 1 yard (56-A.Highsmit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36"/>
    <n v="64"/>
    <s v="(3:08) (Shotgun) 17-J.Allen left end to PIT 33 for 3 yards (35-A.Maule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18"/>
    <n v="82"/>
    <s v="(2:00) (Shotgun) 17-J.Allen left tackle to PIT 17 for 1 yard (97-C.Heyward; 35-A.Maulet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9"/>
    <n v="91"/>
    <s v="(:43) 17-J.Allen up the middle to PIT 6 for 3 yards (94-T.Alualu; 93-J.Schobert)."/>
    <s v="run"/>
    <n v="1"/>
    <n v="0"/>
    <n v="0"/>
    <n v="0"/>
    <s v="J.Allen"/>
    <s v="NA"/>
    <n v="0"/>
    <n v="1"/>
    <n v="0"/>
    <n v="0.8"/>
    <n v="0"/>
    <n v="0"/>
    <n v="0.8"/>
    <x v="331"/>
  </r>
  <r>
    <x v="1"/>
    <s v="BUF"/>
    <s v="PIT"/>
    <n v="6"/>
    <n v="94"/>
    <s v="(:32) (Shotgun) 17-J.Allen right guard to PIT 3 for 3 yards (94-T.Alualu)."/>
    <s v="run"/>
    <n v="1"/>
    <n v="0"/>
    <n v="0"/>
    <n v="0"/>
    <s v="J.Allen"/>
    <s v="NA"/>
    <n v="0"/>
    <n v="1"/>
    <n v="0"/>
    <n v="1.3"/>
    <n v="0"/>
    <n v="0"/>
    <n v="1.3"/>
    <x v="331"/>
  </r>
  <r>
    <x v="1"/>
    <s v="PIT"/>
    <s v="BUF"/>
    <n v="75"/>
    <n v="25"/>
    <s v="(14:59) (Shotgun) 22-N.Harris up the middle to PIT 34 for 9 yards (24-T.Johnson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66"/>
    <n v="34"/>
    <s v="(14:22) (Shotgun) 22-N.Harris left guard to PIT 36 for 2 yards (58-M.Milano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7"/>
    <n v="93"/>
    <s v="(11:15) 22-N.Harris up the middle to BUF 6 for 1 yard (23-M.Hyde, 58-M.Milano)."/>
    <s v="run"/>
    <n v="1"/>
    <n v="0"/>
    <n v="0"/>
    <n v="0"/>
    <s v="N.Harris"/>
    <s v="NA"/>
    <n v="0"/>
    <n v="1"/>
    <n v="0"/>
    <n v="1.2"/>
    <n v="0"/>
    <n v="0"/>
    <n v="1.2"/>
    <x v="178"/>
  </r>
  <r>
    <x v="1"/>
    <s v="BUF"/>
    <s v="PIT"/>
    <n v="50"/>
    <n v="50"/>
    <s v="(8:45) (No Huddle, Shotgun) 26-D.Singletary up the middle to PIT 47 for 3 yards (39-M.Fitzpatrick, 94-T.Alualu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47"/>
    <n v="53"/>
    <s v="(8:02) (Shotgun) 22-M.Breida up the middle to PIT 40 for 7 yards (73-C.Davis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BUF"/>
    <s v="PIT"/>
    <n v="40"/>
    <n v="60"/>
    <s v="(7:20) (Shotgun) 17-J.Allen up the middle to PIT 37 for 3 yards (95-C.Wormley; 39-M.Fitzpatrick)."/>
    <s v="run"/>
    <n v="1"/>
    <n v="0"/>
    <n v="0"/>
    <n v="0"/>
    <s v="J.Allen"/>
    <s v="NA"/>
    <n v="0"/>
    <n v="1"/>
    <n v="0"/>
    <n v="0.5"/>
    <n v="0"/>
    <n v="0"/>
    <n v="0.5"/>
    <x v="331"/>
  </r>
  <r>
    <x v="1"/>
    <s v="BUF"/>
    <s v="PIT"/>
    <n v="37"/>
    <n v="63"/>
    <s v="(6:41) (Shotgun) 22-M.Breida up the middle to PIT 35 for 2 yards (90-T.Watt, 97-C.Heyward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PIT"/>
    <s v="BUF"/>
    <n v="55"/>
    <n v="45"/>
    <s v="(5:07) 22-N.Harris right guard to PIT 47 for 2 yards (39-L.Wallace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9"/>
    <n v="71"/>
    <s v="(3:45) 11-C.Claypool right end pushed ob at BUF 4 for 25 yards (23-M.Hyde). End-around, handoff from B.Roethlisberger."/>
    <s v="run"/>
    <n v="1"/>
    <n v="0"/>
    <n v="0"/>
    <n v="0"/>
    <s v="C.Claypool"/>
    <s v="NA"/>
    <n v="0"/>
    <n v="1"/>
    <n v="0"/>
    <n v="0.5"/>
    <n v="0"/>
    <n v="0"/>
    <n v="0.5"/>
    <x v="26"/>
  </r>
  <r>
    <x v="1"/>
    <s v="PIT"/>
    <s v="BUF"/>
    <n v="4"/>
    <n v="96"/>
    <s v="(3:19) (Shotgun) 22-N.Harris up the middle to BUF 6 for -2 yards (27-T.White)."/>
    <s v="run"/>
    <n v="1"/>
    <n v="0"/>
    <n v="0"/>
    <n v="0"/>
    <s v="N.Harris"/>
    <s v="NA"/>
    <n v="0"/>
    <n v="1"/>
    <n v="0"/>
    <n v="1.8"/>
    <n v="0"/>
    <n v="0"/>
    <n v="1.8"/>
    <x v="178"/>
  </r>
  <r>
    <x v="1"/>
    <s v="BUF"/>
    <s v="PIT"/>
    <n v="63"/>
    <n v="37"/>
    <s v="(1:07) 26-D.Singletary right end to BUF 39 for 2 yards (55-D.Bush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43"/>
    <n v="57"/>
    <s v="(14:27) (Shotgun) 22-M.Breida right end to PIT 41 for 2 yards (39-M.Fitzpatrick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BUF"/>
    <s v="PIT"/>
    <n v="41"/>
    <n v="59"/>
    <s v="(13:46) 22-M.Breida left tackle to PIT 48 for -7 yards (20-C.Sutton)."/>
    <s v="run"/>
    <n v="1"/>
    <n v="0"/>
    <n v="0"/>
    <n v="0"/>
    <s v="M.Breida"/>
    <s v="NA"/>
    <n v="0"/>
    <n v="1"/>
    <n v="0"/>
    <n v="0.5"/>
    <n v="0"/>
    <n v="0"/>
    <n v="0.5"/>
    <x v="332"/>
  </r>
  <r>
    <x v="1"/>
    <s v="PIT"/>
    <s v="BUF"/>
    <n v="54"/>
    <n v="46"/>
    <s v="(13:02) (Shotgun) 22-N.Harris right guard to BUF 49 for 5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3"/>
    <n v="77"/>
    <s v="(12:11) (Shotgun) 22-N.Harris right guard to BUF 5 for 18 yards (49-Tr.Edmunds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BUF"/>
    <s v="PIT"/>
    <n v="56"/>
    <n v="44"/>
    <s v="(8:42) (No Huddle) 26-D.Singletary left guard to 50 for 6 yards (55-D.Bush; 93-J.Schobert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50"/>
    <n v="50"/>
    <s v="(8:15) (No Huddle, Shotgun) 26-D.Singletary left guard to PIT 35 for 15 yards (34-Te.Edmunds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35"/>
    <n v="65"/>
    <s v="(7:46) (No Huddle) 26-D.Singletary left tackle to PIT 10 for 25 yards (39-M.Fitzpatrick)."/>
    <s v="run"/>
    <n v="1"/>
    <n v="0"/>
    <n v="0"/>
    <n v="0"/>
    <s v="D.Singletary"/>
    <s v="NA"/>
    <n v="0"/>
    <n v="1"/>
    <n v="0"/>
    <n v="0.5"/>
    <n v="0"/>
    <n v="0"/>
    <n v="0.5"/>
    <x v="99"/>
  </r>
  <r>
    <x v="1"/>
    <s v="BUF"/>
    <s v="PIT"/>
    <n v="10"/>
    <n v="90"/>
    <s v="(7:17) (No Huddle, Shotgun) 17-J.Allen up the middle to PIT 8 for 2 yards (96-I.Buggs; 56-A.Highsmith)."/>
    <s v="run"/>
    <n v="1"/>
    <n v="0"/>
    <n v="0"/>
    <n v="0"/>
    <s v="J.Allen"/>
    <s v="NA"/>
    <n v="0"/>
    <n v="1"/>
    <n v="0"/>
    <n v="0.8"/>
    <n v="0"/>
    <n v="0"/>
    <n v="0.8"/>
    <x v="331"/>
  </r>
  <r>
    <x v="1"/>
    <s v="BUF"/>
    <s v="PIT"/>
    <n v="8"/>
    <n v="92"/>
    <s v="(6:40) (Shotgun) 26-D.Singletary right tackle to PIT 5 for 3 yards (56-A.Highsmith)."/>
    <s v="run"/>
    <n v="1"/>
    <n v="0"/>
    <n v="0"/>
    <n v="0"/>
    <s v="D.Singletary"/>
    <s v="NA"/>
    <n v="0"/>
    <n v="1"/>
    <n v="0"/>
    <n v="1.1000000000000001"/>
    <n v="0"/>
    <n v="0"/>
    <n v="1.1000000000000001"/>
    <x v="99"/>
  </r>
  <r>
    <x v="1"/>
    <s v="PIT"/>
    <s v="BUF"/>
    <n v="70"/>
    <n v="30"/>
    <s v="(5:17) (Shotgun) 22-N.Harris right guard to PIT 33 for 3 yards (21-J.Poy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PIT"/>
    <s v="BUF"/>
    <n v="27"/>
    <n v="73"/>
    <s v="(3:00) (Shotgun) 22-N.Harris up the middle to BUF 28 for -1 yards (61-J.Zimmer)."/>
    <s v="run"/>
    <n v="1"/>
    <n v="0"/>
    <n v="0"/>
    <n v="0"/>
    <s v="N.Harris"/>
    <s v="NA"/>
    <n v="0"/>
    <n v="1"/>
    <n v="0"/>
    <n v="0.5"/>
    <n v="0"/>
    <n v="0"/>
    <n v="0.5"/>
    <x v="178"/>
  </r>
  <r>
    <x v="1"/>
    <s v="IND"/>
    <s v="SEA"/>
    <n v="75"/>
    <n v="25"/>
    <s v="(15:00) 28-J.Taylor up the middle to IND 26 for 1 yard (33-J.Adams;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53"/>
    <n v="47"/>
    <s v="(12:35) 28-J.Taylor left end to SEA 47 for 6 yards (6-Q.Diggs, 51-K.Hyd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47"/>
    <n v="53"/>
    <s v="(11:50) 21-N.Hines right end to SEA 40 for 7 yards (56-J.Brooks, 6-Q.Digg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40"/>
    <n v="60"/>
    <s v="(11:10) (Shotgun) 21-N.Hines right guard to SEA 36 for 4 yards (54-B.Wagner, 94-R.Green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18"/>
    <n v="82"/>
    <s v="(8:46) 28-J.Taylor left end to SEA 9 for 9 yards (33-J.Adams;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9"/>
    <n v="91"/>
    <s v="(7:58) 28-J.Taylor right tackle to SEA 7 for 2 yards (52-D.Taylor)."/>
    <s v="run"/>
    <n v="1"/>
    <n v="0"/>
    <n v="0"/>
    <n v="0"/>
    <s v="J.Taylor"/>
    <s v="NA"/>
    <n v="0"/>
    <n v="1"/>
    <n v="0"/>
    <n v="0.8"/>
    <n v="0"/>
    <n v="0"/>
    <n v="0.8"/>
    <x v="45"/>
  </r>
  <r>
    <x v="1"/>
    <s v="IND"/>
    <s v="SEA"/>
    <n v="7"/>
    <n v="93"/>
    <s v="(7:16) 28-J.Taylor left end to SEA 10 for -3 yards (10-B.Mayowa)."/>
    <s v="run"/>
    <n v="1"/>
    <n v="0"/>
    <n v="0"/>
    <n v="0"/>
    <s v="J.Taylor"/>
    <s v="NA"/>
    <n v="0"/>
    <n v="1"/>
    <n v="0"/>
    <n v="1.2"/>
    <n v="0"/>
    <n v="0"/>
    <n v="1.2"/>
    <x v="45"/>
  </r>
  <r>
    <x v="1"/>
    <s v="SEA"/>
    <s v="IND"/>
    <n v="81"/>
    <n v="19"/>
    <s v="(5:36) 32-C.Carson left end to SEA 23 for 4 yards (44-Z.Frankli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9"/>
    <n v="31"/>
    <s v="(3:46) (No Huddle) 32-C.Carson left tackle to SEA 36 for 5 yards (37-K.Willis, 34-I.Rodgers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4"/>
    <n v="36"/>
    <s v="(3:07) 32-C.Carson left end to SEA 40 for 4 yards (90-G.Stewart, 99-D.Buckner). IND-34-I.Rodgers was injured during the play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0"/>
    <n v="40"/>
    <s v="(2:42) 32-C.Carson right tackle pushed ob at IND 27 for 33 yards (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27"/>
    <n v="73"/>
    <s v="(2:05) 20-R.Penny left end to IND 23 for 4 yards (58-B.Okereke)."/>
    <s v="run"/>
    <n v="1"/>
    <n v="0"/>
    <n v="0"/>
    <n v="0"/>
    <s v="R.Penny"/>
    <s v="NA"/>
    <n v="0"/>
    <n v="1"/>
    <n v="0"/>
    <n v="0.5"/>
    <n v="0"/>
    <n v="0"/>
    <n v="0.5"/>
    <x v="333"/>
  </r>
  <r>
    <x v="1"/>
    <s v="IND"/>
    <s v="SEA"/>
    <n v="75"/>
    <n v="25"/>
    <s v="(1:26) 28-J.Taylor left guard to IND 28 for 3 yards (21-T.Flowers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72"/>
    <n v="28"/>
    <s v="(:47) 28-J.Taylor left guard to IND 30 for 2 yards (56-J.Brooks, 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50"/>
    <n v="50"/>
    <s v="(14:24) (No Huddle, Shotgun) 32-C.Carson right guard to IND 45 for 5 yards (99-D.Buckner, 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39"/>
    <n v="61"/>
    <s v="(13:22) (No Huddle) 32-C.Carson right end to IND 35 for 4 yards (58-B.Okereke). SEA-16-T.Lockett was injured during the play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13"/>
    <n v="87"/>
    <s v="(12:08) 20-R.Penny left guard to IND 9 for 4 yards (94-T.Lewis)."/>
    <s v="run"/>
    <n v="1"/>
    <n v="0"/>
    <n v="0"/>
    <n v="0"/>
    <s v="R.Penny"/>
    <s v="NA"/>
    <n v="0"/>
    <n v="1"/>
    <n v="0"/>
    <n v="0.6"/>
    <n v="0"/>
    <n v="0"/>
    <n v="0.6"/>
    <x v="333"/>
  </r>
  <r>
    <x v="1"/>
    <s v="IND"/>
    <s v="SEA"/>
    <n v="38"/>
    <n v="62"/>
    <s v="(10:06) (No Huddle, Shotgun) 21-N.Hines left end to SEA 35 for 3 yards (6-Q.Diggs, 27-M.Blair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35"/>
    <n v="65"/>
    <s v="(9:24) 28-J.Taylor up the middle to SEA 34 for 1 yard (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59"/>
    <n v="41"/>
    <s v="(6:30) (Shotgun) 32-C.Carson left end to SEA 43 for 2 yards (23-K.Moor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59"/>
    <n v="41"/>
    <s v="(4:25) 28-J.Taylor up the middle to IND 42 for 1 yard (94-R.Green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SEA"/>
    <s v="IND"/>
    <n v="83"/>
    <n v="17"/>
    <s v="(3:00) 1-D.Eskridge right end to SEA 30 for 13 yards (53-D.Leonard)."/>
    <s v="run"/>
    <n v="1"/>
    <n v="0"/>
    <n v="0"/>
    <n v="0"/>
    <s v="D.Eskridge"/>
    <s v="NA"/>
    <n v="0"/>
    <n v="1"/>
    <n v="0"/>
    <n v="0.5"/>
    <n v="0"/>
    <n v="0"/>
    <n v="0.5"/>
    <x v="265"/>
  </r>
  <r>
    <x v="1"/>
    <s v="SEA"/>
    <s v="IND"/>
    <n v="70"/>
    <n v="30"/>
    <s v="(2:27) (No Huddle) 32-C.Carson right tackle to SEA 33 for 3 yards (99-D.Buckner, 51-K.Pay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61"/>
    <n v="39"/>
    <s v="(1:53) 3-R.Wilson up the middle to SEA 41 for 2 yards (97-A.Muhammad)."/>
    <s v="run"/>
    <n v="1"/>
    <n v="0"/>
    <n v="0"/>
    <n v="0"/>
    <s v="R.Wilson"/>
    <s v="NA"/>
    <n v="0"/>
    <n v="1"/>
    <n v="0"/>
    <n v="0.5"/>
    <n v="0"/>
    <n v="0"/>
    <n v="0.5"/>
    <x v="334"/>
  </r>
  <r>
    <x v="1"/>
    <s v="SEA"/>
    <s v="IND"/>
    <n v="59"/>
    <n v="41"/>
    <s v="(13:45) (Shotgun) 32-C.Carson left tackle to SEA 41 for no gain (51-K.Pay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9"/>
    <n v="41"/>
    <s v="(13:17) 18-F.Swain right end to SEA 46 for 5 yards (37-K.Willis)."/>
    <s v="run"/>
    <n v="1"/>
    <n v="0"/>
    <n v="0"/>
    <n v="0"/>
    <s v="F.Swain"/>
    <s v="NA"/>
    <n v="0"/>
    <n v="1"/>
    <n v="0"/>
    <n v="0.5"/>
    <n v="0"/>
    <n v="0"/>
    <n v="0.5"/>
    <x v="186"/>
  </r>
  <r>
    <x v="1"/>
    <s v="SEA"/>
    <s v="IND"/>
    <n v="62"/>
    <n v="38"/>
    <s v="(11:06) (Shotgun) 32-C.Carson left end pushed ob at SEA 47 for 9 yards (37-K.Willis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3"/>
    <n v="47"/>
    <s v="(10:47) (No Huddle) 32-C.Carson right tackle to SEA 48 for 1 yard (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85"/>
    <n v="15"/>
    <s v="(7:50) 21-N.Hines left tackle to IND 17 for 2 yards (90-B.Mone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SEA"/>
    <s v="IND"/>
    <n v="46"/>
    <n v="54"/>
    <s v="(5:42) 32-C.Carson left end to IND 45 for 1 yard (53-D.Leonard). FUMBLES (53-D.Leonard), RECOVERED by IND-51-K.Paye at IND 45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40"/>
    <n v="60"/>
    <s v="(5:09) (No Huddle, Shotgun) 28-J.Taylor up the middle to SEA 36 for 4 yards (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6"/>
    <n v="64"/>
    <s v="(4:43) (No Huddle, Shotgun) 28-J.Taylor up the middle to SEA 33 for 3 yards (90-B.Mone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3"/>
    <n v="67"/>
    <s v="(3:59) (Shotgun) 21-N.Hines up the middle to SEA 31 for 2 yards (90-B.Mone; 6-Q.Digg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31"/>
    <n v="69"/>
    <s v="(3:36) (No Huddle) 2-C.Wentz FUMBLES (Aborted) at SEA 31, RECOVERED by SEA-2-D.Reed at SEA 31."/>
    <s v="run"/>
    <n v="1"/>
    <n v="0"/>
    <n v="0"/>
    <n v="0"/>
    <s v="C.Wentz"/>
    <s v="NA"/>
    <n v="0"/>
    <n v="1"/>
    <n v="0"/>
    <n v="0.5"/>
    <n v="0"/>
    <n v="0"/>
    <n v="0.5"/>
    <x v="302"/>
  </r>
  <r>
    <x v="1"/>
    <s v="SEA"/>
    <s v="IND"/>
    <n v="69"/>
    <n v="31"/>
    <s v="(3:27) 32-C.Carson left end to SEA 35 for 4 yards (90-G.Stewart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SEA"/>
    <s v="IND"/>
    <n v="56"/>
    <n v="44"/>
    <s v="(2:13) (No Huddle, Shotgun) 32-C.Carson right end to 50 for 6 yards (53-D.Leonard, 32-J.Blackmon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86"/>
    <n v="14"/>
    <s v="(1:22) 28-J.Taylor left end to IND 12 for -2 yards (54-B.Wagner, 97-P.Ford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67"/>
    <n v="33"/>
    <s v="(15:00) (Shotgun) 28-J.Taylor left tackle to IND 37 for 4 yards (54-B.Wagner, 98-A.Robinson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63"/>
    <n v="37"/>
    <s v="(14:23) 28-J.Taylor up the middle to IND 46 for 9 yards (6-Q.Diggs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37"/>
    <n v="63"/>
    <s v="(12:16) (Shotgun) 21-N.Hines up the middle to SEA 33 for 4 yards (54-B.Wagner; 28-U.Amadi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SEA"/>
    <s v="IND"/>
    <n v="33"/>
    <n v="67"/>
    <s v="(8:18) 1-D.Eskridge right end pushed ob at IND 24 for 9 yards (37-K.Willis, 26-R.Ya-Sin). SEA-1-D.Eskridge was injured during the play."/>
    <s v="run"/>
    <n v="1"/>
    <n v="0"/>
    <n v="0"/>
    <n v="0"/>
    <s v="D.Eskridge"/>
    <s v="NA"/>
    <n v="0"/>
    <n v="1"/>
    <n v="0"/>
    <n v="0.5"/>
    <n v="0"/>
    <n v="0"/>
    <n v="0.5"/>
    <x v="265"/>
  </r>
  <r>
    <x v="1"/>
    <s v="SEA"/>
    <s v="IND"/>
    <n v="24"/>
    <n v="76"/>
    <s v="(7:58) (Shotgun) 31-D.Dallas right tackle to IND 19 for 5 yards (37-K.Willis). SEA-77-E.Pocic was injured during the play."/>
    <s v="run"/>
    <n v="1"/>
    <n v="0"/>
    <n v="0"/>
    <n v="0"/>
    <s v="D.Dallas"/>
    <s v="NA"/>
    <n v="0"/>
    <n v="1"/>
    <n v="0"/>
    <n v="0.5"/>
    <n v="0"/>
    <n v="0"/>
    <n v="0.5"/>
    <x v="266"/>
  </r>
  <r>
    <x v="1"/>
    <s v="SEA"/>
    <s v="IND"/>
    <n v="19"/>
    <n v="81"/>
    <s v="(7:14) (Shotgun) 32-C.Carson up the middle to IND 15 for 4 yards (53-D.Leonard, 58-B.Okereke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54"/>
    <n v="46"/>
    <s v="(5:51) (No Huddle, Shotgun) 28-J.Taylor right tackle to IND 49 for 3 yards (51-K.Hyder, 54-B.Wagner)."/>
    <s v="run"/>
    <n v="1"/>
    <n v="0"/>
    <n v="0"/>
    <n v="0"/>
    <s v="J.Taylor"/>
    <s v="NA"/>
    <n v="0"/>
    <n v="1"/>
    <n v="0"/>
    <n v="0.5"/>
    <n v="0"/>
    <n v="0"/>
    <n v="0.5"/>
    <x v="45"/>
  </r>
  <r>
    <x v="1"/>
    <s v="IND"/>
    <s v="SEA"/>
    <n v="14"/>
    <n v="86"/>
    <s v="(3:35) (Shotgun) 28-J.Taylor right guard to SEA 2 for 12 yards (6-Q.Diggs, 56-J.Brooks)."/>
    <s v="run"/>
    <n v="1"/>
    <n v="0"/>
    <n v="0"/>
    <n v="0"/>
    <s v="J.Taylor"/>
    <s v="NA"/>
    <n v="0"/>
    <n v="1"/>
    <n v="0"/>
    <n v="0.6"/>
    <n v="0"/>
    <n v="0"/>
    <n v="0.6"/>
    <x v="45"/>
  </r>
  <r>
    <x v="1"/>
    <s v="IND"/>
    <s v="SEA"/>
    <n v="2"/>
    <n v="98"/>
    <s v="(3:00) (Shotgun) 28-J.Taylor up the middle to SEA 1 for 1 yard (33-J.Adams)."/>
    <s v="run"/>
    <n v="1"/>
    <n v="0"/>
    <n v="0"/>
    <n v="0"/>
    <s v="J.Taylor"/>
    <s v="NA"/>
    <n v="0"/>
    <n v="1"/>
    <n v="0"/>
    <n v="2.5"/>
    <n v="0"/>
    <n v="0"/>
    <n v="2.5"/>
    <x v="45"/>
  </r>
  <r>
    <x v="1"/>
    <s v="SEA"/>
    <s v="IND"/>
    <n v="45"/>
    <n v="55"/>
    <s v="(2:07) 3-R.Wilson left end to IND 48 for -3 yards (51-K.Paye)."/>
    <s v="run"/>
    <n v="1"/>
    <n v="0"/>
    <n v="0"/>
    <n v="0"/>
    <s v="R.Wilson"/>
    <s v="NA"/>
    <n v="0"/>
    <n v="1"/>
    <n v="0"/>
    <n v="0.5"/>
    <n v="0"/>
    <n v="0"/>
    <n v="0.5"/>
    <x v="334"/>
  </r>
  <r>
    <x v="1"/>
    <s v="SEA"/>
    <s v="IND"/>
    <n v="48"/>
    <n v="52"/>
    <s v="(2:00) 32-C.Carson right end to IND 42 for 6 yards (58-B.Okereke, 90-G.Stewart)."/>
    <s v="run"/>
    <n v="1"/>
    <n v="0"/>
    <n v="0"/>
    <n v="0"/>
    <s v="C.Carson"/>
    <s v="NA"/>
    <n v="0"/>
    <n v="1"/>
    <n v="0"/>
    <n v="0.5"/>
    <n v="0"/>
    <n v="0"/>
    <n v="0.5"/>
    <x v="161"/>
  </r>
  <r>
    <x v="1"/>
    <s v="IND"/>
    <s v="SEA"/>
    <n v="90"/>
    <n v="10"/>
    <s v="(1:40) (Shotgun) 21-N.Hines right guard to IND 11 for 1 yard (98-A.Robinson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82"/>
    <n v="18"/>
    <s v="(:57) (No Huddle, Shotgun) 21-N.Hines up the middle to IND 21 for 3 yards (56-J.Brooks, 54-B.Wagner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IND"/>
    <s v="SEA"/>
    <n v="60"/>
    <n v="40"/>
    <s v="(:20) (Shotgun) 21-N.Hines up the middle to IND 48 for 8 yards (6-Q.Diggs, 56-J.Brooks)."/>
    <s v="run"/>
    <n v="1"/>
    <n v="0"/>
    <n v="0"/>
    <n v="0"/>
    <s v="N.Hines"/>
    <s v="NA"/>
    <n v="0"/>
    <n v="1"/>
    <n v="0"/>
    <n v="0.5"/>
    <n v="0"/>
    <n v="0"/>
    <n v="0.5"/>
    <x v="91"/>
  </r>
  <r>
    <x v="1"/>
    <s v="DET"/>
    <s v="SF"/>
    <n v="75"/>
    <n v="25"/>
    <s v="(14:53) 30-J.Williams right tackle to DET 35 for 10 yards (54-F.Warner; 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43"/>
    <n v="57"/>
    <s v="(13:37) 30-J.Williams right tackle to SF 41 for 2 yards (97-N.Bosa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35"/>
    <n v="65"/>
    <s v="(12:06) 71-L.Stenberg reported in as eligible.  30-J.Williams up the middle to SF 36 for -1 yards (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SF"/>
    <s v="DET"/>
    <n v="64"/>
    <n v="36"/>
    <s v="(12:01) 10-J.Garoppolo FUMBLES (Aborted) at SF 36, touched at SF 36, RECOVERED by DET-8-J.Collins at SF 38."/>
    <s v="run"/>
    <n v="1"/>
    <n v="0"/>
    <n v="0"/>
    <n v="0"/>
    <s v="J.Garoppolo"/>
    <s v="NA"/>
    <n v="0"/>
    <n v="1"/>
    <n v="0"/>
    <n v="0.5"/>
    <n v="0"/>
    <n v="0"/>
    <n v="0.5"/>
    <x v="335"/>
  </r>
  <r>
    <x v="1"/>
    <s v="DET"/>
    <s v="SF"/>
    <n v="38"/>
    <n v="62"/>
    <s v="(11:56) 32-D.Swift up the middle to SF 34 for 4 yards (57-D.Greenlaw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4"/>
    <n v="66"/>
    <s v="(11:21) 11-K.Raymond right end to SF 25 for 9 yards (51-A.Al-Shaair)."/>
    <s v="run"/>
    <n v="1"/>
    <n v="0"/>
    <n v="0"/>
    <n v="0"/>
    <s v="K.Raymond"/>
    <s v="NA"/>
    <n v="0"/>
    <n v="1"/>
    <n v="0"/>
    <n v="0.5"/>
    <n v="0"/>
    <n v="0"/>
    <n v="0.5"/>
    <x v="270"/>
  </r>
  <r>
    <x v="1"/>
    <s v="SF"/>
    <s v="DET"/>
    <n v="59"/>
    <n v="41"/>
    <s v="(9:36) 31-R.Mostert left end pushed ob at DET 48 for 11 yards (25-W.Harris)."/>
    <s v="run"/>
    <n v="1"/>
    <n v="0"/>
    <n v="0"/>
    <n v="0"/>
    <s v="R.Mostert"/>
    <s v="NA"/>
    <n v="0"/>
    <n v="1"/>
    <n v="0"/>
    <n v="0.5"/>
    <n v="0"/>
    <n v="0"/>
    <n v="0.5"/>
    <x v="336"/>
  </r>
  <r>
    <x v="1"/>
    <s v="SF"/>
    <s v="DET"/>
    <n v="48"/>
    <n v="52"/>
    <s v="(9:02) 31-R.Mostert right end to DET 39 for 9 yards (21-T.Walker)."/>
    <s v="run"/>
    <n v="1"/>
    <n v="0"/>
    <n v="0"/>
    <n v="0"/>
    <s v="R.Mostert"/>
    <s v="NA"/>
    <n v="0"/>
    <n v="1"/>
    <n v="0"/>
    <n v="0.5"/>
    <n v="0"/>
    <n v="0"/>
    <n v="0.5"/>
    <x v="336"/>
  </r>
  <r>
    <x v="1"/>
    <s v="SF"/>
    <s v="DET"/>
    <n v="16"/>
    <n v="84"/>
    <s v="(7:39) (Shotgun) 5-T.Lance up the middle to DET 15 for 1 yard (91-M.Brocker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SF"/>
    <s v="DET"/>
    <n v="15"/>
    <n v="85"/>
    <s v="(7:10) 25-E.Mitchell up the middle to DET 12 for 3 yards (91-M.Brockers; 54-A.McNeill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82"/>
    <n v="18"/>
    <s v="(5:31) 30-J.Williams up the middle to DET 38 for 20 yards (1-J.Ward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2"/>
    <n v="38"/>
    <s v="(4:48) 30-J.Williams up the middle to DET 45 for 7 yards (24-K.Williams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26"/>
    <n v="74"/>
    <s v="(1:54) 32-D.Swift up the middle to SF 19 for 7 yards (2-J.Verrett; 57-D.Greenlaw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19"/>
    <n v="81"/>
    <s v="(1:17) 32-D.Swift left tackle to SF 18 for 1 yard (3-J.Tartt; 56-S.Ebukam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10"/>
    <n v="90"/>
    <s v="(15:00) 32-D.Swift left end to SF 9 for 1 yard (2-J.Verrett)."/>
    <s v="run"/>
    <n v="1"/>
    <n v="0"/>
    <n v="0"/>
    <n v="0"/>
    <s v="D.Swift"/>
    <s v="NA"/>
    <n v="0"/>
    <n v="1"/>
    <n v="0"/>
    <n v="0.8"/>
    <n v="0"/>
    <n v="0"/>
    <n v="0.8"/>
    <x v="33"/>
  </r>
  <r>
    <x v="1"/>
    <s v="SF"/>
    <s v="DET"/>
    <n v="78"/>
    <n v="22"/>
    <s v="(13:23) (Shotgun) 25-E.Mitchell right tackle to SF 25 for 3 yards (92-K.Strong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8"/>
    <n v="62"/>
    <s v="(11:20) 25-E.Mitchell right end for 38 yards, TOUCHDOWN. Penalty on DET-95-R.Okwara, Defensive Offside, declined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75"/>
    <n v="25"/>
    <s v="(11:12) 30-J.Williams up the middle to DET 28 for 3 yards (57-D.Greenlaw; 95-K.Stree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4"/>
    <n v="36"/>
    <s v="(9:10) 32-D.Swift right tackle to SF 48 for 16 yards (1-J.Ward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48"/>
    <n v="52"/>
    <s v="(8:36) 32-D.Swift left tackle to SF 33 for 15 yards (1-J.Ward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3"/>
    <n v="67"/>
    <s v="(7:59) 32-D.Swift up the middle to SF 34 for -1 yards (3-J.Tartt, 90-K.Givens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34"/>
    <n v="66"/>
    <s v="(7:22) (Shotgun) 32-D.Swift left end to SF 38 for -4 yards (97-N.Bosa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53"/>
    <n v="47"/>
    <s v="(5:52) 25-E.Mitchell left tackle to DET 47 for 6 yards (54-A.McNeill, 91-M.Brock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5:17) (Shotgun) 25-E.Mitchell right tackle to DET 36 for 11 yards (23-J.Okudah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13"/>
    <n v="87"/>
    <s v="(3:51) 25-E.Mitchell right tackle to DET 10 for 3 yards (54-A.McNeill, 34-A.Anzalone)."/>
    <s v="run"/>
    <n v="1"/>
    <n v="0"/>
    <n v="0"/>
    <n v="0"/>
    <s v="E.Mitchell"/>
    <s v="NA"/>
    <n v="0"/>
    <n v="1"/>
    <n v="0"/>
    <n v="0.6"/>
    <n v="0"/>
    <n v="0"/>
    <n v="0.6"/>
    <x v="297"/>
  </r>
  <r>
    <x v="1"/>
    <s v="SF"/>
    <s v="DET"/>
    <n v="3"/>
    <n v="97"/>
    <s v="(2:30) (Shotgun) 23-J.Hasty up the middle for 3 yards, TOUCHDOWN."/>
    <s v="run"/>
    <n v="1"/>
    <n v="0"/>
    <n v="0"/>
    <n v="0"/>
    <s v="J.Hasty"/>
    <s v="NA"/>
    <n v="0"/>
    <n v="1"/>
    <n v="0"/>
    <n v="2.1"/>
    <n v="0"/>
    <n v="0"/>
    <n v="2.1"/>
    <x v="183"/>
  </r>
  <r>
    <x v="1"/>
    <s v="DET"/>
    <s v="SF"/>
    <n v="70"/>
    <n v="30"/>
    <s v="(2:00) 32-D.Swift left tackle to DET 33 for 3 yards (54-F.Warner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DET"/>
    <s v="SF"/>
    <n v="75"/>
    <n v="25"/>
    <s v="(1:10) (Shotgun) 32-D.Swift up the middle to DET 21 for -4 yards (97-N.Bosa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46"/>
    <n v="54"/>
    <s v="(14:06) 25-E.Mitchell right end to DET 44 for 2 yards (91-M.Brockers). DET-91-M.Brockers was injured during the play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6"/>
    <n v="64"/>
    <s v="(12:53) 25-E.Mitchell left end to DET 26 for 10 yards (21-T.Wal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6"/>
    <n v="64"/>
    <s v="(12:04) (Shotgun) 5-T.Lance up the middle to DET 34 for 2 yards (25-W.Harris). #5-T.Lance in at QB for this play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DET"/>
    <s v="SF"/>
    <n v="43"/>
    <n v="57"/>
    <s v="(11:10) 32-D.Swift up the middle to SF 42 for 1 yard (54-F.Warner)."/>
    <s v="run"/>
    <n v="1"/>
    <n v="0"/>
    <n v="0"/>
    <n v="0"/>
    <s v="D.Swift"/>
    <s v="NA"/>
    <n v="0"/>
    <n v="1"/>
    <n v="0"/>
    <n v="0.5"/>
    <n v="0"/>
    <n v="0"/>
    <n v="0.5"/>
    <x v="33"/>
  </r>
  <r>
    <x v="1"/>
    <s v="SF"/>
    <s v="DET"/>
    <n v="91"/>
    <n v="9"/>
    <s v="(10:16) 25-E.Mitchell right end to SF 16 for 7 yards (91-M.Brock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84"/>
    <n v="16"/>
    <s v="(9:34) 25-E.Mitchell up the middle to SF 19 for 3 yards (90-T.Flow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81"/>
    <n v="19"/>
    <s v="(8:48) (Shotgun) 25-E.Mitchell up the middle to SF 21 for 2 yards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72"/>
    <n v="28"/>
    <s v="(7:15) 30-J.Williams up the middle to DET 34 for 6 yards (3-J.Tartt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DET"/>
    <s v="SF"/>
    <n v="66"/>
    <n v="34"/>
    <s v="(6:36) (Shotgun) 30-J.Williams up the middle to DET 40 for 6 yards (98-A.Key)."/>
    <s v="run"/>
    <n v="1"/>
    <n v="0"/>
    <n v="0"/>
    <n v="0"/>
    <s v="J.Williams"/>
    <s v="NA"/>
    <n v="0"/>
    <n v="1"/>
    <n v="0"/>
    <n v="0.5"/>
    <n v="0"/>
    <n v="0"/>
    <n v="0.5"/>
    <x v="94"/>
  </r>
  <r>
    <x v="1"/>
    <s v="SF"/>
    <s v="DET"/>
    <n v="80"/>
    <n v="20"/>
    <s v="(4:18) (Shotgun) 25-E.Mitchell up the middle to SF 21 for 1 yard (95-R.Okwara; 41-A.Par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61"/>
    <n v="39"/>
    <s v="(2:09) 25-E.Mitchell left end to SF 46 for 7 yards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54"/>
    <n v="46"/>
    <s v="(1:24) #5-T.Lance in at QB for this play. (Shotgun) 5-T.Lance left tackle to SF 45 for -1 yards (97-N.Williams; 8-J.Collins)."/>
    <s v="run"/>
    <n v="1"/>
    <n v="0"/>
    <n v="0"/>
    <n v="0"/>
    <s v="T.Lance"/>
    <s v="NA"/>
    <n v="0"/>
    <n v="1"/>
    <n v="0"/>
    <n v="0.5"/>
    <n v="0"/>
    <n v="0"/>
    <n v="0.5"/>
    <x v="337"/>
  </r>
  <r>
    <x v="1"/>
    <s v="SF"/>
    <s v="DET"/>
    <n v="53"/>
    <n v="47"/>
    <s v="(13:38) (Shotgun) 25-E.Mitchell right end to SF 47 for no gain (8-J.Collin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38"/>
    <n v="62"/>
    <s v="(12:03) (Shotgun) 25-E.Mitchell left end to DET 38 for no gain (8-J.Collins; 25-W.Harri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53"/>
    <n v="47"/>
    <s v="(7:28) 25-E.Mitchell right tackle to DET 47 for 6 yards (41-A.Parker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6:44) 25-E.Mitchell left end to DET 47 for no gain (90-T.Flower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DET"/>
    <s v="SF"/>
    <n v="1"/>
    <n v="99"/>
    <s v="(1:56) 71-L.Stenberg reported in as eligible.  30-J.Williams left tackle for 1 yard, TOUCHDOWN."/>
    <s v="run"/>
    <n v="1"/>
    <n v="0"/>
    <n v="0"/>
    <n v="0"/>
    <s v="J.Williams"/>
    <s v="NA"/>
    <n v="0"/>
    <n v="1"/>
    <n v="0"/>
    <n v="3.3"/>
    <n v="0"/>
    <n v="0"/>
    <n v="3.3"/>
    <x v="94"/>
  </r>
  <r>
    <x v="1"/>
    <s v="SF"/>
    <s v="DET"/>
    <n v="48"/>
    <n v="52"/>
    <s v="(1:06) 25-E.Mitchell left end to DET 47 for 1 yard (54-A.McNeill; 55-D.Barnes)."/>
    <s v="run"/>
    <n v="1"/>
    <n v="0"/>
    <n v="0"/>
    <n v="0"/>
    <s v="E.Mitchell"/>
    <s v="NA"/>
    <n v="0"/>
    <n v="1"/>
    <n v="0"/>
    <n v="0.5"/>
    <n v="0"/>
    <n v="0"/>
    <n v="0.5"/>
    <x v="297"/>
  </r>
  <r>
    <x v="1"/>
    <s v="SF"/>
    <s v="DET"/>
    <n v="47"/>
    <n v="53"/>
    <s v="(1:02) 25-E.Mitchell up the middle to DET 46 for 1 yard (55-D.Barne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TB"/>
    <s v="ATL"/>
    <n v="55"/>
    <n v="45"/>
    <s v="(14:28) 72-J.Wells reported in as eligible.  27-R.Jones left tackle to ATL 47 for 8 yards (97-G.Jarrett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22"/>
    <n v="78"/>
    <s v="(13:12) 27-R.Jones right guard to ATL 20 for 2 yards (97-G.Jarrett; 55-S.Means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73"/>
    <n v="27"/>
    <s v="(11:54) (Shotgun) 28-M.Davis right end to ATL 34 for 7 yards (24-C.Davis). TB-24-C.Davis was injured during the play. His return is Questionable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48"/>
    <n v="52"/>
    <s v="(10:43) (Shotgun) 7-L.Fournette right end pushed ob at ATL 41 for 7 yards (55-S.Means; 97-G.Jarrett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16"/>
    <n v="84"/>
    <s v="(9:00) 72-J.Wells reported in as eligible.  7-L.Fournette up the middle to ATL 13 for 3 yards (95-T.Graham; 6-D.Fowler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ATL"/>
    <s v="TB"/>
    <n v="62"/>
    <n v="38"/>
    <s v="(7:07) 28-M.Davis up the middle to ATL 37 for -1 yards (92-W.Gholston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49"/>
    <n v="51"/>
    <s v="(5:13) 84-C.Patterson up the middle to TB 49 for no gain (92-W.Gholston; 93-N.Suh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TB"/>
    <s v="ATL"/>
    <n v="80"/>
    <n v="20"/>
    <s v="(3:51) 27-R.Jones up the middle to TB 22 for 2 yards (45-D.Jones; 90-M.Davids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64"/>
    <n v="36"/>
    <s v="(2:53) 84-C.Patterson right tackle to ATL 38 for 2 yards (56-R.Nunez-Roches; 45-D.White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58"/>
    <n v="42"/>
    <s v="(1:40) (Shotgun) 2-M.Ryan scrambles up the middle to ATL 45 for 3 yards (93-N.Suh)."/>
    <s v="run"/>
    <n v="0"/>
    <n v="1"/>
    <n v="0"/>
    <n v="0"/>
    <s v="M.Ryan"/>
    <s v="NA"/>
    <n v="0"/>
    <n v="0"/>
    <n v="0"/>
    <n v="0"/>
    <n v="0"/>
    <n v="0"/>
    <n v="0"/>
    <x v="303"/>
  </r>
  <r>
    <x v="0"/>
    <s v="ATL"/>
    <s v="TB"/>
    <n v="55"/>
    <n v="45"/>
    <s v="(1:12) (No Huddle) 2-M.Ryan up the middle to ATL 45 for no gain (50-V.Vea)."/>
    <s v="run"/>
    <n v="1"/>
    <n v="0"/>
    <n v="0"/>
    <n v="0"/>
    <s v="M.Ryan"/>
    <s v="NA"/>
    <n v="0"/>
    <n v="1"/>
    <n v="0"/>
    <n v="0.5"/>
    <n v="0"/>
    <n v="0"/>
    <n v="0.5"/>
    <x v="303"/>
  </r>
  <r>
    <x v="0"/>
    <s v="TB"/>
    <s v="ATL"/>
    <n v="51"/>
    <n v="49"/>
    <s v="(1:01) 7-L.Fournette right guard to ATL 41 for 10 yards (96-T.Davison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41"/>
    <n v="59"/>
    <s v="(:31) 72-J.Wells reported in as eligible.  7-L.Fournette left tackle to ATL 38 for 3 yards (55-S.Means; 99-J.Bullard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30"/>
    <n v="70"/>
    <s v="(14:40) 7-L.Fournette right end to ATL 22 for 8 yards (26-I.Oliver; 24-A.Terrell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22"/>
    <n v="78"/>
    <s v="(14:18) 12-T.Brady pass incomplete deep right to 14-C.Godwin. PENALTY on ATL-24-A.Terrell, Defensive Pass Interference, 21 yards, enforced at ATL 22 - No Play."/>
    <s v="no_play"/>
    <n v="0"/>
    <n v="1"/>
    <n v="0"/>
    <n v="0"/>
    <s v="C.Godwin"/>
    <s v="NA"/>
    <n v="0"/>
    <n v="0"/>
    <n v="0"/>
    <n v="0"/>
    <n v="0"/>
    <n v="0"/>
    <n v="0"/>
    <x v="98"/>
  </r>
  <r>
    <x v="0"/>
    <s v="ATL"/>
    <s v="TB"/>
    <n v="10"/>
    <n v="90"/>
    <s v="(11:54) 84-C.Patterson right end for 10 yards, TOUCHDOWN."/>
    <s v="run"/>
    <n v="1"/>
    <n v="0"/>
    <n v="0"/>
    <n v="0"/>
    <s v="C.Patterson"/>
    <s v="NA"/>
    <n v="0"/>
    <n v="1"/>
    <n v="0"/>
    <n v="0.8"/>
    <n v="0"/>
    <n v="0"/>
    <n v="0.8"/>
    <x v="51"/>
  </r>
  <r>
    <x v="0"/>
    <s v="TB"/>
    <s v="ATL"/>
    <n v="67"/>
    <n v="33"/>
    <s v="(11:07) (No Huddle) 27-R.Jones right end pushed ob at TB 43 for 10 yards (21-D.Harm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62"/>
    <n v="38"/>
    <s v="(8:17) 84-C.Patterson left end to ATL 38 for no gain (35-J.Dean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49"/>
    <n v="51"/>
    <s v="(6:30) 28-M.Davis right guard to TB 49 for no gain (50-V.Vea; 98-A.Nelson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85"/>
    <n v="15"/>
    <s v="(4:14) 7-L.Fournette right tackle to TB 19 for 4 yards (54-F.Oluokun; 91-J.Tuioti-Mariner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55"/>
    <n v="45"/>
    <s v="(2:58) 7-L.Fournette up the middle to TB 47 for 2 yards (54-F.Oluokun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15"/>
    <n v="85"/>
    <s v="(1:21) 72-J.Wells reported in as eligible.  7-L.Fournette right guard to ATL 7 for 8 yards (23-E.Harris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7"/>
    <n v="93"/>
    <s v="(1:01) 7-L.Fournette up the middle to ATL 3 for 4 yards (54-F.Oluokun; 96-T.Davison)."/>
    <s v="run"/>
    <n v="1"/>
    <n v="0"/>
    <n v="0"/>
    <n v="0"/>
    <s v="L.Fournette"/>
    <s v="NA"/>
    <n v="0"/>
    <n v="1"/>
    <n v="0"/>
    <n v="1.2"/>
    <n v="0"/>
    <n v="0"/>
    <n v="1.2"/>
    <x v="140"/>
  </r>
  <r>
    <x v="0"/>
    <s v="ATL"/>
    <s v="TB"/>
    <n v="51"/>
    <n v="49"/>
    <s v="(:22) (No Huddle, Shotgun) 2-M.Ryan pass incomplete short middle to 28-M.Davis (58-S.Barrett). PENALTY on TB-58-S.Barrett, Defensive Offside, 5 yards, enforced at ATL 49 - No Play."/>
    <s v="no_play"/>
    <n v="0"/>
    <n v="1"/>
    <n v="0"/>
    <n v="0"/>
    <s v="M.Davis"/>
    <s v="NA"/>
    <n v="0"/>
    <n v="0"/>
    <n v="0"/>
    <n v="0"/>
    <n v="0"/>
    <n v="0"/>
    <n v="0"/>
    <x v="13"/>
  </r>
  <r>
    <x v="0"/>
    <s v="ATL"/>
    <s v="TB"/>
    <n v="88"/>
    <n v="12"/>
    <s v="(14:52) 28-M.Davis right end to ATL 20 for 8 yards (58-S.Barrett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10"/>
    <n v="90"/>
    <s v="(13:37) (Shotgun) 12-T.Brady scrambles left guard to ATL 4 for 6 yards (23-E.Harris)."/>
    <s v="run"/>
    <n v="0"/>
    <n v="1"/>
    <n v="0"/>
    <n v="0"/>
    <s v="T.Brady"/>
    <s v="NA"/>
    <n v="0"/>
    <n v="0"/>
    <n v="0"/>
    <n v="0"/>
    <n v="0"/>
    <n v="0"/>
    <n v="0"/>
    <x v="338"/>
  </r>
  <r>
    <x v="0"/>
    <s v="TB"/>
    <s v="ATL"/>
    <n v="4"/>
    <n v="96"/>
    <s v="(12:53) 72-J.Wells reported in as eligible.  12-T.Brady pass incomplete short left to 14-C.Godwin. PENALTY on ATL-45-D.Jones, Defensive Pass Interference, 3 yards, enforced at ATL 4 - No Play."/>
    <s v="no_play"/>
    <n v="0"/>
    <n v="1"/>
    <n v="0"/>
    <n v="0"/>
    <s v="C.Godwin"/>
    <s v="NA"/>
    <n v="0"/>
    <n v="0"/>
    <n v="0"/>
    <n v="0"/>
    <n v="0"/>
    <n v="0"/>
    <n v="0"/>
    <x v="98"/>
  </r>
  <r>
    <x v="0"/>
    <s v="ATL"/>
    <s v="TB"/>
    <n v="23"/>
    <n v="77"/>
    <s v="(9:57) 84-C.Patterson left tackle to TB 21 for 2 yards (50-V.Vea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1"/>
    <n v="99"/>
    <s v="(7:59) (Shotgun) Direct snap to 84-C.Patterson.  84-C.Patterson FUMBLES (Aborted) at TB 6, and recovers at TB 10."/>
    <s v="run"/>
    <n v="1"/>
    <n v="0"/>
    <n v="0"/>
    <n v="0"/>
    <s v="C.Patterson"/>
    <s v="NA"/>
    <n v="0"/>
    <n v="1"/>
    <n v="0"/>
    <n v="3.3"/>
    <n v="0"/>
    <n v="0"/>
    <n v="3.3"/>
    <x v="51"/>
  </r>
  <r>
    <x v="0"/>
    <s v="ATL"/>
    <s v="TB"/>
    <n v="46"/>
    <n v="54"/>
    <s v="(4:41) 28-M.Davis right end pushed ob at TB 38 for 8 yards (33-J.Whitehead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21"/>
    <n v="79"/>
    <s v="(2:59) 28-M.Davis right tackle to TB 20 for 1 yard (54-L.David; 45-D.White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59"/>
    <n v="41"/>
    <s v="(1:17) 27-R.Jones right end to TB 41 for no gain (26-I.Oliver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59"/>
    <n v="41"/>
    <s v="(:29) 27-R.Jones up the middle to TB 46 for 5 yards (21-D.Harmon)."/>
    <s v="run"/>
    <n v="1"/>
    <n v="0"/>
    <n v="0"/>
    <n v="0"/>
    <s v="R.Jones"/>
    <s v="NA"/>
    <n v="0"/>
    <n v="1"/>
    <n v="0"/>
    <n v="0.5"/>
    <n v="0"/>
    <n v="0"/>
    <n v="0.5"/>
    <x v="163"/>
  </r>
  <r>
    <x v="0"/>
    <s v="TB"/>
    <s v="ATL"/>
    <n v="54"/>
    <n v="46"/>
    <s v="(15:00) 27-R.Jones right end to ATL 49 for 5 yards (45-D.Jones). PENALTY on TB-87-R.Gronkowski, Offensive Holding, 10 yards, enforced at TB 46 - No Play."/>
    <s v="no_play"/>
    <n v="1"/>
    <n v="0"/>
    <n v="0"/>
    <n v="0"/>
    <s v="R.Jones"/>
    <s v="NA"/>
    <n v="0"/>
    <n v="1"/>
    <n v="0"/>
    <n v="0.5"/>
    <n v="0"/>
    <n v="0"/>
    <n v="0.5"/>
    <x v="163"/>
  </r>
  <r>
    <x v="0"/>
    <s v="ATL"/>
    <s v="TB"/>
    <n v="87"/>
    <n v="13"/>
    <s v="(11:46) (No Huddle) 84-C.Patterson up the middle to ATL 10 for -3 yards (56-R.Nunez-Roches)."/>
    <s v="run"/>
    <n v="1"/>
    <n v="0"/>
    <n v="0"/>
    <n v="0"/>
    <s v="C.Patterson"/>
    <s v="NA"/>
    <n v="0"/>
    <n v="1"/>
    <n v="0"/>
    <n v="0.5"/>
    <n v="0"/>
    <n v="0"/>
    <n v="0.5"/>
    <x v="51"/>
  </r>
  <r>
    <x v="0"/>
    <s v="ATL"/>
    <s v="TB"/>
    <n v="65"/>
    <n v="35"/>
    <s v="(7:28) (No Huddle) 28-M.Davis right tackle to ATL 36 for 1 yard (31-A.Winfield; 50-V.Vea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TB"/>
    <s v="ATL"/>
    <n v="43"/>
    <n v="57"/>
    <s v="(5:39) 7-L.Fournette left tackle to ATL 40 for 3 yards (32-J.Hawkins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TB"/>
    <s v="ATL"/>
    <n v="34"/>
    <n v="66"/>
    <s v="(4:14) 7-L.Fournette up the middle to ATL 34 for no gain (96-T.Davison; 97-G.Jarrett)."/>
    <s v="run"/>
    <n v="1"/>
    <n v="0"/>
    <n v="0"/>
    <n v="0"/>
    <s v="L.Fournette"/>
    <s v="NA"/>
    <n v="0"/>
    <n v="1"/>
    <n v="0"/>
    <n v="0.5"/>
    <n v="0"/>
    <n v="0"/>
    <n v="0.5"/>
    <x v="140"/>
  </r>
  <r>
    <x v="0"/>
    <s v="ATL"/>
    <s v="TB"/>
    <n v="69"/>
    <n v="31"/>
    <s v="(3:55) 28-M.Davis right guard to ATL 39 for 8 yards (50-V.Vea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61"/>
    <n v="39"/>
    <s v="(3:18) 28-M.Davis right tackle to ATL 45 for 6 yards (54-L.David)."/>
    <s v="run"/>
    <n v="1"/>
    <n v="0"/>
    <n v="0"/>
    <n v="0"/>
    <s v="M.Davis"/>
    <s v="NA"/>
    <n v="0"/>
    <n v="1"/>
    <n v="0"/>
    <n v="0.5"/>
    <n v="0"/>
    <n v="0"/>
    <n v="0.5"/>
    <x v="13"/>
  </r>
  <r>
    <x v="0"/>
    <s v="ATL"/>
    <s v="TB"/>
    <n v="55"/>
    <n v="45"/>
    <s v="(2:35) (No Huddle) 40-K.Smith up the middle to ATL 45 for no gain (30-D.Delaney; 92-W.Gholston)."/>
    <s v="run"/>
    <n v="1"/>
    <n v="0"/>
    <n v="0"/>
    <n v="0"/>
    <s v="K.Smith"/>
    <s v="NA"/>
    <n v="0"/>
    <n v="1"/>
    <n v="0"/>
    <n v="0.5"/>
    <n v="0"/>
    <n v="0"/>
    <n v="0.5"/>
    <x v="22"/>
  </r>
  <r>
    <x v="0"/>
    <s v="ATL"/>
    <s v="TB"/>
    <n v="55"/>
    <n v="45"/>
    <s v="(2:03) (Shotgun) 40-K.Smith up the middle to ATL 48 for 3 yards (24-C.Davis)."/>
    <s v="run"/>
    <n v="1"/>
    <n v="0"/>
    <n v="0"/>
    <n v="0"/>
    <s v="K.Smith"/>
    <s v="NA"/>
    <n v="0"/>
    <n v="1"/>
    <n v="0"/>
    <n v="0.5"/>
    <n v="0"/>
    <n v="0"/>
    <n v="0.5"/>
    <x v="22"/>
  </r>
  <r>
    <x v="0"/>
    <s v="TB"/>
    <s v="ATL"/>
    <n v="48"/>
    <n v="52"/>
    <s v="(1:55) 11-B.Gabbert kneels to ATL 49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TB"/>
    <s v="ATL"/>
    <n v="49"/>
    <n v="51"/>
    <s v="(1:14) 11-B.Gabbert kneels to 50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TB"/>
    <s v="ATL"/>
    <n v="50"/>
    <n v="50"/>
    <s v="(:32) 11-B.Gabbert kneels to TB 49 for -1 yards."/>
    <s v="qb_kneel"/>
    <n v="0"/>
    <n v="0"/>
    <n v="0"/>
    <n v="0"/>
    <s v="B.Gabbert"/>
    <s v="NA"/>
    <n v="0"/>
    <n v="0"/>
    <n v="0"/>
    <n v="0"/>
    <n v="0"/>
    <n v="0"/>
    <n v="0"/>
    <x v="339"/>
  </r>
  <r>
    <x v="0"/>
    <s v="MIA"/>
    <s v="BUF"/>
    <n v="82"/>
    <n v="18"/>
    <s v="(14:17) (Shotgun) 37-M.Gaskin left tackle to MIA 24 for 6 yards (39-L.Wallace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46"/>
    <n v="54"/>
    <s v="(12:41) 26-D.Singletary right guard for 46 yards, TOUCHDOWN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74"/>
    <n v="26"/>
    <s v="(12:26) 37-M.Gaskin right tackle pushed ob at MIA 44 for 18 yards (21-J.Poyer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MIA"/>
    <s v="BUF"/>
    <n v="56"/>
    <n v="44"/>
    <s v="(11:55) (Shotgun) 1-T.Tagovailoa pass short left to 11-D.Parker to BUF 42 for 14 yards (23-M.Hyde; 21-J.Poyer). PENALTY on MIA-73-A.Jackson, Ineligible Downfield Pass, 5 yards, enforced at MIA 44 - No Play."/>
    <s v="no_play"/>
    <n v="0"/>
    <n v="1"/>
    <n v="0"/>
    <n v="0"/>
    <s v="D.Parker"/>
    <s v="NA"/>
    <n v="0"/>
    <n v="0"/>
    <n v="0"/>
    <n v="0"/>
    <n v="0"/>
    <n v="0"/>
    <n v="0"/>
    <x v="10"/>
  </r>
  <r>
    <x v="0"/>
    <s v="BUF"/>
    <s v="MIA"/>
    <n v="51"/>
    <n v="49"/>
    <s v="(10:07) (Shotgun) 26-D.Singletary right guard to MIA 47 for 4 yards (52-E.Roberts; 91-E.Ogbah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47"/>
    <n v="53"/>
    <s v="(9:27) (Shotgun) 17-J.Allen scrambles right end to MIA 41 for 6 yards (29-Br.Jones)."/>
    <s v="run"/>
    <n v="0"/>
    <n v="1"/>
    <n v="0"/>
    <n v="0"/>
    <s v="J.Allen"/>
    <s v="NA"/>
    <n v="0"/>
    <n v="0"/>
    <n v="0"/>
    <n v="0"/>
    <n v="0"/>
    <n v="0"/>
    <n v="0"/>
    <x v="331"/>
  </r>
  <r>
    <x v="0"/>
    <s v="BUF"/>
    <s v="MIA"/>
    <n v="6"/>
    <n v="94"/>
    <s v="(7:53) 26-D.Singletary left guard to MIA 5 for 1 yard (91-E.Ogbah)."/>
    <s v="run"/>
    <n v="1"/>
    <n v="0"/>
    <n v="0"/>
    <n v="0"/>
    <s v="D.Singletary"/>
    <s v="NA"/>
    <n v="0"/>
    <n v="1"/>
    <n v="0"/>
    <n v="1.3"/>
    <n v="0"/>
    <n v="0"/>
    <n v="1.3"/>
    <x v="99"/>
  </r>
  <r>
    <x v="0"/>
    <s v="MIA"/>
    <s v="BUF"/>
    <n v="68"/>
    <n v="32"/>
    <s v="(6:34) 37-M.Gaskin up the middle to MIA 31 for -1 yards (27-T.White, 50-G.Rousseau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74"/>
    <n v="26"/>
    <s v="(5:16) (Shotgun) 20-Z.Moss right guard to BUF 36 for 10 yards (8-J.Holland; 25-X.Howard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64"/>
    <n v="36"/>
    <s v="(4:38) (Shotgun) 20-Z.Moss right guard to BUF 37 for 1 yard (8-J.Holland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MIA"/>
    <s v="BUF"/>
    <n v="42"/>
    <n v="58"/>
    <s v="(3:51) (Shotgun) 26-S.Ahmed right guard to BUF 40 for 2 yards (50-G.Rousseau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30"/>
    <n v="70"/>
    <s v="(2:45) (Shotgun) 37-M.Gaskin up the middle to BUF 31 for -1 yards (58-M.Milano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BUF"/>
    <s v="MIA"/>
    <n v="71"/>
    <n v="29"/>
    <s v="(1:56) 26-D.Singletary left tackle to BUF 28 for -1 yards (21-E.Rowe; 91-E.Ogbah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64"/>
    <n v="36"/>
    <s v="(15:00) 14-J.Brissett scrambles left end ran ob at MIA 42 for 6 yards (49-Tr.Edmunds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MIA"/>
    <s v="BUF"/>
    <n v="53"/>
    <n v="47"/>
    <s v="(14:01) 26-S.Ahmed up the middle to MIA 49 for 2 yards (58-M.Milano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51"/>
    <n v="49"/>
    <s v="(13:07) (Shotgun) 14-J.Brissett scrambles up the middle to 50 for 1 yard (55-J.Hughes; 50-G.Rousseau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BUF"/>
    <s v="MIA"/>
    <n v="89"/>
    <n v="11"/>
    <s v="(9:53) 26-D.Singletary right tackle to BUF 13 for 2 yards (94-C.Wilkins; 43-A.Van Ginkel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24"/>
    <n v="76"/>
    <s v="(7:46) (Shotgun) 37-M.Gaskin left guard to BUF 21 for 3 yards (55-J.Hughes)."/>
    <s v="run"/>
    <n v="1"/>
    <n v="0"/>
    <n v="0"/>
    <n v="0"/>
    <s v="M.Gaskin"/>
    <s v="NA"/>
    <n v="0"/>
    <n v="1"/>
    <n v="0"/>
    <n v="0.5"/>
    <n v="0"/>
    <n v="0"/>
    <n v="0.5"/>
    <x v="152"/>
  </r>
  <r>
    <x v="0"/>
    <s v="MIA"/>
    <s v="BUF"/>
    <n v="16"/>
    <n v="84"/>
    <s v="(5:43) (Shotgun) 34-M.Brown right tackle to BUF 15 for 1 yard (30-D.Jack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BUF"/>
    <s v="MIA"/>
    <n v="85"/>
    <n v="15"/>
    <s v="(5:38) 26-D.Singletary left guard to BUF 20 for 5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80"/>
    <n v="20"/>
    <s v="(4:58) (Shotgun) 26-D.Singletary left tackle to BUF 24 for 4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76"/>
    <n v="24"/>
    <s v="(4:14) 20-Z.Moss up the middle to BUF 24 for no gain (94-C.Wilkins; 52-E.Roberts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MIA"/>
    <s v="BUF"/>
    <n v="65"/>
    <n v="35"/>
    <s v="(3:21) (Shotgun) 14-J.Brissett scrambles right end ran ob at MIA 42 for 7 yards (30-D.Jackson). PENALTY on MIA-68-R.Hunt, Offensive Holding, 10 yards, enforced at MIA 35 - No Play."/>
    <s v="no_play"/>
    <n v="0"/>
    <n v="1"/>
    <n v="0"/>
    <n v="0"/>
    <s v="J.Brissett"/>
    <s v="NA"/>
    <n v="0"/>
    <n v="0"/>
    <n v="0"/>
    <n v="0"/>
    <n v="0"/>
    <n v="0"/>
    <n v="0"/>
    <x v="325"/>
  </r>
  <r>
    <x v="0"/>
    <s v="MIA"/>
    <s v="BUF"/>
    <n v="44"/>
    <n v="56"/>
    <s v="(1:49) (Shotgun) 14-J.Brissett scrambles left end pushed ob at BUF 42 for 2 yards (58-M.Milano)."/>
    <s v="run"/>
    <n v="0"/>
    <n v="1"/>
    <n v="0"/>
    <n v="0"/>
    <s v="J.Brissett"/>
    <s v="NA"/>
    <n v="0"/>
    <n v="0"/>
    <n v="0"/>
    <n v="0"/>
    <n v="0"/>
    <n v="0"/>
    <n v="0"/>
    <x v="325"/>
  </r>
  <r>
    <x v="0"/>
    <s v="BUF"/>
    <s v="MIA"/>
    <n v="92"/>
    <n v="8"/>
    <s v="(1:15) (Shotgun) 26-D.Singletary left tackle to BUF 16 for 8 yards (15-J.Phillips; 55-J.Bak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84"/>
    <n v="16"/>
    <s v="(:54) (No Huddle, Shotgun) 26-D.Singletary left tackle to BUF 20 for 4 yards (15-J.Phillips; 70-A.Butler). PENALTY on BUF-74-C.Ford, Offensive Holding, 8 yards, enforced at BUF 17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95"/>
    <n v="5"/>
    <s v="(:46) 26-D.Singletary right guard to BUF 9 for 4 yards (94-C.Wilkins, 15-J.Phillips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58"/>
    <n v="42"/>
    <s v="(:06) 14-J.Brissett kneels to MIA 41 for -1 yards."/>
    <s v="qb_kneel"/>
    <n v="0"/>
    <n v="0"/>
    <n v="0"/>
    <n v="0"/>
    <s v="J.Brissett"/>
    <s v="NA"/>
    <n v="0"/>
    <n v="0"/>
    <n v="0"/>
    <n v="0"/>
    <n v="0"/>
    <n v="0"/>
    <n v="0"/>
    <x v="325"/>
  </r>
  <r>
    <x v="0"/>
    <s v="BUF"/>
    <s v="MIA"/>
    <n v="19"/>
    <n v="81"/>
    <s v="(13:24) 26-D.Singletary left guard to MIA 15 for 4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MIA"/>
    <s v="BUF"/>
    <n v="62"/>
    <n v="38"/>
    <s v="(10:25) (No Huddle, Shotgun) 26-S.Ahmed right tackle to MIA 46 for 8 yards (24-T.Johnson, 23-M.Hyde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BUF"/>
    <s v="MIA"/>
    <n v="77"/>
    <n v="23"/>
    <s v="(8:59) 79-S.Brown reported in as eligible.  26-D.Singletary right guard to BUF 24 for 1 yard (92-Z.Sieler; 57-B.Scarlett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76"/>
    <n v="24"/>
    <s v="(7:49) (Shotgun) 17-J.Allen left end pushed ob at BUF 39 for 15 yards (29-Br.Jones). PENALTY on MIA-29-Br.Jones, Unnecessary Roughness, 15 yards, enforced at BUF 39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35"/>
    <n v="65"/>
    <s v="(3:19) (Shotgun) 20-Z.Moss left guard to MIA 33 for 2 yards (94-C.Wilkins; 29-Br.Jones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33"/>
    <n v="67"/>
    <s v="(2:36) 79-S.Brown reported in as eligible.  20-Z.Moss right end to MIA 28 for 5 yards (30-J.McCourty)."/>
    <s v="run"/>
    <n v="1"/>
    <n v="0"/>
    <n v="0"/>
    <n v="0"/>
    <s v="Z.Moss"/>
    <s v="NA"/>
    <n v="0"/>
    <n v="1"/>
    <n v="0"/>
    <n v="0.5"/>
    <n v="0"/>
    <n v="0"/>
    <n v="0.5"/>
    <x v="278"/>
  </r>
  <r>
    <x v="0"/>
    <s v="BUF"/>
    <s v="MIA"/>
    <n v="19"/>
    <n v="81"/>
    <s v="(1:08) 41-R.Gilliam right guard to MIA 19 for no gain (21-E.Rowe)."/>
    <s v="run"/>
    <n v="1"/>
    <n v="0"/>
    <n v="0"/>
    <n v="0"/>
    <s v="R.Gilliam"/>
    <s v="NA"/>
    <n v="0"/>
    <n v="1"/>
    <n v="0"/>
    <n v="0.5"/>
    <n v="0"/>
    <n v="0"/>
    <n v="0.5"/>
    <x v="340"/>
  </r>
  <r>
    <x v="0"/>
    <s v="BUF"/>
    <s v="MIA"/>
    <n v="19"/>
    <n v="81"/>
    <s v="(:23) 17-J.Allen left guard to MIA 17 for 2 yards (57-B.Scarlett)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7"/>
    <n v="93"/>
    <s v="(14:24) 20-Z.Moss right guard to MIA 7 for no gain (90-J.Jenkins)."/>
    <s v="run"/>
    <n v="1"/>
    <n v="0"/>
    <n v="0"/>
    <n v="0"/>
    <s v="Z.Moss"/>
    <s v="NA"/>
    <n v="0"/>
    <n v="1"/>
    <n v="0"/>
    <n v="1.2"/>
    <n v="0"/>
    <n v="0"/>
    <n v="1.2"/>
    <x v="278"/>
  </r>
  <r>
    <x v="0"/>
    <s v="BUF"/>
    <s v="MIA"/>
    <n v="7"/>
    <n v="93"/>
    <s v="(13:45) 20-Z.Moss left end for 7 yards, TOUCHDOWN."/>
    <s v="run"/>
    <n v="1"/>
    <n v="0"/>
    <n v="0"/>
    <n v="0"/>
    <s v="Z.Moss"/>
    <s v="NA"/>
    <n v="0"/>
    <n v="1"/>
    <n v="0"/>
    <n v="1.2"/>
    <n v="0"/>
    <n v="0"/>
    <n v="1.2"/>
    <x v="278"/>
  </r>
  <r>
    <x v="0"/>
    <s v="BUF"/>
    <s v="MIA"/>
    <n v="18"/>
    <n v="82"/>
    <s v="(10:32) (Shotgun) 26-D.Singletary left guard to MIA 15 for 3 yards (92-Z.Sieler)."/>
    <s v="run"/>
    <n v="1"/>
    <n v="0"/>
    <n v="0"/>
    <n v="0"/>
    <s v="D.Singletary"/>
    <s v="NA"/>
    <n v="0"/>
    <n v="1"/>
    <n v="0"/>
    <n v="0.5"/>
    <n v="0"/>
    <n v="0"/>
    <n v="0.5"/>
    <x v="99"/>
  </r>
  <r>
    <x v="0"/>
    <s v="BUF"/>
    <s v="MIA"/>
    <n v="15"/>
    <n v="85"/>
    <s v="(9:46) (Shotgun) 17-J.Allen left end ran ob at MIA 11 for 4 yards (30-J.McCourty)."/>
    <s v="run"/>
    <n v="1"/>
    <n v="0"/>
    <n v="0"/>
    <n v="0"/>
    <s v="J.Allen"/>
    <s v="NA"/>
    <n v="0"/>
    <n v="1"/>
    <n v="0"/>
    <n v="0.5"/>
    <n v="0"/>
    <n v="0"/>
    <n v="0.5"/>
    <x v="331"/>
  </r>
  <r>
    <x v="0"/>
    <s v="BUF"/>
    <s v="MIA"/>
    <n v="11"/>
    <n v="89"/>
    <s v="(9:01) 41-R.Gilliam left guard to MIA 9 for 2 yards (92-Z.Sieler; 57-B.Scarlett)."/>
    <s v="run"/>
    <n v="1"/>
    <n v="0"/>
    <n v="0"/>
    <n v="0"/>
    <s v="R.Gilliam"/>
    <s v="NA"/>
    <n v="0"/>
    <n v="1"/>
    <n v="0"/>
    <n v="0.7"/>
    <n v="0"/>
    <n v="0"/>
    <n v="0.7"/>
    <x v="340"/>
  </r>
  <r>
    <x v="0"/>
    <s v="BUF"/>
    <s v="MIA"/>
    <n v="9"/>
    <n v="91"/>
    <s v="(8:18) (Shotgun) 17-J.Allen scrambles right end for 9 yards, TOUCHDOWN. The Replay Official reviewed the runner broke the plane ruling, and the play was REVERSED. (Shotgun) 17-J.Allen scrambles right end to MIA 1 for 8 yards (49-S.Eguavoen)."/>
    <s v="run"/>
    <n v="0"/>
    <n v="1"/>
    <n v="0"/>
    <n v="0"/>
    <s v="J.Allen"/>
    <s v="NA"/>
    <n v="0"/>
    <n v="0"/>
    <n v="0"/>
    <n v="0"/>
    <n v="0"/>
    <n v="0"/>
    <n v="0"/>
    <x v="331"/>
  </r>
  <r>
    <x v="0"/>
    <s v="BUF"/>
    <s v="MIA"/>
    <n v="1"/>
    <n v="99"/>
    <s v="(7:49) 79-S.Brown reported in as eligible.  20-Z.Moss left tackle for 1 yard, TOUCHDOWN."/>
    <s v="run"/>
    <n v="1"/>
    <n v="0"/>
    <n v="0"/>
    <n v="0"/>
    <s v="Z.Moss"/>
    <s v="NA"/>
    <n v="0"/>
    <n v="1"/>
    <n v="0"/>
    <n v="3.3"/>
    <n v="0"/>
    <n v="0"/>
    <n v="3.3"/>
    <x v="278"/>
  </r>
  <r>
    <x v="0"/>
    <s v="MIA"/>
    <s v="BUF"/>
    <n v="75"/>
    <n v="25"/>
    <s v="(7:45) (Shotgun) 26-S.Ahmed right guard to MIA 28 for 3 yards (54-A.Klei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72"/>
    <n v="28"/>
    <s v="(7:04) (Shotgun) 26-S.Ahmed left guard to MIA 32 for 4 yards (27-T.White; 46-J.Johnso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59"/>
    <n v="41"/>
    <s v="(5:12) 26-S.Ahmed right guard to MIA 39 for -2 yards (54-A.Klein, 53-T.Dodson)."/>
    <s v="run"/>
    <n v="1"/>
    <n v="0"/>
    <n v="0"/>
    <n v="0"/>
    <s v="S.Ahmed"/>
    <s v="NA"/>
    <n v="0"/>
    <n v="1"/>
    <n v="0"/>
    <n v="0.5"/>
    <n v="0"/>
    <n v="0"/>
    <n v="0.5"/>
    <x v="151"/>
  </r>
  <r>
    <x v="0"/>
    <s v="MIA"/>
    <s v="BUF"/>
    <n v="61"/>
    <n v="39"/>
    <s v="(4:27) (Shotgun) 14-J.Brissett pass incomplete short left to 2-A.Wilson. PENALTY on BUF-33-S.Neal, Defensive Pass Interference, 16 yards, enforced at MIA 39 - No Play. Penalty on BUF-61-J.Zimmer, Roughing the Passer, declined."/>
    <s v="no_play"/>
    <n v="0"/>
    <n v="1"/>
    <n v="0"/>
    <n v="0"/>
    <s v="A.Wilson"/>
    <s v="NA"/>
    <n v="0"/>
    <n v="0"/>
    <n v="0"/>
    <n v="0"/>
    <n v="0"/>
    <n v="0"/>
    <n v="0"/>
    <x v="167"/>
  </r>
  <r>
    <x v="0"/>
    <s v="MIA"/>
    <s v="BUF"/>
    <n v="45"/>
    <n v="55"/>
    <s v="(4:20) 34-M.Brown right guard to BUF 39 for 6 yards (30-D.Jack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39"/>
    <n v="61"/>
    <s v="(3:47) 34-M.Brown right end to BUF 38 for 1 yard (46-J.Johnson; 61-J.Zimmer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38"/>
    <n v="62"/>
    <s v="(3:09) 34-M.Brown up the middle to BUF 26 for 12 yards (46-J.Johnson, 33-S.Neal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MIA"/>
    <s v="BUF"/>
    <n v="26"/>
    <n v="74"/>
    <s v="(2:33) 34-M.Brown left guard to BUF 25 for 1 yard (57-A.Epenesa; 46-J.Johnson)."/>
    <s v="run"/>
    <n v="1"/>
    <n v="0"/>
    <n v="0"/>
    <n v="0"/>
    <s v="M.Brown"/>
    <s v="NA"/>
    <n v="0"/>
    <n v="1"/>
    <n v="0"/>
    <n v="0.5"/>
    <n v="0"/>
    <n v="0"/>
    <n v="0.5"/>
    <x v="326"/>
  </r>
  <r>
    <x v="0"/>
    <s v="BUF"/>
    <s v="MIA"/>
    <n v="81"/>
    <n v="19"/>
    <s v="(1:08) New QB #10 - Trubisky, Mitchell. 10-M.Trubisky kneels to BUF 18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0"/>
    <s v="BUF"/>
    <s v="MIA"/>
    <n v="82"/>
    <n v="18"/>
    <s v="(:35) (No Huddle) 10-M.Trubisky kneels to BUF 17 for -1 yards."/>
    <s v="qb_kneel"/>
    <n v="0"/>
    <n v="0"/>
    <n v="0"/>
    <n v="0"/>
    <s v="M.Trubisky"/>
    <s v="NA"/>
    <n v="0"/>
    <n v="0"/>
    <n v="0"/>
    <n v="0"/>
    <n v="0"/>
    <n v="0"/>
    <n v="0"/>
    <x v="341"/>
  </r>
  <r>
    <x v="0"/>
    <s v="CHI"/>
    <s v="CIN"/>
    <n v="75"/>
    <n v="25"/>
    <s v="(14:52) 32-D.Montgomery left guard to CHI 27 for 2 yards (98-D.Reader; 65-L.Ogunjobi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48"/>
    <n v="52"/>
    <s v="(11:30) (Shotgun) 14-A.Dalton pass incomplete deep left to 84-M.Goodwin. PENALTY on CIN-20-E.Apple, Defensive Pass Interference, 32 yards, enforced at CIN 48 - No Play."/>
    <s v="no_play"/>
    <n v="0"/>
    <n v="1"/>
    <n v="0"/>
    <n v="0"/>
    <s v="M.Goodwin"/>
    <s v="NA"/>
    <n v="0"/>
    <n v="0"/>
    <n v="0"/>
    <n v="0"/>
    <n v="0"/>
    <n v="0"/>
    <n v="0"/>
    <x v="133"/>
  </r>
  <r>
    <x v="0"/>
    <s v="CHI"/>
    <s v="CIN"/>
    <n v="13"/>
    <n v="87"/>
    <s v="(10:44) (Shotgun) 32-D.Montgomery left guard to CIN 11 for 2 yards (55-L.Wilson; 93-W.Ray)."/>
    <s v="run"/>
    <n v="1"/>
    <n v="0"/>
    <n v="0"/>
    <n v="0"/>
    <s v="D.Montgomery"/>
    <s v="NA"/>
    <n v="0"/>
    <n v="1"/>
    <n v="0"/>
    <n v="0.6"/>
    <n v="0"/>
    <n v="0"/>
    <n v="0.6"/>
    <x v="14"/>
  </r>
  <r>
    <x v="0"/>
    <s v="CIN"/>
    <s v="CHI"/>
    <n v="82"/>
    <n v="18"/>
    <s v="(8:31) 28-J.Mixon right guard to CIN 20 for 2 yards (94-R.Quin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80"/>
    <n v="20"/>
    <s v="(7:57) 28-J.Mixon right tackle to CIN 23 for 3 yards (44-A.Ogletree; 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7"/>
    <n v="23"/>
    <s v="(7:15) (No Huddle, Shotgun) 28-J.Mixon right tackle to CIN 25 for 2 yards (58-R.Smith; 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48"/>
    <n v="52"/>
    <s v="(5:41) 28-J.Mixon left tackle to CHI 45 for 3 yards (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93"/>
    <n v="7"/>
    <s v="(3:22) (Shotgun) 32-D.Montgomery left tackle to CHI 10 for 3 yards (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8"/>
    <n v="22"/>
    <s v="(1:51) (Shotgun) 32-D.Montgomery right guard to CHI 29 for 7 yards (50-J.Evans; 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1"/>
    <n v="29"/>
    <s v="(1:27) (No Huddle, Shotgun) 32-D.Montgomery left tackle to CHI 37 for 8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63"/>
    <n v="37"/>
    <s v="(:52) 14-A.Dalton pass short left to 32-D.Montgomery pushed ob at CIN 27 for 36 yards (24-V.Bell). Penalty on CIN-94-S.Hubbard, Roughing the Passer, offsetting, enforced at CHI 37 - No Play. Penalty on CHI-84-M.Goodwin, Offensive Holding, offsetting."/>
    <s v="no_play"/>
    <n v="0"/>
    <n v="1"/>
    <s v="NA"/>
    <n v="0"/>
    <s v="D.Montgomery"/>
    <s v="NA"/>
    <n v="0"/>
    <n v="0"/>
    <n v="0"/>
    <n v="0"/>
    <n v="0"/>
    <n v="0"/>
    <n v="0"/>
    <x v="14"/>
  </r>
  <r>
    <x v="0"/>
    <s v="CHI"/>
    <s v="CIN"/>
    <n v="63"/>
    <n v="37"/>
    <s v="(:16) (Shotgun) 8-D.Williams left guard to CHI 43 for 6 yards (57-G.Pratt). PENALTY on CIN-65-L.Ogunjobi, Illegal Use of Hands, 5 yards, enforced at CHI 43."/>
    <s v="run"/>
    <n v="1"/>
    <n v="0"/>
    <n v="0"/>
    <n v="0"/>
    <s v="D.Williams"/>
    <s v="NA"/>
    <n v="0"/>
    <n v="1"/>
    <n v="0"/>
    <n v="0.5"/>
    <n v="0"/>
    <n v="0"/>
    <n v="0.5"/>
    <x v="134"/>
  </r>
  <r>
    <x v="0"/>
    <s v="CHI"/>
    <s v="CIN"/>
    <n v="52"/>
    <n v="48"/>
    <s v="(15:00) #14 A.Dalton in at QB 14-A.Dalton scrambles right end ran ob at CIN 41 for 11 yards (24-V.Bell). #21 injured"/>
    <s v="run"/>
    <n v="0"/>
    <n v="1"/>
    <n v="0"/>
    <n v="0"/>
    <s v="A.Dalton"/>
    <s v="NA"/>
    <n v="0"/>
    <n v="0"/>
    <n v="0"/>
    <n v="0"/>
    <n v="0"/>
    <n v="0"/>
    <n v="0"/>
    <x v="342"/>
  </r>
  <r>
    <x v="0"/>
    <s v="CHI"/>
    <s v="CIN"/>
    <n v="41"/>
    <n v="59"/>
    <s v="(14:38) 32-D.Montgomery left guard to CIN 36 for 5 yards (94-S.Hubbard). PENALTY on CHI-68-J.Daniels, Offensive Holding, 10 yards, enforced at CIN 41 - No Play."/>
    <s v="no_play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1"/>
    <n v="49"/>
    <s v="(13:57) (Shotgun) 14-A.Dalton scrambles right end ran ob at CIN 37 for 14 yards (24-V.Bell). #14 injured QB CHI"/>
    <s v="run"/>
    <n v="0"/>
    <n v="1"/>
    <n v="0"/>
    <n v="0"/>
    <s v="A.Dalton"/>
    <s v="NA"/>
    <n v="0"/>
    <n v="0"/>
    <n v="0"/>
    <n v="0"/>
    <n v="0"/>
    <n v="0"/>
    <n v="0"/>
    <x v="342"/>
  </r>
  <r>
    <x v="0"/>
    <s v="CHI"/>
    <s v="CIN"/>
    <n v="37"/>
    <n v="63"/>
    <s v="(13:17) #1 J.Fields in at QB (Shotgun) 32-D.Montgomery right guard to CIN 32 for 5 yards (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2"/>
    <n v="68"/>
    <s v="(12:54) (No Huddle, Shotgun) 32-D.Montgomery right guard to CIN 32 for no gain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2"/>
    <n v="68"/>
    <s v="(12:31) (No Huddle) 1-J.Fields left guard to CIN 32 for no gain (93-W.Ray). Official measurement"/>
    <s v="run"/>
    <n v="1"/>
    <n v="0"/>
    <n v="0"/>
    <n v="0"/>
    <s v="J.Fields"/>
    <s v="NA"/>
    <n v="0"/>
    <n v="1"/>
    <n v="0"/>
    <n v="0.5"/>
    <n v="0"/>
    <n v="0"/>
    <n v="0.5"/>
    <x v="313"/>
  </r>
  <r>
    <x v="0"/>
    <s v="CIN"/>
    <s v="CHI"/>
    <n v="68"/>
    <n v="32"/>
    <s v="(12:24) 28-J.Mixon right tackle to CIN 33 for 1 yard (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1"/>
    <n v="49"/>
    <s v="(9:55) (Shotgun) 28-J.Mixon right tackle to CHI 43 for 8 yards (36-D.Houston-Car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43"/>
    <n v="57"/>
    <s v="(9:09) 28-J.Mixon right guard to CHI 44 for -1 yards (4-E.J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45"/>
    <n v="55"/>
    <s v="(7:44) 32-D.Montgomery left guard to CIN 46 for -1 yards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IN"/>
    <s v="CHI"/>
    <n v="91"/>
    <n v="9"/>
    <s v="(4:55) 28-J.Mixon left end to CIN 6 for -3 yards (94-R.Quin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7"/>
    <n v="23"/>
    <s v="(2:41) (Shotgun) 28-J.Mixon right tackle to CIN 27 for 4 yards (52-K.Mack; 20-D.Shelley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66"/>
    <n v="34"/>
    <s v="(1:50) #1 J.Fields in at QB (Shotgun) 8-D.Williams right tackle to CHI 34 for no gain (96-C.Sample; 55-L.Wilson)."/>
    <s v="run"/>
    <n v="1"/>
    <n v="0"/>
    <n v="0"/>
    <n v="0"/>
    <s v="D.Williams"/>
    <s v="NA"/>
    <n v="0"/>
    <n v="1"/>
    <n v="0"/>
    <n v="0.5"/>
    <n v="0"/>
    <n v="0"/>
    <n v="0.5"/>
    <x v="134"/>
  </r>
  <r>
    <x v="0"/>
    <s v="CHI"/>
    <s v="CIN"/>
    <n v="66"/>
    <n v="34"/>
    <s v="(1:30) (No Huddle, Shotgun) 1-J.Fields scrambles left end pushed ob at CHI 40 for 6 yards (59-A.Davis-Gaither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IN"/>
    <s v="CHI"/>
    <n v="92"/>
    <n v="8"/>
    <s v="(:35) (Shotgun) 28-J.Mixon right guard to CIN 17 for 9 yards (22-K.Vildor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8"/>
    <n v="22"/>
    <s v="(14:54) 28-J.Mixon left tackle to CIN 27 for 5 yards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3"/>
    <n v="27"/>
    <s v="(14:16) (No Huddle, Shotgun) 28-J.Mixon right guard to CIN 28 for 1 yard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6"/>
    <n v="44"/>
    <s v="(11:22) (Shotgun) 28-J.Mixon left guard to CIN 49 for 5 yards (58-R.Smith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1"/>
    <n v="49"/>
    <s v="(10:43) 28-J.Mixon right end to CHI 41 for 10 yards (38-Ta.Gip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75"/>
    <n v="25"/>
    <s v="(8:22) #1 J.Fields in at QB (Shotgun) 32-D.Montgomery left tackle pushed ob at CHI 31 for 6 yards (24-V.Be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69"/>
    <n v="31"/>
    <s v="(7:51) (Shotgun) 1-J.Fields left end to CHI 36 for 5 yards (94-S.Hubbard)."/>
    <s v="run"/>
    <n v="1"/>
    <n v="0"/>
    <n v="0"/>
    <n v="0"/>
    <s v="J.Fields"/>
    <s v="NA"/>
    <n v="0"/>
    <n v="1"/>
    <n v="0"/>
    <n v="0.5"/>
    <n v="0"/>
    <n v="0"/>
    <n v="0.5"/>
    <x v="313"/>
  </r>
  <r>
    <x v="0"/>
    <s v="CHI"/>
    <s v="CIN"/>
    <n v="64"/>
    <n v="36"/>
    <s v="(7:13) 32-D.Montgomery right tackle to CHI 47 for 11 yards (94-S.Hubbard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8"/>
    <n v="42"/>
    <s v="(6:31) (Shotgun) 1-J.Fields scrambles left end to CHI 49 for 7 yards (94-S.Hubbard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HI"/>
    <s v="CIN"/>
    <n v="39"/>
    <n v="61"/>
    <s v="(4:48) (Shotgun) 32-D.Montgomery left guard to CIN 37 for 2 yards (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7"/>
    <n v="63"/>
    <s v="(4:09) 32-D.Montgomery left tackle to CIN 37 for no gain (98-D.Reader; 92-B.Hill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8"/>
    <n v="92"/>
    <s v="(1:48) 32-D.Montgomery left guard to CIN 11 for -3 yards (20-E.Apple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</r>
  <r>
    <x v="0"/>
    <s v="CHI"/>
    <s v="CIN"/>
    <n v="11"/>
    <n v="89"/>
    <s v="(1:05) (Shotgun) 1-J.Fields scrambles right end pushed ob at CIN 5 for 6 yards (94-S.Hubbard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IN"/>
    <s v="CHI"/>
    <n v="83"/>
    <n v="17"/>
    <s v="(14:48) 28-J.Mixon right tackle to CIN 20 for 3 yards (90-A.Blackson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80"/>
    <n v="20"/>
    <s v="(14:04) 28-J.Mixon right guard to CIN 23 for 3 yards (58-R.Smith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5"/>
    <n v="45"/>
    <s v="(12:39) (No Huddle) 28-J.Mixon left tackle to 50 for 5 yards (96-A.Hick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50"/>
    <n v="50"/>
    <s v="(11:52) (Shotgun) 28-J.Mixon right guard to CHI 48 for 2 yards (44-A.Ogletree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IN"/>
    <s v="CHI"/>
    <n v="75"/>
    <n v="25"/>
    <s v="(10:55) 28-J.Mixon left guard to CIN 29 for 4 yards (98-B.Nichols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36"/>
    <n v="64"/>
    <s v="(10:14) (Shotgun) 32-D.Montgomery left tackle to CIN 35 for 1 yard (68-J.Tupou;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35"/>
    <n v="65"/>
    <s v="(9:33) (Shotgun) 1-J.Fields pass short left to 85-C.Kmet to CIN 22 for 13 yards (24-V.Bell). PENALTY on CHI-85-C.Kmet, Offensive Pass Interference, 10 yards, enforced at CIN 35 - No Play."/>
    <s v="no_play"/>
    <n v="0"/>
    <n v="1"/>
    <n v="0"/>
    <n v="0"/>
    <s v="C.Kmet"/>
    <s v="NA"/>
    <n v="0"/>
    <n v="0"/>
    <n v="0"/>
    <n v="0"/>
    <n v="0"/>
    <n v="0"/>
    <n v="0"/>
    <x v="197"/>
  </r>
  <r>
    <x v="0"/>
    <s v="CHI"/>
    <s v="CIN"/>
    <n v="9"/>
    <n v="91"/>
    <s v="(8:06) (Shotgun) 1-J.Fields left end to CIN 8 for 1 yard (22-C.Awuzie)."/>
    <s v="run"/>
    <n v="1"/>
    <n v="0"/>
    <n v="0"/>
    <n v="0"/>
    <s v="J.Fields"/>
    <s v="NA"/>
    <n v="0"/>
    <n v="1"/>
    <n v="0"/>
    <n v="0.8"/>
    <n v="0"/>
    <n v="0"/>
    <n v="0.8"/>
    <x v="313"/>
  </r>
  <r>
    <x v="0"/>
    <s v="CHI"/>
    <s v="CIN"/>
    <n v="8"/>
    <n v="92"/>
    <s v="(7:27) 32-D.Montgomery left tackle to CIN 4 for 4 yards (96-C.Sample, 30-J.Bates)."/>
    <s v="run"/>
    <n v="1"/>
    <n v="0"/>
    <n v="0"/>
    <n v="0"/>
    <s v="D.Montgomery"/>
    <s v="NA"/>
    <n v="0"/>
    <n v="1"/>
    <n v="0"/>
    <n v="1.1000000000000001"/>
    <n v="0"/>
    <n v="0"/>
    <n v="1.1000000000000001"/>
    <x v="14"/>
  </r>
  <r>
    <x v="0"/>
    <s v="CIN"/>
    <s v="CHI"/>
    <n v="60"/>
    <n v="40"/>
    <s v="(5:29) (Shotgun) 28-J.Mixon left guard to CIN 43 for 3 yards (20-D.Shelley)."/>
    <s v="run"/>
    <n v="1"/>
    <n v="0"/>
    <n v="0"/>
    <n v="0"/>
    <s v="J.Mixon"/>
    <s v="NA"/>
    <n v="0"/>
    <n v="1"/>
    <n v="0"/>
    <n v="0.5"/>
    <n v="0"/>
    <n v="0"/>
    <n v="0.5"/>
    <x v="32"/>
  </r>
  <r>
    <x v="0"/>
    <s v="CHI"/>
    <s v="CIN"/>
    <n v="80"/>
    <n v="20"/>
    <s v="(4:36) (Shotgun) 32-D.Montgomery left guard to CHI 24 for 4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6"/>
    <n v="24"/>
    <s v="(3:54) (Shotgun) 32-D.Montgomery left end to CHI 23 for -1 yards (21-M.Hilton,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5"/>
    <n v="25"/>
    <s v="(3:39) (Shotgun) 32-D.Montgomery left guard to CHI 26 for 1 yard (91-T.Hendrickson; 65-L.Ogunjobi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74"/>
    <n v="26"/>
    <s v="(2:55) (Shotgun) 1-J.Fields scrambles left end to CHI 36 for 10 yards (96-C.Sample)."/>
    <s v="run"/>
    <n v="0"/>
    <n v="1"/>
    <n v="0"/>
    <n v="0"/>
    <s v="J.Fields"/>
    <s v="NA"/>
    <n v="0"/>
    <n v="0"/>
    <n v="0"/>
    <n v="0"/>
    <n v="0"/>
    <n v="0"/>
    <n v="0"/>
    <x v="313"/>
  </r>
  <r>
    <x v="0"/>
    <s v="CHI"/>
    <s v="CIN"/>
    <n v="64"/>
    <n v="36"/>
    <s v="(2:05) 32-D.Montgomery right guard to CHI 42 for 6 yards (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8"/>
    <n v="42"/>
    <s v="(2:00) 32-D.Montgomery right guard to CHI 46 for 4 yards (65-L.Ogunjobi; 55-L.Wilson)."/>
    <s v="run"/>
    <n v="1"/>
    <n v="0"/>
    <n v="0"/>
    <n v="0"/>
    <s v="D.Montgomery"/>
    <s v="NA"/>
    <n v="0"/>
    <n v="1"/>
    <n v="0"/>
    <n v="0.5"/>
    <n v="0"/>
    <n v="0"/>
    <n v="0.5"/>
    <x v="14"/>
  </r>
  <r>
    <x v="0"/>
    <s v="CHI"/>
    <s v="CIN"/>
    <n v="54"/>
    <n v="46"/>
    <s v="(1:54) 1-J.Fields kneels to CHI 45 for -1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CHI"/>
    <s v="CIN"/>
    <n v="55"/>
    <n v="45"/>
    <s v="(1:13) 1-J.Fields kneels to CHI 43 for -2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CHI"/>
    <s v="CIN"/>
    <n v="57"/>
    <n v="43"/>
    <s v="(:29) 1-J.Fields kneels to CHI 42 for -1 yards."/>
    <s v="qb_kneel"/>
    <n v="0"/>
    <n v="0"/>
    <n v="0"/>
    <n v="0"/>
    <s v="J.Fields"/>
    <s v="NA"/>
    <n v="0"/>
    <n v="0"/>
    <n v="0"/>
    <n v="0"/>
    <n v="0"/>
    <n v="0"/>
    <n v="0"/>
    <x v="313"/>
  </r>
  <r>
    <x v="0"/>
    <s v="DAL"/>
    <s v="LAC"/>
    <n v="78"/>
    <n v="22"/>
    <s v="(14:54) 21-E.Elliott up the middle to DAL 23 for 1 yard (95-C.Covingto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71"/>
    <n v="29"/>
    <s v="(13:45) (Shotgun) 21-E.Elliott left guard to DAL 39 for 10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4"/>
    <n v="46"/>
    <s v="(12:48) 21-E.Elliott up the middle to DAL 47 for 1 yard (44-K.White, 42-U.Nwosu). LAC-9-K.Murray was injured during the play. His return is Questionable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3"/>
    <n v="47"/>
    <s v="(12:30) (Shotgun) 21-E.Elliott left end to DAL 48 for 1 yard (44-K.White, 42-U.Nwosu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2"/>
    <n v="48"/>
    <s v="(12:03) (No Huddle, Shotgun) 4-D.Prescott pass incomplete short left to 19-A.Cooper [97-J.Bosa]. PENALTY on LAC-44-K.White, Defensive Pass Interference, 4 yards, enforced at DAL 48 - No Play."/>
    <s v="no_play"/>
    <n v="0"/>
    <n v="1"/>
    <n v="0"/>
    <n v="0"/>
    <s v="A.Cooper"/>
    <s v="NA"/>
    <n v="0"/>
    <n v="0"/>
    <n v="0"/>
    <n v="0"/>
    <n v="0"/>
    <n v="0"/>
    <n v="0"/>
    <x v="2"/>
  </r>
  <r>
    <x v="0"/>
    <s v="DAL"/>
    <s v="LAC"/>
    <n v="48"/>
    <n v="52"/>
    <s v="(12:00) (Shotgun) 20-T.Pollard right guard to LAC 45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39"/>
    <n v="61"/>
    <s v="(10:51) 20-T.Pollard up the middle to LAC 34 for 5 yards (98-L.Joseph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34"/>
    <n v="66"/>
    <s v="(10:18) 21-E.Elliott left end to LAC 36 for -2 yards (49-D.Tranquill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16"/>
    <n v="84"/>
    <s v="(9:22) 21-E.Elliott right guard to LAC 11 for 5 yards (49-D.Tranquill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4"/>
    <n v="96"/>
    <s v="(8:14) 20-T.Pollard right end for 4 yards, TOUCHDOWN."/>
    <s v="run"/>
    <n v="1"/>
    <n v="0"/>
    <n v="0"/>
    <n v="0"/>
    <s v="T.Pollard"/>
    <s v="NA"/>
    <n v="0"/>
    <n v="1"/>
    <n v="0"/>
    <n v="1.8"/>
    <n v="0"/>
    <n v="0"/>
    <n v="1.8"/>
    <x v="17"/>
  </r>
  <r>
    <x v="0"/>
    <s v="LAC"/>
    <s v="DAL"/>
    <n v="75"/>
    <n v="25"/>
    <s v="(8:09) 30-A.Ekeler left guard to LAC 45 for 20 yards (9-J.Smit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DAL"/>
    <s v="LAC"/>
    <n v="63"/>
    <n v="37"/>
    <s v="(6:39) 21-E.Elliott left guard to DAL 45 for 8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LAC"/>
    <s v="DAL"/>
    <n v="27"/>
    <n v="73"/>
    <s v="(5:05) 35-L.Rountree right tackle to DAL 28 for -1 yards (28-M.Hooker)."/>
    <s v="run"/>
    <n v="1"/>
    <n v="0"/>
    <n v="0"/>
    <n v="0"/>
    <s v="L.Rountree"/>
    <s v="NA"/>
    <n v="0"/>
    <n v="1"/>
    <n v="0"/>
    <n v="0.5"/>
    <n v="0"/>
    <n v="0"/>
    <n v="0.5"/>
    <x v="283"/>
  </r>
  <r>
    <x v="0"/>
    <s v="DAL"/>
    <s v="LAC"/>
    <n v="75"/>
    <n v="25"/>
    <s v="(3:32) 20-T.Pollard right tackle ran ob at DAL 41 for 16 yards (9-K.Murra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59"/>
    <n v="41"/>
    <s v="(3:09) 20-T.Pollard right tackle to DAL 47 for 6 yards (44-K.White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1"/>
    <n v="59"/>
    <s v="(2:14) (Shotgun) 88-C.Lamb right tackle to LAC 28 for 13 yards (24-N.Adderley)."/>
    <s v="run"/>
    <n v="1"/>
    <n v="0"/>
    <n v="0"/>
    <n v="0"/>
    <s v="C.Lamb"/>
    <s v="NA"/>
    <n v="0"/>
    <n v="1"/>
    <n v="0"/>
    <n v="0.5"/>
    <n v="0"/>
    <n v="0"/>
    <n v="0.5"/>
    <x v="73"/>
  </r>
  <r>
    <x v="0"/>
    <s v="DAL"/>
    <s v="LAC"/>
    <n v="5"/>
    <n v="95"/>
    <s v="(:21) 21-E.Elliott right tackle for 5 yards, TOUCHDOWN."/>
    <s v="run"/>
    <n v="1"/>
    <n v="0"/>
    <n v="0"/>
    <n v="0"/>
    <s v="E.Elliott"/>
    <s v="NA"/>
    <n v="0"/>
    <n v="1"/>
    <n v="0"/>
    <n v="1.4"/>
    <n v="0"/>
    <n v="0"/>
    <n v="1.4"/>
    <x v="101"/>
  </r>
  <r>
    <x v="0"/>
    <s v="LAC"/>
    <s v="DAL"/>
    <n v="75"/>
    <n v="25"/>
    <s v="(:17) (Shotgun) 30-A.Ekeler left end to LAC 41 for 16 yards (30-A.Brown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0"/>
    <n v="40"/>
    <s v="(13:56) 10-J.Herbert pass deep left intended for 87-J.Cook INTERCEPTED by 27-J.Kearse at DAL 44. 27-J.Kearse to DAL 44 for no gain. PENALTY on DAL-27-J.Kearse, Defensive Pass Interference, 13 yards, enforced at LAC 40 - No Play."/>
    <s v="no_play"/>
    <n v="0"/>
    <n v="1"/>
    <n v="0"/>
    <n v="0"/>
    <s v="J.Cook"/>
    <s v="NA"/>
    <n v="0"/>
    <n v="0"/>
    <n v="0"/>
    <n v="0"/>
    <n v="0"/>
    <n v="0"/>
    <n v="0"/>
    <x v="233"/>
  </r>
  <r>
    <x v="0"/>
    <s v="LAC"/>
    <s v="DAL"/>
    <n v="47"/>
    <n v="53"/>
    <s v="(13:50) 30-A.Ekeler left tackle to DAL 46 for 1 yard (27-J.Kearse; 97-O.Odighizuwa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36"/>
    <n v="64"/>
    <s v="(11:59) 22-J.Jackson left guard to DAL 29 for 7 yards (27-J.Kearse). PENALTY on LAC-74-S.Norton, Offensive Holding, 10 yards, enforced at DAL 36 - No Play."/>
    <s v="no_play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7"/>
    <n v="63"/>
    <s v="(11:08) (Shotgun) 30-A.Ekeler left guard to DAL 34 for 3 yards (97-O.Odighizuwa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DAL"/>
    <s v="LAC"/>
    <n v="72"/>
    <n v="28"/>
    <s v="(9:09) (No Huddle) 20-T.Pollard right end to DAL 34 for 6 yards (43-M.Davis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66"/>
    <n v="34"/>
    <s v="(8:31) (Shotgun) 20-T.Pollard up the middle to DAL 38 for 4 yards (99-J.Tillery; 98-L.Joseph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6"/>
    <n v="54"/>
    <s v="(7:18) 21-E.Elliott left guard to LAC 41 for 5 yards (32-A.Gilma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51"/>
    <n v="49"/>
    <s v="(6:36) (Shotgun) 1-C.Wilson right end ran ob at LAC 46 for 5 yards (33-D.James)."/>
    <s v="run"/>
    <n v="1"/>
    <n v="0"/>
    <n v="0"/>
    <n v="0"/>
    <s v="C.Wilson"/>
    <s v="NA"/>
    <n v="0"/>
    <n v="1"/>
    <n v="0"/>
    <n v="0.5"/>
    <n v="0"/>
    <n v="0"/>
    <n v="0.5"/>
    <x v="6"/>
  </r>
  <r>
    <x v="0"/>
    <s v="LAC"/>
    <s v="DAL"/>
    <n v="59"/>
    <n v="41"/>
    <s v="(4:53) (Shotgun) 30-A.Ekeler left guard to LAC 42 for 1 yard (55-L.Vander Esch; 93-T.Basham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36"/>
    <n v="64"/>
    <s v="(3:04) 35-L.Rountree right guard to DAL 33 for 3 yards (28-M.Hooker). PENALTY on LAC-63-C.Linsley, Offensive Holding, 10 yards, enforced at DAL 36 - No Play."/>
    <s v="no_play"/>
    <n v="1"/>
    <n v="0"/>
    <n v="0"/>
    <n v="0"/>
    <s v="L.Rountree"/>
    <s v="NA"/>
    <n v="0"/>
    <n v="1"/>
    <n v="0"/>
    <n v="0.5"/>
    <n v="0"/>
    <n v="0"/>
    <n v="0.5"/>
    <x v="283"/>
  </r>
  <r>
    <x v="0"/>
    <s v="LAC"/>
    <s v="DAL"/>
    <n v="39"/>
    <n v="61"/>
    <s v="(1:53) (Shotgun) 10-J.Herbert pass short right to 13-K.Allen pushed ob at DAL 25 for 14 yards (18-D.Kazee). PENALTY on LAC-15-J.Guyton, Offensive Pass Interference, 10 yards, enforced at DAL 39 - No Play."/>
    <s v="no_play"/>
    <n v="0"/>
    <n v="1"/>
    <n v="0"/>
    <n v="0"/>
    <s v="K.Allen"/>
    <s v="NA"/>
    <n v="0"/>
    <n v="0"/>
    <n v="0"/>
    <n v="0"/>
    <n v="0"/>
    <n v="0"/>
    <n v="0"/>
    <x v="38"/>
  </r>
  <r>
    <x v="0"/>
    <s v="LAC"/>
    <s v="DAL"/>
    <n v="33"/>
    <n v="67"/>
    <s v="(:34) (Shotgun) 10-J.Herbert scrambles left end ran ob at DAL 28 for 5 yards (27-J.Kearse)."/>
    <s v="run"/>
    <n v="0"/>
    <n v="1"/>
    <n v="0"/>
    <n v="0"/>
    <s v="J.Herbert"/>
    <s v="NA"/>
    <n v="0"/>
    <n v="0"/>
    <n v="0"/>
    <n v="0"/>
    <n v="0"/>
    <n v="0"/>
    <n v="0"/>
    <x v="323"/>
  </r>
  <r>
    <x v="0"/>
    <s v="LAC"/>
    <s v="DAL"/>
    <n v="75"/>
    <n v="25"/>
    <s v="(15:00) (Shotgun) 30-A.Ekeler left end to LAC 26 for 1 yard (91-C.Watkins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6"/>
    <n v="34"/>
    <s v="(14:02) 30-A.Ekeler left guard to LAC 34 for no gain (9-J.Smith, 91-C.Watkins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66"/>
    <n v="34"/>
    <s v="(13:41) 10-J.Herbert up the middle to LAC 37 for 3 yards (42-K.Neal)."/>
    <s v="run"/>
    <n v="1"/>
    <n v="0"/>
    <n v="0"/>
    <n v="0"/>
    <s v="J.Herbert"/>
    <s v="NA"/>
    <n v="0"/>
    <n v="1"/>
    <n v="0"/>
    <n v="0.5"/>
    <n v="0"/>
    <n v="0"/>
    <n v="0.5"/>
    <x v="323"/>
  </r>
  <r>
    <x v="0"/>
    <s v="LAC"/>
    <s v="DAL"/>
    <n v="63"/>
    <n v="37"/>
    <s v="(13:09) (Shotgun) 10-J.Herbert pass deep left to 81-M.Williams to DAL 32 for 31 yards (28-M.Hooker). PENALTY on LAC-76-O.Aboushi, Ineligible Downfield Pass, 5 yards, enforced at LAC 37 - No Play."/>
    <s v="no_play"/>
    <n v="0"/>
    <n v="1"/>
    <n v="0"/>
    <n v="0"/>
    <s v="M.Williams"/>
    <s v="NA"/>
    <n v="0"/>
    <n v="0"/>
    <n v="0"/>
    <n v="0"/>
    <n v="0"/>
    <n v="0"/>
    <n v="0"/>
    <x v="29"/>
  </r>
  <r>
    <x v="0"/>
    <s v="LAC"/>
    <s v="DAL"/>
    <n v="18"/>
    <n v="82"/>
    <s v="(11:25) 22-J.Jackson right end to DAL 13 for 5 yards (55-L.Vander Esch; 9-J.Smith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15"/>
    <n v="85"/>
    <s v="(10:07) (Shotgun) 10-J.Herbert up the middle to DAL 14 for 1 yard (11-M.Parsons)."/>
    <s v="run"/>
    <n v="1"/>
    <n v="0"/>
    <n v="0"/>
    <n v="0"/>
    <s v="J.Herbert"/>
    <s v="NA"/>
    <n v="0"/>
    <n v="1"/>
    <n v="0"/>
    <n v="0.5"/>
    <n v="0"/>
    <n v="0"/>
    <n v="0.5"/>
    <x v="323"/>
  </r>
  <r>
    <x v="0"/>
    <s v="DAL"/>
    <s v="LAC"/>
    <n v="75"/>
    <n v="25"/>
    <s v="(9:22) 21-E.Elliott left guard to DAL 31 for 6 yards (99-J.Tiller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65"/>
    <n v="35"/>
    <s v="(8:23) (Shotgun) 21-E.Elliott up the middle to LAC 46 for 19 yards (24-N.Adderle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33"/>
    <n v="67"/>
    <s v="(7:15) (Shotgun) 21-E.Elliott left guard to LAC 28 for 5 yards (97-J.Bosa, 43-M.Davis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LAC"/>
    <s v="DAL"/>
    <n v="91"/>
    <n v="9"/>
    <s v="(5:02) 30-A.Ekeler right tackle to LAC 18 for 9 yards (55-L.Vander Esc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70"/>
    <n v="30"/>
    <s v="(3:10) (Shotgun) 10-J.Herbert pass incomplete deep right to 30-A.Ekeler. PENALTY on DAL-7-T.Diggs, Defensive Holding, 5 yards, enforced at LAC 30 - No Play."/>
    <s v="no_play"/>
    <n v="0"/>
    <n v="1"/>
    <n v="0"/>
    <n v="0"/>
    <s v="A.Ekeler"/>
    <s v="NA"/>
    <n v="0"/>
    <n v="0"/>
    <n v="0"/>
    <n v="0"/>
    <n v="0"/>
    <n v="0"/>
    <n v="0"/>
    <x v="100"/>
  </r>
  <r>
    <x v="0"/>
    <s v="LAC"/>
    <s v="DAL"/>
    <n v="65"/>
    <n v="35"/>
    <s v="(3:05) (Shotgun) 22-J.Jackson left guard to LAC 40 for 5 yards (92-D.Armstrong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6"/>
    <n v="64"/>
    <s v="(1:24) (Shotgun) 10-J.Herbert pass deep left to 89-D.Parham for 36 yards, TOUCHDOWN NULLIFIED by Penalty. PENALTY on LAC-87-J.Cook, Offensive Holding, 10 yards, enforced at DAL 36 - No Play."/>
    <s v="no_play"/>
    <n v="0"/>
    <n v="1"/>
    <n v="0"/>
    <n v="0"/>
    <s v="D.Parham"/>
    <s v="NA"/>
    <n v="0"/>
    <n v="0"/>
    <n v="0"/>
    <n v="0"/>
    <n v="0"/>
    <n v="0"/>
    <n v="0"/>
    <x v="239"/>
  </r>
  <r>
    <x v="0"/>
    <s v="DAL"/>
    <s v="LAC"/>
    <n v="80"/>
    <n v="20"/>
    <s v="(:05) 20-T.Pollard right end pushed ob at DAL 48 for 28 yards (24-N.Adderle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52"/>
    <n v="48"/>
    <s v="(15:00) (Shotgun) 20-T.Pollard right guard to LAC 49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49"/>
    <n v="51"/>
    <s v="(14:26) (Shotgun) 20-T.Pollard right end pushed ob at LAC 26 for 23 yards (9-K.Murra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26"/>
    <n v="74"/>
    <s v="(14:04) (No Huddle) 20-T.Pollard right guard to LAC 23 for 3 yards (99-J.Tillery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11"/>
    <n v="89"/>
    <s v="(12:03) (Shotgun) 21-E.Elliott left tackle to LAC 10 for 1 yard (92-J.Gaziano)."/>
    <s v="run"/>
    <n v="1"/>
    <n v="0"/>
    <n v="0"/>
    <n v="0"/>
    <s v="E.Elliott"/>
    <s v="NA"/>
    <n v="0"/>
    <n v="1"/>
    <n v="0"/>
    <n v="0.7"/>
    <n v="0"/>
    <n v="0"/>
    <n v="0.7"/>
    <x v="101"/>
  </r>
  <r>
    <x v="0"/>
    <s v="LAC"/>
    <s v="DAL"/>
    <n v="75"/>
    <n v="25"/>
    <s v="(10:25) 30-A.Ekeler left end to LAC 28 for 3 yards (9-J.Smith)."/>
    <s v="run"/>
    <n v="1"/>
    <n v="0"/>
    <n v="0"/>
    <n v="0"/>
    <s v="A.Ekeler"/>
    <s v="NA"/>
    <n v="0"/>
    <n v="1"/>
    <n v="0"/>
    <n v="0.5"/>
    <n v="0"/>
    <n v="0"/>
    <n v="0.5"/>
    <x v="100"/>
  </r>
  <r>
    <x v="0"/>
    <s v="LAC"/>
    <s v="DAL"/>
    <n v="72"/>
    <n v="28"/>
    <s v="(9:53) 15-J.Guyton right end pushed ob at LAC 37 for 9 yards (42-K.Neal)."/>
    <s v="run"/>
    <n v="1"/>
    <n v="0"/>
    <n v="0"/>
    <n v="0"/>
    <s v="J.Guyton"/>
    <s v="NA"/>
    <n v="0"/>
    <n v="1"/>
    <n v="0"/>
    <n v="0.5"/>
    <n v="0"/>
    <n v="0"/>
    <n v="0.5"/>
    <x v="147"/>
  </r>
  <r>
    <x v="0"/>
    <s v="LAC"/>
    <s v="DAL"/>
    <n v="46"/>
    <n v="54"/>
    <s v="(8:05) 10-J.Herbert scrambles right end to DAL 43 for 3 yards (54-A.Kamara)."/>
    <s v="run"/>
    <n v="0"/>
    <n v="1"/>
    <n v="0"/>
    <n v="0"/>
    <s v="J.Herbert"/>
    <s v="NA"/>
    <n v="0"/>
    <n v="0"/>
    <n v="0"/>
    <n v="0"/>
    <n v="0"/>
    <n v="0"/>
    <n v="0"/>
    <x v="323"/>
  </r>
  <r>
    <x v="0"/>
    <s v="LAC"/>
    <s v="DAL"/>
    <n v="43"/>
    <n v="57"/>
    <s v="(7:23) 22-J.Jackson left end pushed ob at DAL 36 for 7 yards (9-J.Smith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36"/>
    <n v="64"/>
    <s v="(6:55) 22-J.Jackson up the middle to DAL 32 for 4 yards (91-C.Watkins)."/>
    <s v="run"/>
    <n v="1"/>
    <n v="0"/>
    <n v="0"/>
    <n v="0"/>
    <s v="J.Jackson"/>
    <s v="NA"/>
    <n v="0"/>
    <n v="1"/>
    <n v="0"/>
    <n v="0.5"/>
    <n v="0"/>
    <n v="0"/>
    <n v="0.5"/>
    <x v="39"/>
  </r>
  <r>
    <x v="0"/>
    <s v="LAC"/>
    <s v="DAL"/>
    <n v="2"/>
    <n v="98"/>
    <s v="(5:42) (Shotgun) 10-J.Herbert pass short left to 87-J.Cook for 2 yards, TOUCHDOWN NULLIFIED by Penalty. PENALTY on LAC, Illegal Shift, 5 yards, enforced at DAL 2 - No Play. Penalty on LAC-87-J.Cook, Unsportsmanlike Conduct, declined."/>
    <s v="no_play"/>
    <n v="0"/>
    <n v="1"/>
    <n v="0"/>
    <n v="0"/>
    <s v="J.Cook"/>
    <s v="NA"/>
    <n v="0"/>
    <n v="0"/>
    <n v="0"/>
    <n v="0"/>
    <n v="0"/>
    <n v="0"/>
    <n v="0"/>
    <x v="233"/>
  </r>
  <r>
    <x v="0"/>
    <s v="DAL"/>
    <s v="LAC"/>
    <n v="87"/>
    <n v="13"/>
    <s v="(3:49) 21-E.Elliott right end to DAL 12 for -1 yards (9-K.Murray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74"/>
    <n v="26"/>
    <s v="(2:30) 20-T.Pollard right tackle to DAL 31 for 5 yards (9-K.Murray; 97-J.Bosa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DAL"/>
    <s v="LAC"/>
    <n v="69"/>
    <n v="31"/>
    <s v="(2:00) (Shotgun) 21-E.Elliott up the middle to DAL 35 for 4 yards (98-L.Joseph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65"/>
    <n v="35"/>
    <s v="(1:27) (No Huddle, Shotgun) 21-E.Elliott up the middle to DAL 38 for 3 yards (95-C.Covington)."/>
    <s v="run"/>
    <n v="1"/>
    <n v="0"/>
    <n v="0"/>
    <n v="0"/>
    <s v="E.Elliott"/>
    <s v="NA"/>
    <n v="0"/>
    <n v="1"/>
    <n v="0"/>
    <n v="0.5"/>
    <n v="0"/>
    <n v="0"/>
    <n v="0.5"/>
    <x v="101"/>
  </r>
  <r>
    <x v="0"/>
    <s v="DAL"/>
    <s v="LAC"/>
    <n v="41"/>
    <n v="59"/>
    <s v="(:33) 20-T.Pollard right end to LAC 38 for 3 yards (97-J.Bosa, 33-D.James)."/>
    <s v="run"/>
    <n v="1"/>
    <n v="0"/>
    <n v="0"/>
    <n v="0"/>
    <s v="T.Pollard"/>
    <s v="NA"/>
    <n v="0"/>
    <n v="1"/>
    <n v="0"/>
    <n v="0.5"/>
    <n v="0"/>
    <n v="0"/>
    <n v="0.5"/>
    <x v="17"/>
  </r>
  <r>
    <x v="0"/>
    <s v="JAX"/>
    <s v="DEN"/>
    <n v="83"/>
    <n v="17"/>
    <s v="(14:56) 25-J.Robinson up the middle to JAX 21 for 4 yards (98-M.Purcell; 93-D.Jone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51"/>
    <n v="49"/>
    <s v="(13:06) (Shotgun) 25-J.Robinson up the middle to DEN 47 for 4 yards (55-B.Chubb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47"/>
    <n v="53"/>
    <s v="(12:27) (Shotgun) 16-T.Lawrence pass incomplete deep right to 10-L.Shenault. PENALTY on DEN-23-K.Fuller, Illegal Contact, 5 yards, enforced at DEN 47 - No Play."/>
    <s v="no_play"/>
    <n v="0"/>
    <n v="1"/>
    <n v="0"/>
    <n v="0"/>
    <s v="L.Shenault"/>
    <s v="NA"/>
    <n v="0"/>
    <n v="0"/>
    <n v="0"/>
    <n v="0"/>
    <n v="0"/>
    <n v="0"/>
    <n v="0"/>
    <x v="78"/>
  </r>
  <r>
    <x v="0"/>
    <s v="JAX"/>
    <s v="DEN"/>
    <n v="22"/>
    <n v="78"/>
    <s v="(11:05) 25-J.Robinson up the middle to DEN 20 for 2 yards (45-A.Johnson; 31-J.Simmon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20"/>
    <n v="80"/>
    <s v="(10:29) (Shotgun) 10-L.Shenault left end to DEN 20 for no gain (22-K.Jackson; 59-M.Reed)."/>
    <s v="run"/>
    <n v="1"/>
    <n v="0"/>
    <n v="0"/>
    <n v="0"/>
    <s v="L.Shenault"/>
    <s v="NA"/>
    <n v="0"/>
    <n v="1"/>
    <n v="0"/>
    <n v="0.5"/>
    <n v="0"/>
    <n v="0"/>
    <n v="0.5"/>
    <x v="78"/>
  </r>
  <r>
    <x v="0"/>
    <s v="DEN"/>
    <s v="JAX"/>
    <n v="75"/>
    <n v="25"/>
    <s v="(9:21) 25-M.Gordon right end to DEN 25 for no gain (91-D.Smoot; 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69"/>
    <n v="31"/>
    <s v="(8:01) (Shotgun) 5-T.Bridgewater pass incomplete deep left to 81-T.Patrick. PENALTY on JAX-26-S.Griffin, Defensive Holding, 5 yards, enforced at DEN 31 - No Play."/>
    <s v="no_play"/>
    <n v="0"/>
    <n v="1"/>
    <n v="0"/>
    <n v="0"/>
    <s v="T.Patrick"/>
    <s v="NA"/>
    <n v="0"/>
    <n v="0"/>
    <n v="0"/>
    <n v="0"/>
    <n v="0"/>
    <n v="0"/>
    <n v="0"/>
    <x v="212"/>
  </r>
  <r>
    <x v="0"/>
    <s v="DEN"/>
    <s v="JAX"/>
    <n v="64"/>
    <n v="36"/>
    <s v="(7:56) 25-M.Gordon up the middle to DEN 41 for 5 yards (95-R.Robertson-Harris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32"/>
    <n v="68"/>
    <s v="(5:49) 33-J.Williams left end to JAX 23 for 9 yards (2-R.Jenkin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23"/>
    <n v="77"/>
    <s v="(5:02) 33-J.Williams up the middle to JAX 20 for 3 yards (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12"/>
    <n v="88"/>
    <s v="(3:30) (Shotgun) 25-M.Gordon up the middle to JAX 10 for 2 yards (52-D.Hamilton)."/>
    <s v="run"/>
    <n v="1"/>
    <n v="0"/>
    <n v="0"/>
    <n v="0"/>
    <s v="M.Gordon"/>
    <s v="NA"/>
    <n v="0"/>
    <n v="1"/>
    <n v="0"/>
    <n v="0.7"/>
    <n v="0"/>
    <n v="0"/>
    <n v="0.7"/>
    <x v="37"/>
  </r>
  <r>
    <x v="0"/>
    <s v="DEN"/>
    <s v="JAX"/>
    <n v="60"/>
    <n v="40"/>
    <s v="(14:07) 33-J.Williams up the middle to DEN 47 for 7 yards (41-J.Allen; 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53"/>
    <n v="47"/>
    <s v="(13:18) 33-J.Williams up the middle to DEN 47 for no gain (95-R.Robertson-Harri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72"/>
    <n v="28"/>
    <s v="(11:35) (Shotgun) 25-J.Robinson up the middle to JAX 34 for 6 yards (45-A.Johnson; 96-S.Harri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6"/>
    <n v="34"/>
    <s v="(10:55) 25-J.Robinson up the middle to JAX 36 for 2 yards (98-M.Purcell; 96-S.Harris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4"/>
    <n v="36"/>
    <s v="(10:15) (Shotgun) 16-T.Lawrence pass incomplete deep left to 17-D.Chark. PENALTY on DEN-2-P.Surtain, Defensive Pass Interference, 36 yards, enforced at JAX 36 - No Play."/>
    <s v="no_play"/>
    <n v="0"/>
    <n v="1"/>
    <n v="0"/>
    <n v="0"/>
    <s v="D.Chark"/>
    <n v="36"/>
    <n v="36"/>
    <n v="0"/>
    <n v="0"/>
    <n v="0"/>
    <n v="0"/>
    <n v="2.23"/>
    <n v="2.23"/>
    <x v="19"/>
  </r>
  <r>
    <x v="0"/>
    <s v="JAX"/>
    <s v="DEN"/>
    <n v="36"/>
    <n v="64"/>
    <s v="(9:26) (Shotgun) 25-J.Robinson right end to DEN 34 for 2 yards (99-S.Stephe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58"/>
    <n v="42"/>
    <s v="(8:34) (Shotgun) 25-M.Gordon left end to DEN 43 for 1 yard (93-T.Bryan; 23-C.Henders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86"/>
    <n v="14"/>
    <s v="(7:25) (Shotgun) 24-C.Hyde up the middle to JAX 15 for 1 yard (45-A.Johnson)."/>
    <s v="run"/>
    <n v="1"/>
    <n v="0"/>
    <n v="0"/>
    <n v="0"/>
    <s v="C.Hyde"/>
    <s v="NA"/>
    <n v="0"/>
    <n v="1"/>
    <n v="0"/>
    <n v="0.5"/>
    <n v="0"/>
    <n v="0"/>
    <n v="0.5"/>
    <x v="232"/>
  </r>
  <r>
    <x v="0"/>
    <s v="JAX"/>
    <s v="DEN"/>
    <n v="85"/>
    <n v="15"/>
    <s v="(6:48) 24-C.Hyde up the middle to JAX 21 for 6 yards (98-M.Purcell). It started to rain."/>
    <s v="run"/>
    <n v="1"/>
    <n v="0"/>
    <n v="0"/>
    <n v="0"/>
    <s v="C.Hyde"/>
    <s v="NA"/>
    <n v="0"/>
    <n v="1"/>
    <n v="0"/>
    <n v="0.5"/>
    <n v="0"/>
    <n v="0"/>
    <n v="0.5"/>
    <x v="232"/>
  </r>
  <r>
    <x v="0"/>
    <s v="DEN"/>
    <s v="JAX"/>
    <n v="80"/>
    <n v="20"/>
    <s v="(5:56) 33-J.Williams left end to DEN 14 for -6 yards (23-C.Henderson, 45-K.Chais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60"/>
    <n v="40"/>
    <s v="(3:50) 25-M.Gordon up the middle to DEN 40 for no gain (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45"/>
    <n v="55"/>
    <s v="(1:04) (Shotgun) 24-C.Hyde up the middle to DEN 43 for 2 yards (96-S.Harris; 22-K.Jackson). PENALTY on DEN-55-B.Chubb, Defensive Offside, 5 yards, enforced at DEN 45 - No Play."/>
    <s v="no_play"/>
    <n v="1"/>
    <n v="0"/>
    <n v="0"/>
    <n v="0"/>
    <s v="C.Hyde"/>
    <s v="NA"/>
    <n v="0"/>
    <n v="1"/>
    <n v="0"/>
    <n v="0.5"/>
    <n v="0"/>
    <n v="0"/>
    <n v="0.5"/>
    <x v="232"/>
  </r>
  <r>
    <x v="0"/>
    <s v="JAX"/>
    <s v="DEN"/>
    <n v="40"/>
    <n v="60"/>
    <s v="(:46) (Shotgun) 16-T.Lawrence scrambles up the middle to DEN 30 for 10 yards (22-K.Jackson)."/>
    <s v="run"/>
    <n v="0"/>
    <n v="1"/>
    <n v="0"/>
    <n v="0"/>
    <s v="T.Lawrence"/>
    <s v="NA"/>
    <n v="0"/>
    <n v="0"/>
    <n v="0"/>
    <n v="0"/>
    <n v="0"/>
    <n v="0"/>
    <n v="0"/>
    <x v="343"/>
  </r>
  <r>
    <x v="0"/>
    <s v="DEN"/>
    <s v="JAX"/>
    <n v="75"/>
    <n v="25"/>
    <s v="(15:00) 25-M.Gordon right tackle to DEN 28 for 3 yards (52-D.Hamilton; 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7"/>
    <n v="83"/>
    <s v="(13:26) 25-M.Gordon up the middle to JAX 14 for 3 yards (54-D.Wilson; 52-D.Hamilt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75"/>
    <n v="25"/>
    <s v="(11:56) 25-J.Robinson left end to JAX 29 for 4 yards (22-K.Jackso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82"/>
    <n v="18"/>
    <s v="(9:48) (Shotgun) 33-J.Williams up the middle to DEN 34 for 16 yards (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83"/>
    <n v="17"/>
    <s v="(6:44) 25-J.Robinson left end to JAX 16 for -1 yards (58-V.Miller, 40-J.Strna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79"/>
    <n v="21"/>
    <s v="(5:49) (Shotgun) 25-J.Robinson left end to JAX 33 for 12 yards (40-J.Strna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67"/>
    <n v="33"/>
    <s v="(5:13) 25-J.Robinson up the middle to JAX 40 for 7 yards (2-P.Surtain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DEN"/>
    <s v="JAX"/>
    <n v="31"/>
    <n v="69"/>
    <s v="(3:15) (Shotgun) 5-T.Bridgewater scrambles left end pushed ob at JAX 29 for 2 yards (96-A.Gotsis)."/>
    <s v="run"/>
    <n v="0"/>
    <n v="1"/>
    <n v="0"/>
    <n v="0"/>
    <s v="T.Bridgewater"/>
    <s v="NA"/>
    <n v="0"/>
    <n v="0"/>
    <n v="0"/>
    <n v="0"/>
    <n v="0"/>
    <n v="0"/>
    <n v="0"/>
    <x v="344"/>
  </r>
  <r>
    <x v="0"/>
    <s v="DEN"/>
    <s v="JAX"/>
    <n v="29"/>
    <n v="71"/>
    <s v="(2:40) 25-M.Gordon up the middle to JAX 27 for 2 yards (52-D.Hamilt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JAX"/>
    <s v="DEN"/>
    <n v="75"/>
    <n v="25"/>
    <s v="(1:04) (Shotgun) 16-T.Lawrence pass incomplete short left to 89-L.Farrell. PENALTY on JAX-68-A.Norwell, Offensive Holding, 10 yards, enforced at JAX 25 - No Play."/>
    <s v="no_play"/>
    <n v="0"/>
    <n v="1"/>
    <n v="0"/>
    <n v="0"/>
    <s v="L.Farrell"/>
    <s v="NA"/>
    <n v="0"/>
    <n v="0"/>
    <n v="0"/>
    <n v="0"/>
    <n v="0"/>
    <n v="0"/>
    <n v="0"/>
    <x v="172"/>
  </r>
  <r>
    <x v="0"/>
    <s v="DEN"/>
    <s v="JAX"/>
    <n v="61"/>
    <n v="39"/>
    <s v="(15:00) 33-J.Williams left end to DEN 44 for 5 yards (54-D.Wil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56"/>
    <n v="44"/>
    <s v="(14:16) 33-J.Williams up the middle to DEN 44 for no gain (26-S.Griffin; 54-D.Wil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JAX"/>
    <s v="DEN"/>
    <n v="90"/>
    <n v="10"/>
    <s v="(13:21) (Shotgun) 16-T.Lawrence scrambles left end ran ob at JAX 21 for 11 yards (29-B.Callahan)."/>
    <s v="run"/>
    <n v="0"/>
    <n v="1"/>
    <n v="0"/>
    <n v="0"/>
    <s v="T.Lawrence"/>
    <s v="NA"/>
    <n v="0"/>
    <n v="0"/>
    <n v="0"/>
    <n v="0"/>
    <n v="0"/>
    <n v="0"/>
    <n v="0"/>
    <x v="343"/>
  </r>
  <r>
    <x v="0"/>
    <s v="JAX"/>
    <s v="DEN"/>
    <n v="79"/>
    <n v="21"/>
    <s v="(12:47) (Shotgun) 25-J.Robinson up the middle to JAX 26 for 5 yards (59-M.Reed)."/>
    <s v="run"/>
    <n v="1"/>
    <n v="0"/>
    <n v="0"/>
    <n v="0"/>
    <s v="J.Robinson"/>
    <s v="NA"/>
    <n v="0"/>
    <n v="1"/>
    <n v="0"/>
    <n v="0.5"/>
    <n v="0"/>
    <n v="0"/>
    <n v="0.5"/>
    <x v="79"/>
  </r>
  <r>
    <x v="0"/>
    <s v="JAX"/>
    <s v="DEN"/>
    <n v="79"/>
    <n v="21"/>
    <s v="(12:00) (Shotgun) 16-T.Lawrence pass incomplete deep left to 17-D.Chark. PENALTY on DEN-93-D.Jones, Roughing the Passer, 15 yards, enforced at JAX 21 - No Play."/>
    <s v="no_play"/>
    <n v="0"/>
    <n v="1"/>
    <n v="0"/>
    <n v="0"/>
    <s v="D.Chark"/>
    <s v="NA"/>
    <n v="0"/>
    <n v="0"/>
    <n v="0"/>
    <n v="0"/>
    <n v="0"/>
    <n v="0"/>
    <n v="0"/>
    <x v="19"/>
  </r>
  <r>
    <x v="0"/>
    <s v="DEN"/>
    <s v="JAX"/>
    <n v="94"/>
    <n v="6"/>
    <s v="(10:31) 25-M.Gordon right end to DEN 11 for 5 yards (45-K.Chaisso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89"/>
    <n v="11"/>
    <s v="(9:45) 25-M.Gordon up the middle to DEN 19 for 8 yards (42-A.Wingard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81"/>
    <n v="19"/>
    <s v="(9:06) 5-T.Bridgewater pass incomplete deep middle to 81-T.Patrick. PENALTY on JAX-2-R.Jenkins, Defensive Pass Interference, 35 yards, enforced at DEN 19 - No Play."/>
    <s v="no_play"/>
    <n v="0"/>
    <n v="1"/>
    <n v="0"/>
    <n v="0"/>
    <s v="T.Patrick"/>
    <s v="NA"/>
    <n v="0"/>
    <n v="0"/>
    <n v="0"/>
    <n v="0"/>
    <n v="0"/>
    <n v="0"/>
    <n v="0"/>
    <x v="212"/>
  </r>
  <r>
    <x v="0"/>
    <s v="DEN"/>
    <s v="JAX"/>
    <n v="46"/>
    <n v="54"/>
    <s v="(9:01) 25-M.Gordon up the middle to JAX 47 for -1 yards (50-S.Quarterma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47"/>
    <n v="53"/>
    <s v="(8:15) 33-J.Williams up the middle to JAX 44 for 3 yards (93-T.Bryan; 41-J.Alle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44"/>
    <n v="56"/>
    <s v="(7:30) (Shotgun) 33-J.Williams left end to JAX 30 for 14 yards (6-J.Ward; 44-M.Jack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35"/>
    <n v="65"/>
    <s v="(6:40) (Shotgun) 33-J.Williams right end to JAX 33 for 2 yards (54-D.Wilson; 27-C.Claybrooks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19"/>
    <n v="81"/>
    <s v="(3:51) 25-M.Gordon up the middle to JAX 19 for no gain (50-S.Quarterman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9"/>
    <n v="81"/>
    <s v="(3:45) (Shotgun) 25-M.Gordon right end to JAX 16 for 3 yards (2-R.Jenkins)."/>
    <s v="run"/>
    <n v="1"/>
    <n v="0"/>
    <n v="0"/>
    <n v="0"/>
    <s v="M.Gordon"/>
    <s v="NA"/>
    <n v="0"/>
    <n v="1"/>
    <n v="0"/>
    <n v="0.5"/>
    <n v="0"/>
    <n v="0"/>
    <n v="0.5"/>
    <x v="37"/>
  </r>
  <r>
    <x v="0"/>
    <s v="DEN"/>
    <s v="JAX"/>
    <n v="16"/>
    <n v="84"/>
    <s v="(2:58) 5-T.Bridgewater up the middle to JAX 15 for 1 yard (52-D.Hamilton)."/>
    <s v="run"/>
    <n v="1"/>
    <n v="0"/>
    <n v="0"/>
    <n v="0"/>
    <s v="T.Bridgewater"/>
    <s v="NA"/>
    <n v="0"/>
    <n v="1"/>
    <n v="0"/>
    <n v="0.5"/>
    <n v="0"/>
    <n v="0"/>
    <n v="0.5"/>
    <x v="344"/>
  </r>
  <r>
    <x v="0"/>
    <s v="DEN"/>
    <s v="JAX"/>
    <n v="15"/>
    <n v="85"/>
    <s v="(2:09) 33-J.Williams up the middle to JAX 9 for 6 yards (50-S.Quarterman; 45-K.Chaisson)."/>
    <s v="run"/>
    <n v="1"/>
    <n v="0"/>
    <n v="0"/>
    <n v="0"/>
    <s v="J.Williams"/>
    <s v="NA"/>
    <n v="0"/>
    <n v="1"/>
    <n v="0"/>
    <n v="0.5"/>
    <n v="0"/>
    <n v="0"/>
    <n v="0.5"/>
    <x v="102"/>
  </r>
  <r>
    <x v="0"/>
    <s v="DEN"/>
    <s v="JAX"/>
    <n v="9"/>
    <n v="91"/>
    <s v="(2:00) 33-J.Williams up the middle to JAX 4 for 5 yards (50-S.Quarterman; 90-M.Brown)."/>
    <s v="run"/>
    <n v="1"/>
    <n v="0"/>
    <n v="0"/>
    <n v="0"/>
    <s v="J.Williams"/>
    <s v="NA"/>
    <n v="0"/>
    <n v="1"/>
    <n v="0"/>
    <n v="0.8"/>
    <n v="0"/>
    <n v="0"/>
    <n v="0.8"/>
    <x v="102"/>
  </r>
  <r>
    <x v="0"/>
    <s v="DEN"/>
    <s v="JAX"/>
    <n v="4"/>
    <n v="96"/>
    <s v="(1:13) 5-T.Bridgewater kneels to JAX 5 for -1 yards."/>
    <s v="qb_kneel"/>
    <n v="0"/>
    <n v="0"/>
    <n v="0"/>
    <n v="0"/>
    <s v="T.Bridgewater"/>
    <s v="NA"/>
    <n v="0"/>
    <n v="0"/>
    <n v="0"/>
    <n v="0"/>
    <n v="0"/>
    <n v="0"/>
    <n v="0"/>
    <x v="344"/>
  </r>
  <r>
    <x v="0"/>
    <s v="DEN"/>
    <s v="JAX"/>
    <n v="5"/>
    <n v="95"/>
    <s v="(:29) 5-T.Bridgewater kneels to JAX 6 for -1 yards."/>
    <s v="qb_kneel"/>
    <n v="0"/>
    <n v="0"/>
    <n v="0"/>
    <n v="0"/>
    <s v="T.Bridgewater"/>
    <s v="NA"/>
    <n v="0"/>
    <n v="0"/>
    <n v="0"/>
    <n v="0"/>
    <n v="0"/>
    <n v="0"/>
    <n v="0"/>
    <x v="344"/>
  </r>
  <r>
    <x v="0"/>
    <s v="DET"/>
    <s v="GB"/>
    <n v="75"/>
    <n v="25"/>
    <s v="(15:00) 30-J.Williams right tackle to DET 26 for 1 yard (59-D.Campbell, 52-R.Gary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11"/>
    <n v="89"/>
    <s v="(12:11) 30-J.Williams up the middle to GB 7 for 4 yards (51-K.Barnes)."/>
    <s v="run"/>
    <n v="1"/>
    <n v="0"/>
    <n v="0"/>
    <n v="0"/>
    <s v="J.Williams"/>
    <s v="NA"/>
    <n v="0"/>
    <n v="1"/>
    <n v="0"/>
    <n v="0.7"/>
    <n v="0"/>
    <n v="0"/>
    <n v="0.7"/>
    <x v="94"/>
  </r>
  <r>
    <x v="0"/>
    <s v="DET"/>
    <s v="GB"/>
    <n v="7"/>
    <n v="93"/>
    <s v="(11:29) 32-D.Swift right guard to GB 5 for 2 yards (51-K.Barnes, 94-D.Lowry)."/>
    <s v="run"/>
    <n v="1"/>
    <n v="0"/>
    <n v="0"/>
    <n v="0"/>
    <s v="D.Swift"/>
    <s v="NA"/>
    <n v="0"/>
    <n v="1"/>
    <n v="0"/>
    <n v="1.2"/>
    <n v="0"/>
    <n v="0"/>
    <n v="1.2"/>
    <x v="33"/>
  </r>
  <r>
    <x v="0"/>
    <s v="GB"/>
    <s v="DET"/>
    <n v="75"/>
    <n v="25"/>
    <s v="(10:36) 33-A.Jones left end to GB 28 for 3 yards (91-M.Brocker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2"/>
    <n v="28"/>
    <s v="(9:56) 33-A.Jones right end to GB 34 for 6 yards (25-W.Harri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66"/>
    <n v="34"/>
    <s v="(9:13) 33-A.Jones left end ran ob at GB 41 for 7 yards (25-W.Harri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41"/>
    <n v="59"/>
    <s v="(8:10) (Shotgun) 12-Aa.Rodgers scrambles right end ran ob at DET 40 for 1 yard (54-A.McNeill). PENALTY on DET-24-A.Oruwariye, Illegal Use of Hands, 5 yards, enforced at DET 40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GB"/>
    <s v="DET"/>
    <n v="35"/>
    <n v="65"/>
    <s v="(7:43) 28-A.Dillon right end to DET 32 for 3 yards (54-A.McNeill, 95-R.Okwara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18"/>
    <n v="82"/>
    <s v="(5:55) 33-A.Jones up the middle to DET 9 for 9 yards (97-N.William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9"/>
    <n v="91"/>
    <s v="(5:16) 33-A.Jones right end to DET 5 for 4 yards (91-M.Brockers)."/>
    <s v="run"/>
    <n v="1"/>
    <n v="0"/>
    <n v="0"/>
    <n v="0"/>
    <s v="A.Jones"/>
    <s v="NA"/>
    <n v="0"/>
    <n v="1"/>
    <n v="0"/>
    <n v="0.8"/>
    <n v="0"/>
    <n v="0"/>
    <n v="0.8"/>
    <x v="103"/>
  </r>
  <r>
    <x v="0"/>
    <s v="GB"/>
    <s v="DET"/>
    <n v="5"/>
    <n v="95"/>
    <s v="(4:32) 33-A.Jones right guard to DET 4 for 1 yard (21-T.Walker)."/>
    <s v="run"/>
    <n v="1"/>
    <n v="0"/>
    <n v="0"/>
    <n v="0"/>
    <s v="A.Jones"/>
    <s v="NA"/>
    <n v="0"/>
    <n v="1"/>
    <n v="0"/>
    <n v="1.4"/>
    <n v="0"/>
    <n v="0"/>
    <n v="1.4"/>
    <x v="103"/>
  </r>
  <r>
    <x v="0"/>
    <s v="DET"/>
    <s v="GB"/>
    <n v="69"/>
    <n v="31"/>
    <s v="(3:05) 32-D.Swift right guard to DET 39 for 8 yards (20-K.King; 59-D.Campbell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57"/>
    <n v="43"/>
    <s v="(2:23) (Shotgun) 32-D.Swift right guard to DET 48 for 5 yards (59-D.Campbell, 23-J.Alexander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52"/>
    <n v="48"/>
    <s v="(1:41) 30-J.Williams up the middle to 50 for 2 yards (94-D.Lowry; 96-K.Keke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55"/>
    <n v="45"/>
    <s v="(:35) 32-D.Swift right tackle to 50 for 5 yards (31-A.Amos). PENALTY on DET-58-P.Sewell, Offensive Holding, 10 yards, enforced at DET 45 - No Play."/>
    <s v="no_play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61"/>
    <n v="39"/>
    <s v="(12:21) 30-J.Williams left end to DET 45 for 6 yards (93-T.Slaton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51"/>
    <n v="49"/>
    <s v="(11:14) 30-J.Williams up the middle to GB 48 for 3 yards (97-K.Clark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48"/>
    <n v="52"/>
    <s v="(10:32) 16-J.Goff scrambles left end to GB 45 for 3 yards (59-D.Campbell). PENALTY on GB-59-D.Campbell, Face Mask (15 Yards), 15 yards, enforced at GB 45."/>
    <s v="run"/>
    <n v="0"/>
    <n v="1"/>
    <n v="0"/>
    <n v="0"/>
    <s v="J.Goff"/>
    <s v="NA"/>
    <n v="0"/>
    <n v="0"/>
    <n v="0"/>
    <n v="0"/>
    <n v="0"/>
    <n v="0"/>
    <n v="0"/>
    <x v="346"/>
  </r>
  <r>
    <x v="0"/>
    <s v="DET"/>
    <s v="GB"/>
    <n v="30"/>
    <n v="70"/>
    <s v="(10:03) 30-J.Williams right end to GB 22 for 8 yards (31-A.Amos)."/>
    <s v="run"/>
    <n v="1"/>
    <n v="0"/>
    <n v="0"/>
    <n v="0"/>
    <s v="J.Williams"/>
    <s v="NA"/>
    <n v="0"/>
    <n v="1"/>
    <n v="0"/>
    <n v="0.5"/>
    <n v="0"/>
    <n v="0"/>
    <n v="0.5"/>
    <x v="94"/>
  </r>
  <r>
    <x v="0"/>
    <s v="DET"/>
    <s v="GB"/>
    <n v="22"/>
    <n v="78"/>
    <s v="(9:23) 32-D.Swift left tackle to GB 19 for 3 yards (95-T.Lancaster; 52-R.Gary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9"/>
    <n v="91"/>
    <s v="(8:08) (Shotgun) 30-J.Williams right tackle to GB 8 for 1 yard (97-K.Clark)."/>
    <s v="run"/>
    <n v="1"/>
    <n v="0"/>
    <n v="0"/>
    <n v="0"/>
    <s v="J.Williams"/>
    <s v="NA"/>
    <n v="0"/>
    <n v="1"/>
    <n v="0"/>
    <n v="0.8"/>
    <n v="0"/>
    <n v="0"/>
    <n v="0.8"/>
    <x v="94"/>
  </r>
  <r>
    <x v="0"/>
    <s v="GB"/>
    <s v="DET"/>
    <n v="56"/>
    <n v="44"/>
    <s v="(7:15) (Shotgun) 28-A.Dillon right tackle to GB 48 for 4 yards (91-M.Brockers; 53-C.Harri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52"/>
    <n v="48"/>
    <s v="(6:32) (Shotgun) 33-A.Jones up the middle to DET 44 for 8 yards (21-T.Walker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44"/>
    <n v="56"/>
    <s v="(5:50) 33-A.Jones left end pushed ob at DET 38 for 6 yards (34-A.Anzalon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3"/>
    <n v="77"/>
    <s v="(4:15) 33-A.Jones right tackle to DET 18 for 5 yards (34-A.Anzalone, 75-L.Onwuzurik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18"/>
    <n v="82"/>
    <s v="(3:29) 28-A.Dillon up the middle to DET 14 for 4 yards (75-L.Onwuzurike, 54-A.McNeill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DET"/>
    <s v="GB"/>
    <n v="59"/>
    <n v="41"/>
    <s v="(1:46) 32-D.Swift left end to GB 47 for 12 yards (26-D.Savage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47"/>
    <n v="53"/>
    <s v="(1:04) 32-D.Swift left guard to GB 45 for 2 yards (97-K.Clark, 59-D.Campbell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GB"/>
    <s v="DET"/>
    <n v="75"/>
    <n v="25"/>
    <s v="(:03) 12-Aa.Rodgers kneels to GB 24 for -1 yards."/>
    <s v="qb_kneel"/>
    <n v="0"/>
    <n v="0"/>
    <n v="0"/>
    <n v="0"/>
    <s v="Aa.Rodgers"/>
    <s v="NA"/>
    <n v="0"/>
    <n v="0"/>
    <n v="0"/>
    <n v="0"/>
    <n v="0"/>
    <n v="0"/>
    <n v="0"/>
    <x v="345"/>
  </r>
  <r>
    <x v="0"/>
    <s v="GB"/>
    <s v="DET"/>
    <n v="87"/>
    <n v="13"/>
    <s v="(14:52) 33-A.Jones left end to GB 16 for 3 yards (90-T.Flower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4"/>
    <n v="26"/>
    <s v="(13:43) 33-A.Jones left guard to GB 34 for 8 yards (90-T.Flowers, 21-T.Walker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6"/>
    <n v="74"/>
    <s v="(11:58) 33-A.Jones right end to DET 23 for 3 yards (8-J.Collin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23"/>
    <n v="77"/>
    <s v="(11:14) 12-Aa.Rodgers scrambles left end to DET 22 for 1 yard (34-A.Anzalone)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DET"/>
    <s v="GB"/>
    <n v="75"/>
    <n v="25"/>
    <s v="(10:25) (Shotgun) 16-J.Goff left end to DET 42 for 17 yards (31-A.Amos)."/>
    <s v="run"/>
    <n v="1"/>
    <n v="0"/>
    <n v="0"/>
    <n v="0"/>
    <s v="J.Goff"/>
    <s v="NA"/>
    <n v="0"/>
    <n v="1"/>
    <n v="0"/>
    <n v="0.5"/>
    <n v="0"/>
    <n v="0"/>
    <n v="0.5"/>
    <x v="346"/>
  </r>
  <r>
    <x v="0"/>
    <s v="DET"/>
    <s v="GB"/>
    <n v="52"/>
    <n v="48"/>
    <s v="(8:59) 32-D.Swift right end to GB 49 for 3 yards (94-D.Lowry; 97-K.Clark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DET"/>
    <s v="GB"/>
    <n v="34"/>
    <n v="66"/>
    <s v="(7:27) (Shotgun) 32-D.Swift right guard to GB 32 for 2 yards (97-K.Clark)."/>
    <s v="run"/>
    <n v="1"/>
    <n v="0"/>
    <n v="0"/>
    <n v="0"/>
    <s v="D.Swift"/>
    <s v="NA"/>
    <n v="0"/>
    <n v="1"/>
    <n v="0"/>
    <n v="0.5"/>
    <n v="0"/>
    <n v="0"/>
    <n v="0.5"/>
    <x v="33"/>
  </r>
  <r>
    <x v="0"/>
    <s v="GB"/>
    <s v="DET"/>
    <n v="75"/>
    <n v="25"/>
    <s v="(5:46) (Shotgun) 33-A.Jones right end to GB 21 for -4 yards (97-N.Williams, 34-A.Anzalone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65"/>
    <n v="35"/>
    <s v="(4:57) 33-A.Jones left end to GB 43 for 8 yards (8-J.Collins). PENALTY on GB-74-E.Jenkins, Offensive Holding, 10 yards, enforced at GB 35 - No Play."/>
    <s v="no_play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75"/>
    <n v="25"/>
    <s v="(4:27) (Shotgun) 12-Aa.Rodgers pass incomplete deep right to 85-R.Tonyan. PENALTY on DET-39-J.Jacobs, Defensive Pass Interference, 25 yards, enforced at GB 25 - No Play."/>
    <s v="no_play"/>
    <n v="0"/>
    <n v="1"/>
    <n v="0"/>
    <n v="0"/>
    <s v="R.Tonyan"/>
    <s v="NA"/>
    <n v="0"/>
    <n v="0"/>
    <n v="0"/>
    <n v="0"/>
    <n v="0"/>
    <n v="0"/>
    <n v="0"/>
    <x v="216"/>
  </r>
  <r>
    <x v="0"/>
    <s v="GB"/>
    <s v="DET"/>
    <n v="11"/>
    <n v="89"/>
    <s v="(1:46) 33-A.Jones right end to DET 9 for 2 yards (27-B.Price). PENALTY on GB-70-R.Newman, Offensive Holding, 10 yards, enforced at DET 11 - No Play."/>
    <s v="no_play"/>
    <n v="1"/>
    <n v="0"/>
    <n v="0"/>
    <n v="0"/>
    <s v="A.Jones"/>
    <s v="NA"/>
    <n v="0"/>
    <n v="1"/>
    <n v="0"/>
    <n v="0.7"/>
    <n v="0"/>
    <n v="0"/>
    <n v="0.7"/>
    <x v="103"/>
  </r>
  <r>
    <x v="0"/>
    <s v="GB"/>
    <s v="DET"/>
    <n v="21"/>
    <n v="79"/>
    <s v="(1:24) 12-Aa.Rodgers scrambles right end ran ob at DET 16 for 5 yards (97-N.Williams). PENALTY on DET-34-A.Anzalone, Defensive Holding, 5 yards, enforced at DET 16."/>
    <s v="run"/>
    <n v="0"/>
    <n v="1"/>
    <n v="0"/>
    <n v="0"/>
    <s v="Aa.Rodgers"/>
    <s v="NA"/>
    <n v="0"/>
    <n v="0"/>
    <n v="0"/>
    <n v="0"/>
    <n v="0"/>
    <n v="0"/>
    <n v="0"/>
    <x v="345"/>
  </r>
  <r>
    <x v="0"/>
    <s v="GB"/>
    <s v="DET"/>
    <n v="11"/>
    <n v="89"/>
    <s v="(:57) (Shotgun) 33-A.Jones up the middle to DET 11 for no gain (21-T.Walker; 53-C.Harris)."/>
    <s v="run"/>
    <n v="1"/>
    <n v="0"/>
    <n v="0"/>
    <n v="0"/>
    <s v="A.Jones"/>
    <s v="NA"/>
    <n v="0"/>
    <n v="1"/>
    <n v="0"/>
    <n v="0.7"/>
    <n v="0"/>
    <n v="0"/>
    <n v="0.7"/>
    <x v="103"/>
  </r>
  <r>
    <x v="0"/>
    <s v="DET"/>
    <s v="GB"/>
    <n v="75"/>
    <n v="25"/>
    <s v="(:07) 16-J.Goff FUMBLES (Aborted) at DET 25, RECOVERED by GB-51-K.Barnes at DET 23."/>
    <s v="run"/>
    <n v="1"/>
    <n v="0"/>
    <n v="0"/>
    <n v="0"/>
    <s v="J.Goff"/>
    <s v="NA"/>
    <n v="0"/>
    <n v="1"/>
    <n v="0"/>
    <n v="0.5"/>
    <n v="0"/>
    <n v="0"/>
    <n v="0.5"/>
    <x v="346"/>
  </r>
  <r>
    <x v="0"/>
    <s v="GB"/>
    <s v="DET"/>
    <n v="23"/>
    <n v="77"/>
    <s v="(:03) 33-A.Jones right guard to DET 20 for 3 yards (97-N.Williams)."/>
    <s v="run"/>
    <n v="1"/>
    <n v="0"/>
    <n v="0"/>
    <n v="0"/>
    <s v="A.Jones"/>
    <s v="NA"/>
    <n v="0"/>
    <n v="1"/>
    <n v="0"/>
    <n v="0.5"/>
    <n v="0"/>
    <n v="0"/>
    <n v="0.5"/>
    <x v="103"/>
  </r>
  <r>
    <x v="0"/>
    <s v="GB"/>
    <s v="DET"/>
    <n v="9"/>
    <n v="91"/>
    <s v="(13:33) (Shotgun) 33-A.Jones up the middle to DET 5 for 4 yards (34-A.Anzalone)."/>
    <s v="run"/>
    <n v="1"/>
    <n v="0"/>
    <n v="0"/>
    <n v="0"/>
    <s v="A.Jones"/>
    <s v="NA"/>
    <n v="0"/>
    <n v="1"/>
    <n v="0"/>
    <n v="0.8"/>
    <n v="0"/>
    <n v="0"/>
    <n v="0.8"/>
    <x v="103"/>
  </r>
  <r>
    <x v="0"/>
    <s v="GB"/>
    <s v="DET"/>
    <n v="5"/>
    <n v="95"/>
    <s v="(12:48) (Shotgun) 12-Aa.Rodgers pass incomplete short left to 17-D.Adams. PENALTY on DET-24-A.Oruwariye, Defensive Pass Interference, 4 yards, enforced at DET 5 - No Play."/>
    <s v="no_play"/>
    <n v="0"/>
    <n v="1"/>
    <n v="0"/>
    <n v="0"/>
    <s v="D.Adams"/>
    <s v="NA"/>
    <n v="0"/>
    <n v="0"/>
    <n v="0"/>
    <n v="0"/>
    <n v="0"/>
    <n v="0"/>
    <n v="0"/>
    <x v="77"/>
  </r>
  <r>
    <x v="0"/>
    <s v="GB"/>
    <s v="DET"/>
    <n v="1"/>
    <n v="99"/>
    <s v="(12:45) (Shotgun) 33-A.Jones left guard for 1 yard, TOUCHDOWN."/>
    <s v="run"/>
    <n v="1"/>
    <n v="0"/>
    <n v="0"/>
    <n v="0"/>
    <s v="A.Jones"/>
    <s v="NA"/>
    <n v="0"/>
    <n v="1"/>
    <n v="0"/>
    <n v="3.3"/>
    <n v="0"/>
    <n v="0"/>
    <n v="3.3"/>
    <x v="103"/>
  </r>
  <r>
    <x v="0"/>
    <s v="GB"/>
    <s v="DET"/>
    <n v="70"/>
    <n v="30"/>
    <s v="(7:38) 28-A.Dillon right tackle to GB 38 for 8 yards (25-W.Harri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GB"/>
    <s v="DET"/>
    <n v="54"/>
    <n v="46"/>
    <s v="(5:31) 28-A.Dillon left guard to GB 45 for -1 yards (8-J.Collins)."/>
    <s v="run"/>
    <n v="1"/>
    <n v="0"/>
    <n v="0"/>
    <n v="0"/>
    <s v="A.Dillon"/>
    <s v="NA"/>
    <n v="0"/>
    <n v="1"/>
    <n v="0"/>
    <n v="0.5"/>
    <n v="0"/>
    <n v="0"/>
    <n v="0.5"/>
    <x v="145"/>
  </r>
  <r>
    <x v="0"/>
    <s v="DET"/>
    <s v="GB"/>
    <n v="81"/>
    <n v="19"/>
    <s v="(3:51) (Shotgun) 16-J.Goff scrambles right end ran ob at DET 45 for 26 yards (31-A.Amos)."/>
    <s v="run"/>
    <n v="0"/>
    <n v="1"/>
    <n v="0"/>
    <n v="0"/>
    <s v="J.Goff"/>
    <s v="NA"/>
    <n v="0"/>
    <n v="0"/>
    <n v="0"/>
    <n v="0"/>
    <n v="0"/>
    <n v="0"/>
    <n v="0"/>
    <x v="346"/>
  </r>
  <r>
    <x v="0"/>
    <s v="GB"/>
    <s v="DET"/>
    <n v="55"/>
    <n v="45"/>
    <s v="(3:34) 32-K.Hill left guard to GB 48 for 3 yards (41-A.Parker)."/>
    <s v="run"/>
    <n v="1"/>
    <n v="0"/>
    <n v="0"/>
    <n v="0"/>
    <s v="K.Hill"/>
    <s v="NA"/>
    <n v="0"/>
    <n v="1"/>
    <n v="0"/>
    <n v="0.5"/>
    <n v="0"/>
    <n v="0"/>
    <n v="0.5"/>
    <x v="321"/>
  </r>
  <r>
    <x v="0"/>
    <s v="GB"/>
    <s v="DET"/>
    <n v="52"/>
    <n v="48"/>
    <s v="(3:27) 32-K.Hill left guard to DET 47 for 5 yards (90-T.Flowers; 34-A.Anzalone)."/>
    <s v="run"/>
    <n v="1"/>
    <n v="0"/>
    <n v="0"/>
    <n v="0"/>
    <s v="K.Hill"/>
    <s v="NA"/>
    <n v="0"/>
    <n v="1"/>
    <n v="0"/>
    <n v="0.5"/>
    <n v="0"/>
    <n v="0"/>
    <n v="0.5"/>
    <x v="321"/>
  </r>
  <r>
    <x v="0"/>
    <s v="GB"/>
    <s v="DET"/>
    <n v="68"/>
    <n v="32"/>
    <s v="(1:48) 10-J.Love kneels to GB 31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GB"/>
    <s v="DET"/>
    <n v="69"/>
    <n v="31"/>
    <s v="(1:06) 10-J.Love kneels to GB 30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GB"/>
    <s v="DET"/>
    <n v="70"/>
    <n v="30"/>
    <s v="(:28) 10-J.Love kneels to GB 29 for -1 yards."/>
    <s v="qb_kneel"/>
    <n v="0"/>
    <n v="0"/>
    <n v="0"/>
    <n v="0"/>
    <s v="J.Love"/>
    <s v="NA"/>
    <n v="0"/>
    <n v="0"/>
    <n v="0"/>
    <n v="0"/>
    <n v="0"/>
    <n v="0"/>
    <n v="0"/>
    <x v="347"/>
  </r>
  <r>
    <x v="0"/>
    <s v="CLE"/>
    <s v="HOU"/>
    <n v="68"/>
    <n v="32"/>
    <s v="(14:52) 24-N.Chubb right guard to CLE 33 for 1 yard (97-M.Collins). PENALTY on HOU-94-C.Omenihu, Defensive Offside, 5 yards, enforced at CLE 32 - No Play."/>
    <s v="no_play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1"/>
    <n v="49"/>
    <s v="(13:13) 24-N.Chubb right tackle to CLE 45 for -4 yards (58-C.Kirksey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"/>
    <n v="98"/>
    <s v="(10:39) 24-N.Chubb up the middle to HOU 1 for 1 yard (48-J.Thomas)."/>
    <s v="run"/>
    <n v="1"/>
    <n v="0"/>
    <n v="0"/>
    <n v="0"/>
    <s v="N.Chubb"/>
    <s v="NA"/>
    <n v="0"/>
    <n v="1"/>
    <n v="0"/>
    <n v="2.5"/>
    <n v="0"/>
    <n v="0"/>
    <n v="2.5"/>
    <x v="206"/>
  </r>
  <r>
    <x v="0"/>
    <s v="CLE"/>
    <s v="HOU"/>
    <n v="1"/>
    <n v="99"/>
    <s v="(10:00) 31-A.Janovich up the middle for 1 yard, TOUCHDOWN."/>
    <s v="run"/>
    <n v="1"/>
    <n v="0"/>
    <n v="0"/>
    <n v="0"/>
    <s v="A.Janovich"/>
    <s v="NA"/>
    <n v="0"/>
    <n v="1"/>
    <n v="0"/>
    <n v="3.3"/>
    <n v="0"/>
    <n v="0"/>
    <n v="3.3"/>
    <x v="202"/>
  </r>
  <r>
    <x v="0"/>
    <s v="HOU"/>
    <s v="CLE"/>
    <n v="53"/>
    <n v="47"/>
    <s v="(8:34) (Shotgun) 2-M.Ingram left tackle to HOU 49 for 2 yards (28-J.Owusu-Koramoah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39"/>
    <n v="61"/>
    <s v="(7:13) (Shotgun) 30-P.Lindsay left guard to CLE 41 for -2 yards (90-J.Clowney, 51-Ma.Wilson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CLE"/>
    <s v="HOU"/>
    <n v="75"/>
    <n v="25"/>
    <s v="(5:18) 27-K.Hunt right tackle to CLE 26 for 1 yard (48-J.Thoma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63"/>
    <n v="37"/>
    <s v="(4:13) (Shotgun) 27-K.Hunt left guard to CLE 46 for 9 yards (23-E.Murray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54"/>
    <n v="46"/>
    <s v="(3:37) 27-K.Hunt right tackle to CLE 45 for -1 yards (59-W.Mercilus, 58-C.Kirksey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73"/>
    <n v="27"/>
    <s v="(2:13) 2-M.Ingram right end to HOU 31 for 4 yards (51-Ma.Wil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69"/>
    <n v="31"/>
    <s v="(1:33) (Shotgun) 31-D.Johnson left guard to HOU 36 for 5 yards (97-M.Jackson; 95-M.Garrett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4"/>
    <n v="36"/>
    <s v="(:50) (Shotgun) 2-M.Ingram up the middle to HOU 43 for 7 yards (20-G.Newsome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57"/>
    <n v="43"/>
    <s v="(:13) (Shotgun) 2-M.Ingram right tackle to HOU 46 for 3 yards (33-R.Harri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CLE"/>
    <s v="HOU"/>
    <n v="70"/>
    <n v="30"/>
    <s v="(12:31) 6-B.Mayfield scrambles left end to CLE 32 for 2 yards (48-J.Thomas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55"/>
    <n v="45"/>
    <s v="(11:14) 27-K.Hunt left guard to HOU 42 for 13 yards (20-Ju.Reid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2"/>
    <n v="58"/>
    <s v="(10:34) 27-K.Hunt left end to HOU 45 for -3 yards (51-K.Grugier-Hill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47"/>
    <n v="53"/>
    <s v="(9:44) (Shotgun) 30-P.Lindsay right guard to CLE 47 for no gain (33-R.Harrison; 97-M.Jackson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16"/>
    <n v="84"/>
    <s v="(7:57) (Shotgun) 30-P.Lindsay right guard to CLE 15 for 1 yard (56-M.Smith; 55-T.McKinley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15"/>
    <n v="85"/>
    <s v="(7:14) (Shotgun) 5-Ty.Taylor scrambles right end for 15 yards, TOUCHDOWN."/>
    <s v="run"/>
    <n v="0"/>
    <n v="1"/>
    <n v="0"/>
    <n v="0"/>
    <s v="Ty.Taylor"/>
    <s v="NA"/>
    <n v="0"/>
    <n v="0"/>
    <n v="0"/>
    <n v="0"/>
    <n v="0"/>
    <n v="0"/>
    <n v="0"/>
    <x v="349"/>
  </r>
  <r>
    <x v="0"/>
    <s v="CLE"/>
    <s v="HOU"/>
    <n v="75"/>
    <n v="25"/>
    <s v="(7:06) (Shotgun) 24-N.Chubb left end pushed ob at CLE 46 for 21 yards (20-Ju.Reid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4"/>
    <n v="46"/>
    <s v="(6:26) 24-N.Chubb left guard to HOU 47 for 7 yards (90-R.Blacklock; 50-J.Jenkin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39"/>
    <n v="61"/>
    <s v="(5:02) 24-N.Chubb right guard to HOU 34 for 5 yards (51-K.Grugier-Hill; 59-W.Mercilu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34"/>
    <n v="66"/>
    <s v="(4:21) 24-N.Chubb right guard to HOU 24 for 10 yards (20-Ju.Reid). HOU-51-K.Grugier-Hill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4"/>
    <n v="76"/>
    <s v="(3:46) 27-K.Hunt right guard to HOU 16 for 8 yards (94-C.Omenihu; 23-E.Murray). HOU-94-C.Omenihu was injured during the play. His return is Questionable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16"/>
    <n v="84"/>
    <s v="(3:20) (Shotgun) 27-K.Hunt left end to HOU 11 for 5 yards (41-Z.Cunningham; 25-D.King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11"/>
    <n v="89"/>
    <s v="(2:41) 31-A.Janovich left guard to HOU 12 for -1 yards (51-K.Grugier-Hill)."/>
    <s v="run"/>
    <n v="1"/>
    <n v="0"/>
    <n v="0"/>
    <n v="0"/>
    <s v="A.Janovich"/>
    <s v="NA"/>
    <n v="0"/>
    <n v="1"/>
    <n v="0"/>
    <n v="0.7"/>
    <n v="0"/>
    <n v="0"/>
    <n v="0.7"/>
    <x v="202"/>
  </r>
  <r>
    <x v="0"/>
    <s v="CLE"/>
    <s v="HOU"/>
    <n v="5"/>
    <n v="95"/>
    <s v="(1:20) (Shotgun) 6-B.Mayfield scrambles up the middle for 5 yards, TOUCHDOWN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HOU"/>
    <s v="CLE"/>
    <n v="75"/>
    <n v="25"/>
    <s v="(1:09) (Shotgun) 31-D.Johnson up the middle to HOU 33 for 8 yards (90-J.Clowney; 95-M.Garrett). HOU-78-L.Tunsil was injured during the play. His return is Questionable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7"/>
    <n v="33"/>
    <s v="(:58) (Shotgun) 31-D.Johnson right guard to HOU 37 for 4 yards (58-M.McDowell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73"/>
    <n v="27"/>
    <s v="(:22) (Shotgun) 31-D.Johnson right guard to HOU 31 for 4 yards (56-M.Smith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9"/>
    <n v="31"/>
    <s v="(:17) (Shotgun) 31-D.Johnson right guard to HOU 34 for 3 yards (95-M.Garrett; 55-T.McKinley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66"/>
    <n v="34"/>
    <s v="(:13) (Shotgun) 31-D.Johnson right guard to HOU 35 for 1 yard (22-G.Delpit)."/>
    <s v="run"/>
    <n v="1"/>
    <n v="0"/>
    <n v="0"/>
    <n v="0"/>
    <s v="D.Johnson"/>
    <s v="NA"/>
    <n v="0"/>
    <n v="1"/>
    <n v="0"/>
    <n v="0.5"/>
    <n v="0"/>
    <n v="0"/>
    <n v="0.5"/>
    <x v="54"/>
  </r>
  <r>
    <x v="0"/>
    <s v="HOU"/>
    <s v="CLE"/>
    <n v="75"/>
    <n v="25"/>
    <s v="(15:00) (Shotgun) 2-M.Ingram left guard to HOU 29 for 4 yards (33-R.Harrison). HOU-83-A.Auclair was injured during the play. His return is Questionable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71"/>
    <n v="29"/>
    <s v="(14:40) 2-M.Ingram up the middle to HOU 29 for no gain (90-J.Clowney; 97-M.Jack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CLE"/>
    <s v="HOU"/>
    <n v="72"/>
    <n v="28"/>
    <s v="(13:42) 24-N.Chubb right guard to CLE 28 for no gain (91-R.Lopez; 97-M.Collins). PENALTY on CLE, Illegal Formation, 5 yards, enforced at CLE 28 - No Play."/>
    <s v="no_play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52"/>
    <n v="48"/>
    <s v="(11:06) 10-A.Schwartz right end to CLE 41 for -7 yards (58-C.Kirksey). PENALTY on HOU-58-C.Kirksey, Face Mask (15 Yards), 15 yards, enforced at CLE 48 - No Play."/>
    <s v="no_play"/>
    <n v="1"/>
    <n v="0"/>
    <n v="0"/>
    <n v="0"/>
    <s v="A.Schwartz"/>
    <s v="NA"/>
    <n v="0"/>
    <n v="1"/>
    <n v="0"/>
    <n v="0.5"/>
    <n v="0"/>
    <n v="0"/>
    <n v="0.5"/>
    <x v="71"/>
  </r>
  <r>
    <x v="0"/>
    <s v="CLE"/>
    <s v="HOU"/>
    <n v="32"/>
    <n v="68"/>
    <s v="(9:52) 24-N.Chubb right end to HOU 24 for 8 yards (51-K.Grugier-Hill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4"/>
    <n v="76"/>
    <s v="(9:10) (Shotgun) 24-N.Chubb right guard to HOU 23 for 1 yard (90-R.Blacklock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3"/>
    <n v="77"/>
    <s v="(8:26) (Shotgun) 6-B.Mayfield pass short right to 24-N.Chubb pushed ob at HOU 22 for 1 yard (58-C.Kirksey). PENALTY on CLE-78-J.Conklin, Offensive Holding, 10 yards, enforced at HOU 23 - No Play."/>
    <s v="no_play"/>
    <n v="0"/>
    <n v="1"/>
    <n v="0"/>
    <n v="0"/>
    <s v="N.Chubb"/>
    <s v="NA"/>
    <n v="0"/>
    <n v="0"/>
    <n v="0"/>
    <n v="0"/>
    <n v="0"/>
    <n v="0"/>
    <n v="0"/>
    <x v="206"/>
  </r>
  <r>
    <x v="0"/>
    <s v="HOU"/>
    <s v="CLE"/>
    <n v="92"/>
    <n v="8"/>
    <s v="(7:45) (Shotgun) 10-D.Mills up the middle to HOU 10 for 2 yards (51-Ma.Wilson; 44-S.Takitaki)."/>
    <s v="run"/>
    <n v="1"/>
    <n v="0"/>
    <n v="0"/>
    <n v="0"/>
    <s v="D.Mills"/>
    <s v="NA"/>
    <n v="0"/>
    <n v="1"/>
    <n v="0"/>
    <n v="0.5"/>
    <n v="0"/>
    <n v="0"/>
    <n v="0.5"/>
    <x v="350"/>
  </r>
  <r>
    <x v="0"/>
    <s v="HOU"/>
    <s v="CLE"/>
    <n v="90"/>
    <n v="10"/>
    <s v="(7:10) (Shotgun) 30-P.Lindsay right end to HOU 8 for -2 yards (23-T.Hill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CLE"/>
    <s v="HOU"/>
    <n v="18"/>
    <n v="82"/>
    <s v="(6:17) 24-N.Chubb right end to HOU 12 for 6 yards (58-C.Kirksey). HOU-91-R.Lopez was injured during the play. His return is Questionable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12"/>
    <n v="88"/>
    <s v="(5:44) 6-B.Mayfield scrambles left end to HOU 11 for 1 yard (51-K.Grugier-Hill). FUMBLES (51-K.Grugier-Hill), ball out of bounds at HOU 11. HOU-20-Ju.Reid was injured during the play. His return is Questionable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11"/>
    <n v="89"/>
    <s v="(5:25) (Shotgun) 27-K.Hunt up the middle to HOU 12 for -1 yards (97-M.Collins, 58-C.Kirksey)."/>
    <s v="run"/>
    <n v="1"/>
    <n v="0"/>
    <n v="0"/>
    <n v="0"/>
    <s v="K.Hunt"/>
    <s v="NA"/>
    <n v="0"/>
    <n v="1"/>
    <n v="0"/>
    <n v="0.7"/>
    <n v="0"/>
    <n v="0"/>
    <n v="0.7"/>
    <x v="70"/>
  </r>
  <r>
    <x v="0"/>
    <s v="HOU"/>
    <s v="CLE"/>
    <n v="75"/>
    <n v="25"/>
    <s v="(4:40) 2-M.Ingram right guard to HOU 33 for 8 yards (56-M.Smith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67"/>
    <n v="33"/>
    <s v="(4:00) 30-P.Lindsay right end to HOU 38 for 5 yards (22-G.Delpit; 56-M.Smith)."/>
    <s v="run"/>
    <n v="1"/>
    <n v="0"/>
    <n v="0"/>
    <n v="0"/>
    <s v="P.Lindsay"/>
    <s v="NA"/>
    <n v="0"/>
    <n v="1"/>
    <n v="0"/>
    <n v="0.5"/>
    <n v="0"/>
    <n v="0"/>
    <n v="0.5"/>
    <x v="225"/>
  </r>
  <r>
    <x v="0"/>
    <s v="HOU"/>
    <s v="CLE"/>
    <n v="62"/>
    <n v="38"/>
    <s v="(3:15) 2-M.Ingram left guard to HOU 41 for 3 yards (20-G.Newsome; 97-M.Jack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57"/>
    <n v="43"/>
    <s v="(1:52) (Shotgun) 10-D.Mills right end to HOU 40 for -3 yards (22-G.Delpit). Penalty on HOU, Illegal Shift, declined."/>
    <s v="run"/>
    <n v="1"/>
    <n v="0"/>
    <n v="0"/>
    <n v="0"/>
    <s v="D.Mills"/>
    <s v="NA"/>
    <n v="0"/>
    <n v="1"/>
    <n v="0"/>
    <n v="0.5"/>
    <n v="0"/>
    <n v="0"/>
    <n v="0.5"/>
    <x v="350"/>
  </r>
  <r>
    <x v="0"/>
    <s v="HOU"/>
    <s v="CLE"/>
    <n v="46"/>
    <n v="54"/>
    <s v="(:55) 2-M.Ingram left end to CLE 43 for 3 yards (52-E.Lee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43"/>
    <n v="57"/>
    <s v="(:17) 2-M.Ingram left guard to CLE 42 for 1 yard (58-M.McDowell). CLE-58-M.McDowell was injured during the play. His return is Probable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42"/>
    <n v="58"/>
    <s v="(15:00) (Shotgun) 10-D.Mills pass incomplete deep right to 13-B.Cooks. PENALTY on CLE-20-G.Newsome, Defensive Pass Interference, 27 yards, enforced at CLE 42 - No Play. Penalty on CLE-23-T.Hill, Defensive Holding, declined."/>
    <s v="no_play"/>
    <n v="0"/>
    <n v="1"/>
    <n v="0"/>
    <n v="0"/>
    <s v="B.Cooks"/>
    <s v="NA"/>
    <n v="0"/>
    <n v="0"/>
    <n v="0"/>
    <n v="0"/>
    <n v="0"/>
    <n v="0"/>
    <n v="0"/>
    <x v="55"/>
  </r>
  <r>
    <x v="0"/>
    <s v="HOU"/>
    <s v="CLE"/>
    <n v="15"/>
    <n v="85"/>
    <s v="(14:55) 2-M.Ingram left guard to CLE 13 for 2 yards (20-G.Newsome; 51-Ma.Wilson)."/>
    <s v="run"/>
    <n v="1"/>
    <n v="0"/>
    <n v="0"/>
    <n v="0"/>
    <s v="M.Ingram"/>
    <s v="NA"/>
    <n v="0"/>
    <n v="1"/>
    <n v="0"/>
    <n v="0.5"/>
    <n v="0"/>
    <n v="0"/>
    <n v="0.5"/>
    <x v="230"/>
  </r>
  <r>
    <x v="0"/>
    <s v="HOU"/>
    <s v="CLE"/>
    <n v="6"/>
    <n v="94"/>
    <s v="(13:36) 2-M.Ingram up the middle to CLE 3 for 3 yards (91-J.Jackson)."/>
    <s v="run"/>
    <n v="1"/>
    <n v="0"/>
    <n v="0"/>
    <n v="0"/>
    <s v="M.Ingram"/>
    <s v="NA"/>
    <n v="0"/>
    <n v="1"/>
    <n v="0"/>
    <n v="1.3"/>
    <n v="0"/>
    <n v="0"/>
    <n v="1.3"/>
    <x v="230"/>
  </r>
  <r>
    <x v="0"/>
    <s v="HOU"/>
    <s v="CLE"/>
    <n v="3"/>
    <n v="97"/>
    <s v="(12:55) (Shotgun) 2-M.Ingram up the middle to CLE 1 for 2 yards (51-Ma.Wilson)."/>
    <s v="run"/>
    <n v="1"/>
    <n v="0"/>
    <n v="0"/>
    <n v="0"/>
    <s v="M.Ingram"/>
    <s v="NA"/>
    <n v="0"/>
    <n v="1"/>
    <n v="0"/>
    <n v="2.1"/>
    <n v="0"/>
    <n v="0"/>
    <n v="2.1"/>
    <x v="230"/>
  </r>
  <r>
    <x v="0"/>
    <s v="HOU"/>
    <s v="CLE"/>
    <n v="1"/>
    <n v="99"/>
    <s v="(12:15) 2-M.Ingram up the middle to CLE 2 for -1 yards (33-R.Harrison)."/>
    <s v="run"/>
    <n v="1"/>
    <n v="0"/>
    <n v="0"/>
    <n v="0"/>
    <s v="M.Ingram"/>
    <s v="NA"/>
    <n v="0"/>
    <n v="1"/>
    <n v="0"/>
    <n v="3.3"/>
    <n v="0"/>
    <n v="0"/>
    <n v="3.3"/>
    <x v="230"/>
  </r>
  <r>
    <x v="0"/>
    <s v="CLE"/>
    <s v="HOU"/>
    <n v="82"/>
    <n v="18"/>
    <s v="(11:25) 27-K.Hunt right end to CLE 21 for 3 yards (24-T.Smith). HOU-20-Ju.Reid was injured during the play. His return is Doubtful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74"/>
    <n v="26"/>
    <s v="(10:15) (Shotgun) 6-B.Mayfield scrambles left end pushed ob at CLE 30 for 4 yards (26-V.Hargreaves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52"/>
    <n v="48"/>
    <s v="(8:51) 27-K.Hunt right end to HOU 47 for 5 yards (41-Z.Cunningham; 24-T.Smith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7"/>
    <n v="53"/>
    <s v="(8:10) (Shotgun) 27-K.Hunt right end to HOU 41 for 6 yards (97-M.Collin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41"/>
    <n v="59"/>
    <s v="(7:27) 24-N.Chubb left guard to HOU 27 for 14 yards (51-K.Grugier-Hill; 26-V.Hargreaves)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27"/>
    <n v="73"/>
    <s v="(6:41) (Shotgun) 6-B.Mayfield scrambles left end ran ob at HOU 26 for 1 yard (24-T.Smith)."/>
    <s v="run"/>
    <n v="0"/>
    <n v="1"/>
    <n v="0"/>
    <n v="0"/>
    <s v="B.Mayfield"/>
    <s v="NA"/>
    <n v="0"/>
    <n v="0"/>
    <n v="0"/>
    <n v="0"/>
    <n v="0"/>
    <n v="0"/>
    <n v="0"/>
    <x v="348"/>
  </r>
  <r>
    <x v="0"/>
    <s v="CLE"/>
    <s v="HOU"/>
    <n v="26"/>
    <n v="74"/>
    <s v="(5:59) 24-N.Chubb right guard for 26 yards, TOUCHDOWN."/>
    <s v="run"/>
    <n v="1"/>
    <n v="0"/>
    <n v="0"/>
    <n v="0"/>
    <s v="N.Chubb"/>
    <s v="NA"/>
    <n v="0"/>
    <n v="1"/>
    <n v="0"/>
    <n v="0.5"/>
    <n v="0"/>
    <n v="0"/>
    <n v="0.5"/>
    <x v="206"/>
  </r>
  <r>
    <x v="0"/>
    <s v="CLE"/>
    <s v="HOU"/>
    <n v="63"/>
    <n v="37"/>
    <s v="(5:19) 27-K.Hunt right guard to CLE 38 for 1 yard (48-J.Thomas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CLE"/>
    <s v="HOU"/>
    <n v="62"/>
    <n v="38"/>
    <s v="(4:33) (Shotgun) 27-K.Hunt left end to CLE 43 for 5 yards (94-C.Omenihu)."/>
    <s v="run"/>
    <n v="1"/>
    <n v="0"/>
    <n v="0"/>
    <n v="0"/>
    <s v="K.Hunt"/>
    <s v="NA"/>
    <n v="0"/>
    <n v="1"/>
    <n v="0"/>
    <n v="0.5"/>
    <n v="0"/>
    <n v="0"/>
    <n v="0.5"/>
    <x v="70"/>
  </r>
  <r>
    <x v="0"/>
    <s v="HOU"/>
    <s v="CLE"/>
    <n v="28"/>
    <n v="72"/>
    <s v="(2:15) (Shotgun) 10-D.Mills scrambles right end ran ob at CLE 19 for 9 yards (23-T.Hill). PENALTY on CLE-96-J.Elliott, Defensive Offside, 5 yards, enforced at CLE 28 - No Play."/>
    <s v="no_play"/>
    <n v="0"/>
    <n v="1"/>
    <n v="0"/>
    <n v="0"/>
    <s v="D.Mills"/>
    <s v="NA"/>
    <n v="0"/>
    <n v="0"/>
    <n v="0"/>
    <n v="0"/>
    <n v="0"/>
    <n v="0"/>
    <n v="0"/>
    <x v="350"/>
  </r>
  <r>
    <x v="0"/>
    <s v="CLE"/>
    <s v="HOU"/>
    <n v="69"/>
    <n v="31"/>
    <s v="(1:59) 6-B.Mayfield kneels to CLE 30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CLE"/>
    <s v="HOU"/>
    <n v="70"/>
    <n v="30"/>
    <s v="(1:18) 6-B.Mayfield kneels to CLE 29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CLE"/>
    <s v="HOU"/>
    <n v="71"/>
    <n v="29"/>
    <s v="(:38) 6-B.Mayfield kneels to CLE 28 for -1 yards."/>
    <s v="qb_kneel"/>
    <n v="0"/>
    <n v="0"/>
    <n v="0"/>
    <n v="0"/>
    <s v="B.Mayfield"/>
    <s v="NA"/>
    <n v="0"/>
    <n v="0"/>
    <n v="0"/>
    <n v="0"/>
    <n v="0"/>
    <n v="0"/>
    <n v="0"/>
    <x v="348"/>
  </r>
  <r>
    <x v="0"/>
    <s v="BAL"/>
    <s v="KC"/>
    <n v="75"/>
    <n v="25"/>
    <s v="(15:00) (Shotgun) 8-L.Jackson right tackle to BAL 27 for 2 yards (54-N.Bolto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75"/>
    <n v="25"/>
    <s v="(14:10) (Shotgun) 28-L.Murray right guard to BAL 31 for 6 yards (54-N.Bolto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69"/>
    <n v="31"/>
    <s v="(13:30) (Shotgun) 34-T.Williams right tackle to BAL 36 for 5 yards (95-C.Jones; 53-A.Hitchens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3"/>
    <n v="47"/>
    <s v="(12:10) (Shotgun) 34-T.Williams right end to KC 41 for 12 yards (32-T.Mathieu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41"/>
    <n v="59"/>
    <s v="(11:29) (Shotgun) 33-D.Freeman right end to KC 10 for 31 yards (32-T.Mathieu)."/>
    <s v="run"/>
    <n v="1"/>
    <n v="0"/>
    <n v="0"/>
    <n v="0"/>
    <s v="D.Freeman"/>
    <s v="NA"/>
    <n v="0"/>
    <n v="1"/>
    <n v="0"/>
    <n v="0.5"/>
    <n v="0"/>
    <n v="0"/>
    <n v="0.5"/>
    <x v="351"/>
  </r>
  <r>
    <x v="0"/>
    <s v="BAL"/>
    <s v="KC"/>
    <n v="10"/>
    <n v="90"/>
    <s v="(10:42) (Shotgun) 34-T.Williams left end to KC 1 for 9 yards (21-M.Hughes; 49-D.Sorensen). FUMBLES (21-M.Hughes), recovered by BAL-13-D.Duvernay at KC 2. 13-D.Duvernay for 2 yards, TOUCHDOWN."/>
    <s v="run"/>
    <n v="1"/>
    <n v="0"/>
    <n v="0"/>
    <n v="0"/>
    <s v="T.Williams"/>
    <s v="NA"/>
    <n v="0"/>
    <n v="1"/>
    <n v="0"/>
    <n v="0.8"/>
    <n v="0"/>
    <n v="0"/>
    <n v="0.8"/>
    <x v="192"/>
  </r>
  <r>
    <x v="0"/>
    <s v="KC"/>
    <s v="BAL"/>
    <n v="92"/>
    <n v="8"/>
    <s v="(10:31) (Shotgun) 25-C.Edwards-Helaire right tackle to KC 17 for 9 yards (6-P.Quee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1"/>
    <n v="49"/>
    <s v="(8:17) (Shotgun) 25-C.Edwards-Helaire right end to 50 for 1 yard (21-B.Stephens; 40-M.Harris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0"/>
    <n v="50"/>
    <s v="(7:37) 25-C.Edwards-Helaire right guard to BAL 43 for 7 yards (92-J.Madubuik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58"/>
    <n v="42"/>
    <s v="(5:35) 63-T.Colon reported in as eligible.  34-T.Williams right guard to BAL 49 for 7 yards (91-D.Nnadi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1"/>
    <n v="49"/>
    <s v="(4:54) (Shotgun) 34-T.Williams right guard to 50 for 1 yard (55-F.Clark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0"/>
    <n v="50"/>
    <s v="(4:15) (Shotgun) 8-L.Jackson right end ran ob at KC 41 for 9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41"/>
    <n v="59"/>
    <s v="(3:38) (Shotgun) 8-L.Jackson left end ran ob at KC 32 for 9 yards (97-A.Okafor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32"/>
    <n v="68"/>
    <s v="(2:57) (Shotgun) 28-L.Murray left end to KC 24 for 8 yards (38-L.Sneed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KC"/>
    <s v="BAL"/>
    <n v="69"/>
    <n v="31"/>
    <s v="(:44) 15-P.Mahomes pass short middle to 45-M.Burton to KC 35 for 4 yards (44-M.Humphrey; 36-C.Clark). PENALTY on KC-11-D.Robinson, Offensive Pass Interference, 10 yards, enforced at KC 31 - No Play."/>
    <s v="no_play"/>
    <n v="0"/>
    <n v="1"/>
    <n v="0"/>
    <n v="0"/>
    <s v="M.Burton"/>
    <s v="NA"/>
    <n v="0"/>
    <n v="0"/>
    <n v="0"/>
    <n v="0"/>
    <n v="0"/>
    <n v="0"/>
    <n v="0"/>
    <x v="289"/>
  </r>
  <r>
    <x v="0"/>
    <s v="KC"/>
    <s v="BAL"/>
    <n v="97"/>
    <n v="3"/>
    <s v="(:12) 25-C.Edwards-Helaire left guard to KC 2 for -1 yards (50-J.Hous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7"/>
    <n v="33"/>
    <s v="(14:20) (Shotgun) 34-T.Williams left guard to BAL 33 for no gain (54-N.Bol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60"/>
    <n v="40"/>
    <s v="(12:52) (Shotgun) 34-T.Williams right end to BAL 40 for no gain (54-N.Bol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KC"/>
    <s v="BAL"/>
    <n v="89"/>
    <n v="11"/>
    <s v="(12:05) 31-Da.Williams right guard to KC 12 for 1 yard (93-C.Campbell)."/>
    <s v="run"/>
    <n v="1"/>
    <n v="0"/>
    <n v="0"/>
    <n v="0"/>
    <s v="Da.Williams"/>
    <s v="NA"/>
    <n v="0"/>
    <n v="1"/>
    <n v="0"/>
    <n v="0.5"/>
    <n v="0"/>
    <n v="0"/>
    <n v="0.5"/>
    <x v="315"/>
  </r>
  <r>
    <x v="0"/>
    <s v="KC"/>
    <s v="BAL"/>
    <n v="74"/>
    <n v="26"/>
    <s v="(10:45) 25-C.Edwards-Helaire left end to KC 29 for 3 yards (32-D.Elliott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72"/>
    <n v="28"/>
    <s v="(8:52) (Shotgun) 8-L.Jackson right end pushed ob at BAL 49 for 21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1"/>
    <n v="49"/>
    <s v="(8:17) (Shotgun) 28-L.Murray right guard to KC 48 for 3 yards (53-A.Hitchens, 54-N.Bolto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20"/>
    <n v="80"/>
    <s v="(6:09) 28-L.Murray right guard to KC 16 for 4 yards (99-K.Saunders; 49-D.Sorense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16"/>
    <n v="84"/>
    <s v="(5:20) (Shotgun) 34-T.Williams right tackle to KC 13 for 3 yards (91-D.Nnadi). PENALTY on BAL-78-A.Villanueva, Illegal Formation, 5 yards, enforced at KC 16 - No Play."/>
    <s v="no_play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5"/>
    <n v="95"/>
    <s v="(3:26) (Shotgun) 28-L.Murray right guard for 5 yards, TOUCHDOWN."/>
    <s v="run"/>
    <n v="1"/>
    <n v="0"/>
    <n v="0"/>
    <n v="0"/>
    <s v="L.Murray"/>
    <s v="NA"/>
    <n v="0"/>
    <n v="1"/>
    <n v="0"/>
    <n v="1.4"/>
    <n v="0"/>
    <n v="0"/>
    <n v="1.4"/>
    <x v="310"/>
  </r>
  <r>
    <x v="0"/>
    <s v="KC"/>
    <s v="BAL"/>
    <n v="67"/>
    <n v="33"/>
    <s v="(3:16) (Shotgun) 25-C.Edwards-Helaire right guard to KC 42 for 9 yards (6-P.Queen, 54-T.Bows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20"/>
    <n v="80"/>
    <s v="(1:45) (Shotgun) 25-C.Edwards-Helaire right end to BAL 16 for 4 yards (93-C.Campbell; 49-C.Board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2"/>
    <n v="98"/>
    <s v="(:54) (Shotgun) 31-Da.Williams right end for 2 yards, TOUCHDOWN."/>
    <s v="run"/>
    <n v="1"/>
    <n v="0"/>
    <n v="0"/>
    <n v="0"/>
    <s v="Da.Williams"/>
    <s v="NA"/>
    <n v="0"/>
    <n v="1"/>
    <n v="0"/>
    <n v="2.5"/>
    <n v="0"/>
    <n v="0"/>
    <n v="2.5"/>
    <x v="315"/>
  </r>
  <r>
    <x v="0"/>
    <s v="BAL"/>
    <s v="KC"/>
    <n v="69"/>
    <n v="31"/>
    <s v="(:47) (Shotgun) 8-L.Jackson pass short middle to 34-T.Williams to BAL 35 for 4 yards (56-B.Niemann). PENALTY on BAL-78-A.Villanueva, Offensive Holding, 10 yards, enforced at BAL 31 - No Play."/>
    <s v="no_play"/>
    <n v="0"/>
    <n v="1"/>
    <n v="0"/>
    <n v="0"/>
    <s v="T.Williams"/>
    <s v="NA"/>
    <n v="0"/>
    <n v="0"/>
    <n v="0"/>
    <n v="0"/>
    <n v="0"/>
    <n v="0"/>
    <n v="0"/>
    <x v="192"/>
  </r>
  <r>
    <x v="0"/>
    <s v="BAL"/>
    <s v="KC"/>
    <n v="79"/>
    <n v="21"/>
    <s v="(:40) (Shotgun) 34-T.Williams right end to BAL 41 for 20 yards (49-D.Sorensen; 98-T.Wharto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47"/>
    <n v="53"/>
    <s v="(:26) (Shotgun) 8-L.Jackson right guard to KC 33 for 14 yards (56-B.Nieman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KC"/>
    <s v="BAL"/>
    <n v="74"/>
    <n v="26"/>
    <s v="(14:55) 25-C.Edwards-Helaire left guard to KC 26 for no gain (92-J.Madubuike). PENALTY on BAL-92-J.Madubuike, Defensive Holding, 5 yards, enforced at KC 26 - No Play."/>
    <s v="no_play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69"/>
    <n v="31"/>
    <s v="(14:38) (Shotgun) 25-C.Edwards-Helaire right guard to KC 38 for 7 yards (6-P.Quee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46"/>
    <n v="54"/>
    <s v="(12:46) 25-C.Edwards-Helaire left end to BAL 40 for 6 yards (50-J.Houston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48"/>
    <n v="52"/>
    <s v="(11:12) (Shotgun) 28-L.Murray left guard to KC 42 for 6 yards (55-F.Clark; 54-N.Bolton). PENALTY on BAL-72-B.Powers, Offensive Holding, 10 yards, enforced at KC 48 - No Play."/>
    <s v="no_play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58"/>
    <n v="42"/>
    <s v="(10:45) (Shotgun) 28-L.Murray left end to BAL 38 for -4 yards (55-F.Clark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KC"/>
    <s v="BAL"/>
    <n v="75"/>
    <n v="25"/>
    <s v="(9:30) 10-T.Hill right end pushed ob at KC 40 for 15 yards (36-C.Clark). End around"/>
    <s v="run"/>
    <n v="1"/>
    <n v="0"/>
    <n v="0"/>
    <n v="0"/>
    <s v="T.Hill"/>
    <s v="NA"/>
    <n v="0"/>
    <n v="1"/>
    <n v="0"/>
    <n v="0.5"/>
    <n v="0"/>
    <n v="0"/>
    <n v="0.5"/>
    <x v="72"/>
  </r>
  <r>
    <x v="0"/>
    <s v="KC"/>
    <s v="BAL"/>
    <n v="60"/>
    <n v="40"/>
    <s v="(9:03) 25-C.Edwards-Helaire right tackle to KC 41 for 1 yard (99-O.Oweh, 54-T.Bowser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54"/>
    <n v="46"/>
    <s v="(7:37) (Shotgun) 15-P.Mahomes scrambles right end pushed ob at KC 49 for 3 yards (6-P.Queen). PENALTY on BAL-44-M.Humphrey, Defensive Holding, 5 yards, enforced at KC 49."/>
    <s v="run"/>
    <n v="0"/>
    <n v="1"/>
    <n v="0"/>
    <n v="0"/>
    <s v="P.Mahomes"/>
    <s v="NA"/>
    <n v="0"/>
    <n v="0"/>
    <n v="0"/>
    <n v="0"/>
    <n v="0"/>
    <n v="0"/>
    <n v="0"/>
    <x v="352"/>
  </r>
  <r>
    <x v="0"/>
    <s v="BAL"/>
    <s v="KC"/>
    <n v="75"/>
    <n v="25"/>
    <s v="(6:50) (Shotgun) 34-T.Williams right guard to BAL 28 for 3 yards (99-K.Saunders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72"/>
    <n v="28"/>
    <s v="(6:09) (Shotgun) 8-L.Jackson pass short right to 89-M.Andrews to BAL 26 for -2 yards (38-L.Sneed). PENALTY on KC-32-T.Mathieu, Illegal Contact, 5 yards, enforced at BAL 28 - No Play."/>
    <s v="no_play"/>
    <n v="0"/>
    <n v="1"/>
    <n v="0"/>
    <n v="0"/>
    <s v="M.Andrews"/>
    <s v="NA"/>
    <n v="0"/>
    <n v="0"/>
    <n v="0"/>
    <n v="0"/>
    <n v="0"/>
    <n v="0"/>
    <n v="0"/>
    <x v="132"/>
  </r>
  <r>
    <x v="0"/>
    <s v="BAL"/>
    <s v="KC"/>
    <n v="67"/>
    <n v="33"/>
    <s v="(5:44) (Shotgun) 28-L.Murray right guard to BAL 37 for 4 yards (53-A.Hitchens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63"/>
    <n v="37"/>
    <s v="(5:03) (Shotgun) 33-D.Freeman left end to BAL 35 for -2 yards (49-D.Sorensen)."/>
    <s v="run"/>
    <n v="1"/>
    <n v="0"/>
    <n v="0"/>
    <n v="0"/>
    <s v="D.Freeman"/>
    <s v="NA"/>
    <n v="0"/>
    <n v="1"/>
    <n v="0"/>
    <n v="0.5"/>
    <n v="0"/>
    <n v="0"/>
    <n v="0.5"/>
    <x v="351"/>
  </r>
  <r>
    <x v="0"/>
    <s v="KC"/>
    <s v="BAL"/>
    <n v="49"/>
    <n v="51"/>
    <s v="(3:14) (Shotgun) 31-Da.Williams up the middle to KC 46 for -5 yards (92-J.Madubuike)."/>
    <s v="run"/>
    <n v="1"/>
    <n v="0"/>
    <n v="0"/>
    <n v="0"/>
    <s v="Da.Williams"/>
    <s v="NA"/>
    <n v="0"/>
    <n v="1"/>
    <n v="0"/>
    <n v="0.5"/>
    <n v="0"/>
    <n v="0"/>
    <n v="0.5"/>
    <x v="315"/>
  </r>
  <r>
    <x v="0"/>
    <s v="BAL"/>
    <s v="KC"/>
    <n v="56"/>
    <n v="44"/>
    <s v="(2:01) (Shotgun) 8-L.Jackson scrambles right end to KC 36 for 20 yards (35-C.Ward)."/>
    <s v="run"/>
    <n v="0"/>
    <n v="1"/>
    <n v="0"/>
    <n v="0"/>
    <s v="L.Jackson"/>
    <s v="NA"/>
    <n v="0"/>
    <n v="0"/>
    <n v="0"/>
    <n v="0"/>
    <n v="0"/>
    <n v="0"/>
    <n v="0"/>
    <x v="311"/>
  </r>
  <r>
    <x v="0"/>
    <s v="BAL"/>
    <s v="KC"/>
    <n v="17"/>
    <n v="83"/>
    <s v="(:33) (Shotgun) 34-T.Williams right guard to KC 11 for 6 yards (90-J.Reed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2"/>
    <n v="98"/>
    <s v="(14:21) (Shotgun) 8-L.Jackson right end for 2 yards, TOUCHDOWN."/>
    <s v="run"/>
    <n v="1"/>
    <n v="0"/>
    <n v="0"/>
    <n v="0"/>
    <s v="L.Jackson"/>
    <s v="NA"/>
    <n v="0"/>
    <n v="1"/>
    <n v="0"/>
    <n v="2.5"/>
    <n v="0"/>
    <n v="0"/>
    <n v="2.5"/>
    <x v="311"/>
  </r>
  <r>
    <x v="0"/>
    <s v="BAL"/>
    <s v="KC"/>
    <n v="2"/>
    <n v="98"/>
    <s v="TWO-POINT CONVERSION ATTEMPT. 8-L.Jackson pass to 5-M.Brown is complete. ATTEMPT SUCCEEDS. PENALTY on BAL-70-K.Zeitler, Ineligible Downfield Pass, 5 yards, enforced at KC 2 - No Play."/>
    <s v="no_play"/>
    <n v="0"/>
    <n v="1"/>
    <n v="0"/>
    <n v="0"/>
    <s v="M.Brown"/>
    <s v="NA"/>
    <n v="0"/>
    <n v="0"/>
    <n v="0"/>
    <n v="0"/>
    <n v="0"/>
    <n v="0"/>
    <n v="0"/>
    <x v="68"/>
  </r>
  <r>
    <x v="0"/>
    <s v="KC"/>
    <s v="BAL"/>
    <n v="77"/>
    <n v="23"/>
    <s v="(14:08) (Shotgun) 25-C.Edwards-Helaire right end to KC 27 for 4 yards (90-P.McPhee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KC"/>
    <s v="BAL"/>
    <n v="65"/>
    <n v="35"/>
    <s v="(12:51) (Shotgun) 25-C.Edwards-Helaire right end to KC 33 for -2 yards (99-O.Oweh, 71-J.Ellis)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8"/>
    <n v="32"/>
    <s v="(11:16) (Shotgun) 8-L.Jackson up the middle to BAL 40 for 8 yards (54-N.Bolton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60"/>
    <n v="40"/>
    <s v="(10:31) (Shotgun) 63-T.Colon reported in as eligible.  28-L.Murray right guard to BAL 45 for 5 yards (90-J.Reed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55"/>
    <n v="45"/>
    <s v="(9:47) (Shotgun) 8-L.Jackson up the middle to KC 46 for 9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46"/>
    <n v="54"/>
    <s v="(9:10) 42-P.Ricard right guard to KC 44 for 2 yards (91-D.Nnadi)."/>
    <s v="run"/>
    <n v="1"/>
    <n v="0"/>
    <n v="0"/>
    <n v="0"/>
    <s v="P.Ricard"/>
    <s v="NA"/>
    <n v="0"/>
    <n v="1"/>
    <n v="0"/>
    <n v="0.5"/>
    <n v="0"/>
    <n v="0"/>
    <n v="0.5"/>
    <x v="195"/>
  </r>
  <r>
    <x v="0"/>
    <s v="BAL"/>
    <s v="KC"/>
    <n v="29"/>
    <n v="71"/>
    <s v="(7:32) (Shotgun) 34-T.Williams right end pushed ob at KC 28 for 1 yard (49-D.Sorensen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28"/>
    <n v="72"/>
    <s v="(6:59) (Shotgun) 34-T.Williams right end to KC 17 for 11 yards (53-A.Hitchens; 35-C.Ward)."/>
    <s v="run"/>
    <n v="1"/>
    <n v="0"/>
    <n v="0"/>
    <n v="0"/>
    <s v="T.Williams"/>
    <s v="NA"/>
    <n v="0"/>
    <n v="1"/>
    <n v="0"/>
    <n v="0.5"/>
    <n v="0"/>
    <n v="0"/>
    <n v="0.5"/>
    <x v="192"/>
  </r>
  <r>
    <x v="0"/>
    <s v="BAL"/>
    <s v="KC"/>
    <n v="17"/>
    <n v="83"/>
    <s v="(6:15) (Shotgun) 28-L.Murray left guard to KC 12 for 5 yards (56-B.Niemann)."/>
    <s v="run"/>
    <n v="1"/>
    <n v="0"/>
    <n v="0"/>
    <n v="0"/>
    <s v="L.Murray"/>
    <s v="NA"/>
    <n v="0"/>
    <n v="1"/>
    <n v="0"/>
    <n v="0.5"/>
    <n v="0"/>
    <n v="0"/>
    <n v="0.5"/>
    <x v="310"/>
  </r>
  <r>
    <x v="0"/>
    <s v="BAL"/>
    <s v="KC"/>
    <n v="12"/>
    <n v="88"/>
    <s v="(5:31) (Shotgun) 8-L.Jackson up the middle to KC 3 for 9 yards (35-C.Ward)."/>
    <s v="run"/>
    <n v="1"/>
    <n v="0"/>
    <n v="0"/>
    <n v="0"/>
    <s v="L.Jackson"/>
    <s v="NA"/>
    <n v="0"/>
    <n v="1"/>
    <n v="0"/>
    <n v="0.7"/>
    <n v="0"/>
    <n v="0"/>
    <n v="0.7"/>
    <x v="311"/>
  </r>
  <r>
    <x v="0"/>
    <s v="BAL"/>
    <s v="KC"/>
    <n v="3"/>
    <n v="97"/>
    <s v="(4:46) (Shotgun) 8-L.Jackson up the middle to KC 4 for -1 yards (54-N.Bolton, 53-A.Hitchens)."/>
    <s v="run"/>
    <n v="1"/>
    <n v="0"/>
    <n v="0"/>
    <n v="0"/>
    <s v="L.Jackson"/>
    <s v="NA"/>
    <n v="0"/>
    <n v="1"/>
    <n v="0"/>
    <n v="2.1"/>
    <n v="0"/>
    <n v="0"/>
    <n v="2.1"/>
    <x v="311"/>
  </r>
  <r>
    <x v="0"/>
    <s v="BAL"/>
    <s v="KC"/>
    <n v="4"/>
    <n v="96"/>
    <s v="(4:03) (Shotgun) 34-T.Williams right guard to KC 1 for 3 yards (49-D.Sorensen)."/>
    <s v="run"/>
    <n v="1"/>
    <n v="0"/>
    <n v="0"/>
    <n v="0"/>
    <s v="T.Williams"/>
    <s v="NA"/>
    <n v="0"/>
    <n v="1"/>
    <n v="0"/>
    <n v="1.8"/>
    <n v="0"/>
    <n v="0"/>
    <n v="1.8"/>
    <x v="192"/>
  </r>
  <r>
    <x v="0"/>
    <s v="BAL"/>
    <s v="KC"/>
    <n v="1"/>
    <n v="99"/>
    <s v="(3:18) (Shotgun) 63-T.Colon reported in as eligible.  8-L.Jackson right end for 1 yard, TOUCHDOWN."/>
    <s v="run"/>
    <n v="1"/>
    <n v="0"/>
    <n v="0"/>
    <n v="0"/>
    <s v="L.Jackson"/>
    <s v="NA"/>
    <n v="0"/>
    <n v="1"/>
    <n v="0"/>
    <n v="3.3"/>
    <n v="0"/>
    <n v="0"/>
    <n v="3.3"/>
    <x v="311"/>
  </r>
  <r>
    <x v="0"/>
    <s v="KC"/>
    <s v="BAL"/>
    <n v="32"/>
    <n v="68"/>
    <s v="(1:26) 25-C.Edwards-Helaire left guard to BAL 34 for -2 yards (99-O.Oweh). FUMBLES (99-O.Oweh), RECOVERED by BAL-99-O.Oweh at BAL 34."/>
    <s v="run"/>
    <n v="1"/>
    <n v="0"/>
    <n v="0"/>
    <n v="0"/>
    <s v="C.Edwards-Helaire"/>
    <s v="NA"/>
    <n v="0"/>
    <n v="1"/>
    <n v="0"/>
    <n v="0.5"/>
    <n v="0"/>
    <n v="0"/>
    <n v="0.5"/>
    <x v="203"/>
  </r>
  <r>
    <x v="0"/>
    <s v="BAL"/>
    <s v="KC"/>
    <n v="66"/>
    <n v="34"/>
    <s v="(1:20) (Shotgun) 8-L.Jackson left tackle to BAL 35 for 1 yard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65"/>
    <n v="35"/>
    <s v="(1:16) (Shotgun) 8-L.Jackson right end to BAL 37 for 2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7"/>
    <n v="43"/>
    <s v="(1:05) 63-T.Colon reported in as eligible.  8-L.Jackson up the middle to BAL 45 for 2 yards (53-A.Hitchens)."/>
    <s v="run"/>
    <n v="1"/>
    <n v="0"/>
    <n v="0"/>
    <n v="0"/>
    <s v="L.Jackson"/>
    <s v="NA"/>
    <n v="0"/>
    <n v="1"/>
    <n v="0"/>
    <n v="0.5"/>
    <n v="0"/>
    <n v="0"/>
    <n v="0.5"/>
    <x v="311"/>
  </r>
  <r>
    <x v="0"/>
    <s v="BAL"/>
    <s v="KC"/>
    <n v="55"/>
    <n v="45"/>
    <s v="(:19) 8-L.Jackson kneels to BAL 44 for -1 yards."/>
    <s v="qb_kneel"/>
    <n v="0"/>
    <n v="0"/>
    <n v="0"/>
    <n v="0"/>
    <s v="L.Jackson"/>
    <s v="NA"/>
    <n v="0"/>
    <n v="0"/>
    <n v="0"/>
    <n v="0"/>
    <n v="0"/>
    <n v="0"/>
    <n v="0"/>
    <x v="311"/>
  </r>
  <r>
    <x v="0"/>
    <s v="IND"/>
    <s v="LA"/>
    <n v="26"/>
    <n v="74"/>
    <s v="(12:54) (Shotgun) 28-J.Taylor right guard to LA 23 for 3 yards (54-L.Floyd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23"/>
    <n v="77"/>
    <s v="(12:15) 28-J.Taylor up the middle to LA 19 for 4 yards (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14"/>
    <n v="86"/>
    <s v="(10:52) 28-J.Taylor left guard to LA 1 for 13 yards (51-T.Reeder, 41-K.Young)."/>
    <s v="run"/>
    <n v="1"/>
    <n v="0"/>
    <n v="0"/>
    <n v="0"/>
    <s v="J.Taylor"/>
    <s v="NA"/>
    <n v="0"/>
    <n v="1"/>
    <n v="0"/>
    <n v="0.6"/>
    <n v="0"/>
    <n v="0"/>
    <n v="0.6"/>
    <x v="45"/>
  </r>
  <r>
    <x v="0"/>
    <s v="IND"/>
    <s v="LA"/>
    <n v="1"/>
    <n v="99"/>
    <s v="(10:07) 28-J.Taylor up the middle to LA 1 for no gain (58-J.Hollins, 99-A.Donald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IND"/>
    <s v="LA"/>
    <n v="1"/>
    <n v="99"/>
    <s v="(9:21) 28-J.Taylor up the middle to LA 1 for no gain (99-A.Donald, 50-E.Jones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IND"/>
    <s v="LA"/>
    <n v="1"/>
    <n v="99"/>
    <s v="(8:42) 28-J.Taylor up the middle to LA 1 for no gain (24-T.Rapp, 69-S.Joseph)."/>
    <s v="run"/>
    <n v="1"/>
    <n v="0"/>
    <n v="0"/>
    <n v="0"/>
    <s v="J.Taylor"/>
    <s v="NA"/>
    <n v="0"/>
    <n v="1"/>
    <n v="0"/>
    <n v="3.3"/>
    <n v="0"/>
    <n v="0"/>
    <n v="3.3"/>
    <x v="45"/>
  </r>
  <r>
    <x v="0"/>
    <s v="LA"/>
    <s v="IND"/>
    <n v="90"/>
    <n v="10"/>
    <s v="(8:13) 27-D.Henderson left end to LA 12 for 2 yards (38-T.Carri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35"/>
    <n v="65"/>
    <s v="(5:26) 27-D.Henderson right tackle to IND 33 for 2 yards (51-K.Paye, 99-D.Buckner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20"/>
    <n v="80"/>
    <s v="(4:04) 27-D.Henderson left guard to IND 16 for 4 yards (58-B.Okerek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IND"/>
    <s v="LA"/>
    <n v="37"/>
    <n v="63"/>
    <s v="(:51) 28-J.Taylor up the middle to LA 32 for 5 yards (51-T.Reeder, 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42"/>
    <n v="58"/>
    <s v="(14:37) (Shotgun) 28-J.Taylor left guard to LA 40 for 2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22"/>
    <n v="78"/>
    <s v="(13:09) 28-J.Taylor up the middle to LA 14 for 8 yards (11-D.Williams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14"/>
    <n v="86"/>
    <s v="(12:25) (Shotgun) 28-J.Taylor up the middle to LA 10 for 4 yards (24-T.Rapp, 4-J.Fuller)."/>
    <s v="run"/>
    <n v="1"/>
    <n v="0"/>
    <n v="0"/>
    <n v="0"/>
    <s v="J.Taylor"/>
    <s v="NA"/>
    <n v="0"/>
    <n v="1"/>
    <n v="0"/>
    <n v="0.6"/>
    <n v="0"/>
    <n v="0"/>
    <n v="0.6"/>
    <x v="45"/>
  </r>
  <r>
    <x v="0"/>
    <s v="IND"/>
    <s v="LA"/>
    <n v="3"/>
    <n v="97"/>
    <s v="(11:02) (Shotgun) 28-J.Taylor left guard to LA 3 for no gain (69-S.Joseph, 54-L.Floyd)."/>
    <s v="run"/>
    <n v="1"/>
    <n v="0"/>
    <n v="0"/>
    <n v="0"/>
    <s v="J.Taylor"/>
    <s v="NA"/>
    <n v="0"/>
    <n v="1"/>
    <n v="0"/>
    <n v="2.1"/>
    <n v="0"/>
    <n v="0"/>
    <n v="2.1"/>
    <x v="45"/>
  </r>
  <r>
    <x v="0"/>
    <s v="LA"/>
    <s v="IND"/>
    <n v="86"/>
    <n v="14"/>
    <s v="(9:34) 27-D.Henderson left end to LA 27 for 13 yards (34-I.Rodgers, 58-B.Okerek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69"/>
    <n v="31"/>
    <s v="(8:24) 27-D.Henderson left guard to LA 33 for 2 yards (37-K.Willis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59"/>
    <n v="41"/>
    <s v="(6:58) 9-M.Stafford right guard to LA 37 for -4 yards (90-G.Stewart; 95-T.Stallworth)."/>
    <s v="run"/>
    <n v="1"/>
    <n v="0"/>
    <n v="0"/>
    <n v="0"/>
    <s v="M.Stafford"/>
    <s v="NA"/>
    <n v="0"/>
    <n v="1"/>
    <n v="0"/>
    <n v="0.5"/>
    <n v="0"/>
    <n v="0"/>
    <n v="0.5"/>
    <x v="312"/>
  </r>
  <r>
    <x v="0"/>
    <s v="LA"/>
    <s v="IND"/>
    <n v="47"/>
    <n v="53"/>
    <s v="(5:25) 27-D.Henderson right guard to IND 44 for 3 yards (51-K.Pay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44"/>
    <n v="56"/>
    <s v="(5:00) (No Huddle, Shotgun) 2-R.Woods left end to IND 47 for -3 yards (26-R.Ya-Sin; 58-B.Okereke)."/>
    <s v="run"/>
    <n v="1"/>
    <n v="0"/>
    <n v="0"/>
    <n v="0"/>
    <s v="R.Woods"/>
    <s v="NA"/>
    <n v="0"/>
    <n v="1"/>
    <n v="0"/>
    <n v="0.5"/>
    <n v="0"/>
    <n v="0"/>
    <n v="0.5"/>
    <x v="1"/>
  </r>
  <r>
    <x v="0"/>
    <s v="LA"/>
    <s v="IND"/>
    <n v="36"/>
    <n v="64"/>
    <s v="(3:42) (Shotgun) 9-M.Stafford scrambles right end ran ob at IND 31 for 5 yards (23-K.Moore)."/>
    <s v="run"/>
    <n v="0"/>
    <n v="1"/>
    <n v="0"/>
    <n v="0"/>
    <s v="M.Stafford"/>
    <n v="9"/>
    <n v="9"/>
    <n v="0"/>
    <n v="0"/>
    <n v="0"/>
    <n v="0"/>
    <n v="1.7575000000000001"/>
    <n v="1.7575000000000001"/>
    <x v="312"/>
  </r>
  <r>
    <x v="0"/>
    <s v="LA"/>
    <s v="IND"/>
    <n v="17"/>
    <n v="83"/>
    <s v="(2:16) (Shotgun) 27-D.Henderson right tackle to IND 16 for 1 yard (97-A.Muhammad, 95-T.Stallworth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IND"/>
    <s v="LA"/>
    <n v="55"/>
    <n v="45"/>
    <s v="(:51) (No Huddle, Shotgun) 21-N.Hines right guard to 50 for 5 yards (24-T.Rapp)."/>
    <s v="run"/>
    <n v="1"/>
    <n v="0"/>
    <n v="0"/>
    <n v="0"/>
    <s v="N.Hines"/>
    <s v="NA"/>
    <n v="0"/>
    <n v="1"/>
    <n v="0"/>
    <n v="0.5"/>
    <n v="0"/>
    <n v="0"/>
    <n v="0.5"/>
    <x v="91"/>
  </r>
  <r>
    <x v="0"/>
    <s v="IND"/>
    <s v="LA"/>
    <n v="50"/>
    <n v="50"/>
    <s v="(:46) (Shotgun) 2-C.Wentz scrambles right end to LA 38 for 12 yards (22-D.Long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LA"/>
    <s v="IND"/>
    <n v="31"/>
    <n v="69"/>
    <s v="(14:14) 2-R.Woods right end to IND 22 for 9 yards (32-J.Blackmon)."/>
    <s v="run"/>
    <n v="1"/>
    <n v="0"/>
    <n v="0"/>
    <n v="0"/>
    <s v="R.Woods"/>
    <s v="NA"/>
    <n v="0"/>
    <n v="1"/>
    <n v="0"/>
    <n v="0.5"/>
    <n v="0"/>
    <n v="0"/>
    <n v="0.5"/>
    <x v="1"/>
  </r>
  <r>
    <x v="0"/>
    <s v="LA"/>
    <s v="IND"/>
    <n v="22"/>
    <n v="78"/>
    <s v="(13:35) 27-D.Henderson left tackle to IND 12 for 10 yards (99-D.Buckner, 90-G.Stewart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12"/>
    <n v="88"/>
    <s v="(12:54) 27-D.Henderson up the middle to IND 6 for 6 yards (37-K.Willis)."/>
    <s v="run"/>
    <n v="1"/>
    <n v="0"/>
    <n v="0"/>
    <n v="0"/>
    <s v="D.Henderson"/>
    <s v="NA"/>
    <n v="0"/>
    <n v="1"/>
    <n v="0"/>
    <n v="0.7"/>
    <n v="0"/>
    <n v="0"/>
    <n v="0.7"/>
    <x v="200"/>
  </r>
  <r>
    <x v="0"/>
    <s v="LA"/>
    <s v="IND"/>
    <n v="6"/>
    <n v="94"/>
    <s v="(12:18) 27-D.Henderson left tackle to IND 2 for 4 yards (26-R.Ya-Sin)."/>
    <s v="run"/>
    <n v="1"/>
    <n v="0"/>
    <n v="0"/>
    <n v="0"/>
    <s v="D.Henderson"/>
    <s v="NA"/>
    <n v="0"/>
    <n v="1"/>
    <n v="0"/>
    <n v="1.3"/>
    <n v="0"/>
    <n v="0"/>
    <n v="1.3"/>
    <x v="200"/>
  </r>
  <r>
    <x v="0"/>
    <s v="LA"/>
    <s v="IND"/>
    <n v="2"/>
    <n v="98"/>
    <s v="(11:39) 27-D.Henderson left tackle for 2 yards, TOUCHDOWN."/>
    <s v="run"/>
    <n v="1"/>
    <n v="0"/>
    <n v="0"/>
    <n v="0"/>
    <s v="D.Henderson"/>
    <s v="NA"/>
    <n v="0"/>
    <n v="1"/>
    <n v="0"/>
    <n v="2.5"/>
    <n v="0"/>
    <n v="0"/>
    <n v="2.5"/>
    <x v="200"/>
  </r>
  <r>
    <x v="0"/>
    <s v="IND"/>
    <s v="LA"/>
    <n v="75"/>
    <n v="25"/>
    <s v="(11:36) 28-J.Taylor left tackle to IND 26 for 1 yard (99-A.Donald, 69-S.Joseph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74"/>
    <n v="26"/>
    <s v="(9:21) (Shotgun) 2-C.Wentz scrambles right tackle to IND 40 for 14 yards (4-J.Fuller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60"/>
    <n v="40"/>
    <s v="(8:37) 25-M.Mack left tackle to IND 46 for 6 yards (96-M.Hoecht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54"/>
    <n v="46"/>
    <s v="(7:50) (Shotgun) 25-M.Mack up the middle to IND 48 for 2 yards (41-K.Young, 54-L.Floyd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17"/>
    <n v="83"/>
    <s v="(5:44) (Shotgun) 2-C.Wentz scrambles right end pushed ob at LA 8 for 9 yards (52-T.Lewis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3"/>
    <n v="97"/>
    <s v="(5:05) 28-J.Taylor left guard to LA 4 for -1 yards (99-A.Donald, 54-L.Floyd). PENALTY on IND-14-Z.Pascal, Taunting, 15 yards, enforced at LA 4. PENALTY on LA-41-K.Young, Disqualification, 10 yards, enforced between downs."/>
    <s v="run"/>
    <n v="1"/>
    <n v="0"/>
    <n v="0"/>
    <n v="0"/>
    <s v="J.Taylor"/>
    <s v="NA"/>
    <n v="0"/>
    <n v="1"/>
    <n v="0"/>
    <n v="2.1"/>
    <n v="0"/>
    <n v="0"/>
    <n v="2.1"/>
    <x v="45"/>
  </r>
  <r>
    <x v="0"/>
    <s v="IND"/>
    <s v="LA"/>
    <n v="9"/>
    <n v="91"/>
    <s v="(4:36) (Shotgun) 2-C.Wentz scrambles right tackle to LA 8 for 1 yard (69-S.Joseph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IND"/>
    <s v="LA"/>
    <n v="48"/>
    <n v="52"/>
    <s v="(1:19) (Shotgun) 2-C.Wentz scrambles right end to LA 47 for 1 yard (58-J.Hollins)."/>
    <s v="run"/>
    <n v="0"/>
    <n v="1"/>
    <n v="0"/>
    <n v="0"/>
    <s v="C.Wentz"/>
    <s v="NA"/>
    <n v="0"/>
    <n v="0"/>
    <n v="0"/>
    <n v="0"/>
    <n v="0"/>
    <n v="0"/>
    <n v="0"/>
    <x v="302"/>
  </r>
  <r>
    <x v="0"/>
    <s v="LA"/>
    <s v="IND"/>
    <n v="93"/>
    <n v="7"/>
    <s v="(:21) 27-D.Henderson left tackle to LA 11 for 4 yards (58-B.Okereke, 51-K.Paye)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89"/>
    <n v="11"/>
    <s v="(15:00) 27-D.Henderson left end to LA 11 for no gain (37-K.Willis, 53-D.Leonard). LA-27-D.Henderson was injured during the play. His return is Questionable."/>
    <s v="run"/>
    <n v="1"/>
    <n v="0"/>
    <n v="0"/>
    <n v="0"/>
    <s v="D.Henderson"/>
    <s v="NA"/>
    <n v="0"/>
    <n v="1"/>
    <n v="0"/>
    <n v="0.5"/>
    <n v="0"/>
    <n v="0"/>
    <n v="0.5"/>
    <x v="200"/>
  </r>
  <r>
    <x v="0"/>
    <s v="LA"/>
    <s v="IND"/>
    <n v="89"/>
    <n v="11"/>
    <s v="(14:17) (Punt formation) 6-J.Hekker Aborted. 42-M.Orzech FUMBLES at LA 5, touched at LA 5, recovered by LA-6-J.Hekker at LA 1. 6-J.Hekker to LA 1 for no gain (45-E.Speed). FUMBLES (45-E.Speed), RECOVERED by IND-16-A.Dulin at LA -4. TOUCHDOWN."/>
    <s v="run"/>
    <n v="1"/>
    <n v="0"/>
    <n v="0"/>
    <n v="0"/>
    <s v="M.Orzech"/>
    <s v="NA"/>
    <n v="0"/>
    <n v="1"/>
    <n v="0"/>
    <n v="0.5"/>
    <n v="0"/>
    <n v="0"/>
    <n v="0.5"/>
    <x v="353"/>
  </r>
  <r>
    <x v="0"/>
    <s v="LA"/>
    <s v="IND"/>
    <n v="59"/>
    <n v="41"/>
    <s v="(13:36) 25-S.Michel right guard to LA 46 for 5 yards (51-K.Paye, 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IND"/>
    <s v="LA"/>
    <n v="75"/>
    <n v="25"/>
    <s v="(12:09) 28-J.Taylor left tackle to IND 34 for 9 yards (24-T.Rapp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66"/>
    <n v="34"/>
    <s v="(11:32) (Shotgun) 28-J.Taylor right guard to IND 37 for 3 yards (69-S.Joseph, 99-A.Donald)."/>
    <s v="run"/>
    <n v="1"/>
    <n v="0"/>
    <n v="0"/>
    <n v="0"/>
    <s v="J.Taylor"/>
    <s v="NA"/>
    <n v="0"/>
    <n v="1"/>
    <n v="0"/>
    <n v="0.5"/>
    <n v="0"/>
    <n v="0"/>
    <n v="0.5"/>
    <x v="45"/>
  </r>
  <r>
    <x v="0"/>
    <s v="IND"/>
    <s v="LA"/>
    <n v="54"/>
    <n v="46"/>
    <s v="(10:01) 25-M.Mack left guard to IND 49 for 3 yards (51-T.Reeder, 5-J.Ramsey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22"/>
    <n v="78"/>
    <s v="(8:55) (No Huddle) 25-M.Mack up the middle to LA 21 for 1 yard (51-T.Reeder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IND"/>
    <s v="LA"/>
    <n v="21"/>
    <n v="79"/>
    <s v="(8:16) (Shotgun) 25-M.Mack left guard to LA 17 for 4 yards (91-G.Gaines)."/>
    <s v="run"/>
    <n v="1"/>
    <n v="0"/>
    <n v="0"/>
    <n v="0"/>
    <s v="M.Mack"/>
    <s v="NA"/>
    <n v="0"/>
    <n v="1"/>
    <n v="0"/>
    <n v="0.5"/>
    <n v="0"/>
    <n v="0"/>
    <n v="0.5"/>
    <x v="291"/>
  </r>
  <r>
    <x v="0"/>
    <s v="LA"/>
    <s v="IND"/>
    <n v="61"/>
    <n v="39"/>
    <s v="(6:41) 25-S.Michel right guard to LA 41 for 2 yards (51-K.Paye, 99-D.Buckner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9"/>
    <n v="51"/>
    <s v="(4:41) 25-S.Michel right end to IND 39 for 10 yards (37-K.Willis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39"/>
    <n v="61"/>
    <s v="(4:02) 25-S.Michel left tackle to IND 34 for 5 yards (58-B.Okereke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34"/>
    <n v="66"/>
    <s v="(3:18) 25-S.Michel left tackle to IND 23 for 11 yards (37-K.Willis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23"/>
    <n v="77"/>
    <s v="(2:38) 25-S.Michel left tackle to IND 17 for 6 yards (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17"/>
    <n v="83"/>
    <s v="(2:34) 25-S.Michel right guard to IND 15 for 2 yards (53-D.Leonard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15"/>
    <n v="85"/>
    <s v="(2:30) 10-C.Kupp left end to IND 20 for -5 yards (53-D.Leonard)."/>
    <s v="run"/>
    <n v="1"/>
    <n v="0"/>
    <n v="0"/>
    <n v="0"/>
    <s v="C.Kupp"/>
    <s v="NA"/>
    <n v="0"/>
    <n v="1"/>
    <n v="0"/>
    <n v="0.5"/>
    <n v="0"/>
    <n v="0"/>
    <n v="0.5"/>
    <x v="15"/>
  </r>
  <r>
    <x v="0"/>
    <s v="LA"/>
    <s v="IND"/>
    <n v="45"/>
    <n v="55"/>
    <s v="(2:13) 25-S.Michel up the middle to IND 44 for 1 yard (90-G.Stewart, 23-K.Moore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4"/>
    <n v="56"/>
    <s v="(2:00) 25-S.Michel left guard to IND 42 for 2 yards (90-G.Stewart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LA"/>
    <s v="IND"/>
    <n v="42"/>
    <n v="58"/>
    <s v="(1:18) 25-S.Michel left guard to IND 40 for 2 yards (37-K.Willis, 99-D.Buckner)."/>
    <s v="run"/>
    <n v="1"/>
    <n v="0"/>
    <n v="0"/>
    <n v="0"/>
    <s v="S.Michel"/>
    <s v="NA"/>
    <n v="0"/>
    <n v="1"/>
    <n v="0"/>
    <n v="0.5"/>
    <n v="0"/>
    <n v="0"/>
    <n v="0.5"/>
    <x v="314"/>
  </r>
  <r>
    <x v="0"/>
    <s v="PIT"/>
    <s v="LV"/>
    <n v="62"/>
    <n v="38"/>
    <s v="(14:22) 22-N.Harris left end to PIT 40 for 2 yards (42-C.Littleto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55"/>
    <n v="45"/>
    <s v="(13:03) 22-N.Harris left tackle to PIT 44 for -1 yards (98-M.Crosby, 52-D.Perryma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75"/>
    <n v="25"/>
    <s v="(10:46) 4-D.Carr up the middle to LV 27 for 2 yards (90-T.Watt)."/>
    <s v="run"/>
    <n v="1"/>
    <n v="0"/>
    <n v="0"/>
    <n v="0"/>
    <s v="D.Carr"/>
    <s v="NA"/>
    <n v="0"/>
    <n v="1"/>
    <n v="0"/>
    <n v="0.5"/>
    <n v="0"/>
    <n v="0"/>
    <n v="0.5"/>
    <x v="308"/>
  </r>
  <r>
    <x v="0"/>
    <s v="LV"/>
    <s v="PIT"/>
    <n v="73"/>
    <n v="27"/>
    <s v="(10:12) 31-P.Barber right guard to LV 31 for 4 yards (42-J.Pierre). PIT-94-T.Alualu was injured during the play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66"/>
    <n v="34"/>
    <s v="(9:05) (Shotgun) 23-K.Drake right guard to LV 35 for 1 yard (90-T.Watt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92"/>
    <n v="8"/>
    <s v="(8:09) 22-N.Harris right guard to PIT 22 for 14 yards (42-C.Littleton; 24-J.Abram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78"/>
    <n v="22"/>
    <s v="(7:29) (Shotgun) 22-N.Harris right end to PIT 20 for -2 yards (34-K.Wright, 52-D.Perryma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29"/>
    <n v="71"/>
    <s v="(4:57) 4-D.Carr FUMBLES (Aborted) at PIT 32, and recovers at PIT 32."/>
    <s v="run"/>
    <n v="1"/>
    <n v="0"/>
    <n v="0"/>
    <n v="0"/>
    <s v="D.Carr"/>
    <s v="NA"/>
    <n v="0"/>
    <n v="1"/>
    <n v="0"/>
    <n v="0.5"/>
    <n v="0"/>
    <n v="0"/>
    <n v="0.5"/>
    <x v="308"/>
  </r>
  <r>
    <x v="0"/>
    <s v="PIT"/>
    <s v="LV"/>
    <n v="63"/>
    <n v="37"/>
    <s v="(1:30) (Shotgun) 24-B.Snell left guard to PIT 38 for 1 yard (42-C.Littleton; 52-D.Perryman)."/>
    <s v="run"/>
    <n v="1"/>
    <n v="0"/>
    <n v="0"/>
    <n v="0"/>
    <s v="B.Snell"/>
    <s v="NA"/>
    <n v="0"/>
    <n v="1"/>
    <n v="0"/>
    <n v="0.5"/>
    <n v="0"/>
    <n v="0"/>
    <n v="0.5"/>
    <x v="355"/>
  </r>
  <r>
    <x v="0"/>
    <s v="PIT"/>
    <s v="LV"/>
    <n v="62"/>
    <n v="38"/>
    <s v="(:49) 22-N.Harris right guard to PIT 39 for 1 yard (77-Q.Jefferson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62"/>
    <n v="38"/>
    <s v="(13:32) 31-P.Barber left tackle to LV 42 for 4 yards (93-J.Schobert; 92-I.Loudermilk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8"/>
    <n v="42"/>
    <s v="(12:55) (Shotgun) 4-D.Carr scrambles up the middle to LV 47 for 5 yards (56-A.Highsmith, 41-R.Spillane). PENALTY on PIT-41-R.Spillane, Unnecessary Roughness, 15 yards, enforced at LV 47."/>
    <s v="run"/>
    <n v="0"/>
    <n v="1"/>
    <n v="0"/>
    <n v="0"/>
    <s v="D.Carr"/>
    <s v="NA"/>
    <n v="0"/>
    <n v="0"/>
    <n v="0"/>
    <n v="0"/>
    <n v="0"/>
    <n v="0"/>
    <n v="0"/>
    <x v="308"/>
  </r>
  <r>
    <x v="0"/>
    <s v="LV"/>
    <s v="PIT"/>
    <n v="38"/>
    <n v="62"/>
    <s v="(12:30) 31-P.Barber up the middle to PIT 40 for -2 yards (34-Te.Edmunds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18"/>
    <n v="82"/>
    <s v="(10:59) (Shotgun) 11-H.Ruggs right end pushed ob at PIT 16 for 2 yards (93-J.Schobert)."/>
    <s v="run"/>
    <n v="1"/>
    <n v="0"/>
    <n v="0"/>
    <n v="0"/>
    <s v="H.Ruggs"/>
    <s v="NA"/>
    <n v="0"/>
    <n v="1"/>
    <n v="0"/>
    <n v="0.5"/>
    <n v="0"/>
    <n v="0"/>
    <n v="0.5"/>
    <x v="111"/>
  </r>
  <r>
    <x v="0"/>
    <s v="LV"/>
    <s v="PIT"/>
    <n v="16"/>
    <n v="84"/>
    <s v="(10:26) 23-K.Drake left tackle to PIT 15 for 1 yard (41-R.Spillane, 8-M.Ingram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62"/>
    <n v="38"/>
    <s v="(9:06) (No Huddle) 22-N.Harris right end pushed ob at LV 48 for 14 yards (25-T.Moehrig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48"/>
    <n v="52"/>
    <s v="(8:54) (No Huddle) 11-C.Claypool left end to PIT 49 for -3 yards (24-J.Abram)."/>
    <s v="run"/>
    <n v="1"/>
    <n v="0"/>
    <n v="0"/>
    <n v="0"/>
    <s v="C.Claypool"/>
    <s v="NA"/>
    <n v="0"/>
    <n v="1"/>
    <n v="0"/>
    <n v="0.5"/>
    <n v="0"/>
    <n v="0"/>
    <n v="0.5"/>
    <x v="26"/>
  </r>
  <r>
    <x v="0"/>
    <s v="PIT"/>
    <s v="LV"/>
    <n v="5"/>
    <n v="95"/>
    <s v="(7:11) (Shotgun) 22-N.Harris up the middle to LV 3 for 2 yards (34-K.Wright; 24-J.Abram)."/>
    <s v="run"/>
    <n v="1"/>
    <n v="0"/>
    <n v="0"/>
    <n v="0"/>
    <s v="N.Harris"/>
    <s v="NA"/>
    <n v="0"/>
    <n v="1"/>
    <n v="0"/>
    <n v="1.4"/>
    <n v="0"/>
    <n v="0"/>
    <n v="1.4"/>
    <x v="178"/>
  </r>
  <r>
    <x v="0"/>
    <s v="PIT"/>
    <s v="LV"/>
    <n v="3"/>
    <n v="97"/>
    <s v="(6:29) (Shotgun) 19-J.Smith-Schuster right tackle for 3 yards, TOUCHDOWN."/>
    <s v="run"/>
    <n v="1"/>
    <n v="0"/>
    <n v="0"/>
    <n v="0"/>
    <s v="J.Smith-Schuster"/>
    <s v="NA"/>
    <n v="0"/>
    <n v="1"/>
    <n v="0"/>
    <n v="2.1"/>
    <n v="0"/>
    <n v="0"/>
    <n v="2.1"/>
    <x v="12"/>
  </r>
  <r>
    <x v="0"/>
    <s v="LV"/>
    <s v="PIT"/>
    <n v="17"/>
    <n v="83"/>
    <s v="(2:56) 31-P.Barber left tackle to PIT 19 for -2 yards (97-C.Heyward, 34-Te.Edmunds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8"/>
    <n v="92"/>
    <s v="(1:34) 4-D.Carr up the middle to PIT 6 for 2 yards (95-C.Wormley)."/>
    <s v="run"/>
    <n v="1"/>
    <n v="0"/>
    <n v="0"/>
    <n v="0"/>
    <s v="D.Carr"/>
    <s v="NA"/>
    <n v="0"/>
    <n v="1"/>
    <n v="0"/>
    <n v="1.1000000000000001"/>
    <n v="0"/>
    <n v="0"/>
    <n v="1.1000000000000001"/>
    <x v="308"/>
  </r>
  <r>
    <x v="0"/>
    <s v="LV"/>
    <s v="PIT"/>
    <n v="6"/>
    <n v="94"/>
    <s v="(:59) 23-K.Drake left guard to PIT 2 for 4 yards (41-R.Spillane, 97-C.Heyward)."/>
    <s v="run"/>
    <n v="1"/>
    <n v="0"/>
    <n v="0"/>
    <n v="0"/>
    <s v="K.Drake"/>
    <s v="NA"/>
    <n v="0"/>
    <n v="1"/>
    <n v="0"/>
    <n v="1.3"/>
    <n v="0"/>
    <n v="0"/>
    <n v="1.3"/>
    <x v="4"/>
  </r>
  <r>
    <x v="0"/>
    <s v="LV"/>
    <s v="PIT"/>
    <n v="7"/>
    <n v="93"/>
    <s v="(:22) (Shotgun) 4-D.Carr pass short middle to 89-B.Edwards for 7 yards, TOUCHDOWN NULLIFIED by Penalty. PENALTY on LV-70-A.Leatherwood, Offensive Holding, 10 yards, enforced at PIT 7 - No Play."/>
    <s v="no_play"/>
    <n v="0"/>
    <n v="1"/>
    <n v="0"/>
    <n v="0"/>
    <s v="B.Edwards"/>
    <s v="NA"/>
    <n v="0"/>
    <n v="0"/>
    <n v="0"/>
    <n v="0"/>
    <n v="0"/>
    <n v="0"/>
    <n v="0"/>
    <x v="110"/>
  </r>
  <r>
    <x v="0"/>
    <s v="LV"/>
    <s v="PIT"/>
    <n v="17"/>
    <n v="83"/>
    <s v="(:12) 4-D.Carr pass short left to 89-B.Edwards to PIT 8 for 9 yards (31-J.Layne). PENALTY on LV-74-K.Miller, Ineligible Downfield Pass, 5 yards, enforced at PIT 17 - No Play."/>
    <s v="no_play"/>
    <n v="0"/>
    <n v="1"/>
    <n v="0"/>
    <n v="0"/>
    <s v="B.Edwards"/>
    <s v="NA"/>
    <n v="0"/>
    <n v="0"/>
    <n v="0"/>
    <n v="0"/>
    <n v="0"/>
    <n v="0"/>
    <n v="0"/>
    <x v="110"/>
  </r>
  <r>
    <x v="0"/>
    <s v="LV"/>
    <s v="PIT"/>
    <n v="66"/>
    <n v="34"/>
    <s v="(14:25) 31-P.Barber up the middle to LV 32 for -2 yards (41-R.Spillane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4"/>
    <n v="46"/>
    <s v="(13:08) (Shotgun) 23-K.Drake left guard to LV 47 for 1 yard (41-R.Spillane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68"/>
    <n v="32"/>
    <s v="(11:06) (No Huddle) 22-N.Harris left guard to PIT 33 for 1 yard (98-M.Crosby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40"/>
    <n v="60"/>
    <s v="(6:32) (Shotgun) 23-K.Drake up the middle to PIT 39 for 1 yard (40-J.Jones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83"/>
    <n v="17"/>
    <s v="(4:55) (Shotgun) 22-N.Harris right guard to PIT 21 for 4 yards (52-D.Perryman, 29-C.Hayward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PIT"/>
    <s v="LV"/>
    <n v="45"/>
    <n v="55"/>
    <s v="(2:55) 24-B.Snell right tackle to LV 45 for no gain (94-C.Nassib)."/>
    <s v="run"/>
    <n v="1"/>
    <n v="0"/>
    <n v="0"/>
    <n v="0"/>
    <s v="B.Snell"/>
    <s v="NA"/>
    <n v="0"/>
    <n v="1"/>
    <n v="0"/>
    <n v="0.5"/>
    <n v="0"/>
    <n v="0"/>
    <n v="0.5"/>
    <x v="355"/>
  </r>
  <r>
    <x v="0"/>
    <s v="LV"/>
    <s v="PIT"/>
    <n v="46"/>
    <n v="54"/>
    <s v="(13:51) (No Huddle, Shotgun) 23-K.Drake left end to 50 for -4 yards (56-A.Highsmith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PIT"/>
    <s v="LV"/>
    <n v="80"/>
    <n v="20"/>
    <s v="(12:56) (Shotgun) 22-N.Harris left guard to PIT 23 for 3 yards (24-J.Abram)."/>
    <s v="run"/>
    <n v="1"/>
    <n v="0"/>
    <n v="0"/>
    <n v="0"/>
    <s v="N.Harris"/>
    <s v="NA"/>
    <n v="0"/>
    <n v="1"/>
    <n v="0"/>
    <n v="0.5"/>
    <n v="0"/>
    <n v="0"/>
    <n v="0.5"/>
    <x v="178"/>
  </r>
  <r>
    <x v="0"/>
    <s v="LV"/>
    <s v="PIT"/>
    <n v="76"/>
    <n v="24"/>
    <s v="(8:23) 31-P.Barber right guard to LV 35 for 11 yards (42-J.Pierre, 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65"/>
    <n v="35"/>
    <s v="(7:41) 23-K.Drake left guard to LV 40 for 5 yards (34-Te.Edmunds)."/>
    <s v="run"/>
    <n v="1"/>
    <n v="0"/>
    <n v="0"/>
    <n v="0"/>
    <s v="K.Drake"/>
    <s v="NA"/>
    <n v="0"/>
    <n v="1"/>
    <n v="0"/>
    <n v="0.5"/>
    <n v="0"/>
    <n v="0"/>
    <n v="0.5"/>
    <x v="4"/>
  </r>
  <r>
    <x v="0"/>
    <s v="LV"/>
    <s v="PIT"/>
    <n v="60"/>
    <n v="40"/>
    <s v="(6:54) 31-P.Barber left guard to LV 42 for 2 yards (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58"/>
    <n v="42"/>
    <s v="(6:12) 31-P.Barber left end to LV 38 for -4 yards (34-Te.Edmunds, 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73"/>
    <n v="27"/>
    <s v="(3:37) 31-P.Barber left tackle to LV 30 for 3 yards (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45"/>
    <n v="55"/>
    <s v="(2:10) 31-P.Barber right guard to PIT 32 for 13 yards (42-J.Pierre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32"/>
    <n v="68"/>
    <s v="(2:00) 31-P.Barber left guard to PIT 31 for 1 yard (97-C.Heyward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31"/>
    <n v="69"/>
    <s v="(1:56) 31-P.Barber right guard to PIT 28 for 3 yards (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LV"/>
    <s v="PIT"/>
    <n v="28"/>
    <n v="72"/>
    <s v="(1:11) 31-P.Barber right tackle to PIT 27 for 1 yard (8-M.Ingram; 93-J.Schobert)."/>
    <s v="run"/>
    <n v="1"/>
    <n v="0"/>
    <n v="0"/>
    <n v="0"/>
    <s v="P.Barber"/>
    <s v="NA"/>
    <n v="0"/>
    <n v="1"/>
    <n v="0"/>
    <n v="0.5"/>
    <n v="0"/>
    <n v="0"/>
    <n v="0.5"/>
    <x v="354"/>
  </r>
  <r>
    <x v="0"/>
    <s v="MIN"/>
    <s v="ARI"/>
    <n v="75"/>
    <n v="25"/>
    <s v="(15:00) 33-D.Cook right tackle to MIN 36 for 11 yards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1"/>
    <n v="29"/>
    <s v="(13:49) (No Huddle, Shotgun) 2-C.Edmonds left tackle to ARI 29 for no gain (99-D.Hunter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75"/>
    <n v="25"/>
    <s v="(11:56) 33-D.Cook left end pushed ob at MIN 27 for 2 yards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3"/>
    <n v="27"/>
    <s v="(10:25) (Shotgun) 2-C.Edmonds right guard pushed ob at ARI 41 for 14 yards (22-H.Smith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28"/>
    <n v="72"/>
    <s v="(8:52) (Shotgun) 1-K.Murray left end to MIN 28 for no gain (99-D.Hunter)."/>
    <s v="run"/>
    <n v="1"/>
    <n v="0"/>
    <n v="0"/>
    <n v="0"/>
    <s v="K.Murray"/>
    <s v="NA"/>
    <n v="0"/>
    <n v="1"/>
    <n v="0"/>
    <n v="0.5"/>
    <n v="0"/>
    <n v="0"/>
    <n v="0.5"/>
    <x v="304"/>
  </r>
  <r>
    <x v="0"/>
    <s v="ARI"/>
    <s v="MIN"/>
    <n v="24"/>
    <n v="76"/>
    <s v="(7:24) (No Huddle, Shotgun) 1-K.Murray scrambles right end to MIN 15 for 9 yards (22-H.Smith)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75"/>
    <n v="25"/>
    <s v="(5:49) 33-D.Cook right end to MIN 41 for 16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9"/>
    <n v="41"/>
    <s v="(5:05) 33-D.Cook right tackle to ARI 45 for 14 yards (34-J.Thomps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26"/>
    <n v="74"/>
    <s v="(3:07) 8-K.Cousins scrambles up the middle to ARI 20 for 6 yards (9-I.Simmons)."/>
    <s v="run"/>
    <n v="0"/>
    <n v="1"/>
    <n v="0"/>
    <n v="0"/>
    <s v="K.Cousins"/>
    <s v="NA"/>
    <n v="0"/>
    <n v="0"/>
    <n v="0"/>
    <n v="0"/>
    <n v="0"/>
    <n v="0"/>
    <n v="0"/>
    <x v="356"/>
  </r>
  <r>
    <x v="0"/>
    <s v="MIN"/>
    <s v="ARI"/>
    <n v="17"/>
    <n v="83"/>
    <s v="(1:42) 33-D.Cook up the middle to ARI 10 for 7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10"/>
    <n v="90"/>
    <s v="(1:03) 25-A.Mattison up the middle to ARI 7 for 3 yards (98-C.Peters; 9-I.Simmons)."/>
    <s v="run"/>
    <n v="1"/>
    <n v="0"/>
    <n v="0"/>
    <n v="0"/>
    <s v="A.Mattison"/>
    <s v="NA"/>
    <n v="0"/>
    <n v="1"/>
    <n v="0"/>
    <n v="0.8"/>
    <n v="0"/>
    <n v="0"/>
    <n v="0.8"/>
    <x v="248"/>
  </r>
  <r>
    <x v="0"/>
    <s v="ARI"/>
    <s v="MIN"/>
    <n v="75"/>
    <n v="25"/>
    <s v="(:24) (Shotgun) 2-C.Edmonds up the middle to ARI 31 for 6 yards (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66"/>
    <n v="34"/>
    <s v="(15:00) (Shotgun) 6-J.Conner up the middle to ARI 33 for -1 yards (91-S.Weatherly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MIN"/>
    <s v="ARI"/>
    <n v="84"/>
    <n v="16"/>
    <s v="(14:14) 33-D.Cook right end to MIN 16 for no gain (90-R.Lawrence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84"/>
    <n v="16"/>
    <s v="(13:33) 33-D.Cook up the middle to MIN 31 for 15 yards (34-J.Thomps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9"/>
    <n v="31"/>
    <s v="(12:53) 25-A.Mattison up the middle to MIN 33 for 2 yards (94-Z.Allen)."/>
    <s v="run"/>
    <n v="1"/>
    <n v="0"/>
    <n v="0"/>
    <n v="0"/>
    <s v="A.Mattison"/>
    <s v="NA"/>
    <n v="0"/>
    <n v="1"/>
    <n v="0"/>
    <n v="0.5"/>
    <n v="0"/>
    <n v="0"/>
    <n v="0.5"/>
    <x v="248"/>
  </r>
  <r>
    <x v="0"/>
    <s v="MIN"/>
    <s v="ARI"/>
    <n v="58"/>
    <n v="42"/>
    <s v="(11:36) (Shotgun) 33-D.Cook left end to MIN 42 for no gain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8"/>
    <n v="42"/>
    <s v="(10:56) (Shotgun) 8-K.Cousins scrambles up the middle ran ob at ARI 29 for 29 yards (34-J.Thompson)."/>
    <s v="run"/>
    <n v="0"/>
    <n v="1"/>
    <n v="0"/>
    <n v="0"/>
    <s v="K.Cousins"/>
    <s v="NA"/>
    <n v="0"/>
    <n v="0"/>
    <n v="0"/>
    <n v="0"/>
    <n v="0"/>
    <n v="0"/>
    <n v="0"/>
    <x v="356"/>
  </r>
  <r>
    <x v="0"/>
    <s v="MIN"/>
    <s v="ARI"/>
    <n v="29"/>
    <n v="71"/>
    <s v="(10:18) 33-D.Cook up the middle to ARI 20 for 9 yards (7-B.Murphy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20"/>
    <n v="80"/>
    <s v="(9:41) 25-A.Mattison up the middle to ARI 14 for 6 yards (3-B.Baker)."/>
    <s v="run"/>
    <n v="1"/>
    <n v="0"/>
    <n v="0"/>
    <n v="0"/>
    <s v="A.Mattison"/>
    <s v="NA"/>
    <n v="0"/>
    <n v="1"/>
    <n v="0"/>
    <n v="0.5"/>
    <n v="0"/>
    <n v="0"/>
    <n v="0.5"/>
    <x v="248"/>
  </r>
  <r>
    <x v="0"/>
    <s v="ARI"/>
    <s v="MIN"/>
    <n v="41"/>
    <n v="59"/>
    <s v="(7:56) (No Huddle) 6-J.Conner left tackle to MIN 35 for 6 yards (96-A.Watts, 91-S.Weatherly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26"/>
    <n v="74"/>
    <s v="(6:34) (No Huddle, Shotgun) 6-J.Conner up the middle to MIN 24 for 2 yards (58-M.Pierce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13"/>
    <n v="87"/>
    <s v="(4:32) (Shotgun) Direct snap to 2-C.Edmonds.  2-C.Edmonds left tackle to MIN 5 for 8 yards (54-E.Kendricks, 22-H.Smith)."/>
    <s v="run"/>
    <n v="1"/>
    <n v="0"/>
    <n v="0"/>
    <n v="0"/>
    <s v="C.Edmonds"/>
    <s v="NA"/>
    <n v="0"/>
    <n v="1"/>
    <n v="0"/>
    <n v="0.6"/>
    <n v="0"/>
    <n v="0"/>
    <n v="0.6"/>
    <x v="127"/>
  </r>
  <r>
    <x v="0"/>
    <s v="ARI"/>
    <s v="MIN"/>
    <n v="12"/>
    <n v="88"/>
    <s v="(3:24) (Shotgun) 1-K.Murray scrambles up the middle for 12 yards, TOUCHDOWN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78"/>
    <n v="22"/>
    <s v="(2:32) (Shotgun) 33-D.Cook up the middle to MIN 34 for 12 yards (34-J.Thompson, 23-R.Alford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6"/>
    <n v="34"/>
    <s v="(2:00) 33-D.Cook up the middle to MIN 34 for no gain (98-C.Peters, 58-J.Hicks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0"/>
    <n v="50"/>
    <s v="(1:00) (Shotgun) 33-D.Cook up the middle to ARI 40 for 10 yards (33-A.Hamilt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40"/>
    <n v="60"/>
    <s v="(:40) (No Huddle, Shotgun) 33-D.Cook left tackle to ARI 40 for no gain (9-I.Simmon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6"/>
    <n v="24"/>
    <s v="(14:56) 2-C.Edmonds right tackle to ARI 32 for 8 yards (48-B.Lynch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75"/>
    <n v="25"/>
    <s v="(14:00) (Shotgun) 6-J.Conner left tackle to ARI 34 for 9 yards (22-H.Smith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66"/>
    <n v="34"/>
    <s v="(13:19) (Shotgun) 6-J.Conner up the middle to ARI 37 for 3 yards (99-D.Hunter; 59-N.Vigil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57"/>
    <n v="43"/>
    <s v="(12:08) (No Huddle, Shotgun) 6-J.Conner left tackle to ARI 47 for 4 yards (99-D.Hunter; 94-D.Tomlinson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40"/>
    <n v="60"/>
    <s v="(10:39) 2-C.Edmonds up the middle to MIN 34 for 6 yards (59-N.Vigil; 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82"/>
    <n v="18"/>
    <s v="(9:06) 33-D.Cook left guard to MIN 31 for 13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69"/>
    <n v="31"/>
    <s v="(8:27) 33-D.Cook right end to MIN 33 for 2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1"/>
    <n v="29"/>
    <s v="(5:41) (No Huddle, Shotgun) 2-C.Edmonds up the middle to ARI 32 for 3 yards (91-S.Weatherly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ARI"/>
    <s v="MIN"/>
    <n v="39"/>
    <n v="61"/>
    <s v="(4:22) (Shotgun) 2-C.Edmonds up the middle to MIN 38 for 1 yard (54-E.Kendricks)."/>
    <s v="run"/>
    <n v="1"/>
    <n v="0"/>
    <n v="0"/>
    <n v="0"/>
    <s v="C.Edmonds"/>
    <s v="NA"/>
    <n v="0"/>
    <n v="1"/>
    <n v="0"/>
    <n v="0.5"/>
    <n v="0"/>
    <n v="0"/>
    <n v="0.5"/>
    <x v="127"/>
  </r>
  <r>
    <x v="0"/>
    <s v="MIN"/>
    <s v="ARI"/>
    <n v="69"/>
    <n v="31"/>
    <s v="(3:25) 33-D.Cook up the middle to MIN 34 for 3 yards (99-J.Watt, 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51"/>
    <n v="49"/>
    <s v="(2:34) 33-D.Cook up the middle to MIN 49 for no gain (91-M.Dogbe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38"/>
    <n v="62"/>
    <s v="(1:11) 33-D.Cook up the middle to ARI 40 for -2 yards (3-B.Baker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40"/>
    <n v="60"/>
    <s v="(:29) 33-D.Cook right end to ARI 32 for 8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75"/>
    <n v="25"/>
    <s v="(14:12) (Shotgun) 6-J.Conner up the middle to ARI 31 for 6 yards (22-H.Smith)."/>
    <s v="run"/>
    <n v="1"/>
    <n v="0"/>
    <n v="0"/>
    <n v="0"/>
    <s v="J.Conner"/>
    <s v="NA"/>
    <n v="0"/>
    <n v="1"/>
    <n v="0"/>
    <n v="0.5"/>
    <n v="0"/>
    <n v="0"/>
    <n v="0.5"/>
    <x v="305"/>
  </r>
  <r>
    <x v="0"/>
    <s v="ARI"/>
    <s v="MIN"/>
    <n v="61"/>
    <n v="39"/>
    <s v="(12:13) (Shotgun) 1-K.Murray scrambles right end pushed ob at ARI 45 for 6 yards (98-D.Wonnum)."/>
    <s v="run"/>
    <n v="0"/>
    <n v="1"/>
    <n v="0"/>
    <n v="0"/>
    <s v="K.Murray"/>
    <s v="NA"/>
    <n v="0"/>
    <n v="0"/>
    <n v="0"/>
    <n v="0"/>
    <n v="0"/>
    <n v="0"/>
    <n v="0"/>
    <x v="304"/>
  </r>
  <r>
    <x v="0"/>
    <s v="MIN"/>
    <s v="ARI"/>
    <n v="92"/>
    <n v="8"/>
    <s v="(9:52) 33-D.Cook up the middle to MIN 9 for 1 yard (99-J.Watt). MIN-33-D.Cook was injured during the play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6"/>
    <n v="94"/>
    <s v="(5:25) (Shotgun) 6-J.Conner left end to MIN 9 for -3 yards (54-E.Kendricks)."/>
    <s v="run"/>
    <n v="1"/>
    <n v="0"/>
    <n v="0"/>
    <n v="0"/>
    <s v="J.Conner"/>
    <s v="NA"/>
    <n v="0"/>
    <n v="1"/>
    <n v="0"/>
    <n v="1.3"/>
    <n v="0"/>
    <n v="0"/>
    <n v="1.3"/>
    <x v="305"/>
  </r>
  <r>
    <x v="0"/>
    <s v="MIN"/>
    <s v="ARI"/>
    <n v="75"/>
    <n v="25"/>
    <s v="(4:25) 33-D.Cook right end to MIN 29 for 4 yards (98-C.Peters). PENALTY on MIN-69-R.Hill, Offensive Holding, 10 yards, enforced at MIN 25 - No Play."/>
    <s v="no_play"/>
    <n v="1"/>
    <n v="0"/>
    <n v="0"/>
    <n v="0"/>
    <s v="D.Cook"/>
    <s v="NA"/>
    <n v="0"/>
    <n v="1"/>
    <n v="0"/>
    <n v="0.5"/>
    <n v="0"/>
    <n v="0"/>
    <n v="0.5"/>
    <x v="11"/>
  </r>
  <r>
    <x v="0"/>
    <s v="MIN"/>
    <s v="ARI"/>
    <n v="72"/>
    <n v="28"/>
    <s v="(3:39) 33-D.Cook left tackle to MIN 29 for 1 yard (33-A.Hamilton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ARI"/>
    <s v="MIN"/>
    <n v="61"/>
    <n v="39"/>
    <s v="(2:45) (Shotgun) 1-K.Murray left end ran ob at ARI 43 for 4 yards (7-P.Peterson)."/>
    <s v="run"/>
    <n v="1"/>
    <n v="0"/>
    <n v="0"/>
    <n v="0"/>
    <s v="K.Murray"/>
    <s v="NA"/>
    <n v="0"/>
    <n v="1"/>
    <n v="0"/>
    <n v="0.5"/>
    <n v="0"/>
    <n v="0"/>
    <n v="0.5"/>
    <x v="304"/>
  </r>
  <r>
    <x v="0"/>
    <s v="MIN"/>
    <s v="ARI"/>
    <n v="74"/>
    <n v="26"/>
    <s v="(2:03) (Shotgun) 33-D.Cook up the middle to MIN 35 for 9 yards (58-J.Hicks)."/>
    <s v="run"/>
    <n v="1"/>
    <n v="0"/>
    <n v="0"/>
    <n v="0"/>
    <s v="D.Cook"/>
    <s v="NA"/>
    <n v="0"/>
    <n v="1"/>
    <n v="0"/>
    <n v="0.5"/>
    <n v="0"/>
    <n v="0"/>
    <n v="0.5"/>
    <x v="11"/>
  </r>
  <r>
    <x v="0"/>
    <s v="NE"/>
    <s v="NYJ"/>
    <n v="75"/>
    <n v="25"/>
    <s v="(15:00) 37-D.Harris right guard to NE 29 for 4 yards (37-B.Hall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64"/>
    <n v="36"/>
    <s v="(13:32) 37-D.Harris right guard to NE 37 for 1 yard (95-Q.Williams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51"/>
    <n v="49"/>
    <s v="(11:13) 10-M.Jones pass short left to 28-J.White to NE 49 for no gain (57-C.Mosley). PENALTY on NYJ-50-S.Lawson, Roughing the Passer, 15 yards, enforced at NE 49 - No Play."/>
    <s v="no_play"/>
    <n v="0"/>
    <n v="1"/>
    <n v="0"/>
    <n v="0"/>
    <s v="J.White"/>
    <n v="0"/>
    <n v="0"/>
    <n v="0"/>
    <n v="0"/>
    <n v="0"/>
    <n v="0"/>
    <n v="1.6"/>
    <n v="1.6"/>
    <x v="240"/>
  </r>
  <r>
    <x v="0"/>
    <s v="NE"/>
    <s v="NYJ"/>
    <n v="29"/>
    <n v="71"/>
    <s v="(10:10) 28-J.White up the middle to NYJ 30 for -1 yards (50-S.Lawson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YJ"/>
    <s v="NE"/>
    <n v="92"/>
    <n v="8"/>
    <s v="(8:28) (Shotgun) 25-T.Johnson right guard to NYJ 16 for 8 yards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35"/>
    <n v="65"/>
    <s v="(7:45) 37-D.Harris right guard to NYJ 26 for 9 yards (56-Qu.Williams; 33-A.Colbert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6"/>
    <n v="74"/>
    <s v="(7:11) 37-D.Harris up the middle to NYJ 24 for 2 yards (57-C.Mosley, 91-J.Franklin-Myers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60"/>
    <n v="40"/>
    <s v="(4:46) 32-Mi.Carter left tackle to NE 47 for 13 yards (91-D.Wise; 32-D.McCourt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E"/>
    <s v="NYJ"/>
    <n v="44"/>
    <n v="56"/>
    <s v="(3:23) (Shotgun) 28-J.White right guard to NYJ 39 for 5 yards (30-M.Carter II; 57-C.Mosley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E"/>
    <s v="NYJ"/>
    <n v="39"/>
    <n v="61"/>
    <s v="(2:42) 10-M.Jones pass incomplete deep middle to 84-K.Bourne (26-B.Echols). PENALTY on NYJ-51-T.Ward, Neutral Zone Infraction, 4 yards, enforced at NYJ 39 - No Play."/>
    <s v="no_play"/>
    <n v="0"/>
    <n v="1"/>
    <n v="0"/>
    <n v="0"/>
    <s v="K.Bourne"/>
    <s v="NA"/>
    <n v="0"/>
    <n v="0"/>
    <n v="0"/>
    <n v="0"/>
    <n v="0"/>
    <n v="0"/>
    <n v="0"/>
    <x v="59"/>
  </r>
  <r>
    <x v="0"/>
    <s v="NE"/>
    <s v="NYJ"/>
    <n v="35"/>
    <n v="65"/>
    <s v="(2:35) 37-D.Harris up the middle to NYJ 33 for 2 yards (20-M.Maye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14"/>
    <n v="86"/>
    <s v="(1:35) (Shotgun) 28-J.White up the middle to NYJ 7 for 7 yards (30-M.Carter II; 20-M.Maye)."/>
    <s v="run"/>
    <n v="1"/>
    <n v="0"/>
    <n v="0"/>
    <n v="0"/>
    <s v="J.White"/>
    <s v="NA"/>
    <n v="0"/>
    <n v="1"/>
    <n v="0"/>
    <n v="0.6"/>
    <n v="0"/>
    <n v="0"/>
    <n v="0.6"/>
    <x v="240"/>
  </r>
  <r>
    <x v="0"/>
    <s v="NE"/>
    <s v="NYJ"/>
    <n v="7"/>
    <n v="93"/>
    <s v="(1:02) (Shotgun) 28-J.White left guard for 7 yards, TOUCHDOWN."/>
    <s v="run"/>
    <n v="1"/>
    <n v="0"/>
    <n v="0"/>
    <n v="0"/>
    <s v="J.White"/>
    <s v="NA"/>
    <n v="0"/>
    <n v="1"/>
    <n v="0"/>
    <n v="1.2"/>
    <n v="0"/>
    <n v="0"/>
    <n v="1.2"/>
    <x v="240"/>
  </r>
  <r>
    <x v="0"/>
    <s v="NYJ"/>
    <s v="NE"/>
    <n v="62"/>
    <n v="38"/>
    <s v="(:50) 25-T.Johnson left end to NYJ 41 for 3 yards (21-A.Phillips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9"/>
    <n v="41"/>
    <s v="(:07) 25-T.Johnson right guard to NYJ 47 for 6 yards (8-J.Bentley; 90-C.Barmore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3"/>
    <n v="47"/>
    <s v="(15:00) 25-T.Johnson right tackle to NYJ 48 for 1 yard (92-D.Godchaux; 9-M.Judon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2"/>
    <n v="48"/>
    <s v="(14:23) 32-Mi.Carter right tackle to NE 49 for 3 yards (90-C.Barmore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15"/>
    <n v="85"/>
    <s v="(12:32) (Shotgun) 32-Mi.Carter right end pushed ob at NE 8 for 7 yards (27-J.Jackson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8"/>
    <n v="92"/>
    <s v="(12:00) (Shotgun) 32-Mi.Carter right guard to NE 5 for 3 yards (92-D.Godchaux; 96-T.Bower)."/>
    <s v="run"/>
    <n v="1"/>
    <n v="0"/>
    <n v="0"/>
    <n v="0"/>
    <s v="Mi.Carter"/>
    <s v="NA"/>
    <n v="0"/>
    <n v="1"/>
    <n v="0"/>
    <n v="1.1000000000000001"/>
    <n v="0"/>
    <n v="0"/>
    <n v="1.1000000000000001"/>
    <x v="155"/>
  </r>
  <r>
    <x v="0"/>
    <s v="NYJ"/>
    <s v="NE"/>
    <n v="5"/>
    <n v="95"/>
    <s v="(11:21) (Shotgun) 32-Mi.Carter left guard to NE 2 for 3 yards (93-L.Guy, 2-J.Mills)."/>
    <s v="run"/>
    <n v="1"/>
    <n v="0"/>
    <n v="0"/>
    <n v="0"/>
    <s v="Mi.Carter"/>
    <s v="NA"/>
    <n v="0"/>
    <n v="1"/>
    <n v="0"/>
    <n v="1.4"/>
    <n v="0"/>
    <n v="0"/>
    <n v="1.4"/>
    <x v="155"/>
  </r>
  <r>
    <x v="0"/>
    <s v="NYJ"/>
    <s v="NE"/>
    <n v="2"/>
    <n v="98"/>
    <s v="(10:38) (Shotgun) 25-T.Johnson right guard to NE 3 for -1 yards (93-L.Guy; 8-J.Bentley)."/>
    <s v="run"/>
    <n v="1"/>
    <n v="0"/>
    <n v="0"/>
    <n v="0"/>
    <s v="T.Johnson"/>
    <s v="NA"/>
    <n v="0"/>
    <n v="1"/>
    <n v="0"/>
    <n v="2.5"/>
    <n v="0"/>
    <n v="0"/>
    <n v="2.5"/>
    <x v="86"/>
  </r>
  <r>
    <x v="0"/>
    <s v="NYJ"/>
    <s v="NE"/>
    <n v="51"/>
    <n v="49"/>
    <s v="(7:54) 23-T.Coleman up the middle to NE 34 for 17 yards (2-J.Mills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34"/>
    <n v="66"/>
    <s v="(7:16) 23-T.Coleman right tackle to NE 29 for 5 yards (93-L.Guy; 54-D.Hightow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29"/>
    <n v="71"/>
    <s v="(6:40) 25-T.Johnson left tackle to NE 28 for 1 yard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62"/>
    <n v="38"/>
    <s v="(5:24) 37-D.Harris left end to NE 40 for 2 yards (57-C.Mosle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83"/>
    <n v="17"/>
    <s v="(4:02) 32-Mi.Carter left end to NYJ 20 for 3 yards (98-C.Davis). PENALTY on NYJ-76-G.Fant, Offensive Holding, 8 yards, enforced at NYJ 17 - No Play."/>
    <s v="no_play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80"/>
    <n v="20"/>
    <s v="(3:01) (Shotgun) 32-Mi.Carter right guard to NYJ 24 for 4 yards (8-J.Bentle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E"/>
    <s v="NYJ"/>
    <n v="69"/>
    <n v="31"/>
    <s v="(2:09) 37-D.Harris up the middle to NE 35 for 4 yards (47-B.Huff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65"/>
    <n v="35"/>
    <s v="(2:00) (Shotgun) 28-J.White right tackle to NE 37 for 2 yards (91-J.Franklin-Myers; 94-F.Fatukasi)."/>
    <s v="run"/>
    <n v="1"/>
    <n v="0"/>
    <n v="0"/>
    <n v="0"/>
    <s v="J.White"/>
    <s v="NA"/>
    <n v="0"/>
    <n v="1"/>
    <n v="0"/>
    <n v="0.5"/>
    <n v="0"/>
    <n v="0"/>
    <n v="0.5"/>
    <x v="240"/>
  </r>
  <r>
    <x v="0"/>
    <s v="NYJ"/>
    <s v="NE"/>
    <n v="75"/>
    <n v="25"/>
    <s v="(:13) 2-Z.Wilson kneels to NYJ 24 for -1 yards."/>
    <s v="qb_kneel"/>
    <n v="0"/>
    <n v="0"/>
    <n v="0"/>
    <n v="0"/>
    <s v="Z.Wilson"/>
    <s v="NA"/>
    <n v="0"/>
    <n v="0"/>
    <n v="0"/>
    <n v="0"/>
    <n v="0"/>
    <n v="0"/>
    <n v="0"/>
    <x v="301"/>
  </r>
  <r>
    <x v="0"/>
    <s v="NYJ"/>
    <s v="NE"/>
    <n v="69"/>
    <n v="31"/>
    <s v="(14:16) 25-T.Johnson right guard to NYJ 35 for 4 yards (8-J.Bentley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65"/>
    <n v="35"/>
    <s v="(13:33) 25-T.Johnson right tackle to NYJ 41 for 6 yards (93-L.Guy). PENALTY on NYJ-62-G.Van Roten, Offensive Holding, 10 yards, enforced at NYJ 37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73"/>
    <n v="27"/>
    <s v="(13:08) 2-Z.Wilson scrambles left end to NYJ 37 for 10 yards (94-H.Anderson). PENALTY on NE-33-J.Williams, Defensive Holding, 5 yards, enforced at NYJ 37."/>
    <s v="run"/>
    <n v="0"/>
    <n v="1"/>
    <n v="0"/>
    <n v="0"/>
    <s v="Z.Wilson"/>
    <s v="NA"/>
    <n v="0"/>
    <n v="0"/>
    <n v="0"/>
    <n v="0"/>
    <n v="0"/>
    <n v="0"/>
    <n v="0"/>
    <x v="301"/>
  </r>
  <r>
    <x v="0"/>
    <s v="NYJ"/>
    <s v="NE"/>
    <n v="58"/>
    <n v="42"/>
    <s v="(12:36) 32-Mi.Carter right tackle to NYJ 39 for -3 yards (8-J.Bentley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61"/>
    <n v="39"/>
    <s v="(11:55) (Shotgun) 2-Z.Wilson pass short left to 8-E.Moore to NYJ 49 for 10 yards (2-J.Mills). PENALTY on NYJ-60-C.McGovern, Chop Block, 15 yards, enforced at NYJ 39 - No Play."/>
    <s v="no_play"/>
    <n v="0"/>
    <n v="1"/>
    <n v="0"/>
    <n v="0"/>
    <s v="E.Moore"/>
    <n v="10"/>
    <n v="10"/>
    <n v="0"/>
    <n v="0"/>
    <n v="0"/>
    <n v="0"/>
    <n v="1.7750000000000001"/>
    <n v="1.7750000000000001"/>
    <x v="156"/>
  </r>
  <r>
    <x v="0"/>
    <s v="NE"/>
    <s v="NYJ"/>
    <n v="26"/>
    <n v="74"/>
    <s v="(10:38) 37-D.Harris left guard for 26 yards, TOUCHDOWN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90"/>
    <n v="10"/>
    <s v="(10:18) (Shotgun) 23-T.Coleman right guard to NYJ 14 for 4 yards (93-L.Guy; 98-C.Davis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86"/>
    <n v="14"/>
    <s v="(9:39) 23-T.Coleman right end to NYJ 12 for -2 yards (23-K.Dugg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YJ"/>
    <s v="NE"/>
    <n v="88"/>
    <n v="12"/>
    <s v="(8:54) (Shotgun) 2-Z.Wilson scrambles right end pushed ob at NYJ 22 for 10 yards (55-J.Uche)."/>
    <s v="run"/>
    <n v="0"/>
    <n v="1"/>
    <n v="0"/>
    <n v="0"/>
    <s v="Z.Wilson"/>
    <s v="NA"/>
    <n v="0"/>
    <n v="0"/>
    <n v="0"/>
    <n v="0"/>
    <n v="0"/>
    <n v="0"/>
    <n v="0"/>
    <x v="301"/>
  </r>
  <r>
    <x v="0"/>
    <s v="NYJ"/>
    <s v="NE"/>
    <n v="70"/>
    <n v="30"/>
    <s v="(8:10) (No Huddle) 25-T.Johnson right end to NYJ 47 for 17 yards (32-D.McCourty). NE-27-J.Jackson was injured during the play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3"/>
    <n v="47"/>
    <s v="(7:13) 25-T.Johnson left tackle to 50 for 3 yards (91-D.Wise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0"/>
    <n v="50"/>
    <s v="(6:38) 2-Z.Wilson pass incomplete deep right to 84-C.Davis (27-J.Jackson). PENALTY on NE-27-J.Jackson, Defensive Pass Interference, 19 yards, enforced at 50 - No Play."/>
    <s v="no_play"/>
    <n v="0"/>
    <n v="1"/>
    <n v="0"/>
    <n v="0"/>
    <s v="C.Davis"/>
    <n v="38"/>
    <n v="38"/>
    <n v="0"/>
    <n v="0"/>
    <n v="0"/>
    <n v="0"/>
    <n v="2.2650000000000001"/>
    <n v="2.2650000000000001"/>
    <x v="41"/>
  </r>
  <r>
    <x v="0"/>
    <s v="NYJ"/>
    <s v="NE"/>
    <n v="31"/>
    <n v="69"/>
    <s v="(6:31) 23-T.Coleman right tackle to NE 31 for no gain (54-D.Hightower)."/>
    <s v="run"/>
    <n v="1"/>
    <n v="0"/>
    <n v="0"/>
    <n v="0"/>
    <s v="T.Coleman"/>
    <s v="NA"/>
    <n v="0"/>
    <n v="1"/>
    <n v="0"/>
    <n v="0.5"/>
    <n v="0"/>
    <n v="0"/>
    <n v="0.5"/>
    <x v="329"/>
  </r>
  <r>
    <x v="0"/>
    <s v="NE"/>
    <s v="NYJ"/>
    <n v="25"/>
    <n v="75"/>
    <s v="(4:04) 42-J.Taylor right end to NYJ 16 for 9 yards (33-A.Colbert). PENALTY on NE-76-I.Wynn, Offensive Holding, 10 yards, enforced at NYJ 23."/>
    <s v="run"/>
    <n v="1"/>
    <n v="0"/>
    <n v="0"/>
    <n v="0"/>
    <s v="J.Taylor"/>
    <s v="NA"/>
    <n v="0"/>
    <n v="1"/>
    <n v="0"/>
    <n v="0.5"/>
    <n v="0"/>
    <n v="0"/>
    <n v="0.5"/>
    <x v="357"/>
  </r>
  <r>
    <x v="0"/>
    <s v="NE"/>
    <s v="NYJ"/>
    <n v="30"/>
    <n v="70"/>
    <s v="(3:05) (Shotgun) 84-K.Bourne left end to NYJ 14 for 16 yards (56-Qu.Williams)."/>
    <s v="run"/>
    <n v="1"/>
    <n v="0"/>
    <n v="0"/>
    <n v="0"/>
    <s v="K.Bourne"/>
    <s v="NA"/>
    <n v="0"/>
    <n v="1"/>
    <n v="0"/>
    <n v="0.5"/>
    <n v="0"/>
    <n v="0"/>
    <n v="0.5"/>
    <x v="59"/>
  </r>
  <r>
    <x v="0"/>
    <s v="NE"/>
    <s v="NYJ"/>
    <n v="14"/>
    <n v="86"/>
    <s v="(2:33) 42-J.Taylor up the middle to NYJ 13 for 1 yard (98-S.Rankins; 50-S.Lawson)."/>
    <s v="run"/>
    <n v="1"/>
    <n v="0"/>
    <n v="0"/>
    <n v="0"/>
    <s v="J.Taylor"/>
    <s v="NA"/>
    <n v="0"/>
    <n v="1"/>
    <n v="0"/>
    <n v="0.6"/>
    <n v="0"/>
    <n v="0"/>
    <n v="0.6"/>
    <x v="357"/>
  </r>
  <r>
    <x v="0"/>
    <s v="NYJ"/>
    <s v="NE"/>
    <n v="54"/>
    <n v="46"/>
    <s v="(15:00) (Shotgun) 2-Z.Wilson pass incomplete deep left to 86-R.Griffin. PENALTY on NYJ-86-R.Griffin, Offensive Pass Interference, 10 yards, enforced at NYJ 46 - No Play."/>
    <s v="no_play"/>
    <n v="0"/>
    <n v="1"/>
    <n v="0"/>
    <n v="0"/>
    <s v="R.Griffin"/>
    <s v="NA"/>
    <n v="0"/>
    <n v="0"/>
    <n v="0"/>
    <n v="0"/>
    <n v="0"/>
    <n v="0"/>
    <n v="0"/>
    <x v="252"/>
  </r>
  <r>
    <x v="0"/>
    <s v="NYJ"/>
    <s v="NE"/>
    <n v="60"/>
    <n v="40"/>
    <s v="(14:25) 2-Z.Wilson pass incomplete short right to 84-C.Davis [90-C.Barmore]. PENALTY on NE-9-M.Judon, Defensive Holding, 5 yards, enforced at NYJ 40 - No Play."/>
    <s v="no_play"/>
    <n v="0"/>
    <n v="1"/>
    <n v="0"/>
    <n v="0"/>
    <s v="C.Davis"/>
    <s v="NA"/>
    <n v="0"/>
    <n v="0"/>
    <n v="0"/>
    <n v="0"/>
    <n v="0"/>
    <n v="0"/>
    <n v="0"/>
    <x v="41"/>
  </r>
  <r>
    <x v="0"/>
    <s v="NE"/>
    <s v="NYJ"/>
    <n v="51"/>
    <n v="49"/>
    <s v="(12:04) (Shotgun) 37-D.Harris right guard to NE 48 for -1 yards (50-S.Lawson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YJ"/>
    <s v="NE"/>
    <n v="83"/>
    <n v="17"/>
    <s v="(11:12) (Shotgun) 32-Mi.Carter right end pushed ob at NYJ 17 for no gain (33-J.William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56"/>
    <n v="44"/>
    <s v="(10:13) (No Huddle) 25-T.Johnson right guard to NYJ 48 for 4 yards (50-C.Winovich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YJ"/>
    <s v="NE"/>
    <n v="52"/>
    <n v="48"/>
    <s v="(9:36) (Shotgun) 32-Mi.Carter right guard to NE 48 for 4 yards (98-C.Davis; 54-D.Hightower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48"/>
    <n v="52"/>
    <s v="(9:00) (Shotgun) 32-Mi.Carter left tackle to NE 34 for 14 yards (31-J.Jone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29"/>
    <n v="71"/>
    <s v="(8:02) (No Huddle) 32-Mi.Carter right end pushed ob at NE 18 for 11 yards (33-J.Williams)."/>
    <s v="run"/>
    <n v="1"/>
    <n v="0"/>
    <n v="0"/>
    <n v="0"/>
    <s v="Mi.Carter"/>
    <s v="NA"/>
    <n v="0"/>
    <n v="1"/>
    <n v="0"/>
    <n v="0.5"/>
    <n v="0"/>
    <n v="0"/>
    <n v="0.5"/>
    <x v="155"/>
  </r>
  <r>
    <x v="0"/>
    <s v="NYJ"/>
    <s v="NE"/>
    <n v="18"/>
    <n v="82"/>
    <s v="(7:19) (Shotgun) 25-T.Johnson left guard to NE 16 for 2 yards (23-K.Dugger; 54-D.Hightower)."/>
    <s v="run"/>
    <n v="1"/>
    <n v="0"/>
    <n v="0"/>
    <n v="0"/>
    <s v="T.Johnson"/>
    <s v="NA"/>
    <n v="0"/>
    <n v="1"/>
    <n v="0"/>
    <n v="0.5"/>
    <n v="0"/>
    <n v="0"/>
    <n v="0.5"/>
    <x v="86"/>
  </r>
  <r>
    <x v="0"/>
    <s v="NE"/>
    <s v="NYJ"/>
    <n v="79"/>
    <n v="21"/>
    <s v="(6:06) 37-D.Harris left guard to NE 22 for 1 yard (57-C.Mosle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5"/>
    <n v="75"/>
    <s v="(4:31) Yardline difference due to change of possession 37-D.Harris left guard to NYJ 20 for 5 yards (40-J.Guidry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0"/>
    <n v="80"/>
    <s v="(3:56) 37-D.Harris right tackle to NYJ 22 for -2 yards (37-B.Hall)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22"/>
    <n v="78"/>
    <s v="(3:19) 37-D.Harris right guard to NYJ 10 for 12 yards (20-M.Maye). PENALTY on NYJ-20-M.Maye, Horse Collar Tackle, 5 yards, enforced at NYJ 10."/>
    <s v="run"/>
    <n v="1"/>
    <n v="0"/>
    <n v="0"/>
    <n v="0"/>
    <s v="D.Harris"/>
    <s v="NA"/>
    <n v="0"/>
    <n v="1"/>
    <n v="0"/>
    <n v="0.5"/>
    <n v="0"/>
    <n v="0"/>
    <n v="0.5"/>
    <x v="80"/>
  </r>
  <r>
    <x v="0"/>
    <s v="NE"/>
    <s v="NYJ"/>
    <n v="5"/>
    <n v="95"/>
    <s v="(3:11) 70-Y.Durant reported in as eligible.  37-D.Harris left tackle to NYJ 2 for 3 yards (57-C.Mosley, 33-A.Colbert)."/>
    <s v="run"/>
    <n v="1"/>
    <n v="0"/>
    <n v="0"/>
    <n v="0"/>
    <s v="D.Harris"/>
    <s v="NA"/>
    <n v="0"/>
    <n v="1"/>
    <n v="0"/>
    <n v="1.4"/>
    <n v="0"/>
    <n v="0"/>
    <n v="1.4"/>
    <x v="80"/>
  </r>
  <r>
    <x v="0"/>
    <s v="NE"/>
    <s v="NYJ"/>
    <n v="2"/>
    <n v="98"/>
    <s v="(2:30) 70-Y.Durant reported in as eligible.  37-D.Harris up the middle to NYJ 3 for -1 yards (43-D.Phillips)."/>
    <s v="run"/>
    <n v="1"/>
    <n v="0"/>
    <n v="0"/>
    <n v="0"/>
    <s v="D.Harris"/>
    <s v="NA"/>
    <n v="0"/>
    <n v="1"/>
    <n v="0"/>
    <n v="2.5"/>
    <n v="0"/>
    <n v="0"/>
    <n v="2.5"/>
    <x v="80"/>
  </r>
  <r>
    <x v="0"/>
    <s v="NE"/>
    <s v="NYJ"/>
    <n v="3"/>
    <n v="97"/>
    <s v="(2:24) 70-Y.Durant reported in as eligible.  37-D.Harris left end to NYJ 8 for -5 yards (50-S.Lawson; 56-Qu.Williams)."/>
    <s v="run"/>
    <n v="1"/>
    <n v="0"/>
    <n v="0"/>
    <n v="0"/>
    <s v="D.Harris"/>
    <s v="NA"/>
    <n v="0"/>
    <n v="1"/>
    <n v="0"/>
    <n v="2.1"/>
    <n v="0"/>
    <n v="0"/>
    <n v="2.1"/>
    <x v="80"/>
  </r>
  <r>
    <x v="0"/>
    <s v="CAR"/>
    <s v="NO"/>
    <n v="75"/>
    <n v="25"/>
    <s v="(15:00) 22-C.McCaffrey right tackle to CAR 28 for 3 yards (70-C.Ringo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40"/>
    <n v="60"/>
    <s v="(13:31) 30-C.Hubbard right tackle to NO 40 for no gain (94-C.Jordan; 56-D.Davi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65"/>
    <n v="35"/>
    <s v="(11:52) (Shotgun) 2-J.Winston pass incomplete short left to 34-T.Jones. PENALTY on CAR-91-M.Fox, Roughing the Passer, 15 yards, enforced at NO 35 - No Play."/>
    <s v="no_play"/>
    <n v="0"/>
    <n v="1"/>
    <n v="0"/>
    <n v="0"/>
    <s v="T.Jones"/>
    <s v="NA"/>
    <n v="0"/>
    <n v="0"/>
    <n v="0"/>
    <n v="0"/>
    <n v="0"/>
    <n v="0"/>
    <n v="0"/>
    <x v="218"/>
  </r>
  <r>
    <x v="0"/>
    <s v="CAR"/>
    <s v="NO"/>
    <n v="93"/>
    <n v="7"/>
    <s v="(9:56) 22-C.McCaffrey left guard to CAR 10 for 3 yards (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90"/>
    <n v="10"/>
    <s v="(9:18) 14-S.Darnold pass incomplete short right to 30-C.Hubbard. PENALTY on NO-98-P.Turner, Roughing the Passer, 15 yards, enforced at CAR 10 - No Play."/>
    <s v="no_play"/>
    <n v="0"/>
    <n v="1"/>
    <n v="0"/>
    <n v="0"/>
    <s v="C.Hubbard"/>
    <s v="NA"/>
    <n v="0"/>
    <n v="0"/>
    <n v="0"/>
    <n v="0"/>
    <n v="0"/>
    <n v="0"/>
    <n v="0"/>
    <x v="255"/>
  </r>
  <r>
    <x v="0"/>
    <s v="CAR"/>
    <s v="NO"/>
    <n v="75"/>
    <n v="25"/>
    <s v="(9:13) (Shotgun) 22-C.McCaffrey left end pushed ob at CAR 30 for 5 yards (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90"/>
    <n v="10"/>
    <s v="(6:48) 74-J.Hurst reported in as eligible.  41-A.Kamara left guard to NO 12 for 2 yards (43-H.Reddick; 97-Y.Gross-Matos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66"/>
    <n v="34"/>
    <s v="(5:08) 22-C.McCaffrey right tackle to CAR 37 for 3 yards (70-C.Ringo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8"/>
    <n v="42"/>
    <s v="(3:51) (Shotgun) 22-C.McCaffrey up the middle to CAR 44 for 2 yards (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6"/>
    <n v="44"/>
    <s v="(3:11) 22-C.McCaffrey up the middle to 50 for 6 yards (97-M.Roach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0"/>
    <n v="50"/>
    <s v="(2:31) (Shotgun) 22-C.McCaffrey left guard to NO 49 for 1 yard (95-A.Huggins; 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36"/>
    <n v="64"/>
    <s v="(1:08) 30-C.Hubbard left tackle to NO 35 for 1 yard (57-J.Holme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17"/>
    <n v="83"/>
    <s v="(15:00) (Shotgun) 22-C.McCaffrey left guard to NO 17 for no gain (56-D.Davis; 96-C.Granderso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17"/>
    <n v="83"/>
    <s v="(14:25) (Shotgun) 14-S.Darnold pass short left to 2-Dj.Moore to NO 9 for 8 yards (43-M.Williams). PENALTY on CAR-75-C.Erving, Offensive Holding, 10 yards, enforced at NO 17 - No Play."/>
    <s v="no_play"/>
    <n v="0"/>
    <n v="1"/>
    <n v="0"/>
    <n v="0"/>
    <s v="Dj.Moore"/>
    <s v="NA"/>
    <n v="0"/>
    <n v="0"/>
    <n v="0"/>
    <n v="0"/>
    <n v="0"/>
    <n v="0"/>
    <n v="0"/>
    <x v="84"/>
  </r>
  <r>
    <x v="0"/>
    <s v="CAR"/>
    <s v="NO"/>
    <n v="8"/>
    <n v="92"/>
    <s v="(13:28) 22-C.McCaffrey left guard to NO 6 for 2 yards (43-M.William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</r>
  <r>
    <x v="0"/>
    <s v="CAR"/>
    <s v="NO"/>
    <n v="6"/>
    <n v="94"/>
    <s v="(12:39) 22-C.McCaffrey left end to NO 1 for 5 yards (27-M.Jenkins)."/>
    <s v="run"/>
    <n v="1"/>
    <n v="0"/>
    <n v="0"/>
    <n v="0"/>
    <s v="C.McCaffrey"/>
    <s v="NA"/>
    <n v="0"/>
    <n v="1"/>
    <n v="0"/>
    <n v="1.3"/>
    <n v="0"/>
    <n v="0"/>
    <n v="1.3"/>
    <x v="85"/>
  </r>
  <r>
    <x v="0"/>
    <s v="CAR"/>
    <s v="NO"/>
    <n v="1"/>
    <n v="99"/>
    <s v="(11:58) 70-B.Christensen reported in as eligible.  22-C.McCaffrey left tackle to NO 2 for -1 yards (98-P.Turner)."/>
    <s v="run"/>
    <n v="1"/>
    <n v="0"/>
    <n v="0"/>
    <n v="0"/>
    <s v="C.McCaffrey"/>
    <s v="NA"/>
    <n v="0"/>
    <n v="1"/>
    <n v="0"/>
    <n v="3.3"/>
    <n v="0"/>
    <n v="0"/>
    <n v="3.3"/>
    <x v="85"/>
  </r>
  <r>
    <x v="0"/>
    <s v="NO"/>
    <s v="CAR"/>
    <n v="75"/>
    <n v="25"/>
    <s v="(11:05) 41-A.Kamara up the middle to NO 27 for 2 yards (91-M.Fox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67"/>
    <n v="33"/>
    <s v="(6:50) 22-C.McCaffrey right tackle to CAR 32 for -1 yards (94-C.Jorda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2"/>
    <n v="48"/>
    <s v="(5:23) 22-C.McCaffrey left tackle pushed ob at NO 36 for 16 yards (27-M.Jenkin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"/>
    <n v="92"/>
    <s v="(2:53) (Shotgun) 22-C.McCaffrey right guard to NO 2 for 6 yards (43-M.Williams; 27-M.Jenkins)."/>
    <s v="run"/>
    <n v="1"/>
    <n v="0"/>
    <n v="0"/>
    <n v="0"/>
    <s v="C.McCaffrey"/>
    <s v="NA"/>
    <n v="0"/>
    <n v="1"/>
    <n v="0"/>
    <n v="1.1000000000000001"/>
    <n v="0"/>
    <n v="0"/>
    <n v="1.1000000000000001"/>
    <x v="85"/>
  </r>
  <r>
    <x v="0"/>
    <s v="CAR"/>
    <s v="NO"/>
    <n v="2"/>
    <n v="98"/>
    <s v="(2:07) (Shotgun) 22-C.McCaffrey up the middle to NO 2 for no gain (56-D.Davis)."/>
    <s v="run"/>
    <n v="1"/>
    <n v="0"/>
    <n v="0"/>
    <n v="0"/>
    <s v="C.McCaffrey"/>
    <s v="NA"/>
    <n v="0"/>
    <n v="1"/>
    <n v="0"/>
    <n v="2.5"/>
    <n v="0"/>
    <n v="0"/>
    <n v="2.5"/>
    <x v="85"/>
  </r>
  <r>
    <x v="0"/>
    <s v="CAR"/>
    <s v="NO"/>
    <n v="52"/>
    <n v="48"/>
    <s v="(:17) (Shotgun) 14-S.Darnold scrambles left end ran ob at NO 45 for 7 yards (26-P.Williams)."/>
    <s v="run"/>
    <n v="0"/>
    <n v="1"/>
    <n v="0"/>
    <n v="0"/>
    <s v="S.Darnold"/>
    <s v="NA"/>
    <n v="0"/>
    <n v="0"/>
    <n v="0"/>
    <n v="0"/>
    <n v="0"/>
    <n v="0"/>
    <n v="0"/>
    <x v="330"/>
  </r>
  <r>
    <x v="0"/>
    <s v="NO"/>
    <s v="CAR"/>
    <n v="75"/>
    <n v="25"/>
    <s v="(14:55) 74-J.Hurst reported in as eligible.  41-A.Kamara right tackle to NO 25 for no gain (29-R.Melvin; 7-S.Thomp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75"/>
    <n v="25"/>
    <s v="(14:16) 41-A.Kamara left tackle to NO 25 for no gain (26-D.Jack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CAR"/>
    <s v="NO"/>
    <n v="77"/>
    <n v="23"/>
    <s v="(13:22) 22-C.McCaffrey left end to CAR 26 for 3 yards (99-S.Tuttle; 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39"/>
    <n v="61"/>
    <s v="(11:27) 22-C.McCaffrey left guard to NO 34 for 5 yards (94-C.Jordan; 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38"/>
    <n v="62"/>
    <s v="(8:27) 11-D.Harris right end pushed ob at CAR 34 for 4 yards (31-J.Burris). PENALTY on NO-1-M.Callaway, Offensive Holding, 10 yards, enforced at CAR 37."/>
    <s v="run"/>
    <n v="1"/>
    <n v="0"/>
    <n v="0"/>
    <n v="0"/>
    <s v="D.Harris"/>
    <s v="NA"/>
    <n v="0"/>
    <n v="1"/>
    <n v="0"/>
    <n v="0.5"/>
    <n v="0"/>
    <n v="0"/>
    <n v="0.5"/>
    <x v="217"/>
  </r>
  <r>
    <x v="0"/>
    <s v="NO"/>
    <s v="CAR"/>
    <n v="47"/>
    <n v="53"/>
    <s v="(7:56) 41-A.Kamara left tackle to CAR 45 for 2 yards (93-B.Roy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45"/>
    <n v="55"/>
    <s v="(7:08) (Shotgun) 2-J.Winston scrambles left end to CAR 33 for 12 yards (7-S.Thompson; 53-B.Burns)."/>
    <s v="run"/>
    <n v="0"/>
    <n v="1"/>
    <n v="0"/>
    <n v="0"/>
    <s v="J.Winston"/>
    <s v="NA"/>
    <n v="0"/>
    <n v="0"/>
    <n v="0"/>
    <n v="0"/>
    <n v="0"/>
    <n v="0"/>
    <n v="0"/>
    <x v="320"/>
  </r>
  <r>
    <x v="0"/>
    <s v="NO"/>
    <s v="CAR"/>
    <n v="33"/>
    <n v="67"/>
    <s v="(6:19) (Shotgun) 34-T.Jones up the middle to CAR 33 for no gain (95-D.Brown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CAR"/>
    <s v="NO"/>
    <n v="60"/>
    <n v="40"/>
    <s v="(5:25) 30-C.Hubbard left guard to CAR 49 for 9 yards (29-P.Adebo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51"/>
    <n v="49"/>
    <s v="(4:45) (Shotgun) 30-C.Hubbard left guard to CAR 49 for no gain (95-A.Huggins; 53-Z.Bau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88"/>
    <n v="12"/>
    <s v="(3:59) (Shotgun) 34-T.Jones right guard to NO 13 for 1 yard (7-S.Thompson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NO"/>
    <s v="CAR"/>
    <n v="87"/>
    <n v="13"/>
    <s v="(3:18) (Shotgun) 7-T.Hill right tackle to NO 20 for 7 yards (49-F.Luvu)."/>
    <s v="run"/>
    <n v="1"/>
    <n v="0"/>
    <n v="0"/>
    <n v="0"/>
    <s v="T.Hill"/>
    <s v="NA"/>
    <n v="0"/>
    <n v="1"/>
    <n v="0"/>
    <n v="0.5"/>
    <n v="0"/>
    <n v="0"/>
    <n v="0.5"/>
    <x v="319"/>
  </r>
  <r>
    <x v="0"/>
    <s v="NO"/>
    <s v="CAR"/>
    <n v="80"/>
    <n v="20"/>
    <s v="(2:37) 41-A.Kamara right end ran ob at NO 21 for 1 yard (53-B.Burns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18"/>
    <n v="82"/>
    <s v="(1:34) (Shotgun) 41-A.Kamara right guard to CAR 13 for 5 yards (7-S.Thompson)."/>
    <s v="run"/>
    <n v="1"/>
    <n v="0"/>
    <n v="0"/>
    <n v="0"/>
    <s v="A.Kamara"/>
    <s v="NA"/>
    <n v="0"/>
    <n v="1"/>
    <n v="0"/>
    <n v="0.5"/>
    <n v="0"/>
    <n v="0"/>
    <n v="0.5"/>
    <x v="61"/>
  </r>
  <r>
    <x v="0"/>
    <s v="NO"/>
    <s v="CAR"/>
    <n v="13"/>
    <n v="87"/>
    <s v="(:52) (Shotgun) 7-T.Hill scrambles up the middle to CAR 4 for 9 yards (21-J.Chinn)."/>
    <s v="run"/>
    <n v="0"/>
    <n v="1"/>
    <n v="0"/>
    <n v="0"/>
    <s v="T.Hill"/>
    <s v="NA"/>
    <n v="0"/>
    <n v="0"/>
    <n v="0"/>
    <n v="0"/>
    <n v="0"/>
    <n v="0"/>
    <n v="0"/>
    <x v="319"/>
  </r>
  <r>
    <x v="0"/>
    <s v="NO"/>
    <s v="CAR"/>
    <n v="1"/>
    <n v="99"/>
    <s v="(15:00) 41-A.Kamara right end to CAR 8 for -7 yards (26-D.Jackson; 90-D.Jones). CAR-97-Y.Gross-Matos was injured during the play. His return is Questionable."/>
    <s v="run"/>
    <n v="1"/>
    <n v="0"/>
    <n v="0"/>
    <n v="0"/>
    <s v="A.Kamara"/>
    <s v="NA"/>
    <n v="0"/>
    <n v="1"/>
    <n v="0"/>
    <n v="3.3"/>
    <n v="0"/>
    <n v="0"/>
    <n v="3.3"/>
    <x v="61"/>
  </r>
  <r>
    <x v="0"/>
    <s v="NO"/>
    <s v="CAR"/>
    <n v="8"/>
    <n v="92"/>
    <s v="(14:43) (Shotgun) 2-J.Winston scrambles up the middle for 8 yards, TOUCHDOWN."/>
    <s v="run"/>
    <n v="0"/>
    <n v="1"/>
    <n v="0"/>
    <n v="0"/>
    <s v="J.Winston"/>
    <s v="NA"/>
    <n v="0"/>
    <n v="0"/>
    <n v="0"/>
    <n v="0"/>
    <n v="0"/>
    <n v="0"/>
    <n v="0"/>
    <x v="320"/>
  </r>
  <r>
    <x v="0"/>
    <s v="CAR"/>
    <s v="NO"/>
    <n v="75"/>
    <n v="25"/>
    <s v="(14:37) 22-C.McCaffrey right tackle to CAR 27 for 2 yards (56-D.Davis; 99-S.Tuttle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50"/>
    <n v="50"/>
    <s v="(11:45) (Shotgun) 22-C.McCaffrey left tackle to CAR 48 for -2 yards (98-P.Turner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NO"/>
    <s v="CAR"/>
    <n v="90"/>
    <n v="10"/>
    <s v="(9:37) 34-T.Jones left tackle to NO 16 for 6 yards (90-D.Jones; 34-S.Chandler)."/>
    <s v="run"/>
    <n v="1"/>
    <n v="0"/>
    <n v="0"/>
    <n v="0"/>
    <s v="T.Jones"/>
    <s v="NA"/>
    <n v="0"/>
    <n v="1"/>
    <n v="0"/>
    <n v="0.5"/>
    <n v="0"/>
    <n v="0"/>
    <n v="0.5"/>
    <x v="218"/>
  </r>
  <r>
    <x v="0"/>
    <s v="CAR"/>
    <s v="NO"/>
    <n v="53"/>
    <n v="47"/>
    <s v="(8:36) (Shotgun) 14-S.Darnold pass short left to 22-C.McCaffrey pushed ob at CAR 39 for -8 yards (56-D.Davis). PENALTY on NO-70-C.Ringo, Roughing the Passer, 15 yards, enforced at CAR 47 - No Play."/>
    <s v="no_play"/>
    <n v="0"/>
    <n v="1"/>
    <n v="0"/>
    <n v="0"/>
    <s v="C.McCaffrey"/>
    <s v="NA"/>
    <n v="0"/>
    <n v="0"/>
    <n v="0"/>
    <n v="0"/>
    <n v="0"/>
    <n v="0"/>
    <n v="0"/>
    <x v="85"/>
  </r>
  <r>
    <x v="0"/>
    <s v="CAR"/>
    <s v="NO"/>
    <n v="27"/>
    <n v="73"/>
    <s v="(7:22) 22-C.McCaffrey up the middle to NO 27 for no gain (96-C.Granderso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11"/>
    <n v="89"/>
    <s v="(6:00) 22-C.McCaffrey right tackle for 11 yards, TOUCHDOWN."/>
    <s v="run"/>
    <n v="1"/>
    <n v="0"/>
    <n v="0"/>
    <n v="0"/>
    <s v="C.McCaffrey"/>
    <s v="NA"/>
    <n v="0"/>
    <n v="1"/>
    <n v="0"/>
    <n v="0.7"/>
    <n v="0"/>
    <n v="0"/>
    <n v="0.7"/>
    <x v="85"/>
  </r>
  <r>
    <x v="0"/>
    <s v="CAR"/>
    <s v="NO"/>
    <n v="32"/>
    <n v="68"/>
    <s v="(4:28) 30-C.Hubbard left guard to NO 32 for no gain (94-C.Jorda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32"/>
    <n v="68"/>
    <s v="(3:43) 22-C.McCaffrey left tackle pushed ob at NO 33 for -1 yards (56-D.Davis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6"/>
    <n v="14"/>
    <s v="(2:36) 22-C.McCaffrey up the middle to CAR 15 for 1 yard (53-Z.Baun)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85"/>
    <n v="15"/>
    <s v="(2:31) (Shotgun) 22-C.McCaffrey left tackle to CAR 18 for 3 yards (96-C.Granderson; 29-P.Adebo). PENALTY on NO-29-P.Adebo, Unnecessary Roughness, 15 yards, enforced at CAR 18."/>
    <s v="run"/>
    <n v="1"/>
    <n v="0"/>
    <n v="0"/>
    <n v="0"/>
    <s v="C.McCaffrey"/>
    <s v="NA"/>
    <n v="0"/>
    <n v="1"/>
    <n v="0"/>
    <n v="0.5"/>
    <n v="0"/>
    <n v="0"/>
    <n v="0.5"/>
    <x v="85"/>
  </r>
  <r>
    <x v="0"/>
    <s v="CAR"/>
    <s v="NO"/>
    <n v="67"/>
    <n v="33"/>
    <s v="(2:23) 30-C.Hubbard up the middle to CAR 35 for 2 yards (94-C.Jordan; 43-M.Williams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65"/>
    <n v="35"/>
    <s v="(2:00) (Shotgun) 30-C.Hubbard left end to CAR 30 for -5 yards (96-C.Granderso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CAR"/>
    <s v="NO"/>
    <n v="70"/>
    <n v="30"/>
    <s v="(1:15) 30-C.Hubbard right tackle to CAR 33 for 3 yards (31-D.Trufant; 94-C.Jordan)."/>
    <s v="run"/>
    <n v="1"/>
    <n v="0"/>
    <n v="0"/>
    <n v="0"/>
    <s v="C.Hubbard"/>
    <s v="NA"/>
    <n v="0"/>
    <n v="1"/>
    <n v="0"/>
    <n v="0.5"/>
    <n v="0"/>
    <n v="0"/>
    <n v="0.5"/>
    <x v="255"/>
  </r>
  <r>
    <x v="0"/>
    <s v="NO"/>
    <s v="CAR"/>
    <n v="70"/>
    <n v="30"/>
    <s v="(:22) 2-J.Winston kneels to NO 29 for -1 yards."/>
    <s v="qb_kneel"/>
    <n v="0"/>
    <n v="0"/>
    <n v="0"/>
    <n v="0"/>
    <s v="J.Winston"/>
    <s v="NA"/>
    <n v="0"/>
    <n v="0"/>
    <n v="0"/>
    <n v="0"/>
    <n v="0"/>
    <n v="0"/>
    <n v="0"/>
    <x v="320"/>
  </r>
  <r>
    <x v="0"/>
    <s v="NYG"/>
    <s v="WAS"/>
    <n v="79"/>
    <n v="21"/>
    <s v="(13:30) 26-S.Barkley right guard to NYG 26 for 5 yards (26-L.Collins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6"/>
    <n v="54"/>
    <s v="(11:57) (No Huddle) 8-D.Jones scrambles right end ran ob at WAS 44 for 2 yards (99-C.Young)."/>
    <s v="run"/>
    <n v="0"/>
    <n v="1"/>
    <n v="0"/>
    <n v="0"/>
    <s v="D.Jones"/>
    <s v="NA"/>
    <n v="0"/>
    <n v="0"/>
    <n v="0"/>
    <n v="0"/>
    <n v="0"/>
    <n v="0"/>
    <n v="0"/>
    <x v="318"/>
  </r>
  <r>
    <x v="0"/>
    <s v="NYG"/>
    <s v="WAS"/>
    <n v="29"/>
    <n v="71"/>
    <s v="(9:34) (No Huddle, Shotgun) 8-D.Jones left end pushed ob at WAS 14 for 15 yards (26-L.Collins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14"/>
    <n v="86"/>
    <s v="(9:00) (No Huddle, Shotgun) 26-S.Barkley right end to WAS 16 for -2 yards (96-J.Smith-Williams, 31-K.Curl)."/>
    <s v="run"/>
    <n v="1"/>
    <n v="0"/>
    <n v="0"/>
    <n v="0"/>
    <s v="S.Barkley"/>
    <s v="NA"/>
    <n v="0"/>
    <n v="1"/>
    <n v="0"/>
    <n v="0.6"/>
    <n v="0"/>
    <n v="0"/>
    <n v="0.6"/>
    <x v="179"/>
  </r>
  <r>
    <x v="0"/>
    <s v="NYG"/>
    <s v="WAS"/>
    <n v="16"/>
    <n v="84"/>
    <s v="(8:21) (No Huddle, Shotgun) 8-D.Jones pass incomplete short middle to 3-S.Shepard. PENALTY on WAS-99-C.Young, Roughing the Passer, 8 yards, enforced at WAS 16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8"/>
    <n v="92"/>
    <s v="(8:17) (Shotgun) 26-S.Barkley right tackle to WAS 6 for 2 yards (93-J.Allen; 98-M.Ioannidis)."/>
    <s v="run"/>
    <n v="1"/>
    <n v="0"/>
    <n v="0"/>
    <n v="0"/>
    <s v="S.Barkley"/>
    <s v="NA"/>
    <n v="0"/>
    <n v="1"/>
    <n v="0"/>
    <n v="1.1000000000000001"/>
    <n v="0"/>
    <n v="0"/>
    <n v="1.1000000000000001"/>
    <x v="179"/>
  </r>
  <r>
    <x v="0"/>
    <s v="NYG"/>
    <s v="WAS"/>
    <n v="6"/>
    <n v="94"/>
    <s v="(7:39) (No Huddle, Shotgun) 8-D.Jones up the middle for 6 yards, TOUCHDOWN."/>
    <s v="run"/>
    <n v="1"/>
    <n v="0"/>
    <n v="0"/>
    <n v="0"/>
    <s v="D.Jones"/>
    <s v="NA"/>
    <n v="0"/>
    <n v="1"/>
    <n v="0"/>
    <n v="1.3"/>
    <n v="0"/>
    <n v="0"/>
    <n v="1.3"/>
    <x v="318"/>
  </r>
  <r>
    <x v="0"/>
    <s v="WAS"/>
    <s v="NYG"/>
    <n v="65"/>
    <n v="35"/>
    <s v="(6:56) (Shotgun) 24-A.Gibson left guard to WAS 36 for 1 yard (59-L.Carter, 21-J.Pepper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76"/>
    <n v="24"/>
    <s v="(5:52) (Shotgun) 26-S.Barkley right end ran ob at WAS 35 for 41 yards (31-K.Curl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35"/>
    <n v="65"/>
    <s v="(5:11) (No Huddle) 18-C.Board left end to WAS 29 for 6 yards (20-B.McCain). End around"/>
    <s v="run"/>
    <n v="1"/>
    <n v="0"/>
    <n v="0"/>
    <n v="0"/>
    <s v="C.Board"/>
    <s v="NA"/>
    <n v="0"/>
    <n v="1"/>
    <n v="0"/>
    <n v="0.5"/>
    <n v="0"/>
    <n v="0"/>
    <n v="0.5"/>
    <x v="215"/>
  </r>
  <r>
    <x v="0"/>
    <s v="NYG"/>
    <s v="WAS"/>
    <n v="29"/>
    <n v="71"/>
    <s v="(4:34) (No Huddle) 28-D.Booker left tackle to WAS 27 for 2 yards (94-D.Payne)."/>
    <s v="run"/>
    <n v="1"/>
    <n v="0"/>
    <n v="0"/>
    <n v="0"/>
    <s v="D.Booker"/>
    <s v="NA"/>
    <n v="0"/>
    <n v="1"/>
    <n v="0"/>
    <n v="0.5"/>
    <n v="0"/>
    <n v="0"/>
    <n v="0.5"/>
    <x v="213"/>
  </r>
  <r>
    <x v="0"/>
    <s v="WAS"/>
    <s v="NYG"/>
    <n v="90"/>
    <n v="10"/>
    <s v="(3:17) 24-A.Gibson right end to WAS 16 for 6 yards (54-B.Martinez; 59-L.Carter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62"/>
    <n v="38"/>
    <s v="(1:54) 1-D.Carter left tackle to WAS 40 for 2 yards (59-L.Carter; 99-L.Williams)."/>
    <s v="run"/>
    <n v="1"/>
    <n v="0"/>
    <n v="0"/>
    <n v="0"/>
    <s v="D.Carter"/>
    <s v="NA"/>
    <n v="0"/>
    <n v="1"/>
    <n v="0"/>
    <n v="0.5"/>
    <n v="0"/>
    <n v="0"/>
    <n v="0.5"/>
    <x v="358"/>
  </r>
  <r>
    <x v="0"/>
    <s v="WAS"/>
    <s v="NYG"/>
    <n v="48"/>
    <n v="52"/>
    <s v="(:37) 24-A.Gibson left end to NYG 43 for 5 yards (75-D.Shelton; 55-R.Ragland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9"/>
    <n v="61"/>
    <s v="(15:00) (Shotgun) 24-A.Gibson left guard to NYG 39 for no gain (48-T.Crowder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9"/>
    <n v="61"/>
    <s v="(14:18) 71-W.Schweitzer reported in as eligible.  4-T.Heinicke up the middle to NYG 37 for 2 yards (99-L.Williams; 97-D.Lawrence)."/>
    <s v="run"/>
    <n v="1"/>
    <n v="0"/>
    <n v="0"/>
    <n v="0"/>
    <s v="T.Heinicke"/>
    <s v="NA"/>
    <n v="0"/>
    <n v="1"/>
    <n v="0"/>
    <n v="0.5"/>
    <n v="0"/>
    <n v="0"/>
    <n v="0.5"/>
    <x v="359"/>
  </r>
  <r>
    <x v="0"/>
    <s v="WAS"/>
    <s v="NYG"/>
    <n v="37"/>
    <n v="63"/>
    <s v="(13:41) (Shotgun) 24-A.Gibson right end to NYG 32 for 5 yards (54-B.Martinez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8"/>
    <n v="72"/>
    <s v="(12:48) (No Huddle, Shotgun) 24-A.Gibson left guard to NYG 27 for 1 yard (98-A.Johnso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75"/>
    <n v="25"/>
    <s v="(11:11) (Shotgun) 28-D.Booker right end to NYG 32 for 7 yards (55-C.Holcomb)."/>
    <s v="run"/>
    <n v="1"/>
    <n v="0"/>
    <n v="0"/>
    <n v="0"/>
    <s v="D.Booker"/>
    <s v="NA"/>
    <n v="0"/>
    <n v="1"/>
    <n v="0"/>
    <n v="0.5"/>
    <n v="0"/>
    <n v="0"/>
    <n v="0.5"/>
    <x v="213"/>
  </r>
  <r>
    <x v="0"/>
    <s v="NYG"/>
    <s v="WAS"/>
    <n v="74"/>
    <n v="26"/>
    <s v="(7:51) (No Huddle, Shotgun) 8-D.Jones left end to NYG 31 for 5 yards (26-L.Collins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69"/>
    <n v="31"/>
    <s v="(7:21) 39-E.Penny left guard to NYG 34 for 3 yards (90-M.Sweat)."/>
    <s v="run"/>
    <n v="1"/>
    <n v="0"/>
    <n v="0"/>
    <n v="0"/>
    <s v="E.Penny"/>
    <s v="NA"/>
    <n v="0"/>
    <n v="1"/>
    <n v="0"/>
    <n v="0.5"/>
    <n v="0"/>
    <n v="0"/>
    <n v="0.5"/>
    <x v="7"/>
  </r>
  <r>
    <x v="0"/>
    <s v="NYG"/>
    <s v="WAS"/>
    <n v="58"/>
    <n v="42"/>
    <s v="(6:19) (No Huddle, Shotgun) 8-D.Jones left end for 58 yards, TOUCHDOWN NULLIFIED by Penalty. PENALTY on NYG-18-C.Board, Offensive Holding, 10 yards, enforced at WAS 12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22"/>
    <n v="78"/>
    <s v="(6:04) (Shotgun) 8-D.Jones pass incomplete deep left to 19-K.Golladay. PENALTY on WAS-23-W.Jackson, Defensive Pass Interference, 9 yards, enforced at WAS 22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0"/>
    <s v="NYG"/>
    <s v="WAS"/>
    <n v="11"/>
    <n v="89"/>
    <s v="(5:35) (No Huddle, Shotgun) 26-S.Barkley left guard to WAS 11 for no gain (99-C.Young)."/>
    <s v="run"/>
    <n v="1"/>
    <n v="0"/>
    <n v="0"/>
    <n v="0"/>
    <s v="S.Barkley"/>
    <s v="NA"/>
    <n v="0"/>
    <n v="1"/>
    <n v="0"/>
    <n v="0.7"/>
    <n v="0"/>
    <n v="0"/>
    <n v="0.7"/>
    <x v="179"/>
  </r>
  <r>
    <x v="0"/>
    <s v="WAS"/>
    <s v="NYG"/>
    <n v="84"/>
    <n v="16"/>
    <s v="(4:05) (Shotgun) 24-A.Gibson right guard to WAS 26 for 10 yards (22-A.Jackso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31"/>
    <n v="69"/>
    <s v="(1:58) (Shotgun) 41-J.McKissic left end to NYG 29 for 2 yards (59-L.Carter). The Replay Official reviewed the short of the line to gain ruling, and the play was Upheld. The ruling on the field stands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WAS"/>
    <s v="NYG"/>
    <n v="29"/>
    <n v="71"/>
    <s v="(1:24) (Shotgun) 41-J.McKissic right guard to NYG 27 for 2 yards (98-A.Johnson)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WAS"/>
    <s v="NYG"/>
    <n v="4"/>
    <n v="96"/>
    <s v="(:30) (Shotgun) 4-T.Heinicke scrambles up the middle to NYG 2 for 2 yards (99-L.Williams)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WAS"/>
    <s v="NYG"/>
    <n v="2"/>
    <n v="98"/>
    <s v="(:23) (Shotgun) 41-J.McKissic left tackle for 2 yards, TOUCHDOWN."/>
    <s v="run"/>
    <n v="1"/>
    <n v="0"/>
    <n v="0"/>
    <n v="0"/>
    <s v="J.McKissic"/>
    <s v="NA"/>
    <n v="0"/>
    <n v="1"/>
    <n v="0"/>
    <n v="2.5"/>
    <n v="0"/>
    <n v="0"/>
    <n v="2.5"/>
    <x v="180"/>
  </r>
  <r>
    <x v="0"/>
    <s v="NYG"/>
    <s v="WAS"/>
    <n v="76"/>
    <n v="24"/>
    <s v="(:15) 8-D.Jones kneels to NYG 23 for -1 yards."/>
    <s v="qb_kneel"/>
    <n v="0"/>
    <n v="0"/>
    <n v="0"/>
    <n v="0"/>
    <s v="D.Jones"/>
    <s v="NA"/>
    <n v="0"/>
    <n v="0"/>
    <n v="0"/>
    <n v="0"/>
    <n v="0"/>
    <n v="0"/>
    <n v="0"/>
    <x v="318"/>
  </r>
  <r>
    <x v="0"/>
    <s v="NYG"/>
    <s v="WAS"/>
    <n v="50"/>
    <n v="50"/>
    <s v="(13:36) (Shotgun) 8-D.Jones left end to WAS 41 for 9 yards (90-M.Sweat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37"/>
    <n v="63"/>
    <s v="(12:16) (No Huddle) 26-S.Barkley left tackle to WAS 38 for -1 yards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38"/>
    <n v="62"/>
    <s v="(11:34) (No Huddle, Shotgun) 8-D.Jones pass short middle to 3-S.Shepard to WAS 33 for 5 yards (25-B.St-Juste). PENALTY on WAS-26-L.Collins, Defensive Holding, 5 yards, enforced at WAS 38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33"/>
    <n v="67"/>
    <s v="(11:07) 26-S.Barkley left end to WAS 39 for -6 yards (53-J.Bostic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70"/>
    <n v="30"/>
    <s v="(7:25) (Shotgun) 26-S.Barkley right tackle to NYG 32 for 2 yards (94-D.Payne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68"/>
    <n v="32"/>
    <s v="(6:44) (No Huddle, Shotgun) 8-D.Jones pass incomplete short middle to 3-S.Shepard. PENALTY on WAS-29-K.Fuller, Defensive Pass Interference, 13 yards, enforced at NYG 32 - No Play."/>
    <s v="no_play"/>
    <n v="0"/>
    <n v="1"/>
    <n v="0"/>
    <n v="0"/>
    <s v="S.Shepard"/>
    <s v="NA"/>
    <n v="0"/>
    <n v="0"/>
    <n v="0"/>
    <n v="0"/>
    <n v="0"/>
    <n v="0"/>
    <n v="0"/>
    <x v="181"/>
  </r>
  <r>
    <x v="0"/>
    <s v="NYG"/>
    <s v="WAS"/>
    <n v="55"/>
    <n v="45"/>
    <s v="(6:39) 3-S.Shepard right end to NYG 36 for -9 yards (99-C.Young). End Around"/>
    <s v="run"/>
    <n v="1"/>
    <n v="0"/>
    <n v="0"/>
    <n v="0"/>
    <s v="S.Shepard"/>
    <s v="NA"/>
    <n v="0"/>
    <n v="1"/>
    <n v="0"/>
    <n v="0.5"/>
    <n v="0"/>
    <n v="0"/>
    <n v="0.5"/>
    <x v="181"/>
  </r>
  <r>
    <x v="0"/>
    <s v="WAS"/>
    <s v="NYG"/>
    <n v="75"/>
    <n v="25"/>
    <s v="(4:41) 24-A.Gibson left end to WAS 32 for 7 yards (24-J.Bradberry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68"/>
    <n v="32"/>
    <s v="(4:11) (No Huddle, Shotgun) 4-T.Heinicke pass incomplete deep right to 13-A.Humphries (24-J.Bradberry). PENALTY on NYG-24-J.Bradberry, Defensive Pass Interference, 21 yards, enforced at WAS 32 - No Play."/>
    <s v="no_play"/>
    <n v="0"/>
    <n v="1"/>
    <n v="0"/>
    <n v="0"/>
    <s v="A.Humphries"/>
    <s v="NA"/>
    <n v="0"/>
    <n v="0"/>
    <n v="0"/>
    <n v="0"/>
    <n v="0"/>
    <n v="0"/>
    <n v="0"/>
    <x v="234"/>
  </r>
  <r>
    <x v="0"/>
    <s v="WAS"/>
    <s v="NYG"/>
    <n v="39"/>
    <n v="61"/>
    <s v="(3:49) (No Huddle, Shotgun) 24-A.Gibson right end to NYG 25 for 14 yards (23-L.Ryan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5"/>
    <n v="75"/>
    <s v="(3:11) (Shotgun) 24-A.Gibson left guard to NYG 22 for 3 yards (98-A.Johnson; 30-D.Holme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22"/>
    <n v="78"/>
    <s v="(2:30) (Shotgun) 4-T.Heinicke pass short middle to 13-A.Humphries to NYG 16 for 6 yards (30-D.Holmes) [54-B.Martinez]. PENALTY on WAS-76-S.Cosmi, Offensive Holding, 10 yards, enforced at NYG 22 - No Play."/>
    <s v="no_play"/>
    <n v="0"/>
    <n v="1"/>
    <n v="0"/>
    <n v="0"/>
    <s v="A.Humphries"/>
    <s v="NA"/>
    <n v="0"/>
    <n v="0"/>
    <n v="0"/>
    <n v="0"/>
    <n v="0"/>
    <n v="0"/>
    <n v="0"/>
    <x v="234"/>
  </r>
  <r>
    <x v="0"/>
    <s v="WAS"/>
    <s v="NYG"/>
    <n v="32"/>
    <n v="68"/>
    <s v="(2:11) (Shotgun) 4-T.Heinicke scrambles left end ran ob at NYG 31 for 1 yard (21-J.Peppers)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NYG"/>
    <s v="WAS"/>
    <n v="41"/>
    <n v="59"/>
    <s v="(:26) (No Huddle, Shotgun) 8-D.Jones pass incomplete short middle to 19-K.Golladay (55-C.Holcomb). PENALTY on NYG-69-B.Price, Ineligible Downfield Pass, 5 yards, enforced at WAS 41 - No Play."/>
    <s v="no_play"/>
    <n v="0"/>
    <n v="1"/>
    <n v="0"/>
    <n v="0"/>
    <s v="K.Golladay"/>
    <s v="NA"/>
    <n v="0"/>
    <n v="0"/>
    <n v="0"/>
    <n v="0"/>
    <n v="0"/>
    <n v="0"/>
    <n v="0"/>
    <x v="142"/>
  </r>
  <r>
    <x v="0"/>
    <s v="WAS"/>
    <s v="NYG"/>
    <n v="57"/>
    <n v="43"/>
    <s v="(12:53) 24-A.Gibson right end to WAS 46 for 3 yards (55-R.Ragland, 54-B.Martinez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42"/>
    <n v="58"/>
    <s v="(10:44) (Shotgun) 4-T.Heinicke scrambles left end to NYG 41 for 1 yard (23-L.Ryan). PENALTY on NYG-24-J.Bradberry, Defensive Holding, 5 yards, enforced at NYG 41."/>
    <s v="run"/>
    <n v="0"/>
    <n v="1"/>
    <n v="0"/>
    <n v="0"/>
    <s v="T.Heinicke"/>
    <s v="NA"/>
    <n v="0"/>
    <n v="0"/>
    <n v="0"/>
    <n v="0"/>
    <n v="0"/>
    <n v="0"/>
    <n v="0"/>
    <x v="359"/>
  </r>
  <r>
    <x v="0"/>
    <s v="NYG"/>
    <s v="WAS"/>
    <n v="54"/>
    <n v="46"/>
    <s v="(8:11) (No Huddle, Shotgun) 26-S.Barkley left guard to WAS 47 for 7 yards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7"/>
    <n v="53"/>
    <s v="(7:43) (No Huddle, Shotgun) 8-D.Jones left guard to WAS 45 for 2 yards (52-J.Davis; 55-C.Holcomb)."/>
    <s v="run"/>
    <n v="1"/>
    <n v="0"/>
    <n v="0"/>
    <n v="0"/>
    <s v="D.Jones"/>
    <s v="NA"/>
    <n v="0"/>
    <n v="1"/>
    <n v="0"/>
    <n v="0.5"/>
    <n v="0"/>
    <n v="0"/>
    <n v="0.5"/>
    <x v="318"/>
  </r>
  <r>
    <x v="0"/>
    <s v="NYG"/>
    <s v="WAS"/>
    <n v="45"/>
    <n v="55"/>
    <s v="(7:01) 39-E.Penny right guard to WAS 43 for 2 yards (52-J.Davis)."/>
    <s v="run"/>
    <n v="1"/>
    <n v="0"/>
    <n v="0"/>
    <n v="0"/>
    <s v="E.Penny"/>
    <s v="NA"/>
    <n v="0"/>
    <n v="1"/>
    <n v="0"/>
    <n v="0.5"/>
    <n v="0"/>
    <n v="0"/>
    <n v="0.5"/>
    <x v="7"/>
  </r>
  <r>
    <x v="0"/>
    <s v="NYG"/>
    <s v="WAS"/>
    <n v="43"/>
    <n v="57"/>
    <s v="(6:18) (Shotgun) 26-S.Barkley up the middle to WAS 38 for 5 yards (55-C.Holcomb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48"/>
    <n v="52"/>
    <s v="(5:36) (Shotgun) 8-D.Jones scrambles left end to WAS 37 for 11 yards (26-L.Collins)."/>
    <s v="run"/>
    <n v="0"/>
    <n v="1"/>
    <n v="0"/>
    <n v="0"/>
    <s v="D.Jones"/>
    <s v="NA"/>
    <n v="0"/>
    <n v="0"/>
    <n v="0"/>
    <n v="0"/>
    <n v="0"/>
    <n v="0"/>
    <n v="0"/>
    <x v="318"/>
  </r>
  <r>
    <x v="0"/>
    <s v="NYG"/>
    <s v="WAS"/>
    <n v="62"/>
    <n v="38"/>
    <s v="(4:01) (No Huddle, Shotgun) 26-S.Barkley right tackle to NYG 39 for 1 yard (93-J.Allen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WAS"/>
    <s v="NYG"/>
    <n v="92"/>
    <n v="8"/>
    <s v="(3:13) (Shotgun) 24-A.Gibson right end to WAS 19 for 11 yards (54-B.Martinez; 29-X.McKinney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WAS"/>
    <s v="NYG"/>
    <n v="81"/>
    <n v="19"/>
    <s v="(2:26) 24-A.Gibson right end to WAS 22 for 3 yards (99-L.Williams)."/>
    <s v="run"/>
    <n v="1"/>
    <n v="0"/>
    <n v="0"/>
    <n v="0"/>
    <s v="A.Gibson"/>
    <s v="NA"/>
    <n v="0"/>
    <n v="1"/>
    <n v="0"/>
    <n v="0.5"/>
    <n v="0"/>
    <n v="0"/>
    <n v="0.5"/>
    <x v="148"/>
  </r>
  <r>
    <x v="0"/>
    <s v="NYG"/>
    <s v="WAS"/>
    <n v="20"/>
    <n v="80"/>
    <s v="(2:16) 26-S.Barkley right guard to WAS 19 for 1 yard (52-J.Davis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NYG"/>
    <s v="WAS"/>
    <n v="19"/>
    <n v="81"/>
    <s v="(2:12) 26-S.Barkley right guard to WAS 17 for 2 yards (29-K.Fuller; 55-C.Holcomb)."/>
    <s v="run"/>
    <n v="1"/>
    <n v="0"/>
    <n v="0"/>
    <n v="0"/>
    <s v="S.Barkley"/>
    <s v="NA"/>
    <n v="0"/>
    <n v="1"/>
    <n v="0"/>
    <n v="0.5"/>
    <n v="0"/>
    <n v="0"/>
    <n v="0.5"/>
    <x v="179"/>
  </r>
  <r>
    <x v="0"/>
    <s v="WAS"/>
    <s v="NYG"/>
    <n v="66"/>
    <n v="34"/>
    <s v="(1:16) (No Huddle, Shotgun) 41-J.McKissic right guard to WAS 38 for 4 yards (53-O.Ximines; 54-B.Martinez)."/>
    <s v="run"/>
    <n v="1"/>
    <n v="0"/>
    <n v="0"/>
    <n v="0"/>
    <s v="J.McKissic"/>
    <s v="NA"/>
    <n v="0"/>
    <n v="1"/>
    <n v="0"/>
    <n v="0.5"/>
    <n v="0"/>
    <n v="0"/>
    <n v="0.5"/>
    <x v="180"/>
  </r>
  <r>
    <x v="0"/>
    <s v="SF"/>
    <s v="PHI"/>
    <n v="75"/>
    <n v="25"/>
    <s v="(15:00) 25-E.Mitchell up the middle to SF 21 for -4 yards (97-J.Hargrav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8"/>
    <n v="32"/>
    <s v="(13:28) (Shotgun) 26-M.Sanders right tackle to PHI 34 for 2 yards (93-D.Jone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6"/>
    <n v="34"/>
    <s v="(12:53) 26-M.Sanders left end to PHI 36 for 2 yards (54-F.Warner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4"/>
    <n v="36"/>
    <s v="(12:12) (Shotgun) 1-J.Hurts pass incomplete short left to 6-D.Smith. PENALTY on SF-26-J.Norman, Defensive Pass Interference, 10 yards, enforced at PHI 36 - No Play."/>
    <s v="no_play"/>
    <n v="0"/>
    <n v="1"/>
    <n v="0"/>
    <n v="0"/>
    <s v="D.Smith"/>
    <s v="NA"/>
    <n v="0"/>
    <n v="0"/>
    <n v="0"/>
    <n v="0"/>
    <n v="0"/>
    <n v="0"/>
    <n v="0"/>
    <x v="90"/>
  </r>
  <r>
    <x v="0"/>
    <s v="PHI"/>
    <s v="SF"/>
    <n v="50"/>
    <n v="50"/>
    <s v="(11:15) (Shotgun) 26-M.Sanders left guard to 50 for no gain (91-A.Armstead; 54-F.Warner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80"/>
    <n v="20"/>
    <s v="(10:30) 25-E.Mitchell right tackle to SF 19 for -1 yards (97-J.Hargrav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8"/>
    <n v="32"/>
    <s v="(8:54) (No Huddle, Shotgun) 26-M.Sanders left tackle to PHI 37 for 5 yards (3-J.Tartt; 99-J.Kinlaw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59"/>
    <n v="41"/>
    <s v="(7:44) (Shotgun) 26-M.Sanders right end ran ob at SF 49 for 10 yards (24-K.William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49"/>
    <n v="51"/>
    <s v="(7:20) (No Huddle, Shotgun) 14-K.Gainwell up the middle to SF 44 for 5 yards (56-S.Ebukam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44"/>
    <n v="56"/>
    <s v="(7:01) (No Huddle, Shotgun) 14-K.Gainwell right guard to SF 42 for 2 yards (95-K.Street; 54-F.Warner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33"/>
    <n v="67"/>
    <s v="(5:57) (No Huddle, Shotgun) 14-K.Gainwell up the middle to SF 27 for 6 yards (97-N.Bosa; 51-A.Al-Shaair). SF-90-K.Givens was injured during the play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83"/>
    <n v="17"/>
    <s v="(3:19) (Shotgun) 26-M.Sanders left guard to PHI 23 for 6 yards (93-D.Jone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7"/>
    <n v="23"/>
    <s v="(2:39) (Shotgun) 1-J.Hurts scrambles right end ran ob at PHI 35 for 12 yards (3-J.Tartt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60"/>
    <n v="40"/>
    <s v="(1:23) 14-K.Gainwell left tackle to PHI 38 for -2 yards (95-K.Street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36"/>
    <n v="64"/>
    <s v="(:04) (Shotgun) 26-M.Sanders left guard to SF 27 for 9 yards (98-A.Key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27"/>
    <n v="73"/>
    <s v="(15:00) 26-M.Sanders up the middle to SF 29 for -2 yards (93-D.Jones). PHI-79-B.Brooks was injured during the play. His return is Questionable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73"/>
    <n v="27"/>
    <s v="(14:07) 25-E.Mitchell right end to SF 30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7"/>
    <n v="43"/>
    <s v="(11:58) 25-E.Mitchell right end to SF 46 for 3 yards (49-A.Singleton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4"/>
    <n v="46"/>
    <s v="(11:19) 25-E.Mitchell up the middle to SF 46 for no gain (58-G.Avery; 50-E.Wil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4"/>
    <n v="46"/>
    <s v="(10:43) 10-J.Garoppolo up the middle to SF 48 for 2 yards (98-H.Ridgeway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41"/>
    <n v="59"/>
    <s v="(9:21) 25-E.Mitchell up the middle to PHI 44 for -3 yards (98-H.Ridgeway, 90-R.Kerrigan). PENALTY on SF-6-M.Sanu, Illegal Crackback, 15 yards, enforced at PHI 41 - No Play."/>
    <s v="no_play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39"/>
    <n v="61"/>
    <s v="(8:03) (Shotgun) 19-D.Samuel right end to PHI 38 for 1 yard (50-E.Wilson, 97-J.Hargrave)."/>
    <s v="run"/>
    <n v="1"/>
    <n v="0"/>
    <n v="0"/>
    <n v="0"/>
    <s v="D.Samuel"/>
    <s v="NA"/>
    <n v="0"/>
    <n v="1"/>
    <n v="0"/>
    <n v="0.5"/>
    <n v="0"/>
    <n v="0"/>
    <n v="0.5"/>
    <x v="27"/>
  </r>
  <r>
    <x v="0"/>
    <s v="PHI"/>
    <s v="SF"/>
    <n v="11"/>
    <n v="89"/>
    <s v="(5:59) (Shotgun) 1-J.Hurts pass incomplete short left to 6-D.Smith. PENALTY on SF-26-J.Norman, Defensive Pass Interference, 10 yards, enforced at SF 11 - No Play."/>
    <s v="no_play"/>
    <n v="0"/>
    <n v="1"/>
    <n v="0"/>
    <n v="0"/>
    <s v="D.Smith"/>
    <s v="NA"/>
    <n v="0"/>
    <n v="0"/>
    <n v="0"/>
    <n v="0"/>
    <n v="0"/>
    <n v="0"/>
    <n v="0"/>
    <x v="90"/>
  </r>
  <r>
    <x v="0"/>
    <s v="PHI"/>
    <s v="SF"/>
    <n v="1"/>
    <n v="99"/>
    <s v="(5:48) 26-M.Sanders right end to SF 4 for -3 yards (54-F.Warner)."/>
    <s v="run"/>
    <n v="1"/>
    <n v="0"/>
    <n v="0"/>
    <n v="0"/>
    <s v="M.Sanders"/>
    <s v="NA"/>
    <n v="0"/>
    <n v="1"/>
    <n v="0"/>
    <n v="3.3"/>
    <n v="0"/>
    <n v="0"/>
    <n v="3.3"/>
    <x v="160"/>
  </r>
  <r>
    <x v="0"/>
    <s v="PHI"/>
    <s v="SF"/>
    <n v="4"/>
    <n v="96"/>
    <s v="(5:03) (Shotgun) 1-J.Hurts right end pushed ob at SF 3 for 1 yard (1-J.Ward)."/>
    <s v="run"/>
    <n v="1"/>
    <n v="0"/>
    <n v="0"/>
    <n v="0"/>
    <s v="J.Hurts"/>
    <s v="NA"/>
    <n v="0"/>
    <n v="1"/>
    <n v="0"/>
    <n v="1.8"/>
    <n v="0"/>
    <n v="0"/>
    <n v="1.8"/>
    <x v="298"/>
  </r>
  <r>
    <x v="0"/>
    <s v="SF"/>
    <s v="PHI"/>
    <n v="97"/>
    <n v="3"/>
    <s v="(4:20) 44-K.Juszczyk up the middle to SF 5 for 2 yards (58-G.Avery; 28-A.Harris)."/>
    <s v="run"/>
    <n v="1"/>
    <n v="0"/>
    <n v="0"/>
    <n v="0"/>
    <s v="K.Juszczyk"/>
    <s v="NA"/>
    <n v="0"/>
    <n v="1"/>
    <n v="0"/>
    <n v="0.5"/>
    <n v="0"/>
    <n v="0"/>
    <n v="0.5"/>
    <x v="119"/>
  </r>
  <r>
    <x v="0"/>
    <s v="SF"/>
    <s v="PHI"/>
    <n v="95"/>
    <n v="5"/>
    <s v="(3:50) 25-E.Mitchell left guard to SF 10 for 5 yards (57-T.Edwards; 58-G.Avery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85"/>
    <n v="15"/>
    <s v="(2:27) (Shotgun) 25-E.Mitchell right guard to SF 17 for 2 yards (28-A.Harris; 48-P.Johnson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64"/>
    <n v="36"/>
    <s v="(:54) (No Huddle, Shotgun) 10-J.Garoppolo scrambles right end to SF 43 for 7 yards (50-E.Wilson)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SF"/>
    <s v="PHI"/>
    <n v="55"/>
    <n v="45"/>
    <s v="(:28) 10-J.Garoppolo up the middle to SF 49 for 4 yards (50-E.Wilson; 48-P.Johnson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PHI"/>
    <s v="SF"/>
    <n v="75"/>
    <n v="25"/>
    <s v="(:12) 1-J.Hurts kneels to PHI 24 for -1 yards."/>
    <s v="qb_kneel"/>
    <n v="0"/>
    <n v="0"/>
    <n v="0"/>
    <n v="0"/>
    <s v="J.Hurts"/>
    <s v="NA"/>
    <n v="0"/>
    <n v="0"/>
    <n v="0"/>
    <n v="0"/>
    <n v="0"/>
    <n v="0"/>
    <n v="0"/>
    <x v="298"/>
  </r>
  <r>
    <x v="0"/>
    <s v="PHI"/>
    <s v="SF"/>
    <n v="75"/>
    <n v="25"/>
    <s v="(15:00) 26-M.Sanders left tackle to PHI 32 for 7 yards (36-M.Harris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SF"/>
    <s v="PHI"/>
    <n v="69"/>
    <n v="31"/>
    <s v="(13:31) 25-E.Mitchell left end to SF 36 for 5 yards (57-T.Edward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5"/>
    <n v="45"/>
    <s v="(12:21) 25-E.Mitchell up the middle to SF 47 for 2 yards (97-J.Hargrave; 96-D.Barnett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53"/>
    <n v="47"/>
    <s v="(11:39) 10-J.Garoppolo scrambles right end to SF 49 for 2 yards (58-G.Avery)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PHI"/>
    <s v="SF"/>
    <n v="93"/>
    <n v="7"/>
    <s v="(9:51) (Shotgun) 1-J.Hurts left end to PHI 16 for 9 yards (1-J.Ward)."/>
    <s v="run"/>
    <n v="1"/>
    <n v="0"/>
    <n v="0"/>
    <n v="0"/>
    <s v="J.Hurts"/>
    <s v="NA"/>
    <n v="0"/>
    <n v="1"/>
    <n v="0"/>
    <n v="0.5"/>
    <n v="0"/>
    <n v="0"/>
    <n v="0.5"/>
    <x v="298"/>
  </r>
  <r>
    <x v="0"/>
    <s v="PHI"/>
    <s v="SF"/>
    <n v="84"/>
    <n v="16"/>
    <s v="(9:26) (No Huddle, Shotgun) 26-M.Sanders up the middle to PHI 23 for 7 yards (91-A.Armstead; 95-K.Stree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7"/>
    <n v="23"/>
    <s v="(8:54) (No Huddle, Shotgun) 26-M.Sanders right tackle to PHI 29 for 6 yards (3-J.Tart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71"/>
    <n v="29"/>
    <s v="(8:29) (No Huddle, Shotgun) 26-M.Sanders up the middle to PHI 35 for 6 yards (51-A.Al-Shaair; 95-K.Street)."/>
    <s v="run"/>
    <n v="1"/>
    <n v="0"/>
    <n v="0"/>
    <n v="0"/>
    <s v="M.Sanders"/>
    <s v="NA"/>
    <n v="0"/>
    <n v="1"/>
    <n v="0"/>
    <n v="0.5"/>
    <n v="0"/>
    <n v="0"/>
    <n v="0.5"/>
    <x v="160"/>
  </r>
  <r>
    <x v="0"/>
    <s v="PHI"/>
    <s v="SF"/>
    <n v="65"/>
    <n v="35"/>
    <s v="(7:54) (No Huddle, Shotgun) 1-J.Hurts scrambles right end ran ob at PHI 48 for 13 yards (38-D.Lenoir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52"/>
    <n v="48"/>
    <s v="(7:27) (No Huddle, Shotgun) 1-J.Hurts right end pushed ob at SF 49 for 3 yards (54-F.Warner)."/>
    <s v="run"/>
    <n v="1"/>
    <n v="0"/>
    <n v="0"/>
    <n v="0"/>
    <s v="J.Hurts"/>
    <s v="NA"/>
    <n v="0"/>
    <n v="1"/>
    <n v="0"/>
    <n v="0.5"/>
    <n v="0"/>
    <n v="0"/>
    <n v="0.5"/>
    <x v="298"/>
  </r>
  <r>
    <x v="0"/>
    <s v="PHI"/>
    <s v="SF"/>
    <n v="49"/>
    <n v="51"/>
    <s v="(6:55) (No Huddle, Shotgun) 14-K.Gainwell right tackle to SF 46 for 3 yards (93-D.Jones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PHI"/>
    <s v="SF"/>
    <n v="40"/>
    <n v="60"/>
    <s v="(5:46) (No Huddle, Shotgun) 14-K.Gainwell right guard to SF 40 for no gain (56-S.Ebukam)."/>
    <s v="run"/>
    <n v="1"/>
    <n v="0"/>
    <n v="0"/>
    <n v="0"/>
    <s v="K.Gainwell"/>
    <s v="NA"/>
    <n v="0"/>
    <n v="1"/>
    <n v="0"/>
    <n v="0.5"/>
    <n v="0"/>
    <n v="0"/>
    <n v="0.5"/>
    <x v="184"/>
  </r>
  <r>
    <x v="0"/>
    <s v="SF"/>
    <s v="PHI"/>
    <n v="86"/>
    <n v="14"/>
    <s v="(4:14) 25-E.Mitchell right end to SF 24 for 10 yards (52-D.Taylor; 22-M.Epp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76"/>
    <n v="24"/>
    <s v="(3:34) 25-E.Mitchell left end to SF 26 for 2 yards (58-G.Avery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62"/>
    <n v="38"/>
    <s v="(1:28) 25-E.Mitchell left end to SF 41 for 3 yards (96-D.Barnett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44"/>
    <n v="56"/>
    <s v="(14:26) (Shotgun) 25-E.Mitchell right tackle to PHI 42 for 2 yards (91-F.Cox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42"/>
    <n v="58"/>
    <s v="(13:48) (Shotgun) 19-D.Samuel left end pushed ob at PHI 35 for 7 yards (28-A.Harris; 96-D.Barnett)."/>
    <s v="run"/>
    <n v="1"/>
    <n v="0"/>
    <n v="0"/>
    <n v="0"/>
    <s v="D.Samuel"/>
    <s v="NA"/>
    <n v="0"/>
    <n v="1"/>
    <n v="0"/>
    <n v="0.5"/>
    <n v="0"/>
    <n v="0"/>
    <n v="0.5"/>
    <x v="27"/>
  </r>
  <r>
    <x v="0"/>
    <s v="SF"/>
    <s v="PHI"/>
    <n v="35"/>
    <n v="65"/>
    <s v="(13:09) 10-J.Garoppolo scrambles left end to PHI 31 for 4 yards (58-G.Avery). PENALTY on PHI-91-F.Cox, Illegal Use of Hands, 5 yards, enforced at PHI 31."/>
    <s v="run"/>
    <n v="0"/>
    <n v="1"/>
    <n v="0"/>
    <n v="0"/>
    <s v="J.Garoppolo"/>
    <s v="NA"/>
    <n v="0"/>
    <n v="0"/>
    <n v="0"/>
    <n v="0"/>
    <n v="0"/>
    <n v="0"/>
    <n v="0"/>
    <x v="335"/>
  </r>
  <r>
    <x v="0"/>
    <s v="SF"/>
    <s v="PHI"/>
    <n v="26"/>
    <n v="74"/>
    <s v="(12:33) 23-J.Hasty right end ran ob at PHI 5 for 21 yards (2-D.Slay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5"/>
    <n v="95"/>
    <s v="(11:52) 23-J.Hasty up the middle to PHI 3 for 2 yards (28-A.Harris; 91-F.Cox)."/>
    <s v="run"/>
    <n v="1"/>
    <n v="0"/>
    <n v="0"/>
    <n v="0"/>
    <s v="J.Hasty"/>
    <s v="NA"/>
    <n v="0"/>
    <n v="1"/>
    <n v="0"/>
    <n v="1.4"/>
    <n v="0"/>
    <n v="0"/>
    <n v="1.4"/>
    <x v="183"/>
  </r>
  <r>
    <x v="0"/>
    <s v="SF"/>
    <s v="PHI"/>
    <n v="3"/>
    <n v="97"/>
    <s v="(11:09) (Shotgun) 10-J.Garoppolo pass incomplete short left to 6-M.Sanu. PENALTY on PHI-28-A.Harris, Defensive Pass Interference, 2 yards, enforced at PHI 3 - No Play."/>
    <s v="no_play"/>
    <n v="0"/>
    <n v="1"/>
    <n v="0"/>
    <n v="0"/>
    <s v="M.Sanu"/>
    <s v="NA"/>
    <n v="0"/>
    <n v="0"/>
    <n v="0"/>
    <n v="0"/>
    <n v="0"/>
    <n v="0"/>
    <n v="0"/>
    <x v="118"/>
  </r>
  <r>
    <x v="0"/>
    <s v="SF"/>
    <s v="PHI"/>
    <n v="1"/>
    <n v="99"/>
    <s v="(11:04) 25-E.Mitchell left guard for 1 yard, TOUCHDOWN. The Replay Official reviewed the score ruling, and the play was REVERSED. 25-E.Mitchell left tackle to PHI 1 for no gain (97-J.Hargrave; 57-T.Edwards)."/>
    <s v="run"/>
    <n v="1"/>
    <n v="0"/>
    <n v="0"/>
    <n v="0"/>
    <s v="E.Mitchell"/>
    <s v="NA"/>
    <n v="0"/>
    <n v="1"/>
    <n v="0"/>
    <n v="3.3"/>
    <n v="0"/>
    <n v="0"/>
    <n v="3.3"/>
    <x v="297"/>
  </r>
  <r>
    <x v="0"/>
    <s v="SF"/>
    <s v="PHI"/>
    <n v="1"/>
    <n v="99"/>
    <s v="(10:55) 10-J.Garoppolo up the middle for 1 yard, TOUCHDOWN."/>
    <s v="run"/>
    <n v="1"/>
    <n v="0"/>
    <n v="0"/>
    <n v="0"/>
    <s v="J.Garoppolo"/>
    <s v="NA"/>
    <n v="0"/>
    <n v="1"/>
    <n v="0"/>
    <n v="3.3"/>
    <n v="0"/>
    <n v="0"/>
    <n v="3.3"/>
    <x v="335"/>
  </r>
  <r>
    <x v="0"/>
    <s v="PHI"/>
    <s v="SF"/>
    <n v="70"/>
    <n v="30"/>
    <s v="(9:50) (Shotgun) 1-J.Hurts scrambles right end to PHI 38 for 8 yards (1-J.Ward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SF"/>
    <s v="PHI"/>
    <n v="80"/>
    <n v="20"/>
    <s v="(8:17) 23-J.Hasty up the middle to SF 23 for 3 yards (57-T.Edwards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77"/>
    <n v="23"/>
    <s v="(7:34) 23-J.Hasty right end to SF 32 for 9 yards (57-T.Edwards; 49-A.Singleton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68"/>
    <n v="32"/>
    <s v="(6:46) 23-J.Hasty right guard to SF 35 for 3 yards (49-A.Singleton; 97-J.Hargrave)."/>
    <s v="run"/>
    <n v="1"/>
    <n v="0"/>
    <n v="0"/>
    <n v="0"/>
    <s v="J.Hasty"/>
    <s v="NA"/>
    <n v="0"/>
    <n v="1"/>
    <n v="0"/>
    <n v="0.5"/>
    <n v="0"/>
    <n v="0"/>
    <n v="0.5"/>
    <x v="183"/>
  </r>
  <r>
    <x v="0"/>
    <s v="SF"/>
    <s v="PHI"/>
    <n v="65"/>
    <n v="35"/>
    <s v="(6:01) 10-J.Garoppolo FUMBLES (Aborted) at SF 27, touched at SF 31, ball out of bounds at SF 27. PENALTY on PHI-96-D.Barnett, Unnecessary Roughness, 15 yards, enforced at SF 27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58"/>
    <n v="42"/>
    <s v="(5:45) 28-T.Sermon left end to 50 for 8 yards (42-K.Wallace). PENALTY on PHI-42-K.Wallace, Unnecessary Roughness, 15 yards, enforced at 50."/>
    <s v="run"/>
    <n v="1"/>
    <n v="0"/>
    <n v="0"/>
    <n v="0"/>
    <s v="T.Sermon"/>
    <s v="NA"/>
    <n v="0"/>
    <n v="1"/>
    <n v="0"/>
    <n v="0.5"/>
    <n v="0"/>
    <n v="0"/>
    <n v="0.5"/>
    <x v="360"/>
  </r>
  <r>
    <x v="0"/>
    <s v="SF"/>
    <s v="PHI"/>
    <n v="35"/>
    <n v="65"/>
    <s v="(5:30) 49-T.Cannon right guard to PHI 36 for -1 yards (28-A.Harris; 49-A.Singleton)."/>
    <s v="run"/>
    <n v="1"/>
    <n v="0"/>
    <n v="0"/>
    <n v="0"/>
    <s v="T.Cannon"/>
    <s v="NA"/>
    <n v="0"/>
    <n v="1"/>
    <n v="0"/>
    <n v="0.5"/>
    <n v="0"/>
    <n v="0"/>
    <n v="0.5"/>
    <x v="361"/>
  </r>
  <r>
    <x v="0"/>
    <s v="SF"/>
    <s v="PHI"/>
    <n v="36"/>
    <n v="64"/>
    <s v="(5:26) 25-E.Mitchell up the middle to PHI 28 for 8 yards (42-K.Wallace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28"/>
    <n v="72"/>
    <s v="(5:20) 25-E.Mitchell up the middle to PHI 27 for 1 yard (57-T.Edwards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PHI"/>
    <s v="SF"/>
    <n v="66"/>
    <n v="34"/>
    <s v="(4:45) (No Huddle, Shotgun) 1-J.Hurts scrambles right end ran ob at PHI 43 for 9 yards (38-D.Lenoir)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57"/>
    <n v="43"/>
    <s v="(4:38) (Shotgun) 1-J.Hurts scrambles right end ran ob at SF 30 for 27 yards (1-J.Ward). PENALTY on SF-1-J.Ward, Unnecessary Roughness, 15 yards, enforced at SF 30."/>
    <s v="run"/>
    <n v="0"/>
    <n v="1"/>
    <n v="0"/>
    <n v="0"/>
    <s v="J.Hurts"/>
    <s v="NA"/>
    <n v="0"/>
    <n v="0"/>
    <n v="0"/>
    <n v="0"/>
    <n v="0"/>
    <n v="0"/>
    <n v="0"/>
    <x v="298"/>
  </r>
  <r>
    <x v="0"/>
    <s v="PHI"/>
    <s v="SF"/>
    <n v="1"/>
    <n v="99"/>
    <s v="(4:06) (No Huddle) 1-J.Hurts up the middle for 1 yard, TOUCHDOWN. Penalty on SF-55-D.Ford, Defensive Offside, declined."/>
    <s v="run"/>
    <n v="1"/>
    <n v="0"/>
    <n v="0"/>
    <n v="0"/>
    <s v="J.Hurts"/>
    <s v="NA"/>
    <n v="0"/>
    <n v="1"/>
    <n v="0"/>
    <n v="3.3"/>
    <n v="0"/>
    <n v="0"/>
    <n v="3.3"/>
    <x v="298"/>
  </r>
  <r>
    <x v="0"/>
    <s v="SF"/>
    <s v="PHI"/>
    <n v="86"/>
    <n v="14"/>
    <s v="(3:58) 25-E.Mitchell up the middle to SF 15 for 1 yard (91-F.Cox)."/>
    <s v="run"/>
    <n v="1"/>
    <n v="0"/>
    <n v="0"/>
    <n v="0"/>
    <s v="E.Mitchell"/>
    <s v="NA"/>
    <n v="0"/>
    <n v="1"/>
    <n v="0"/>
    <n v="0.5"/>
    <n v="0"/>
    <n v="0"/>
    <n v="0.5"/>
    <x v="297"/>
  </r>
  <r>
    <x v="0"/>
    <s v="SF"/>
    <s v="PHI"/>
    <n v="77"/>
    <n v="23"/>
    <s v="(2:30) 10-J.Garoppolo up the middle to SF 26 for 3 yards (49-A.Singleton)."/>
    <s v="run"/>
    <n v="1"/>
    <n v="0"/>
    <n v="0"/>
    <n v="0"/>
    <s v="J.Garoppolo"/>
    <s v="NA"/>
    <n v="0"/>
    <n v="1"/>
    <n v="0"/>
    <n v="0.5"/>
    <n v="0"/>
    <n v="0"/>
    <n v="0.5"/>
    <x v="335"/>
  </r>
  <r>
    <x v="0"/>
    <s v="SF"/>
    <s v="PHI"/>
    <n v="74"/>
    <n v="26"/>
    <s v="(2:00) 10-J.Garoppolo kneels to SF 25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F"/>
    <s v="PHI"/>
    <n v="75"/>
    <n v="25"/>
    <s v="(1:19) 10-J.Garoppolo kneels to SF 24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F"/>
    <s v="PHI"/>
    <n v="76"/>
    <n v="24"/>
    <s v="(:38) 10-J.Garoppolo kneels to SF 23 for -1 yards."/>
    <s v="qb_kneel"/>
    <n v="0"/>
    <n v="0"/>
    <n v="0"/>
    <n v="0"/>
    <s v="J.Garoppolo"/>
    <s v="NA"/>
    <n v="0"/>
    <n v="0"/>
    <n v="0"/>
    <n v="0"/>
    <n v="0"/>
    <n v="0"/>
    <n v="0"/>
    <x v="335"/>
  </r>
  <r>
    <x v="0"/>
    <s v="SEA"/>
    <s v="TEN"/>
    <n v="75"/>
    <n v="25"/>
    <s v="(15:00) 32-C.Carson left tackle to SEA 27 for 2 yards (48-B.Dupree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73"/>
    <n v="27"/>
    <s v="(14:23) (Shotgun) 3-R.Wilson scrambles right end pushed ob at SEA 34 for 7 yards (96-D.Autry)."/>
    <s v="run"/>
    <n v="0"/>
    <n v="1"/>
    <n v="0"/>
    <n v="0"/>
    <s v="R.Wilson"/>
    <s v="NA"/>
    <n v="0"/>
    <n v="0"/>
    <n v="0"/>
    <n v="0"/>
    <n v="0"/>
    <n v="0"/>
    <n v="0"/>
    <x v="334"/>
  </r>
  <r>
    <x v="0"/>
    <s v="TEN"/>
    <s v="SEA"/>
    <n v="80"/>
    <n v="20"/>
    <s v="(13:40) 22-D.Henry right guard to TEN 21 for 1 yard (97-P.Ford;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9"/>
    <n v="21"/>
    <s v="(13:01) 22-D.Henry right tackle to TEN 19 for -2 yards (97-P.For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19"/>
    <n v="81"/>
    <s v="(10:53) (No Huddle) 32-C.Carson up the middle to TEN 14 for 5 yards (31-K.Byard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14"/>
    <n v="86"/>
    <s v="(10:21) 32-C.Carson up the middle to TEN 13 for 1 yard (58-H.Landry; 93-T.Tart)."/>
    <s v="run"/>
    <n v="1"/>
    <n v="0"/>
    <n v="0"/>
    <n v="0"/>
    <s v="C.Carson"/>
    <s v="NA"/>
    <n v="0"/>
    <n v="1"/>
    <n v="0"/>
    <n v="0.6"/>
    <n v="0"/>
    <n v="0"/>
    <n v="0.6"/>
    <x v="161"/>
  </r>
  <r>
    <x v="0"/>
    <s v="TEN"/>
    <s v="SEA"/>
    <n v="79"/>
    <n v="21"/>
    <s v="(8:39) 22-D.Henry right tackle to TEN 23 for 2 yards (51-K.Hyd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2"/>
    <n v="28"/>
    <s v="(7:32) 22-D.Henry right guard to TEN 35 for 7 yards (6-Q.Diggs; 28-U.Amadi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8"/>
    <n v="62"/>
    <s v="(5:32) 22-D.Henry left end to SEA 38 for no gain (99-A.Woods, 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6"/>
    <n v="84"/>
    <s v="(3:37) 22-D.Henry right guard to SEA 15 for 1 yard (56-J.Brooks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5"/>
    <n v="25"/>
    <s v="(2:45) 32-C.Carson right end to SEA 25 for no gain (24-E.Molden; 54-R.Evans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62"/>
    <n v="38"/>
    <s v="(:50) 32-C.Carson up the middle to SEA 40 for 2 yards (58-H.Landry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80"/>
    <n v="20"/>
    <s v="(12:47) 22-D.Henry up the middle to TEN 24 for 4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0"/>
    <n v="90"/>
    <s v="(10:43) 22-D.Henry left guard to SEA 3 for 7 yards (6-Q.Diggs; 54-B.Wagner). PENALTY on TEN-18-J.Reynolds, Illegal Motion, 5 yards, enforced at SEA 10 - No Play."/>
    <s v="no_play"/>
    <n v="1"/>
    <n v="0"/>
    <n v="0"/>
    <n v="0"/>
    <s v="D.Henry"/>
    <s v="NA"/>
    <n v="0"/>
    <n v="1"/>
    <n v="0"/>
    <n v="0.8"/>
    <n v="0"/>
    <n v="0"/>
    <n v="0.8"/>
    <x v="121"/>
  </r>
  <r>
    <x v="0"/>
    <s v="TEN"/>
    <s v="SEA"/>
    <n v="15"/>
    <n v="85"/>
    <s v="(10:20) (Shotgun) 17-R.Tannehill scrambles right end ran ob at SEA 8 for 7 yards (54-B.Wagner)."/>
    <s v="run"/>
    <n v="0"/>
    <n v="1"/>
    <n v="0"/>
    <n v="0"/>
    <s v="R.Tannehill"/>
    <s v="NA"/>
    <n v="0"/>
    <n v="0"/>
    <n v="0"/>
    <n v="0"/>
    <n v="0"/>
    <n v="0"/>
    <n v="0"/>
    <x v="362"/>
  </r>
  <r>
    <x v="0"/>
    <s v="TEN"/>
    <s v="SEA"/>
    <n v="8"/>
    <n v="92"/>
    <s v="(9:46) 22-D.Henry left guard to SEA 5 for 3 yards (10-B.Mayowa, 92-R.Nkemdiche)."/>
    <s v="run"/>
    <n v="1"/>
    <n v="0"/>
    <n v="0"/>
    <n v="0"/>
    <s v="D.Henry"/>
    <s v="NA"/>
    <n v="0"/>
    <n v="1"/>
    <n v="0"/>
    <n v="1.1000000000000001"/>
    <n v="0"/>
    <n v="0"/>
    <n v="1.1000000000000001"/>
    <x v="121"/>
  </r>
  <r>
    <x v="0"/>
    <s v="SEA"/>
    <s v="TEN"/>
    <n v="67"/>
    <n v="33"/>
    <s v="(7:29) 32-C.Carson up the middle to SEA 37 for 4 yards (51-D.Long; 54-R.Evans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84"/>
    <n v="16"/>
    <s v="(6:30) 22-D.Henry left guard to TEN 18 for 2 yards (54-B.Wagner, 56-J.Brooks). TEN-76-R.Saffold was injured during the play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6"/>
    <n v="94"/>
    <s v="(5:48) 32-C.Carson left end pushed ob at TEN 2 for 4 yards (54-R.Evans)."/>
    <s v="run"/>
    <n v="1"/>
    <n v="0"/>
    <n v="0"/>
    <n v="0"/>
    <s v="C.Carson"/>
    <s v="NA"/>
    <n v="0"/>
    <n v="1"/>
    <n v="0"/>
    <n v="1.3"/>
    <n v="0"/>
    <n v="0"/>
    <n v="1.3"/>
    <x v="161"/>
  </r>
  <r>
    <x v="0"/>
    <s v="SEA"/>
    <s v="TEN"/>
    <n v="2"/>
    <n v="98"/>
    <s v="(5:24) (No Huddle, Shotgun) 32-C.Carson up the middle for 2 yards, TOUCHDOWN. PENALTY on SEA-66-G.Jackson, Unsportsmanlike Conduct, 15 yards, enforced between downs."/>
    <s v="run"/>
    <n v="1"/>
    <n v="0"/>
    <n v="0"/>
    <n v="0"/>
    <s v="C.Carson"/>
    <s v="NA"/>
    <n v="0"/>
    <n v="1"/>
    <n v="0"/>
    <n v="2.5"/>
    <n v="0"/>
    <n v="0"/>
    <n v="2.5"/>
    <x v="161"/>
  </r>
  <r>
    <x v="0"/>
    <s v="TEN"/>
    <s v="SEA"/>
    <n v="69"/>
    <n v="31"/>
    <s v="(5:12) 22-D.Henry right guard to TEN 35 for 4 yards (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1"/>
    <n v="69"/>
    <s v="(3:04) 22-D.Henry left tackle to SEA 23 for 8 yards (2-D.Reed,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3"/>
    <n v="77"/>
    <s v="(2:24) 17-R.Tannehill pass incomplete deep right to 15-N.Westbrook-Ikhine. PENALTY on SEA-92-R.Nkemdiche, Roughing the Passer, 12 yards, enforced at SEA 23 - No Play."/>
    <s v="no_play"/>
    <n v="0"/>
    <n v="1"/>
    <n v="0"/>
    <n v="0"/>
    <s v="N.Westbrook-Ikhine"/>
    <n v="23"/>
    <n v="23"/>
    <n v="0"/>
    <n v="0"/>
    <n v="0"/>
    <n v="0"/>
    <n v="2.0024999999999999"/>
    <n v="2.0024999999999999"/>
    <x v="120"/>
  </r>
  <r>
    <x v="0"/>
    <s v="TEN"/>
    <s v="SEA"/>
    <n v="11"/>
    <n v="89"/>
    <s v="(2:19) 22-D.Henry up the middle to SEA 7 for 4 yards (92-R.Nkemdiche, 54-B.Wagner)."/>
    <s v="run"/>
    <n v="1"/>
    <n v="0"/>
    <n v="0"/>
    <n v="0"/>
    <s v="D.Henry"/>
    <s v="NA"/>
    <n v="0"/>
    <n v="1"/>
    <n v="0"/>
    <n v="0.7"/>
    <n v="0"/>
    <n v="0"/>
    <n v="0.7"/>
    <x v="121"/>
  </r>
  <r>
    <x v="0"/>
    <s v="TEN"/>
    <s v="SEA"/>
    <n v="7"/>
    <n v="93"/>
    <s v="(2:00) 22-D.Henry up the middle to SEA 6 for 1 yard (97-P.Ford; 99-A.Woods)."/>
    <s v="run"/>
    <n v="1"/>
    <n v="0"/>
    <n v="0"/>
    <n v="0"/>
    <s v="D.Henry"/>
    <s v="NA"/>
    <n v="0"/>
    <n v="1"/>
    <n v="0"/>
    <n v="1.2"/>
    <n v="0"/>
    <n v="0"/>
    <n v="1.2"/>
    <x v="121"/>
  </r>
  <r>
    <x v="0"/>
    <s v="SEA"/>
    <s v="TEN"/>
    <n v="36"/>
    <n v="64"/>
    <s v="(:48) (No Huddle, Shotgun) 41-A.Collins up the middle to TEN 11 for 25 yards (30-B.McDougald)."/>
    <s v="run"/>
    <n v="1"/>
    <n v="0"/>
    <n v="0"/>
    <n v="0"/>
    <s v="A.Collins"/>
    <s v="NA"/>
    <n v="0"/>
    <n v="1"/>
    <n v="0"/>
    <n v="0.5"/>
    <n v="0"/>
    <n v="0"/>
    <n v="0.5"/>
    <x v="363"/>
  </r>
  <r>
    <x v="0"/>
    <s v="SEA"/>
    <s v="TEN"/>
    <n v="11"/>
    <n v="89"/>
    <s v="(:25) (Shotgun) 3-R.Wilson pass incomplete short right to 16-T.Lockett [92-O.Adeniyi]. PENALTY on TEN-35-C.Jackson, Defensive Pass Interference, 10 yards, enforced at TEN 11 - No Play."/>
    <s v="no_play"/>
    <n v="0"/>
    <n v="1"/>
    <n v="0"/>
    <n v="0"/>
    <s v="T.Lockett"/>
    <s v="NA"/>
    <n v="0"/>
    <n v="0"/>
    <n v="0"/>
    <n v="0"/>
    <n v="0"/>
    <n v="0"/>
    <n v="0"/>
    <x v="64"/>
  </r>
  <r>
    <x v="0"/>
    <s v="SEA"/>
    <s v="TEN"/>
    <n v="1"/>
    <n v="99"/>
    <s v="(:21) (Shotgun) 32-C.Carson up the middle for 1 yard, TOUCHDOWN."/>
    <s v="run"/>
    <n v="1"/>
    <n v="0"/>
    <n v="0"/>
    <n v="0"/>
    <s v="C.Carson"/>
    <s v="NA"/>
    <n v="0"/>
    <n v="1"/>
    <n v="0"/>
    <n v="3.3"/>
    <n v="0"/>
    <n v="0"/>
    <n v="3.3"/>
    <x v="161"/>
  </r>
  <r>
    <x v="0"/>
    <s v="TEN"/>
    <s v="SEA"/>
    <n v="73"/>
    <n v="27"/>
    <s v="(:12) 17-R.Tannehill kneels to TEN 26 for -1 yards."/>
    <s v="qb_kneel"/>
    <n v="0"/>
    <n v="0"/>
    <n v="0"/>
    <n v="0"/>
    <s v="R.Tannehill"/>
    <s v="NA"/>
    <n v="0"/>
    <n v="0"/>
    <n v="0"/>
    <n v="0"/>
    <n v="0"/>
    <n v="0"/>
    <n v="0"/>
    <x v="362"/>
  </r>
  <r>
    <x v="0"/>
    <s v="TEN"/>
    <s v="SEA"/>
    <n v="80"/>
    <n v="20"/>
    <s v="(14:55) 22-D.Henry right end to TEN 31 for 11 yards (54-B.Wagner, 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69"/>
    <n v="31"/>
    <s v="(14:18) 22-D.Henry right guard to TEN 34 for 3 yards (6-Q.Diggs). TEN-76-R.Saffold was injured during the play. His return is Questionable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60"/>
    <n v="40"/>
    <s v="(13:15) (Shotgun) 22-D.Henry up the middle to TEN 44 for 4 yards (33-J.Adam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41"/>
    <n v="59"/>
    <s v="(11:54) 22-D.Henry right guard to SEA 43 for -2 yards (51-K.Hyder, 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4"/>
    <n v="86"/>
    <s v="(10:50) (Shotgun) 17-R.Tannehill pass incomplete short middle to 85-M.Pruitt (33-J.Adams). PENALTY on SEA-57-C.Barton, Defensive Holding, 5 yards, enforced at SEA 14 - No Play."/>
    <s v="no_play"/>
    <n v="0"/>
    <n v="1"/>
    <n v="0"/>
    <n v="0"/>
    <s v="M.Pruitt"/>
    <s v="NA"/>
    <n v="0"/>
    <n v="0"/>
    <n v="0"/>
    <n v="0"/>
    <n v="0"/>
    <n v="0"/>
    <n v="0"/>
    <x v="63"/>
  </r>
  <r>
    <x v="0"/>
    <s v="TEN"/>
    <s v="SEA"/>
    <n v="9"/>
    <n v="91"/>
    <s v="(10:46) 22-D.Henry right guard for 9 yards, TOUCHDOWN."/>
    <s v="run"/>
    <n v="1"/>
    <n v="0"/>
    <n v="0"/>
    <n v="0"/>
    <s v="D.Henry"/>
    <s v="NA"/>
    <n v="0"/>
    <n v="1"/>
    <n v="0"/>
    <n v="0.8"/>
    <n v="0"/>
    <n v="0"/>
    <n v="0.8"/>
    <x v="121"/>
  </r>
  <r>
    <x v="0"/>
    <s v="SEA"/>
    <s v="TEN"/>
    <n v="89"/>
    <n v="11"/>
    <s v="(10:30) 32-C.Carson right guard to SEA 19 for 8 yards (51-D.Long; 35-C.Jackson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80"/>
    <n v="20"/>
    <s v="(9:25) 32-C.Carson left end pushed ob at SEA 21 for 1 yard (29-D.Cruikshank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SEA"/>
    <s v="TEN"/>
    <n v="55"/>
    <n v="45"/>
    <s v="(7:46) 3-R.Wilson up the middle to SEA 42 for -3 yards (91-L.Murchison)."/>
    <s v="run"/>
    <n v="1"/>
    <n v="0"/>
    <n v="0"/>
    <n v="0"/>
    <s v="R.Wilson"/>
    <s v="NA"/>
    <n v="0"/>
    <n v="1"/>
    <n v="0"/>
    <n v="0.5"/>
    <n v="0"/>
    <n v="0"/>
    <n v="0.5"/>
    <x v="334"/>
  </r>
  <r>
    <x v="0"/>
    <s v="SEA"/>
    <s v="TEN"/>
    <n v="47"/>
    <n v="53"/>
    <s v="(6:22) 32-C.Carson right tackle to TEN 48 for -1 yards (51-D.Long, 93-T.Tart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92"/>
    <n v="8"/>
    <s v="(5:41) 22-D.Henry right guard to TEN 10 for 2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6"/>
    <n v="44"/>
    <s v="(3:36) (Shotgun) 22-D.Henry up the middle to 50 for 6 yards (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0"/>
    <n v="50"/>
    <s v="(3:01) 22-D.Henry right tackle to SEA 43 for 7 yards (6-Q.Diggs, 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31"/>
    <n v="69"/>
    <s v="(1:26) 22-D.Henry up the middle to SEA 31 for no gain (94-R.Green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66"/>
    <n v="34"/>
    <s v="(15:00) 3-R.Wilson pass short left to 32-C.Carson pushed ob at SEA 36 for 2 yards (31-K.Byard). PENALTY on SEA-14-D.Metcalf, Offensive Pass Interference, 10 yards, enforced at SEA 34 - No Play. Penalty on SEA-14-D.Metcalf, Offensive Holding, declined."/>
    <s v="no_play"/>
    <n v="0"/>
    <n v="1"/>
    <n v="0"/>
    <n v="0"/>
    <s v="C.Carson"/>
    <s v="NA"/>
    <n v="0"/>
    <n v="0"/>
    <n v="0"/>
    <n v="0"/>
    <n v="0"/>
    <n v="0"/>
    <n v="0"/>
    <x v="161"/>
  </r>
  <r>
    <x v="0"/>
    <s v="TEN"/>
    <s v="SEA"/>
    <n v="60"/>
    <n v="40"/>
    <s v="(12:30) 22-D.Henry left end for 60 yards, TOUCHDOWN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5"/>
    <n v="25"/>
    <s v="(12:17) 18-F.Swain right end pushed ob at SEA 30 for 5 yards (29-D.Cruikshank)."/>
    <s v="run"/>
    <n v="1"/>
    <n v="0"/>
    <n v="0"/>
    <n v="0"/>
    <s v="F.Swain"/>
    <s v="NA"/>
    <n v="0"/>
    <n v="1"/>
    <n v="0"/>
    <n v="0.5"/>
    <n v="0"/>
    <n v="0"/>
    <n v="0.5"/>
    <x v="186"/>
  </r>
  <r>
    <x v="0"/>
    <s v="TEN"/>
    <s v="SEA"/>
    <n v="82"/>
    <n v="18"/>
    <s v="(10:43) 22-D.Henry right tackle to TEN 21 for 3 yards (99-A.Wood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9"/>
    <n v="21"/>
    <s v="(10:10) 22-D.Henry right tackle to TEN 27 for 6 yards (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3"/>
    <n v="27"/>
    <s v="(9:35) (No Huddle) 17-R.Tannehill up the middle to TEN 29 for 2 yards (97-P.Ford)."/>
    <s v="run"/>
    <n v="1"/>
    <n v="0"/>
    <n v="0"/>
    <n v="0"/>
    <s v="R.Tannehill"/>
    <s v="NA"/>
    <n v="0"/>
    <n v="1"/>
    <n v="0"/>
    <n v="0.5"/>
    <n v="0"/>
    <n v="0"/>
    <n v="0.5"/>
    <x v="362"/>
  </r>
  <r>
    <x v="0"/>
    <s v="TEN"/>
    <s v="SEA"/>
    <n v="71"/>
    <n v="29"/>
    <s v="(8:50) (Shotgun) 17-R.Tannehill scrambles right guard to TEN 48 for 19 yards (28-U.Amadi)."/>
    <s v="run"/>
    <n v="0"/>
    <n v="1"/>
    <n v="0"/>
    <n v="0"/>
    <s v="R.Tannehill"/>
    <s v="NA"/>
    <n v="0"/>
    <n v="0"/>
    <n v="0"/>
    <n v="0"/>
    <n v="0"/>
    <n v="0"/>
    <n v="0"/>
    <x v="362"/>
  </r>
  <r>
    <x v="0"/>
    <s v="TEN"/>
    <s v="SEA"/>
    <n v="37"/>
    <n v="63"/>
    <s v="(8:00) 22-D.Henry right tackle to SEA 37 for no gain (10-B.Mayowa, 94-R.Green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SEA"/>
    <s v="TEN"/>
    <n v="70"/>
    <n v="30"/>
    <s v="(5:46) Ball officially placed at the SEA 30 to start next drive. (Shotgun) 32-C.Carson right tackle to SEA 32 for 2 yards (58-H.Landry, 51-D.Long)."/>
    <s v="run"/>
    <n v="1"/>
    <n v="0"/>
    <n v="0"/>
    <n v="0"/>
    <s v="C.Carson"/>
    <s v="NA"/>
    <n v="0"/>
    <n v="1"/>
    <n v="0"/>
    <n v="0.5"/>
    <n v="0"/>
    <n v="0"/>
    <n v="0.5"/>
    <x v="161"/>
  </r>
  <r>
    <x v="0"/>
    <s v="TEN"/>
    <s v="SEA"/>
    <n v="68"/>
    <n v="32"/>
    <s v="(4:13) 22-D.Henry right guard to TEN 37 for 5 yards (10-B.Mayowa; 56-J.Brooks). PENALTY on TEN-60-B.Jones, Offensive Holding, 10 yards, enforced at TEN 32 - No Play."/>
    <s v="no_play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41"/>
    <n v="59"/>
    <s v="(2:21) (No Huddle, Shotgun) 28-J.McNichols right guard to SEA 38 for 3 yards (51-K.Hyder)."/>
    <s v="run"/>
    <n v="1"/>
    <n v="0"/>
    <n v="0"/>
    <n v="0"/>
    <s v="J.McNichols"/>
    <s v="NA"/>
    <n v="0"/>
    <n v="1"/>
    <n v="0"/>
    <n v="0.5"/>
    <n v="0"/>
    <n v="0"/>
    <n v="0.5"/>
    <x v="66"/>
  </r>
  <r>
    <x v="0"/>
    <s v="TEN"/>
    <s v="SEA"/>
    <n v="26"/>
    <n v="74"/>
    <s v="(1:54) 22-D.Henry left guard to SEA 18 for 8 yards (56-J.Brooks; 6-Q.Diggs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18"/>
    <n v="82"/>
    <s v="(1:35) (No Huddle, Shotgun) 22-D.Henry right guard to SEA 14 for 4 yards (91-L.Collier;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5"/>
    <n v="95"/>
    <s v="(:34) (Shotgun) 22-D.Henry left guard for 5 yards, TOUCHDOWN. The Replay Official reviewed the runner broke the plane ruling, and the play was REVERSED. (Shotgun) 22-D.Henry left guard to SEA 1 for 4 yards (51-K.Hyder; 56-J.Brooks)."/>
    <s v="run"/>
    <n v="1"/>
    <n v="0"/>
    <n v="0"/>
    <n v="0"/>
    <s v="D.Henry"/>
    <s v="NA"/>
    <n v="0"/>
    <n v="1"/>
    <n v="0"/>
    <n v="1.4"/>
    <n v="0"/>
    <n v="0"/>
    <n v="1.4"/>
    <x v="121"/>
  </r>
  <r>
    <x v="0"/>
    <s v="TEN"/>
    <s v="SEA"/>
    <n v="1"/>
    <n v="99"/>
    <s v="(:32) (Shotgun) 22-D.Henry right guard for 1 yard, TOUCHDOWN."/>
    <s v="run"/>
    <n v="1"/>
    <n v="0"/>
    <n v="0"/>
    <n v="0"/>
    <s v="D.Henry"/>
    <s v="NA"/>
    <n v="0"/>
    <n v="1"/>
    <n v="0"/>
    <n v="3.3"/>
    <n v="0"/>
    <n v="0"/>
    <n v="3.3"/>
    <x v="121"/>
  </r>
  <r>
    <x v="0"/>
    <s v="SEA"/>
    <s v="TEN"/>
    <n v="69"/>
    <n v="31"/>
    <s v="(:10) (Shotgun) 3-R.Wilson scrambles right end pushed ob at SEA 43 for 12 yards (58-H.Landry)."/>
    <s v="run"/>
    <n v="0"/>
    <n v="1"/>
    <n v="0"/>
    <n v="0"/>
    <s v="R.Wilson"/>
    <s v="NA"/>
    <n v="0"/>
    <n v="0"/>
    <n v="0"/>
    <n v="0"/>
    <n v="0"/>
    <n v="0"/>
    <n v="0"/>
    <x v="334"/>
  </r>
  <r>
    <x v="0"/>
    <s v="TEN"/>
    <s v="SEA"/>
    <n v="76"/>
    <n v="24"/>
    <s v="(9:27) (No Huddle) 22-D.Henry left guard to TEN 24 for no gain (54-B.Wagner, 92-R.Nkemdiche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76"/>
    <n v="24"/>
    <s v="(8:42) (No Huddle, Shotgun) 17-R.Tannehill pass incomplete short middle to 80-C.Rogers. PENALTY on SEA-33-J.Adams, Roughing the Passer, 15 yards, enforced at TEN 24 - No Play."/>
    <s v="no_play"/>
    <n v="0"/>
    <n v="1"/>
    <n v="0"/>
    <n v="0"/>
    <s v="C.Rogers"/>
    <s v="NA"/>
    <n v="0"/>
    <n v="0"/>
    <n v="0"/>
    <n v="0"/>
    <n v="0"/>
    <n v="0"/>
    <n v="0"/>
    <x v="67"/>
  </r>
  <r>
    <x v="0"/>
    <s v="TEN"/>
    <s v="SEA"/>
    <n v="39"/>
    <n v="61"/>
    <s v="(7:19) 22-D.Henry left end to SEA 27 for 12 yards (54-B.Wagn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7"/>
    <n v="73"/>
    <s v="(6:42) 22-D.Henry right guard to SEA 23 for 4 yards (2-D.Reed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3"/>
    <n v="77"/>
    <s v="(6:08) 22-D.Henry right end to SEA 22 for 1 yard (54-B.Wagner)."/>
    <s v="run"/>
    <n v="1"/>
    <n v="0"/>
    <n v="0"/>
    <n v="0"/>
    <s v="D.Henry"/>
    <s v="NA"/>
    <n v="0"/>
    <n v="1"/>
    <n v="0"/>
    <n v="0.5"/>
    <n v="0"/>
    <n v="0"/>
    <n v="0.5"/>
    <x v="121"/>
  </r>
  <r>
    <x v="0"/>
    <s v="TEN"/>
    <s v="SEA"/>
    <n v="22"/>
    <n v="78"/>
    <s v="(5:27) (Shotgun) 22-D.Henry left end to SEA 18 for 4 yards (54-B.Wagner; 21-T.Flowers)."/>
    <s v="run"/>
    <n v="1"/>
    <n v="0"/>
    <n v="0"/>
    <n v="0"/>
    <s v="D.Henry"/>
    <s v="NA"/>
    <n v="0"/>
    <n v="1"/>
    <n v="0"/>
    <n v="0.5"/>
    <n v="0"/>
    <n v="0"/>
    <n v="0.5"/>
    <x v="1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96B870-A6EA-4418-BEB9-24A18E292463}" name="PivotTable3" cacheId="95" applyNumberFormats="0" applyBorderFormats="0" applyFontFormats="0" applyPatternFormats="0" applyAlignmentFormats="0" applyWidthHeightFormats="1" dataCaption="Values" missingCaption="0" updatedVersion="7" minRefreshableVersion="3" useAutoFormatting="1" itemPrintTitles="1" createdVersion="6" indent="0" outline="1" outlineData="1" multipleFieldFilters="0">
  <location ref="A3:M370" firstHeaderRow="1" firstDataRow="3" firstDataCol="1"/>
  <pivotFields count="21">
    <pivotField axis="axisCol" showAll="0">
      <items count="3">
        <item x="1"/>
        <item x="0"/>
        <item t="default"/>
      </items>
    </pivotField>
    <pivotField showAll="0"/>
    <pivotField showAll="0"/>
    <pivotField numFmtId="1" showAll="0"/>
    <pivotField numFmtId="1" showAll="0"/>
    <pivotField showAll="0"/>
    <pivotField showAll="0"/>
    <pivotField numFmtId="1" showAll="0"/>
    <pivotField numFmtId="1" showAll="0"/>
    <pivotField numFmtId="1" showAll="0"/>
    <pivotField numFmtId="1" showAll="0"/>
    <pivotField showAll="0"/>
    <pivotField showAll="0"/>
    <pivotField dataField="1" numFmtId="1" showAll="0"/>
    <pivotField dataField="1" numFmtId="1" showAll="0"/>
    <pivotField dataField="1" numFmtId="1" showAll="0"/>
    <pivotField showAll="0"/>
    <pivotField showAll="0"/>
    <pivotField showAll="0"/>
    <pivotField dataField="1" showAll="0"/>
    <pivotField axis="axisRow" showAll="0" sortType="descending">
      <items count="365">
        <item x="48"/>
        <item x="82"/>
        <item x="165"/>
        <item x="122"/>
        <item x="2"/>
        <item x="145"/>
        <item x="100"/>
        <item x="188"/>
        <item x="148"/>
        <item x="124"/>
        <item x="187"/>
        <item x="175"/>
        <item x="234"/>
        <item x="129"/>
        <item x="202"/>
        <item x="103"/>
        <item x="61"/>
        <item x="144"/>
        <item x="248"/>
        <item x="170"/>
        <item x="135"/>
        <item x="71"/>
        <item x="153"/>
        <item x="143"/>
        <item x="167"/>
        <item x="222"/>
        <item x="207"/>
        <item x="21"/>
        <item x="327"/>
        <item x="55"/>
        <item x="110"/>
        <item x="52"/>
        <item x="177"/>
        <item x="44"/>
        <item x="215"/>
        <item x="161"/>
        <item x="26"/>
        <item x="226"/>
        <item x="41"/>
        <item x="127"/>
        <item x="203"/>
        <item x="98"/>
        <item x="251"/>
        <item x="250"/>
        <item x="115"/>
        <item x="255"/>
        <item x="232"/>
        <item x="113"/>
        <item x="197"/>
        <item x="15"/>
        <item x="73"/>
        <item x="227"/>
        <item x="85"/>
        <item x="51"/>
        <item x="49"/>
        <item x="67"/>
        <item x="237"/>
        <item x="171"/>
        <item x="246"/>
        <item x="302"/>
        <item x="6"/>
        <item x="77"/>
        <item x="224"/>
        <item x="254"/>
        <item x="213"/>
        <item x="116"/>
        <item x="199"/>
        <item x="308"/>
        <item x="19"/>
        <item x="11"/>
        <item x="266"/>
        <item x="130"/>
        <item x="265"/>
        <item x="269"/>
        <item x="87"/>
        <item x="128"/>
        <item x="80"/>
        <item x="217"/>
        <item x="200"/>
        <item x="121"/>
        <item x="112"/>
        <item x="198"/>
        <item x="54"/>
        <item x="23"/>
        <item x="318"/>
        <item x="43"/>
        <item x="65"/>
        <item x="256"/>
        <item x="14"/>
        <item x="69"/>
        <item x="136"/>
        <item x="239"/>
        <item x="10"/>
        <item x="138"/>
        <item x="317"/>
        <item x="204"/>
        <item x="27"/>
        <item x="36"/>
        <item x="99"/>
        <item x="182"/>
        <item x="229"/>
        <item x="90"/>
        <item x="241"/>
        <item x="33"/>
        <item x="28"/>
        <item x="245"/>
        <item x="134"/>
        <item x="315"/>
        <item x="260"/>
        <item x="101"/>
        <item x="297"/>
        <item x="156"/>
        <item x="7"/>
        <item x="31"/>
        <item x="75"/>
        <item x="186"/>
        <item x="141"/>
        <item x="214"/>
        <item x="259"/>
        <item x="262"/>
        <item x="95"/>
        <item x="322"/>
        <item x="189"/>
        <item x="174"/>
        <item x="244"/>
        <item x="88"/>
        <item x="190"/>
        <item x="111"/>
        <item x="277"/>
        <item x="159"/>
        <item x="231"/>
        <item x="331"/>
        <item x="325"/>
        <item x="328"/>
        <item x="271"/>
        <item x="83"/>
        <item x="305"/>
        <item x="233"/>
        <item x="162"/>
        <item x="313"/>
        <item x="335"/>
        <item x="316"/>
        <item x="201"/>
        <item x="147"/>
        <item x="183"/>
        <item x="323"/>
        <item x="298"/>
        <item x="39"/>
        <item x="191"/>
        <item x="0"/>
        <item x="211"/>
        <item x="219"/>
        <item x="126"/>
        <item x="137"/>
        <item x="180"/>
        <item x="66"/>
        <item x="114"/>
        <item x="32"/>
        <item x="193"/>
        <item x="146"/>
        <item x="236"/>
        <item x="238"/>
        <item x="89"/>
        <item x="79"/>
        <item x="243"/>
        <item x="157"/>
        <item x="12"/>
        <item x="45"/>
        <item x="149"/>
        <item x="258"/>
        <item x="240"/>
        <item x="102"/>
        <item x="94"/>
        <item x="320"/>
        <item x="38"/>
        <item x="59"/>
        <item x="4"/>
        <item x="184"/>
        <item x="142"/>
        <item x="76"/>
        <item x="321"/>
        <item x="235"/>
        <item x="70"/>
        <item x="119"/>
        <item x="304"/>
        <item x="154"/>
        <item x="30"/>
        <item x="270"/>
        <item x="8"/>
        <item x="22"/>
        <item x="210"/>
        <item x="140"/>
        <item x="311"/>
        <item x="310"/>
        <item x="283"/>
        <item x="78"/>
        <item x="117"/>
        <item x="264"/>
        <item x="132"/>
        <item x="332"/>
        <item x="68"/>
        <item x="326"/>
        <item x="289"/>
        <item x="60"/>
        <item x="13"/>
        <item x="35"/>
        <item x="208"/>
        <item x="152"/>
        <item x="150"/>
        <item x="133"/>
        <item x="37"/>
        <item x="106"/>
        <item x="230"/>
        <item x="53"/>
        <item x="221"/>
        <item x="307"/>
        <item x="58"/>
        <item x="205"/>
        <item x="303"/>
        <item x="160"/>
        <item x="118"/>
        <item x="306"/>
        <item x="312"/>
        <item x="47"/>
        <item x="223"/>
        <item x="249"/>
        <item x="9"/>
        <item x="123"/>
        <item x="29"/>
        <item x="81"/>
        <item x="206"/>
        <item x="104"/>
        <item x="74"/>
        <item x="178"/>
        <item x="91"/>
        <item x="120"/>
        <item x="176"/>
        <item x="92"/>
        <item x="109"/>
        <item x="225"/>
        <item x="195"/>
        <item x="96"/>
        <item x="5"/>
        <item x="158"/>
        <item x="228"/>
        <item x="173"/>
        <item x="164"/>
        <item x="252"/>
        <item x="139"/>
        <item x="163"/>
        <item x="125"/>
        <item x="336"/>
        <item x="333"/>
        <item x="242"/>
        <item x="216"/>
        <item x="334"/>
        <item x="1"/>
        <item x="151"/>
        <item x="169"/>
        <item x="179"/>
        <item x="330"/>
        <item x="42"/>
        <item x="314"/>
        <item x="247"/>
        <item x="181"/>
        <item x="131"/>
        <item x="97"/>
        <item x="24"/>
        <item x="309"/>
        <item x="329"/>
        <item x="40"/>
        <item x="34"/>
        <item x="16"/>
        <item x="72"/>
        <item x="319"/>
        <item x="93"/>
        <item x="18"/>
        <item x="86"/>
        <item x="209"/>
        <item x="218"/>
        <item x="56"/>
        <item x="20"/>
        <item x="337"/>
        <item x="64"/>
        <item x="253"/>
        <item x="62"/>
        <item x="220"/>
        <item x="212"/>
        <item x="17"/>
        <item x="268"/>
        <item x="324"/>
        <item x="192"/>
        <item x="267"/>
        <item x="57"/>
        <item x="263"/>
        <item x="196"/>
        <item x="257"/>
        <item x="261"/>
        <item x="194"/>
        <item x="46"/>
        <item x="301"/>
        <item x="155"/>
        <item x="84"/>
        <item x="166"/>
        <item x="272"/>
        <item x="50"/>
        <item x="273"/>
        <item x="274"/>
        <item x="275"/>
        <item x="338"/>
        <item x="276"/>
        <item x="339"/>
        <item x="278"/>
        <item x="279"/>
        <item x="168"/>
        <item x="280"/>
        <item x="340"/>
        <item x="281"/>
        <item x="341"/>
        <item x="342"/>
        <item x="282"/>
        <item x="284"/>
        <item x="285"/>
        <item x="172"/>
        <item x="343"/>
        <item x="344"/>
        <item x="345"/>
        <item x="346"/>
        <item x="286"/>
        <item x="347"/>
        <item x="105"/>
        <item x="348"/>
        <item x="349"/>
        <item x="287"/>
        <item x="350"/>
        <item x="25"/>
        <item x="351"/>
        <item x="3"/>
        <item x="288"/>
        <item x="352"/>
        <item x="290"/>
        <item x="291"/>
        <item x="353"/>
        <item x="107"/>
        <item x="108"/>
        <item x="354"/>
        <item x="355"/>
        <item x="356"/>
        <item x="357"/>
        <item x="292"/>
        <item x="293"/>
        <item x="358"/>
        <item x="359"/>
        <item x="294"/>
        <item x="295"/>
        <item x="296"/>
        <item x="299"/>
        <item x="360"/>
        <item x="361"/>
        <item x="300"/>
        <item x="362"/>
        <item x="185"/>
        <item x="363"/>
        <item x="63"/>
        <item t="default"/>
      </items>
      <autoSortScope>
        <pivotArea dataOnly="0" outline="0" fieldPosition="0">
          <references count="2">
            <reference field="4294967294" count="1" selected="0">
              <x v="2"/>
            </reference>
            <reference field="0" count="1" selected="0">
              <x v="1"/>
            </reference>
          </references>
        </pivotArea>
      </autoSortScope>
    </pivotField>
  </pivotFields>
  <rowFields count="1">
    <field x="20"/>
  </rowFields>
  <rowItems count="365">
    <i>
      <x v="285"/>
    </i>
    <i>
      <x v="29"/>
    </i>
    <i>
      <x v="216"/>
    </i>
    <i>
      <x v="83"/>
    </i>
    <i>
      <x v="57"/>
    </i>
    <i>
      <x v="283"/>
    </i>
    <i>
      <x v="213"/>
    </i>
    <i>
      <x v="27"/>
    </i>
    <i>
      <x v="49"/>
    </i>
    <i>
      <x v="86"/>
    </i>
    <i>
      <x v="264"/>
    </i>
    <i>
      <x v="200"/>
    </i>
    <i>
      <x v="272"/>
    </i>
    <i>
      <x v="149"/>
    </i>
    <i>
      <x v="54"/>
    </i>
    <i>
      <x v="228"/>
    </i>
    <i>
      <x v="302"/>
    </i>
    <i>
      <x v="36"/>
    </i>
    <i>
      <x v="3"/>
    </i>
    <i>
      <x v="275"/>
    </i>
    <i>
      <x v="50"/>
    </i>
    <i>
      <x v="256"/>
    </i>
    <i>
      <x v="61"/>
    </i>
    <i>
      <x v="267"/>
    </i>
    <i>
      <x v="92"/>
    </i>
    <i>
      <x v="205"/>
    </i>
    <i>
      <x v="6"/>
    </i>
    <i>
      <x v="96"/>
    </i>
    <i>
      <x v="152"/>
    </i>
    <i>
      <x v="111"/>
    </i>
    <i>
      <x v="174"/>
    </i>
    <i>
      <x v="250"/>
    </i>
    <i>
      <x v="178"/>
    </i>
    <i>
      <x v="261"/>
    </i>
    <i>
      <x v="89"/>
    </i>
    <i>
      <x v="138"/>
    </i>
    <i>
      <x v="211"/>
    </i>
    <i>
      <x v="280"/>
    </i>
    <i>
      <x v="12"/>
    </i>
    <i>
      <x v="168"/>
    </i>
    <i>
      <x v="227"/>
    </i>
    <i>
      <x v="104"/>
    </i>
    <i>
      <x v="246"/>
    </i>
    <i>
      <x v="127"/>
    </i>
    <i>
      <x v="126"/>
    </i>
    <i>
      <x v="166"/>
    </i>
    <i>
      <x v="241"/>
    </i>
    <i>
      <x v="196"/>
    </i>
    <i>
      <x v="101"/>
    </i>
    <i>
      <x v="22"/>
    </i>
    <i>
      <x v="265"/>
    </i>
    <i>
      <x v="204"/>
    </i>
    <i>
      <x v="195"/>
    </i>
    <i>
      <x v="53"/>
    </i>
    <i>
      <x v="79"/>
    </i>
    <i>
      <x v="185"/>
    </i>
    <i>
      <x v="186"/>
    </i>
    <i>
      <x v="170"/>
    </i>
    <i>
      <x v="113"/>
    </i>
    <i>
      <x v="15"/>
    </i>
    <i>
      <x v="299"/>
    </i>
    <i>
      <x v="232"/>
    </i>
    <i>
      <x v="16"/>
    </i>
    <i>
      <x v="243"/>
    </i>
    <i>
      <x v="154"/>
    </i>
    <i>
      <x v="99"/>
    </i>
    <i>
      <x v="156"/>
    </i>
    <i>
      <x v="176"/>
    </i>
    <i>
      <x v="208"/>
    </i>
    <i>
      <x v="52"/>
    </i>
    <i>
      <x v="24"/>
    </i>
    <i>
      <x v="65"/>
    </i>
    <i>
      <x v="9"/>
    </i>
    <i>
      <x v="41"/>
    </i>
    <i>
      <x v="38"/>
    </i>
    <i>
      <x v="162"/>
    </i>
    <i>
      <x v="137"/>
    </i>
    <i>
      <x v="115"/>
    </i>
    <i>
      <x v="207"/>
    </i>
    <i>
      <x v="11"/>
    </i>
    <i>
      <x v="78"/>
    </i>
    <i>
      <x v="4"/>
    </i>
    <i>
      <x v="248"/>
    </i>
    <i>
      <x v="164"/>
    </i>
    <i>
      <x v="55"/>
    </i>
    <i>
      <x v="39"/>
    </i>
    <i>
      <x v="198"/>
    </i>
    <i>
      <x v="233"/>
    </i>
    <i>
      <x v="103"/>
    </i>
    <i>
      <x v="144"/>
    </i>
    <i>
      <x/>
    </i>
    <i>
      <x v="238"/>
    </i>
    <i>
      <x v="191"/>
    </i>
    <i>
      <x v="88"/>
    </i>
    <i>
      <x v="31"/>
    </i>
    <i>
      <x v="63"/>
    </i>
    <i>
      <x v="95"/>
    </i>
    <i>
      <x v="270"/>
    </i>
    <i>
      <x v="33"/>
    </i>
    <i>
      <x v="303"/>
    </i>
    <i>
      <x v="120"/>
    </i>
    <i>
      <x v="203"/>
    </i>
    <i>
      <x v="123"/>
    </i>
    <i>
      <x v="68"/>
    </i>
    <i>
      <x v="124"/>
    </i>
    <i>
      <x v="80"/>
    </i>
    <i>
      <x v="135"/>
    </i>
    <i>
      <x v="273"/>
    </i>
    <i>
      <x v="47"/>
    </i>
    <i>
      <x v="287"/>
    </i>
    <i>
      <x v="19"/>
    </i>
    <i>
      <x v="20"/>
    </i>
    <i>
      <x v="226"/>
    </i>
    <i>
      <x v="343"/>
    </i>
    <i>
      <x v="284"/>
    </i>
    <i>
      <x v="257"/>
    </i>
    <i>
      <x v="98"/>
    </i>
    <i>
      <x v="30"/>
    </i>
    <i>
      <x v="44"/>
    </i>
    <i>
      <x v="249"/>
    </i>
    <i>
      <x v="151"/>
    </i>
    <i>
      <x v="266"/>
    </i>
    <i>
      <x v="155"/>
    </i>
    <i>
      <x v="289"/>
    </i>
    <i>
      <x v="163"/>
    </i>
    <i>
      <x v="90"/>
    </i>
    <i>
      <x v="172"/>
    </i>
    <i>
      <x v="245"/>
    </i>
    <i>
      <x v="175"/>
    </i>
    <i>
      <x v="254"/>
    </i>
    <i>
      <x v="2"/>
    </i>
    <i>
      <x v="259"/>
    </i>
    <i>
      <x v="177"/>
    </i>
    <i>
      <x v="85"/>
    </i>
    <i>
      <x v="179"/>
    </i>
    <i>
      <x v="288"/>
    </i>
    <i>
      <x v="363"/>
    </i>
    <i>
      <x v="293"/>
    </i>
    <i>
      <x v="183"/>
    </i>
    <i>
      <x v="301"/>
    </i>
    <i>
      <x v="209"/>
    </i>
    <i>
      <x v="314"/>
    </i>
    <i>
      <x v="69"/>
    </i>
    <i>
      <x v="349"/>
    </i>
    <i>
      <x v="229"/>
    </i>
    <i>
      <x v="106"/>
    </i>
    <i>
      <x v="110"/>
    </i>
    <i>
      <x v="353"/>
    </i>
    <i>
      <x v="312"/>
    </i>
    <i>
      <x v="32"/>
    </i>
    <i>
      <x v="356"/>
    </i>
    <i>
      <x v="97"/>
    </i>
    <i>
      <x v="296"/>
    </i>
    <i>
      <x v="8"/>
    </i>
    <i>
      <x v="333"/>
    </i>
    <i>
      <x v="128"/>
    </i>
    <i>
      <x v="258"/>
    </i>
    <i>
      <x v="129"/>
    </i>
    <i>
      <x v="278"/>
    </i>
    <i>
      <x v="130"/>
    </i>
    <i>
      <x v="157"/>
    </i>
    <i>
      <x v="58"/>
    </i>
    <i>
      <x v="122"/>
    </i>
    <i>
      <x v="187"/>
    </i>
    <i>
      <x v="323"/>
    </i>
    <i>
      <x v="188"/>
    </i>
    <i>
      <x v="344"/>
    </i>
    <i>
      <x v="60"/>
    </i>
    <i>
      <x v="119"/>
    </i>
    <i>
      <x v="197"/>
    </i>
    <i>
      <x v="46"/>
    </i>
    <i>
      <x v="210"/>
    </i>
    <i>
      <x v="109"/>
    </i>
    <i>
      <x v="212"/>
    </i>
    <i>
      <x v="281"/>
    </i>
    <i>
      <x v="219"/>
    </i>
    <i>
      <x v="37"/>
    </i>
    <i>
      <x v="143"/>
    </i>
    <i>
      <x v="291"/>
    </i>
    <i>
      <x v="234"/>
    </i>
    <i>
      <x v="160"/>
    </i>
    <i>
      <x v="361"/>
    </i>
    <i>
      <x v="305"/>
    </i>
    <i>
      <x v="359"/>
    </i>
    <i>
      <x v="165"/>
    </i>
    <i>
      <x v="74"/>
    </i>
    <i>
      <x v="330"/>
    </i>
    <i>
      <x v="242"/>
    </i>
    <i>
      <x v="335"/>
    </i>
    <i>
      <x v="116"/>
    </i>
    <i>
      <x v="350"/>
    </i>
    <i>
      <x v="247"/>
    </i>
    <i>
      <x v="355"/>
    </i>
    <i>
      <x v="77"/>
    </i>
    <i>
      <x v="82"/>
    </i>
    <i>
      <x v="64"/>
    </i>
    <i>
      <x v="341"/>
    </i>
    <i>
      <x v="134"/>
    </i>
    <i>
      <x v="263"/>
    </i>
    <i>
      <x v="189"/>
    </i>
    <i>
      <x v="220"/>
    </i>
    <i>
      <x v="317"/>
    </i>
    <i>
      <x v="169"/>
    </i>
    <i>
      <x v="26"/>
    </i>
    <i>
      <x v="108"/>
    </i>
    <i>
      <x v="5"/>
    </i>
    <i>
      <x v="271"/>
    </i>
    <i>
      <x v="308"/>
    </i>
    <i>
      <x v="223"/>
    </i>
    <i>
      <x v="76"/>
    </i>
    <i>
      <x v="93"/>
    </i>
    <i>
      <x v="321"/>
    </i>
    <i>
      <x v="276"/>
    </i>
    <i>
      <x v="125"/>
    </i>
    <i>
      <x v="194"/>
    </i>
    <i>
      <x v="338"/>
    </i>
    <i>
      <x v="1"/>
    </i>
    <i>
      <x v="147"/>
    </i>
    <i>
      <x v="230"/>
    </i>
    <i>
      <x v="354"/>
    </i>
    <i>
      <x v="48"/>
    </i>
    <i>
      <x v="307"/>
    </i>
    <i>
      <x v="231"/>
    </i>
    <i>
      <x v="310"/>
    </i>
    <i>
      <x v="286"/>
    </i>
    <i>
      <x v="313"/>
    </i>
    <i>
      <x v="21"/>
    </i>
    <i>
      <x v="315"/>
    </i>
    <i>
      <x v="235"/>
    </i>
    <i>
      <x v="320"/>
    </i>
    <i>
      <x v="158"/>
    </i>
    <i>
      <x v="322"/>
    </i>
    <i>
      <x v="171"/>
    </i>
    <i>
      <x v="328"/>
    </i>
    <i>
      <x v="159"/>
    </i>
    <i>
      <x v="146"/>
    </i>
    <i>
      <x v="295"/>
    </i>
    <i>
      <x v="337"/>
    </i>
    <i>
      <x v="62"/>
    </i>
    <i>
      <x v="340"/>
    </i>
    <i>
      <x v="239"/>
    </i>
    <i>
      <x v="51"/>
    </i>
    <i>
      <x v="202"/>
    </i>
    <i>
      <x v="167"/>
    </i>
    <i>
      <x v="18"/>
    </i>
    <i>
      <x v="182"/>
    </i>
    <i>
      <x v="304"/>
    </i>
    <i>
      <x v="114"/>
    </i>
    <i>
      <x v="13"/>
    </i>
    <i>
      <x v="306"/>
    </i>
    <i>
      <x v="153"/>
    </i>
    <i>
      <x v="236"/>
    </i>
    <i>
      <x v="150"/>
    </i>
    <i>
      <x v="347"/>
    </i>
    <i>
      <x v="331"/>
    </i>
    <i>
      <x v="253"/>
    </i>
    <i>
      <x v="45"/>
    </i>
    <i>
      <x v="102"/>
    </i>
    <i>
      <x v="56"/>
    </i>
    <i>
      <x v="255"/>
    </i>
    <i>
      <x v="339"/>
    </i>
    <i>
      <x v="192"/>
    </i>
    <i>
      <x v="140"/>
    </i>
    <i>
      <x v="193"/>
    </i>
    <i>
      <x v="311"/>
    </i>
    <i>
      <x v="161"/>
    </i>
    <i>
      <x v="319"/>
    </i>
    <i>
      <x v="59"/>
    </i>
    <i>
      <x v="327"/>
    </i>
    <i>
      <x v="260"/>
    </i>
    <i>
      <x v="94"/>
    </i>
    <i>
      <x v="107"/>
    </i>
    <i>
      <x v="75"/>
    </i>
    <i>
      <x v="262"/>
    </i>
    <i>
      <x v="351"/>
    </i>
    <i>
      <x v="17"/>
    </i>
    <i>
      <x v="251"/>
    </i>
    <i>
      <x v="81"/>
    </i>
    <i>
      <x v="309"/>
    </i>
    <i>
      <x v="141"/>
    </i>
    <i>
      <x v="70"/>
    </i>
    <i>
      <x v="10"/>
    </i>
    <i>
      <x v="132"/>
    </i>
    <i>
      <x v="28"/>
    </i>
    <i>
      <x v="72"/>
    </i>
    <i>
      <x v="268"/>
    </i>
    <i>
      <x v="325"/>
    </i>
    <i>
      <x v="269"/>
    </i>
    <i>
      <x v="329"/>
    </i>
    <i>
      <x v="199"/>
    </i>
    <i>
      <x v="362"/>
    </i>
    <i>
      <x v="142"/>
    </i>
    <i>
      <x v="118"/>
    </i>
    <i>
      <x v="84"/>
    </i>
    <i>
      <x v="184"/>
    </i>
    <i>
      <x v="201"/>
    </i>
    <i>
      <x v="345"/>
    </i>
    <i>
      <x v="274"/>
    </i>
    <i>
      <x v="23"/>
    </i>
    <i>
      <x v="7"/>
    </i>
    <i>
      <x v="43"/>
    </i>
    <i>
      <x v="35"/>
    </i>
    <i>
      <x v="357"/>
    </i>
    <i>
      <x v="277"/>
    </i>
    <i>
      <x v="252"/>
    </i>
    <i>
      <x v="117"/>
    </i>
    <i>
      <x v="224"/>
    </i>
    <i>
      <x v="279"/>
    </i>
    <i>
      <x v="225"/>
    </i>
    <i>
      <x v="145"/>
    </i>
    <i>
      <x v="91"/>
    </i>
    <i>
      <x v="206"/>
    </i>
    <i>
      <x v="71"/>
    </i>
    <i>
      <x v="282"/>
    </i>
    <i>
      <x v="316"/>
    </i>
    <i>
      <x v="87"/>
    </i>
    <i>
      <x v="318"/>
    </i>
    <i>
      <x v="25"/>
    </i>
    <i>
      <x v="133"/>
    </i>
    <i>
      <x v="66"/>
    </i>
    <i>
      <x v="73"/>
    </i>
    <i>
      <x v="100"/>
    </i>
    <i>
      <x v="324"/>
    </i>
    <i>
      <x v="121"/>
    </i>
    <i>
      <x v="326"/>
    </i>
    <i>
      <x v="67"/>
    </i>
    <i>
      <x v="40"/>
    </i>
    <i>
      <x v="34"/>
    </i>
    <i>
      <x v="180"/>
    </i>
    <i>
      <x v="290"/>
    </i>
    <i>
      <x v="332"/>
    </i>
    <i>
      <x v="105"/>
    </i>
    <i>
      <x v="334"/>
    </i>
    <i>
      <x v="292"/>
    </i>
    <i>
      <x v="336"/>
    </i>
    <i>
      <x v="214"/>
    </i>
    <i>
      <x v="240"/>
    </i>
    <i>
      <x v="294"/>
    </i>
    <i>
      <x v="136"/>
    </i>
    <i>
      <x v="215"/>
    </i>
    <i>
      <x v="342"/>
    </i>
    <i>
      <x v="131"/>
    </i>
    <i>
      <x v="244"/>
    </i>
    <i>
      <x v="297"/>
    </i>
    <i>
      <x v="346"/>
    </i>
    <i>
      <x v="298"/>
    </i>
    <i>
      <x v="348"/>
    </i>
    <i>
      <x v="217"/>
    </i>
    <i>
      <x v="42"/>
    </i>
    <i>
      <x v="300"/>
    </i>
    <i>
      <x v="352"/>
    </i>
    <i>
      <x v="218"/>
    </i>
    <i>
      <x v="139"/>
    </i>
    <i>
      <x v="148"/>
    </i>
    <i>
      <x v="190"/>
    </i>
    <i>
      <x v="112"/>
    </i>
    <i>
      <x v="358"/>
    </i>
    <i>
      <x v="173"/>
    </i>
    <i>
      <x v="360"/>
    </i>
    <i>
      <x v="221"/>
    </i>
    <i>
      <x v="222"/>
    </i>
    <i>
      <x v="14"/>
    </i>
    <i>
      <x v="237"/>
    </i>
    <i>
      <x v="181"/>
    </i>
    <i t="grand">
      <x/>
    </i>
  </rowItems>
  <colFields count="2">
    <field x="0"/>
    <field x="-2"/>
  </colFields>
  <colItems count="12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Total Expected Fantasy Points" fld="19" baseField="0" baseItem="0" numFmtId="164"/>
    <dataField name="Sum of rushes" fld="14" baseField="0" baseItem="0"/>
    <dataField name="Sum of targets" fld="15" baseField="0" baseItem="0"/>
    <dataField name="Sum of air_yards_ad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fantasydata.com/nfl/kansas-city-chiefs-depth-chart" TargetMode="External"/><Relationship Id="rId671" Type="http://schemas.openxmlformats.org/officeDocument/2006/relationships/hyperlink" Target="https://fantasydata.com/nfl/arizona-cardinals-depth-chart" TargetMode="External"/><Relationship Id="rId769" Type="http://schemas.openxmlformats.org/officeDocument/2006/relationships/hyperlink" Target="https://fantasydata.com/nfl/cj-board-fantasy/19200" TargetMode="External"/><Relationship Id="rId976" Type="http://schemas.openxmlformats.org/officeDocument/2006/relationships/hyperlink" Target="https://fantasydata.com/nfl/maxx-williams-fantasy/16816" TargetMode="External"/><Relationship Id="rId21" Type="http://schemas.openxmlformats.org/officeDocument/2006/relationships/hyperlink" Target="https://fantasydata.com/nfl/denver-broncos-depth-chart" TargetMode="External"/><Relationship Id="rId324" Type="http://schemas.openxmlformats.org/officeDocument/2006/relationships/hyperlink" Target="https://fantasydata.com/nfl/stephen-anderson-fantasy/18262" TargetMode="External"/><Relationship Id="rId531" Type="http://schemas.openxmlformats.org/officeDocument/2006/relationships/hyperlink" Target="https://fantasydata.com/nfl/jacksonville-jaguars-depth-chart" TargetMode="External"/><Relationship Id="rId629" Type="http://schemas.openxmlformats.org/officeDocument/2006/relationships/hyperlink" Target="https://fantasydata.com/nfl/baltimore-ravens-depth-chart" TargetMode="External"/><Relationship Id="rId170" Type="http://schemas.openxmlformats.org/officeDocument/2006/relationships/hyperlink" Target="https://fantasydata.com/nfl/kansas-city-chiefs-depth-chart" TargetMode="External"/><Relationship Id="rId836" Type="http://schemas.openxmlformats.org/officeDocument/2006/relationships/hyperlink" Target="https://fantasydata.com/nfl/geoff-swaim-fantasy/17005" TargetMode="External"/><Relationship Id="rId268" Type="http://schemas.openxmlformats.org/officeDocument/2006/relationships/hyperlink" Target="https://fantasydata.com/nfl/cole-kmet-fantasy/21772" TargetMode="External"/><Relationship Id="rId475" Type="http://schemas.openxmlformats.org/officeDocument/2006/relationships/hyperlink" Target="https://fantasydata.com/nfl/sterling-shepard-fantasy/17961" TargetMode="External"/><Relationship Id="rId682" Type="http://schemas.openxmlformats.org/officeDocument/2006/relationships/hyperlink" Target="https://fantasydata.com/nfl/new-york-jets-depth-chart" TargetMode="External"/><Relationship Id="rId903" Type="http://schemas.openxmlformats.org/officeDocument/2006/relationships/hyperlink" Target="https://fantasydata.com/nfl/elijah-mitchell-fantasy/22535" TargetMode="External"/><Relationship Id="rId32" Type="http://schemas.openxmlformats.org/officeDocument/2006/relationships/hyperlink" Target="https://fantasydata.com/nfl/tampa-bay-buccaneers-depth-chart" TargetMode="External"/><Relationship Id="rId128" Type="http://schemas.openxmlformats.org/officeDocument/2006/relationships/hyperlink" Target="https://fantasydata.com/nfl/dallas-cowboys-depth-chart" TargetMode="External"/><Relationship Id="rId335" Type="http://schemas.openxmlformats.org/officeDocument/2006/relationships/hyperlink" Target="https://fantasydata.com/nfl/travis-homer-fantasy/20810" TargetMode="External"/><Relationship Id="rId542" Type="http://schemas.openxmlformats.org/officeDocument/2006/relationships/hyperlink" Target="https://fantasydata.com/nfl/atlanta-falcons-depth-chart" TargetMode="External"/><Relationship Id="rId987" Type="http://schemas.openxmlformats.org/officeDocument/2006/relationships/hyperlink" Target="https://fantasydata.com/nfl/james-white-fantasy/16056" TargetMode="External"/><Relationship Id="rId181" Type="http://schemas.openxmlformats.org/officeDocument/2006/relationships/hyperlink" Target="https://fantasydata.com/nfl/tampa-bay-buccaneers-depth-chart" TargetMode="External"/><Relationship Id="rId402" Type="http://schemas.openxmlformats.org/officeDocument/2006/relationships/hyperlink" Target="https://fantasydata.com/nfl/javonte-williams-fantasy/22558" TargetMode="External"/><Relationship Id="rId847" Type="http://schemas.openxmlformats.org/officeDocument/2006/relationships/hyperlink" Target="https://fantasydata.com/nfl/devonta-smith-fantasy/21687" TargetMode="External"/><Relationship Id="rId279" Type="http://schemas.openxmlformats.org/officeDocument/2006/relationships/hyperlink" Target="https://fantasydata.com/nfl/nick-westbrook-ikhine-fantasy/21734" TargetMode="External"/><Relationship Id="rId486" Type="http://schemas.openxmlformats.org/officeDocument/2006/relationships/hyperlink" Target="https://fantasydata.com/nfl/kj-osborn-fantasy/21714" TargetMode="External"/><Relationship Id="rId693" Type="http://schemas.openxmlformats.org/officeDocument/2006/relationships/hyperlink" Target="https://fantasydata.com/nfl/arizona-cardinals-depth-chart" TargetMode="External"/><Relationship Id="rId707" Type="http://schemas.openxmlformats.org/officeDocument/2006/relationships/hyperlink" Target="https://fantasydata.com/nfl/new-york-jets-depth-chart" TargetMode="External"/><Relationship Id="rId914" Type="http://schemas.openxmlformats.org/officeDocument/2006/relationships/hyperlink" Target="https://fantasydata.com/nfl/jaylen-waddle-fantasy/22598" TargetMode="External"/><Relationship Id="rId43" Type="http://schemas.openxmlformats.org/officeDocument/2006/relationships/hyperlink" Target="https://fantasydata.com/nfl/new-orleans-saints-depth-chart" TargetMode="External"/><Relationship Id="rId139" Type="http://schemas.openxmlformats.org/officeDocument/2006/relationships/hyperlink" Target="https://fantasydata.com/nfl/tennessee-titans-depth-chart" TargetMode="External"/><Relationship Id="rId346" Type="http://schemas.openxmlformats.org/officeDocument/2006/relationships/hyperlink" Target="https://fantasydata.com/nfl/alexander-mattison-fantasy/20868" TargetMode="External"/><Relationship Id="rId553" Type="http://schemas.openxmlformats.org/officeDocument/2006/relationships/hyperlink" Target="https://fantasydata.com/nfl/chicago-bears-depth-chart" TargetMode="External"/><Relationship Id="rId760" Type="http://schemas.openxmlformats.org/officeDocument/2006/relationships/hyperlink" Target="https://fantasydata.com/nfl/los-angeles-rams-depth-chart" TargetMode="External"/><Relationship Id="rId998" Type="http://schemas.openxmlformats.org/officeDocument/2006/relationships/hyperlink" Target="https://fantasydata.com/nfl/freddie-swain-fantasy/21960" TargetMode="External"/><Relationship Id="rId192" Type="http://schemas.openxmlformats.org/officeDocument/2006/relationships/hyperlink" Target="https://fantasydata.com/nfl/carolina-panthers-depth-chart" TargetMode="External"/><Relationship Id="rId206" Type="http://schemas.openxmlformats.org/officeDocument/2006/relationships/hyperlink" Target="https://fantasydata.com/nfl/arizona-cardinals-depth-chart" TargetMode="External"/><Relationship Id="rId413" Type="http://schemas.openxmlformats.org/officeDocument/2006/relationships/hyperlink" Target="https://fantasydata.com/nfl/antonio-gibson-fantasy/21861" TargetMode="External"/><Relationship Id="rId858" Type="http://schemas.openxmlformats.org/officeDocument/2006/relationships/hyperlink" Target="https://fantasydata.com/nfl/chester-rogers-fantasy/18361" TargetMode="External"/><Relationship Id="rId497" Type="http://schemas.openxmlformats.org/officeDocument/2006/relationships/hyperlink" Target="https://fantasydata.com/nfl/marquise-brown-fantasy/21045" TargetMode="External"/><Relationship Id="rId620" Type="http://schemas.openxmlformats.org/officeDocument/2006/relationships/hyperlink" Target="https://fantasydata.com/nfl/new-england-patriots-depth-chart" TargetMode="External"/><Relationship Id="rId718" Type="http://schemas.openxmlformats.org/officeDocument/2006/relationships/hyperlink" Target="https://fantasydata.com/nfl/buffalo-bills-depth-chart" TargetMode="External"/><Relationship Id="rId925" Type="http://schemas.openxmlformats.org/officeDocument/2006/relationships/hyperlink" Target="https://fantasydata.com/nfl/christian-kirk-fantasy/19815" TargetMode="External"/><Relationship Id="rId357" Type="http://schemas.openxmlformats.org/officeDocument/2006/relationships/hyperlink" Target="https://fantasydata.com/nfl/jeff-smith-fantasy/21078" TargetMode="External"/><Relationship Id="rId54" Type="http://schemas.openxmlformats.org/officeDocument/2006/relationships/hyperlink" Target="https://fantasydata.com/nfl/tennessee-titans-depth-chart" TargetMode="External"/><Relationship Id="rId217" Type="http://schemas.openxmlformats.org/officeDocument/2006/relationships/hyperlink" Target="https://fantasydata.com/nfl/cleveland-browns-depth-chart" TargetMode="External"/><Relationship Id="rId564" Type="http://schemas.openxmlformats.org/officeDocument/2006/relationships/hyperlink" Target="https://fantasydata.com/nfl/los-angeles-rams-depth-chart" TargetMode="External"/><Relationship Id="rId771" Type="http://schemas.openxmlformats.org/officeDocument/2006/relationships/hyperlink" Target="https://fantasydata.com/nfl/carlos-hyde-fantasy/16668" TargetMode="External"/><Relationship Id="rId869" Type="http://schemas.openxmlformats.org/officeDocument/2006/relationships/hyperlink" Target="https://fantasydata.com/nfl/terrace-marshall-jr-fantasy/22685" TargetMode="External"/><Relationship Id="rId424" Type="http://schemas.openxmlformats.org/officeDocument/2006/relationships/hyperlink" Target="https://fantasydata.com/nfl/mecole-hardman-fantasy/20788" TargetMode="External"/><Relationship Id="rId631" Type="http://schemas.openxmlformats.org/officeDocument/2006/relationships/hyperlink" Target="https://fantasydata.com/nfl/cleveland-browns-depth-chart" TargetMode="External"/><Relationship Id="rId729" Type="http://schemas.openxmlformats.org/officeDocument/2006/relationships/hyperlink" Target="https://fantasydata.com/nfl/new-york-giants-depth-chart" TargetMode="External"/><Relationship Id="rId270" Type="http://schemas.openxmlformats.org/officeDocument/2006/relationships/hyperlink" Target="https://fantasydata.com/nfl/isaiah-mckenzie-fantasy/19043" TargetMode="External"/><Relationship Id="rId936" Type="http://schemas.openxmlformats.org/officeDocument/2006/relationships/hyperlink" Target="https://fantasydata.com/nfl/michael-carter-fantasy/22553" TargetMode="External"/><Relationship Id="rId65" Type="http://schemas.openxmlformats.org/officeDocument/2006/relationships/hyperlink" Target="https://fantasydata.com/nfl/tampa-bay-buccaneers-depth-chart" TargetMode="External"/><Relationship Id="rId130" Type="http://schemas.openxmlformats.org/officeDocument/2006/relationships/hyperlink" Target="https://fantasydata.com/nfl/new-england-patriots-depth-chart" TargetMode="External"/><Relationship Id="rId368" Type="http://schemas.openxmlformats.org/officeDocument/2006/relationships/hyperlink" Target="https://fantasydata.com/nfl/randall-cobb-fantasy/13227" TargetMode="External"/><Relationship Id="rId575" Type="http://schemas.openxmlformats.org/officeDocument/2006/relationships/hyperlink" Target="https://fantasydata.com/nfl/new-orleans-saints-depth-chart" TargetMode="External"/><Relationship Id="rId782" Type="http://schemas.openxmlformats.org/officeDocument/2006/relationships/hyperlink" Target="https://fantasydata.com/nfl/tyler-johnson-fantasy/21675" TargetMode="External"/><Relationship Id="rId228" Type="http://schemas.openxmlformats.org/officeDocument/2006/relationships/hyperlink" Target="https://fantasydata.com/nfl/atlanta-falcons-depth-chart" TargetMode="External"/><Relationship Id="rId435" Type="http://schemas.openxmlformats.org/officeDocument/2006/relationships/hyperlink" Target="https://fantasydata.com/nfl/leonard-fournette-fantasy/18803" TargetMode="External"/><Relationship Id="rId642" Type="http://schemas.openxmlformats.org/officeDocument/2006/relationships/hyperlink" Target="https://fantasydata.com/nfl/philadelphia-eagles-depth-chart" TargetMode="External"/><Relationship Id="rId281" Type="http://schemas.openxmlformats.org/officeDocument/2006/relationships/hyperlink" Target="https://fantasydata.com/nfl/marlon-mack-fantasy/18998" TargetMode="External"/><Relationship Id="rId502" Type="http://schemas.openxmlformats.org/officeDocument/2006/relationships/hyperlink" Target="https://fantasydata.com/nfl/christian-mccaffrey-fantasy/18877" TargetMode="External"/><Relationship Id="rId947" Type="http://schemas.openxmlformats.org/officeDocument/2006/relationships/hyperlink" Target="https://fantasydata.com/nfl/chase-edmonds-fantasy/19919" TargetMode="External"/><Relationship Id="rId76" Type="http://schemas.openxmlformats.org/officeDocument/2006/relationships/hyperlink" Target="https://fantasydata.com/nfl/tampa-bay-buccaneers-depth-chart" TargetMode="External"/><Relationship Id="rId141" Type="http://schemas.openxmlformats.org/officeDocument/2006/relationships/hyperlink" Target="https://fantasydata.com/nfl/san-francisco-49ers-depth-chart" TargetMode="External"/><Relationship Id="rId379" Type="http://schemas.openxmlformats.org/officeDocument/2006/relationships/hyperlink" Target="https://fantasydata.com/nfl/albert-okwuegbunam-fantasy/21794" TargetMode="External"/><Relationship Id="rId586" Type="http://schemas.openxmlformats.org/officeDocument/2006/relationships/hyperlink" Target="https://fantasydata.com/nfl/las-vegas-raiders-depth-chart" TargetMode="External"/><Relationship Id="rId793" Type="http://schemas.openxmlformats.org/officeDocument/2006/relationships/hyperlink" Target="https://fantasydata.com/nfl/salvon-ahmed-fantasy/21843" TargetMode="External"/><Relationship Id="rId807" Type="http://schemas.openxmlformats.org/officeDocument/2006/relationships/hyperlink" Target="https://fantasydata.com/nfl/marquise-goodwin-fantasy/14865" TargetMode="External"/><Relationship Id="rId7" Type="http://schemas.openxmlformats.org/officeDocument/2006/relationships/hyperlink" Target="https://fantasydata.com/nfl/new-york-giants-depth-chart" TargetMode="External"/><Relationship Id="rId239" Type="http://schemas.openxmlformats.org/officeDocument/2006/relationships/hyperlink" Target="https://fantasydata.com/nfl/los-angeles-chargers-depth-chart" TargetMode="External"/><Relationship Id="rId446" Type="http://schemas.openxmlformats.org/officeDocument/2006/relationships/hyperlink" Target="https://fantasydata.com/nfl/brandon-zylstra-fantasy/19779" TargetMode="External"/><Relationship Id="rId653" Type="http://schemas.openxmlformats.org/officeDocument/2006/relationships/hyperlink" Target="https://fantasydata.com/nfl/new-england-patriots-depth-chart" TargetMode="External"/><Relationship Id="rId292" Type="http://schemas.openxmlformats.org/officeDocument/2006/relationships/hyperlink" Target="https://fantasydata.com/nfl/trent-sherfield-fantasy/20081" TargetMode="External"/><Relationship Id="rId306" Type="http://schemas.openxmlformats.org/officeDocument/2006/relationships/hyperlink" Target="https://fantasydata.com/nfl/jerick-mckinnon-fantasy/16510" TargetMode="External"/><Relationship Id="rId860" Type="http://schemas.openxmlformats.org/officeDocument/2006/relationships/hyperlink" Target="https://fantasydata.com/nfl/nico-collins-fantasy/21756" TargetMode="External"/><Relationship Id="rId958" Type="http://schemas.openxmlformats.org/officeDocument/2006/relationships/hyperlink" Target="https://fantasydata.com/nfl/demarcus-robinson-fantasy/18047" TargetMode="External"/><Relationship Id="rId87" Type="http://schemas.openxmlformats.org/officeDocument/2006/relationships/hyperlink" Target="https://fantasydata.com/nfl/green-bay-packers-depth-chart" TargetMode="External"/><Relationship Id="rId513" Type="http://schemas.openxmlformats.org/officeDocument/2006/relationships/hyperlink" Target="https://fantasydata.com/nfl/cleveland-browns-depth-chart" TargetMode="External"/><Relationship Id="rId597" Type="http://schemas.openxmlformats.org/officeDocument/2006/relationships/hyperlink" Target="https://fantasydata.com/nfl/detroit-lions-depth-chart" TargetMode="External"/><Relationship Id="rId720" Type="http://schemas.openxmlformats.org/officeDocument/2006/relationships/hyperlink" Target="https://fantasydata.com/nfl/tampa-bay-buccaneers-depth-chart" TargetMode="External"/><Relationship Id="rId818" Type="http://schemas.openxmlformats.org/officeDocument/2006/relationships/hyperlink" Target="https://fantasydata.com/nfl/van-jefferson-fantasy/21739" TargetMode="External"/><Relationship Id="rId152" Type="http://schemas.openxmlformats.org/officeDocument/2006/relationships/hyperlink" Target="https://fantasydata.com/nfl/miami-dolphins-depth-chart" TargetMode="External"/><Relationship Id="rId457" Type="http://schemas.openxmlformats.org/officeDocument/2006/relationships/hyperlink" Target="https://fantasydata.com/nfl/zach-pascal-fantasy/19172" TargetMode="External"/><Relationship Id="rId1003" Type="http://schemas.openxmlformats.org/officeDocument/2006/relationships/hyperlink" Target="https://fantasydata.com/nfl/brandin-cooks-fantasy/16568" TargetMode="External"/><Relationship Id="rId664" Type="http://schemas.openxmlformats.org/officeDocument/2006/relationships/hyperlink" Target="https://fantasydata.com/nfl/washington-football-team-depth-chart" TargetMode="External"/><Relationship Id="rId871" Type="http://schemas.openxmlformats.org/officeDocument/2006/relationships/hyperlink" Target="https://fantasydata.com/nfl/amon-ra-st-brown-fantasy/22587" TargetMode="External"/><Relationship Id="rId969" Type="http://schemas.openxmlformats.org/officeDocument/2006/relationships/hyperlink" Target="https://fantasydata.com/nfl/zack-moss-fantasy/21784" TargetMode="External"/><Relationship Id="rId14" Type="http://schemas.openxmlformats.org/officeDocument/2006/relationships/hyperlink" Target="https://fantasydata.com/nfl/chicago-bears-depth-chart" TargetMode="External"/><Relationship Id="rId317" Type="http://schemas.openxmlformats.org/officeDocument/2006/relationships/hyperlink" Target="https://fantasydata.com/nfl/james-conner-fantasy/18983" TargetMode="External"/><Relationship Id="rId524" Type="http://schemas.openxmlformats.org/officeDocument/2006/relationships/hyperlink" Target="https://fantasydata.com/nfl/buffalo-bills-depth-chart" TargetMode="External"/><Relationship Id="rId731" Type="http://schemas.openxmlformats.org/officeDocument/2006/relationships/hyperlink" Target="https://fantasydata.com/nfl/dallas-cowboys-depth-chart" TargetMode="External"/><Relationship Id="rId98" Type="http://schemas.openxmlformats.org/officeDocument/2006/relationships/hyperlink" Target="https://fantasydata.com/nfl/houston-texans-depth-chart" TargetMode="External"/><Relationship Id="rId163" Type="http://schemas.openxmlformats.org/officeDocument/2006/relationships/hyperlink" Target="https://fantasydata.com/nfl/arizona-cardinals-depth-chart" TargetMode="External"/><Relationship Id="rId370" Type="http://schemas.openxmlformats.org/officeDocument/2006/relationships/hyperlink" Target="https://fantasydata.com/nfl/jared-cook-fantasy/8534" TargetMode="External"/><Relationship Id="rId829" Type="http://schemas.openxmlformats.org/officeDocument/2006/relationships/hyperlink" Target="https://fantasydata.com/nfl/marquez-callaway-fantasy/21750" TargetMode="External"/><Relationship Id="rId1014" Type="http://schemas.openxmlformats.org/officeDocument/2006/relationships/hyperlink" Target="https://fantasydata.com/nfl/cooper-kupp-fantasy/18882" TargetMode="External"/><Relationship Id="rId230" Type="http://schemas.openxmlformats.org/officeDocument/2006/relationships/hyperlink" Target="https://fantasydata.com/nfl/tampa-bay-buccaneers-depth-chart" TargetMode="External"/><Relationship Id="rId468" Type="http://schemas.openxmlformats.org/officeDocument/2006/relationships/hyperlink" Target="https://fantasydata.com/nfl/maxx-williams-fantasy/16816" TargetMode="External"/><Relationship Id="rId675" Type="http://schemas.openxmlformats.org/officeDocument/2006/relationships/hyperlink" Target="https://fantasydata.com/nfl/buffalo-bills-depth-chart" TargetMode="External"/><Relationship Id="rId882" Type="http://schemas.openxmlformats.org/officeDocument/2006/relationships/hyperlink" Target="https://fantasydata.com/nfl/albert-wilson-fantasy/16308" TargetMode="External"/><Relationship Id="rId25" Type="http://schemas.openxmlformats.org/officeDocument/2006/relationships/hyperlink" Target="https://fantasydata.com/nfl/tennessee-titans-depth-chart" TargetMode="External"/><Relationship Id="rId328" Type="http://schemas.openxmlformats.org/officeDocument/2006/relationships/hyperlink" Target="https://fantasydata.com/nfl/geoff-swaim-fantasy/17005" TargetMode="External"/><Relationship Id="rId535" Type="http://schemas.openxmlformats.org/officeDocument/2006/relationships/hyperlink" Target="https://fantasydata.com/nfl/indianapolis-colts-depth-chart" TargetMode="External"/><Relationship Id="rId742" Type="http://schemas.openxmlformats.org/officeDocument/2006/relationships/hyperlink" Target="https://fantasydata.com/nfl/washington-football-team-depth-chart" TargetMode="External"/><Relationship Id="rId174" Type="http://schemas.openxmlformats.org/officeDocument/2006/relationships/hyperlink" Target="https://fantasydata.com/nfl/new-york-jets-depth-chart" TargetMode="External"/><Relationship Id="rId381" Type="http://schemas.openxmlformats.org/officeDocument/2006/relationships/hyperlink" Target="https://fantasydata.com/nfl/jamaal-williams-fantasy/18995" TargetMode="External"/><Relationship Id="rId602" Type="http://schemas.openxmlformats.org/officeDocument/2006/relationships/hyperlink" Target="https://fantasydata.com/nfl/los-angeles-chargers-depth-chart" TargetMode="External"/><Relationship Id="rId241" Type="http://schemas.openxmlformats.org/officeDocument/2006/relationships/hyperlink" Target="https://fantasydata.com/nfl/houston-texans-depth-chart" TargetMode="External"/><Relationship Id="rId479" Type="http://schemas.openxmlformats.org/officeDocument/2006/relationships/hyperlink" Target="https://fantasydata.com/nfl/james-white-fantasy/16056" TargetMode="External"/><Relationship Id="rId686" Type="http://schemas.openxmlformats.org/officeDocument/2006/relationships/hyperlink" Target="https://fantasydata.com/nfl/washington-football-team-depth-chart" TargetMode="External"/><Relationship Id="rId893" Type="http://schemas.openxmlformats.org/officeDocument/2006/relationships/hyperlink" Target="https://fantasydata.com/nfl/robby-anderson-fantasy/18187" TargetMode="External"/><Relationship Id="rId907" Type="http://schemas.openxmlformats.org/officeDocument/2006/relationships/hyperlink" Target="https://fantasydata.com/nfl/jakobi-meyers-fantasy/20876" TargetMode="External"/><Relationship Id="rId36" Type="http://schemas.openxmlformats.org/officeDocument/2006/relationships/hyperlink" Target="https://fantasydata.com/nfl/new-york-jets-depth-chart" TargetMode="External"/><Relationship Id="rId339" Type="http://schemas.openxmlformats.org/officeDocument/2006/relationships/hyperlink" Target="https://fantasydata.com/nfl/devonta-smith-fantasy/21687" TargetMode="External"/><Relationship Id="rId546" Type="http://schemas.openxmlformats.org/officeDocument/2006/relationships/hyperlink" Target="https://fantasydata.com/nfl/san-francisco-49ers-depth-chart" TargetMode="External"/><Relationship Id="rId753" Type="http://schemas.openxmlformats.org/officeDocument/2006/relationships/hyperlink" Target="https://fantasydata.com/nfl/atlanta-falcons-depth-chart" TargetMode="External"/><Relationship Id="rId101" Type="http://schemas.openxmlformats.org/officeDocument/2006/relationships/hyperlink" Target="https://fantasydata.com/nfl/dallas-cowboys-depth-chart" TargetMode="External"/><Relationship Id="rId185" Type="http://schemas.openxmlformats.org/officeDocument/2006/relationships/hyperlink" Target="https://fantasydata.com/nfl/arizona-cardinals-depth-chart" TargetMode="External"/><Relationship Id="rId406" Type="http://schemas.openxmlformats.org/officeDocument/2006/relationships/hyperlink" Target="https://fantasydata.com/nfl/jaylen-waddle-fantasy/22598" TargetMode="External"/><Relationship Id="rId960" Type="http://schemas.openxmlformats.org/officeDocument/2006/relationships/hyperlink" Target="https://fantasydata.com/nfl/robert-tonyan-fantasy/19491" TargetMode="External"/><Relationship Id="rId392" Type="http://schemas.openxmlformats.org/officeDocument/2006/relationships/hyperlink" Target="https://fantasydata.com/nfl/kenneth-gainwell-fantasy/22562" TargetMode="External"/><Relationship Id="rId613" Type="http://schemas.openxmlformats.org/officeDocument/2006/relationships/hyperlink" Target="https://fantasydata.com/nfl/tampa-bay-buccaneers-depth-chart" TargetMode="External"/><Relationship Id="rId697" Type="http://schemas.openxmlformats.org/officeDocument/2006/relationships/hyperlink" Target="https://fantasydata.com/nfl/atlanta-falcons-depth-chart" TargetMode="External"/><Relationship Id="rId820" Type="http://schemas.openxmlformats.org/officeDocument/2006/relationships/hyperlink" Target="https://fantasydata.com/nfl/jalen-reagor-fantasy/21686" TargetMode="External"/><Relationship Id="rId918" Type="http://schemas.openxmlformats.org/officeDocument/2006/relationships/hyperlink" Target="https://fantasydata.com/nfl/ricky-seals-jones-fantasy/19410" TargetMode="External"/><Relationship Id="rId252" Type="http://schemas.openxmlformats.org/officeDocument/2006/relationships/hyperlink" Target="https://fantasydata.com/nfl/los-angeles-rams-depth-chart" TargetMode="External"/><Relationship Id="rId47" Type="http://schemas.openxmlformats.org/officeDocument/2006/relationships/hyperlink" Target="https://fantasydata.com/nfl/new-york-giants-depth-chart" TargetMode="External"/><Relationship Id="rId112" Type="http://schemas.openxmlformats.org/officeDocument/2006/relationships/hyperlink" Target="https://fantasydata.com/nfl/new-england-patriots-depth-chart" TargetMode="External"/><Relationship Id="rId557" Type="http://schemas.openxmlformats.org/officeDocument/2006/relationships/hyperlink" Target="https://fantasydata.com/nfl/houston-texans-depth-chart" TargetMode="External"/><Relationship Id="rId764" Type="http://schemas.openxmlformats.org/officeDocument/2006/relationships/hyperlink" Target="https://fantasydata.com/nfl/deandre-carter-fantasy/17218" TargetMode="External"/><Relationship Id="rId971" Type="http://schemas.openxmlformats.org/officeDocument/2006/relationships/hyperlink" Target="https://fantasydata.com/nfl/tee-higgins-fantasy/21690" TargetMode="External"/><Relationship Id="rId196" Type="http://schemas.openxmlformats.org/officeDocument/2006/relationships/hyperlink" Target="https://fantasydata.com/nfl/kansas-city-chiefs-depth-chart" TargetMode="External"/><Relationship Id="rId417" Type="http://schemas.openxmlformats.org/officeDocument/2006/relationships/hyperlink" Target="https://fantasydata.com/nfl/christian-kirk-fantasy/19815" TargetMode="External"/><Relationship Id="rId624" Type="http://schemas.openxmlformats.org/officeDocument/2006/relationships/hyperlink" Target="https://fantasydata.com/nfl/los-angeles-chargers-depth-chart" TargetMode="External"/><Relationship Id="rId831" Type="http://schemas.openxmlformats.org/officeDocument/2006/relationships/hyperlink" Target="https://fantasydata.com/nfl/mo-alie-cox-fantasy/18900" TargetMode="External"/><Relationship Id="rId263" Type="http://schemas.openxmlformats.org/officeDocument/2006/relationships/hyperlink" Target="https://fantasydata.com/nfl/carlos-hyde-fantasy/16668" TargetMode="External"/><Relationship Id="rId470" Type="http://schemas.openxmlformats.org/officeDocument/2006/relationships/hyperlink" Target="https://fantasydata.com/nfl/dalvin-cook-fantasy/18872" TargetMode="External"/><Relationship Id="rId929" Type="http://schemas.openxmlformats.org/officeDocument/2006/relationships/hyperlink" Target="https://fantasydata.com/nfl/dawson-knox-fantasy/20850" TargetMode="External"/><Relationship Id="rId58" Type="http://schemas.openxmlformats.org/officeDocument/2006/relationships/hyperlink" Target="https://fantasydata.com/nfl/philadelphia-eagles-depth-chart" TargetMode="External"/><Relationship Id="rId123" Type="http://schemas.openxmlformats.org/officeDocument/2006/relationships/hyperlink" Target="https://fantasydata.com/nfl/cleveland-browns-depth-chart" TargetMode="External"/><Relationship Id="rId330" Type="http://schemas.openxmlformats.org/officeDocument/2006/relationships/hyperlink" Target="https://fantasydata.com/nfl/oj-howard-fantasy/18901" TargetMode="External"/><Relationship Id="rId568" Type="http://schemas.openxmlformats.org/officeDocument/2006/relationships/hyperlink" Target="https://fantasydata.com/nfl/houston-texans-depth-chart" TargetMode="External"/><Relationship Id="rId775" Type="http://schemas.openxmlformats.org/officeDocument/2006/relationships/hyperlink" Target="https://fantasydata.com/nfl/equanimeous-st-brown-fantasy/20398" TargetMode="External"/><Relationship Id="rId982" Type="http://schemas.openxmlformats.org/officeDocument/2006/relationships/hyperlink" Target="https://fantasydata.com/nfl/ceedee-lamb-fantasy/21679" TargetMode="External"/><Relationship Id="rId428" Type="http://schemas.openxmlformats.org/officeDocument/2006/relationships/hyperlink" Target="https://fantasydata.com/nfl/michael-carter-fantasy/22553" TargetMode="External"/><Relationship Id="rId635" Type="http://schemas.openxmlformats.org/officeDocument/2006/relationships/hyperlink" Target="https://fantasydata.com/nfl/detroit-lions-depth-chart" TargetMode="External"/><Relationship Id="rId842" Type="http://schemas.openxmlformats.org/officeDocument/2006/relationships/hyperlink" Target="https://fantasydata.com/nfl/juwan-johnson-fantasy/21738" TargetMode="External"/><Relationship Id="rId274" Type="http://schemas.openxmlformats.org/officeDocument/2006/relationships/hyperlink" Target="https://fantasydata.com/nfl/tyler-johnson-fantasy/21675" TargetMode="External"/><Relationship Id="rId481" Type="http://schemas.openxmlformats.org/officeDocument/2006/relationships/hyperlink" Target="https://fantasydata.com/nfl/najee-harris-fantasy/21768" TargetMode="External"/><Relationship Id="rId702" Type="http://schemas.openxmlformats.org/officeDocument/2006/relationships/hyperlink" Target="https://fantasydata.com/nfl/cincinnati-bengals-depth-chart" TargetMode="External"/><Relationship Id="rId69" Type="http://schemas.openxmlformats.org/officeDocument/2006/relationships/hyperlink" Target="https://fantasydata.com/nfl/indianapolis-colts-depth-chart" TargetMode="External"/><Relationship Id="rId134" Type="http://schemas.openxmlformats.org/officeDocument/2006/relationships/hyperlink" Target="https://fantasydata.com/nfl/philadelphia-eagles-depth-chart" TargetMode="External"/><Relationship Id="rId579" Type="http://schemas.openxmlformats.org/officeDocument/2006/relationships/hyperlink" Target="https://fantasydata.com/nfl/jacksonville-jaguars-depth-chart" TargetMode="External"/><Relationship Id="rId786" Type="http://schemas.openxmlformats.org/officeDocument/2006/relationships/hyperlink" Target="https://fantasydata.com/nfl/hayden-hurst-fantasy/19843" TargetMode="External"/><Relationship Id="rId993" Type="http://schemas.openxmlformats.org/officeDocument/2006/relationships/hyperlink" Target="https://fantasydata.com/nfl/davante-adams-fantasy/16470" TargetMode="External"/><Relationship Id="rId341" Type="http://schemas.openxmlformats.org/officeDocument/2006/relationships/hyperlink" Target="https://fantasydata.com/nfl/aj-dillon-fantasy/21802" TargetMode="External"/><Relationship Id="rId439" Type="http://schemas.openxmlformats.org/officeDocument/2006/relationships/hyperlink" Target="https://fantasydata.com/nfl/chase-edmonds-fantasy/19919" TargetMode="External"/><Relationship Id="rId646" Type="http://schemas.openxmlformats.org/officeDocument/2006/relationships/hyperlink" Target="https://fantasydata.com/nfl/philadelphia-eagles-depth-chart" TargetMode="External"/><Relationship Id="rId201" Type="http://schemas.openxmlformats.org/officeDocument/2006/relationships/hyperlink" Target="https://fantasydata.com/nfl/kansas-city-chiefs-depth-chart" TargetMode="External"/><Relationship Id="rId285" Type="http://schemas.openxmlformats.org/officeDocument/2006/relationships/hyperlink" Target="https://fantasydata.com/nfl/salvon-ahmed-fantasy/21843" TargetMode="External"/><Relationship Id="rId506" Type="http://schemas.openxmlformats.org/officeDocument/2006/relationships/hyperlink" Target="https://fantasydata.com/nfl/cooper-kupp-fantasy/18882" TargetMode="External"/><Relationship Id="rId853" Type="http://schemas.openxmlformats.org/officeDocument/2006/relationships/hyperlink" Target="https://fantasydata.com/nfl/david-njoku-fantasy/18876" TargetMode="External"/><Relationship Id="rId492" Type="http://schemas.openxmlformats.org/officeDocument/2006/relationships/hyperlink" Target="https://fantasydata.com/nfl/mike-williams-fantasy/18914" TargetMode="External"/><Relationship Id="rId713" Type="http://schemas.openxmlformats.org/officeDocument/2006/relationships/hyperlink" Target="https://fantasydata.com/nfl/seattle-seahawks-depth-chart" TargetMode="External"/><Relationship Id="rId797" Type="http://schemas.openxmlformats.org/officeDocument/2006/relationships/hyperlink" Target="https://fantasydata.com/nfl/tyler-higbee-fantasy/18032" TargetMode="External"/><Relationship Id="rId920" Type="http://schemas.openxmlformats.org/officeDocument/2006/relationships/hyperlink" Target="https://fantasydata.com/nfl/devante-parker-fantasy/16775" TargetMode="External"/><Relationship Id="rId145" Type="http://schemas.openxmlformats.org/officeDocument/2006/relationships/hyperlink" Target="https://fantasydata.com/nfl/new-england-patriots-depth-chart" TargetMode="External"/><Relationship Id="rId352" Type="http://schemas.openxmlformats.org/officeDocument/2006/relationships/hyperlink" Target="https://fantasydata.com/nfl/nico-collins-fantasy/21756" TargetMode="External"/><Relationship Id="rId212" Type="http://schemas.openxmlformats.org/officeDocument/2006/relationships/hyperlink" Target="https://fantasydata.com/nfl/tampa-bay-buccaneers-depth-chart" TargetMode="External"/><Relationship Id="rId657" Type="http://schemas.openxmlformats.org/officeDocument/2006/relationships/hyperlink" Target="https://fantasydata.com/nfl/carolina-panthers-depth-chart" TargetMode="External"/><Relationship Id="rId864" Type="http://schemas.openxmlformats.org/officeDocument/2006/relationships/hyperlink" Target="https://fantasydata.com/nfl/kyle-rudolph-fantasy/13275" TargetMode="External"/><Relationship Id="rId296" Type="http://schemas.openxmlformats.org/officeDocument/2006/relationships/hyperlink" Target="https://fantasydata.com/nfl/danny-amendola-fantasy/9906" TargetMode="External"/><Relationship Id="rId517" Type="http://schemas.openxmlformats.org/officeDocument/2006/relationships/hyperlink" Target="https://fantasydata.com/nfl/jacksonville-jaguars-depth-chart" TargetMode="External"/><Relationship Id="rId724" Type="http://schemas.openxmlformats.org/officeDocument/2006/relationships/hyperlink" Target="https://fantasydata.com/nfl/minnesota-vikings-depth-chart" TargetMode="External"/><Relationship Id="rId931" Type="http://schemas.openxmlformats.org/officeDocument/2006/relationships/hyperlink" Target="https://fantasydata.com/nfl/allen-robinson-ii-fantasy/16263" TargetMode="External"/><Relationship Id="rId60" Type="http://schemas.openxmlformats.org/officeDocument/2006/relationships/hyperlink" Target="https://fantasydata.com/nfl/houston-texans-depth-chart" TargetMode="External"/><Relationship Id="rId156" Type="http://schemas.openxmlformats.org/officeDocument/2006/relationships/hyperlink" Target="https://fantasydata.com/nfl/washington-football-team-depth-chart" TargetMode="External"/><Relationship Id="rId363" Type="http://schemas.openxmlformats.org/officeDocument/2006/relationships/hyperlink" Target="https://fantasydata.com/nfl/amon-ra-st-brown-fantasy/22587" TargetMode="External"/><Relationship Id="rId570" Type="http://schemas.openxmlformats.org/officeDocument/2006/relationships/hyperlink" Target="https://fantasydata.com/nfl/new-orleans-saints-depth-chart" TargetMode="External"/><Relationship Id="rId1007" Type="http://schemas.openxmlformats.org/officeDocument/2006/relationships/hyperlink" Target="https://fantasydata.com/nfl/cordarrelle-patterson-fantasy/15150" TargetMode="External"/><Relationship Id="rId223" Type="http://schemas.openxmlformats.org/officeDocument/2006/relationships/hyperlink" Target="https://fantasydata.com/nfl/dallas-cowboys-depth-chart" TargetMode="External"/><Relationship Id="rId430" Type="http://schemas.openxmlformats.org/officeDocument/2006/relationships/hyperlink" Target="https://fantasydata.com/nfl/dk-metcalf-fantasy/20875" TargetMode="External"/><Relationship Id="rId668" Type="http://schemas.openxmlformats.org/officeDocument/2006/relationships/hyperlink" Target="https://fantasydata.com/nfl/jacksonville-jaguars-depth-chart" TargetMode="External"/><Relationship Id="rId875" Type="http://schemas.openxmlformats.org/officeDocument/2006/relationships/hyperlink" Target="https://fantasydata.com/nfl/amari-cooper-fantasy/16765" TargetMode="External"/><Relationship Id="rId18" Type="http://schemas.openxmlformats.org/officeDocument/2006/relationships/hyperlink" Target="https://fantasydata.com/nfl/new-orleans-saints-depth-chart" TargetMode="External"/><Relationship Id="rId528" Type="http://schemas.openxmlformats.org/officeDocument/2006/relationships/hyperlink" Target="https://fantasydata.com/nfl/tampa-bay-buccaneers-depth-chart" TargetMode="External"/><Relationship Id="rId735" Type="http://schemas.openxmlformats.org/officeDocument/2006/relationships/hyperlink" Target="https://fantasydata.com/nfl/pittsburgh-steelers-depth-chart" TargetMode="External"/><Relationship Id="rId942" Type="http://schemas.openxmlformats.org/officeDocument/2006/relationships/hyperlink" Target="https://fantasydata.com/nfl/darren-waller-fantasy/16964" TargetMode="External"/><Relationship Id="rId167" Type="http://schemas.openxmlformats.org/officeDocument/2006/relationships/hyperlink" Target="https://fantasydata.com/nfl/buffalo-bills-depth-chart" TargetMode="External"/><Relationship Id="rId374" Type="http://schemas.openxmlformats.org/officeDocument/2006/relationships/hyperlink" Target="https://fantasydata.com/nfl/albert-wilson-fantasy/16308" TargetMode="External"/><Relationship Id="rId581" Type="http://schemas.openxmlformats.org/officeDocument/2006/relationships/hyperlink" Target="https://fantasydata.com/nfl/new-york-jets-depth-chart" TargetMode="External"/><Relationship Id="rId71" Type="http://schemas.openxmlformats.org/officeDocument/2006/relationships/hyperlink" Target="https://fantasydata.com/nfl/jacksonville-jaguars-depth-chart" TargetMode="External"/><Relationship Id="rId234" Type="http://schemas.openxmlformats.org/officeDocument/2006/relationships/hyperlink" Target="https://fantasydata.com/nfl/washington-football-team-depth-chart" TargetMode="External"/><Relationship Id="rId679" Type="http://schemas.openxmlformats.org/officeDocument/2006/relationships/hyperlink" Target="https://fantasydata.com/nfl/las-vegas-raiders-depth-chart" TargetMode="External"/><Relationship Id="rId802" Type="http://schemas.openxmlformats.org/officeDocument/2006/relationships/hyperlink" Target="https://fantasydata.com/nfl/lee-smith-fantasy/12777" TargetMode="External"/><Relationship Id="rId886" Type="http://schemas.openxmlformats.org/officeDocument/2006/relationships/hyperlink" Target="https://fantasydata.com/nfl/jonathan-taylor-fantasy/21682" TargetMode="External"/><Relationship Id="rId2" Type="http://schemas.openxmlformats.org/officeDocument/2006/relationships/hyperlink" Target="https://fantasydata.com/nfl/washington-football-team-depth-chart" TargetMode="External"/><Relationship Id="rId29" Type="http://schemas.openxmlformats.org/officeDocument/2006/relationships/hyperlink" Target="https://fantasydata.com/nfl/carolina-panthers-depth-chart" TargetMode="External"/><Relationship Id="rId441" Type="http://schemas.openxmlformats.org/officeDocument/2006/relationships/hyperlink" Target="https://fantasydata.com/nfl/tim-patrick-fantasy/19207" TargetMode="External"/><Relationship Id="rId539" Type="http://schemas.openxmlformats.org/officeDocument/2006/relationships/hyperlink" Target="https://fantasydata.com/nfl/miami-dolphins-depth-chart" TargetMode="External"/><Relationship Id="rId746" Type="http://schemas.openxmlformats.org/officeDocument/2006/relationships/hyperlink" Target="https://fantasydata.com/nfl/los-angeles-chargers-depth-chart" TargetMode="External"/><Relationship Id="rId178" Type="http://schemas.openxmlformats.org/officeDocument/2006/relationships/hyperlink" Target="https://fantasydata.com/nfl/washington-football-team-depth-chart" TargetMode="External"/><Relationship Id="rId301" Type="http://schemas.openxmlformats.org/officeDocument/2006/relationships/hyperlink" Target="https://fantasydata.com/nfl/devontae-booker-fantasy/17970" TargetMode="External"/><Relationship Id="rId953" Type="http://schemas.openxmlformats.org/officeDocument/2006/relationships/hyperlink" Target="https://fantasydata.com/nfl/jack-doyle-fantasy/15602" TargetMode="External"/><Relationship Id="rId82" Type="http://schemas.openxmlformats.org/officeDocument/2006/relationships/hyperlink" Target="https://fantasydata.com/nfl/detroit-lions-depth-chart" TargetMode="External"/><Relationship Id="rId385" Type="http://schemas.openxmlformats.org/officeDocument/2006/relationships/hyperlink" Target="https://fantasydata.com/nfl/robby-anderson-fantasy/18187" TargetMode="External"/><Relationship Id="rId592" Type="http://schemas.openxmlformats.org/officeDocument/2006/relationships/hyperlink" Target="https://fantasydata.com/nfl/minnesota-vikings-depth-chart" TargetMode="External"/><Relationship Id="rId606" Type="http://schemas.openxmlformats.org/officeDocument/2006/relationships/hyperlink" Target="https://fantasydata.com/nfl/houston-texans-depth-chart" TargetMode="External"/><Relationship Id="rId813" Type="http://schemas.openxmlformats.org/officeDocument/2006/relationships/hyperlink" Target="https://fantasydata.com/nfl/damien-williams-fantasy/16031" TargetMode="External"/><Relationship Id="rId245" Type="http://schemas.openxmlformats.org/officeDocument/2006/relationships/hyperlink" Target="https://fantasydata.com/nfl/atlanta-falcons-depth-chart" TargetMode="External"/><Relationship Id="rId452" Type="http://schemas.openxmlformats.org/officeDocument/2006/relationships/hyperlink" Target="https://fantasydata.com/nfl/robert-tonyan-fantasy/19491" TargetMode="External"/><Relationship Id="rId897" Type="http://schemas.openxmlformats.org/officeDocument/2006/relationships/hyperlink" Target="https://fantasydata.com/nfl/alvin-kamara-fantasy/18878" TargetMode="External"/><Relationship Id="rId105" Type="http://schemas.openxmlformats.org/officeDocument/2006/relationships/hyperlink" Target="https://fantasydata.com/nfl/tampa-bay-buccaneers-depth-chart" TargetMode="External"/><Relationship Id="rId312" Type="http://schemas.openxmlformats.org/officeDocument/2006/relationships/hyperlink" Target="https://fantasydata.com/nfl/jalen-reagor-fantasy/21686" TargetMode="External"/><Relationship Id="rId757" Type="http://schemas.openxmlformats.org/officeDocument/2006/relationships/hyperlink" Target="https://fantasydata.com/nfl/denver-broncos-depth-chart" TargetMode="External"/><Relationship Id="rId964" Type="http://schemas.openxmlformats.org/officeDocument/2006/relationships/hyperlink" Target="https://fantasydata.com/nfl/darius-slayton-fantasy/20943" TargetMode="External"/><Relationship Id="rId93" Type="http://schemas.openxmlformats.org/officeDocument/2006/relationships/hyperlink" Target="https://fantasydata.com/nfl/los-angeles-chargers-depth-chart" TargetMode="External"/><Relationship Id="rId189" Type="http://schemas.openxmlformats.org/officeDocument/2006/relationships/hyperlink" Target="https://fantasydata.com/nfl/atlanta-falcons-depth-chart" TargetMode="External"/><Relationship Id="rId396" Type="http://schemas.openxmlformats.org/officeDocument/2006/relationships/hyperlink" Target="https://fantasydata.com/nfl/pat-freiermuth-fantasy/22507" TargetMode="External"/><Relationship Id="rId617" Type="http://schemas.openxmlformats.org/officeDocument/2006/relationships/hyperlink" Target="https://fantasydata.com/nfl/detroit-lions-depth-chart" TargetMode="External"/><Relationship Id="rId824" Type="http://schemas.openxmlformats.org/officeDocument/2006/relationships/hyperlink" Target="https://fantasydata.com/nfl/chris-hogan-fantasy/14828" TargetMode="External"/><Relationship Id="rId256" Type="http://schemas.openxmlformats.org/officeDocument/2006/relationships/hyperlink" Target="https://fantasydata.com/nfl/deandre-carter-fantasy/17218" TargetMode="External"/><Relationship Id="rId463" Type="http://schemas.openxmlformats.org/officeDocument/2006/relationships/hyperlink" Target="https://fantasydata.com/nfl/tee-higgins-fantasy/21690" TargetMode="External"/><Relationship Id="rId670" Type="http://schemas.openxmlformats.org/officeDocument/2006/relationships/hyperlink" Target="https://fantasydata.com/nfl/washington-football-team-depth-chart" TargetMode="External"/><Relationship Id="rId116" Type="http://schemas.openxmlformats.org/officeDocument/2006/relationships/hyperlink" Target="https://fantasydata.com/nfl/los-angeles-chargers-depth-chart" TargetMode="External"/><Relationship Id="rId323" Type="http://schemas.openxmlformats.org/officeDocument/2006/relationships/hyperlink" Target="https://fantasydata.com/nfl/mo-alie-cox-fantasy/18900" TargetMode="External"/><Relationship Id="rId530" Type="http://schemas.openxmlformats.org/officeDocument/2006/relationships/hyperlink" Target="https://fantasydata.com/nfl/san-francisco-49ers-depth-chart" TargetMode="External"/><Relationship Id="rId768" Type="http://schemas.openxmlformats.org/officeDocument/2006/relationships/hyperlink" Target="https://fantasydata.com/nfl/elijhaa-penny-fantasy/18617" TargetMode="External"/><Relationship Id="rId975" Type="http://schemas.openxmlformats.org/officeDocument/2006/relationships/hyperlink" Target="https://fantasydata.com/nfl/quintez-cephus-fantasy/21729" TargetMode="External"/><Relationship Id="rId20" Type="http://schemas.openxmlformats.org/officeDocument/2006/relationships/hyperlink" Target="https://fantasydata.com/nfl/tampa-bay-buccaneers-depth-chart" TargetMode="External"/><Relationship Id="rId628" Type="http://schemas.openxmlformats.org/officeDocument/2006/relationships/hyperlink" Target="https://fantasydata.com/nfl/miami-dolphins-depth-chart" TargetMode="External"/><Relationship Id="rId835" Type="http://schemas.openxmlformats.org/officeDocument/2006/relationships/hyperlink" Target="https://fantasydata.com/nfl/ryan-griffin-fantasy/14985" TargetMode="External"/><Relationship Id="rId267" Type="http://schemas.openxmlformats.org/officeDocument/2006/relationships/hyperlink" Target="https://fantasydata.com/nfl/equanimeous-st-brown-fantasy/20398" TargetMode="External"/><Relationship Id="rId474" Type="http://schemas.openxmlformats.org/officeDocument/2006/relationships/hyperlink" Target="https://fantasydata.com/nfl/ceedee-lamb-fantasy/21679" TargetMode="External"/><Relationship Id="rId127" Type="http://schemas.openxmlformats.org/officeDocument/2006/relationships/hyperlink" Target="https://fantasydata.com/nfl/detroit-lions-depth-chart" TargetMode="External"/><Relationship Id="rId681" Type="http://schemas.openxmlformats.org/officeDocument/2006/relationships/hyperlink" Target="https://fantasydata.com/nfl/las-vegas-raiders-depth-chart" TargetMode="External"/><Relationship Id="rId779" Type="http://schemas.openxmlformats.org/officeDocument/2006/relationships/hyperlink" Target="https://fantasydata.com/nfl/preston-williams-fantasy/20988" TargetMode="External"/><Relationship Id="rId902" Type="http://schemas.openxmlformats.org/officeDocument/2006/relationships/hyperlink" Target="https://fantasydata.com/nfl/aj-brown-fantasy/21042" TargetMode="External"/><Relationship Id="rId986" Type="http://schemas.openxmlformats.org/officeDocument/2006/relationships/hyperlink" Target="https://fantasydata.com/nfl/justin-jefferson-fantasy/21685" TargetMode="External"/><Relationship Id="rId31" Type="http://schemas.openxmlformats.org/officeDocument/2006/relationships/hyperlink" Target="https://fantasydata.com/nfl/miami-dolphins-depth-chart" TargetMode="External"/><Relationship Id="rId334" Type="http://schemas.openxmlformats.org/officeDocument/2006/relationships/hyperlink" Target="https://fantasydata.com/nfl/juwan-johnson-fantasy/21738" TargetMode="External"/><Relationship Id="rId541" Type="http://schemas.openxmlformats.org/officeDocument/2006/relationships/hyperlink" Target="https://fantasydata.com/nfl/atlanta-falcons-depth-chart" TargetMode="External"/><Relationship Id="rId639" Type="http://schemas.openxmlformats.org/officeDocument/2006/relationships/hyperlink" Target="https://fantasydata.com/nfl/carolina-panthers-depth-chart" TargetMode="External"/><Relationship Id="rId180" Type="http://schemas.openxmlformats.org/officeDocument/2006/relationships/hyperlink" Target="https://fantasydata.com/nfl/las-vegas-raiders-depth-chart" TargetMode="External"/><Relationship Id="rId278" Type="http://schemas.openxmlformats.org/officeDocument/2006/relationships/hyperlink" Target="https://fantasydata.com/nfl/hayden-hurst-fantasy/19843" TargetMode="External"/><Relationship Id="rId401" Type="http://schemas.openxmlformats.org/officeDocument/2006/relationships/hyperlink" Target="https://fantasydata.com/nfl/sammy-watkins-fantasy/16003" TargetMode="External"/><Relationship Id="rId846" Type="http://schemas.openxmlformats.org/officeDocument/2006/relationships/hyperlink" Target="https://fantasydata.com/nfl/tyler-conklin-fantasy/19988" TargetMode="External"/><Relationship Id="rId485" Type="http://schemas.openxmlformats.org/officeDocument/2006/relationships/hyperlink" Target="https://fantasydata.com/nfl/davante-adams-fantasy/16470" TargetMode="External"/><Relationship Id="rId692" Type="http://schemas.openxmlformats.org/officeDocument/2006/relationships/hyperlink" Target="https://fantasydata.com/nfl/atlanta-falcons-depth-chart" TargetMode="External"/><Relationship Id="rId706" Type="http://schemas.openxmlformats.org/officeDocument/2006/relationships/hyperlink" Target="https://fantasydata.com/nfl/green-bay-packers-depth-chart" TargetMode="External"/><Relationship Id="rId913" Type="http://schemas.openxmlformats.org/officeDocument/2006/relationships/hyperlink" Target="https://fantasydata.com/nfl/elijah-moore-fantasy/22592" TargetMode="External"/><Relationship Id="rId42" Type="http://schemas.openxmlformats.org/officeDocument/2006/relationships/hyperlink" Target="https://fantasydata.com/nfl/houston-texans-depth-chart" TargetMode="External"/><Relationship Id="rId138" Type="http://schemas.openxmlformats.org/officeDocument/2006/relationships/hyperlink" Target="https://fantasydata.com/nfl/philadelphia-eagles-depth-chart" TargetMode="External"/><Relationship Id="rId345" Type="http://schemas.openxmlformats.org/officeDocument/2006/relationships/hyperlink" Target="https://fantasydata.com/nfl/david-njoku-fantasy/18876" TargetMode="External"/><Relationship Id="rId552" Type="http://schemas.openxmlformats.org/officeDocument/2006/relationships/hyperlink" Target="https://fantasydata.com/nfl/indianapolis-colts-depth-chart" TargetMode="External"/><Relationship Id="rId997" Type="http://schemas.openxmlformats.org/officeDocument/2006/relationships/hyperlink" Target="https://fantasydata.com/nfl/tj-hockenson-fantasy/20805" TargetMode="External"/><Relationship Id="rId191" Type="http://schemas.openxmlformats.org/officeDocument/2006/relationships/hyperlink" Target="https://fantasydata.com/nfl/indianapolis-colts-depth-chart" TargetMode="External"/><Relationship Id="rId205" Type="http://schemas.openxmlformats.org/officeDocument/2006/relationships/hyperlink" Target="https://fantasydata.com/nfl/seattle-seahawks-depth-chart" TargetMode="External"/><Relationship Id="rId412" Type="http://schemas.openxmlformats.org/officeDocument/2006/relationships/hyperlink" Target="https://fantasydata.com/nfl/devante-parker-fantasy/16775" TargetMode="External"/><Relationship Id="rId857" Type="http://schemas.openxmlformats.org/officeDocument/2006/relationships/hyperlink" Target="https://fantasydata.com/nfl/olamide-zaccheaus-fantasy/21142" TargetMode="External"/><Relationship Id="rId289" Type="http://schemas.openxmlformats.org/officeDocument/2006/relationships/hyperlink" Target="https://fantasydata.com/nfl/tyler-higbee-fantasy/18032" TargetMode="External"/><Relationship Id="rId496" Type="http://schemas.openxmlformats.org/officeDocument/2006/relationships/hyperlink" Target="https://fantasydata.com/nfl/tony-pollard-fantasy/20912" TargetMode="External"/><Relationship Id="rId717" Type="http://schemas.openxmlformats.org/officeDocument/2006/relationships/hyperlink" Target="https://fantasydata.com/nfl/cincinnati-bengals-depth-chart" TargetMode="External"/><Relationship Id="rId924" Type="http://schemas.openxmlformats.org/officeDocument/2006/relationships/hyperlink" Target="https://fantasydata.com/nfl/logan-thomas-fantasy/16656" TargetMode="External"/><Relationship Id="rId53" Type="http://schemas.openxmlformats.org/officeDocument/2006/relationships/hyperlink" Target="https://fantasydata.com/nfl/cincinnati-bengals-depth-chart" TargetMode="External"/><Relationship Id="rId149" Type="http://schemas.openxmlformats.org/officeDocument/2006/relationships/hyperlink" Target="https://fantasydata.com/nfl/carolina-panthers-depth-chart" TargetMode="External"/><Relationship Id="rId356" Type="http://schemas.openxmlformats.org/officeDocument/2006/relationships/hyperlink" Target="https://fantasydata.com/nfl/kyle-rudolph-fantasy/13275" TargetMode="External"/><Relationship Id="rId563" Type="http://schemas.openxmlformats.org/officeDocument/2006/relationships/hyperlink" Target="https://fantasydata.com/nfl/las-vegas-raiders-depth-chart" TargetMode="External"/><Relationship Id="rId770" Type="http://schemas.openxmlformats.org/officeDocument/2006/relationships/hyperlink" Target="https://fantasydata.com/nfl/tony-jones-jr-fantasy/21774" TargetMode="External"/><Relationship Id="rId216" Type="http://schemas.openxmlformats.org/officeDocument/2006/relationships/hyperlink" Target="https://fantasydata.com/nfl/minnesota-vikings-depth-chart" TargetMode="External"/><Relationship Id="rId423" Type="http://schemas.openxmlformats.org/officeDocument/2006/relationships/hyperlink" Target="https://fantasydata.com/nfl/allen-robinson-ii-fantasy/16263" TargetMode="External"/><Relationship Id="rId868" Type="http://schemas.openxmlformats.org/officeDocument/2006/relationships/hyperlink" Target="https://fantasydata.com/nfl/sony-michel-fantasy/19828" TargetMode="External"/><Relationship Id="rId630" Type="http://schemas.openxmlformats.org/officeDocument/2006/relationships/hyperlink" Target="https://fantasydata.com/nfl/new-england-patriots-depth-chart" TargetMode="External"/><Relationship Id="rId728" Type="http://schemas.openxmlformats.org/officeDocument/2006/relationships/hyperlink" Target="https://fantasydata.com/nfl/dallas-cowboys-depth-chart" TargetMode="External"/><Relationship Id="rId935" Type="http://schemas.openxmlformats.org/officeDocument/2006/relationships/hyperlink" Target="https://fantasydata.com/nfl/hunter-renfrow-fantasy/20924" TargetMode="External"/><Relationship Id="rId64" Type="http://schemas.openxmlformats.org/officeDocument/2006/relationships/hyperlink" Target="https://fantasydata.com/nfl/kansas-city-chiefs-depth-chart" TargetMode="External"/><Relationship Id="rId367" Type="http://schemas.openxmlformats.org/officeDocument/2006/relationships/hyperlink" Target="https://fantasydata.com/nfl/amari-cooper-fantasy/16765" TargetMode="External"/><Relationship Id="rId574" Type="http://schemas.openxmlformats.org/officeDocument/2006/relationships/hyperlink" Target="https://fantasydata.com/nfl/houston-texans-depth-chart" TargetMode="External"/><Relationship Id="rId227" Type="http://schemas.openxmlformats.org/officeDocument/2006/relationships/hyperlink" Target="https://fantasydata.com/nfl/pittsburgh-steelers-depth-chart" TargetMode="External"/><Relationship Id="rId781" Type="http://schemas.openxmlformats.org/officeDocument/2006/relationships/hyperlink" Target="https://fantasydata.com/nfl/gerald-everett-fantasy/18935" TargetMode="External"/><Relationship Id="rId879" Type="http://schemas.openxmlformats.org/officeDocument/2006/relationships/hyperlink" Target="https://fantasydata.com/nfl/darrel-williams-fantasy/20500" TargetMode="External"/><Relationship Id="rId434" Type="http://schemas.openxmlformats.org/officeDocument/2006/relationships/hyperlink" Target="https://fantasydata.com/nfl/darren-waller-fantasy/16964" TargetMode="External"/><Relationship Id="rId641" Type="http://schemas.openxmlformats.org/officeDocument/2006/relationships/hyperlink" Target="https://fantasydata.com/nfl/buffalo-bills-depth-chart" TargetMode="External"/><Relationship Id="rId739" Type="http://schemas.openxmlformats.org/officeDocument/2006/relationships/hyperlink" Target="https://fantasydata.com/nfl/green-bay-packers-depth-chart" TargetMode="External"/><Relationship Id="rId280" Type="http://schemas.openxmlformats.org/officeDocument/2006/relationships/hyperlink" Target="https://fantasydata.com/nfl/zach-ertz-fantasy/14856" TargetMode="External"/><Relationship Id="rId501" Type="http://schemas.openxmlformats.org/officeDocument/2006/relationships/hyperlink" Target="https://fantasydata.com/nfl/mike-evans-fantasy/16597" TargetMode="External"/><Relationship Id="rId946" Type="http://schemas.openxmlformats.org/officeDocument/2006/relationships/hyperlink" Target="https://fantasydata.com/nfl/kyle-pitts-fantasy/22508" TargetMode="External"/><Relationship Id="rId75" Type="http://schemas.openxmlformats.org/officeDocument/2006/relationships/hyperlink" Target="https://fantasydata.com/nfl/kansas-city-chiefs-depth-chart" TargetMode="External"/><Relationship Id="rId140" Type="http://schemas.openxmlformats.org/officeDocument/2006/relationships/hyperlink" Target="https://fantasydata.com/nfl/tennessee-titans-depth-chart" TargetMode="External"/><Relationship Id="rId378" Type="http://schemas.openxmlformats.org/officeDocument/2006/relationships/hyperlink" Target="https://fantasydata.com/nfl/jonathan-taylor-fantasy/21682" TargetMode="External"/><Relationship Id="rId585" Type="http://schemas.openxmlformats.org/officeDocument/2006/relationships/hyperlink" Target="https://fantasydata.com/nfl/indianapolis-colts-depth-chart" TargetMode="External"/><Relationship Id="rId792" Type="http://schemas.openxmlformats.org/officeDocument/2006/relationships/hyperlink" Target="https://fantasydata.com/nfl/eric-saubert-fantasy/19035" TargetMode="External"/><Relationship Id="rId806" Type="http://schemas.openxmlformats.org/officeDocument/2006/relationships/hyperlink" Target="https://fantasydata.com/nfl/ashton-dulin-fantasy/21349" TargetMode="External"/><Relationship Id="rId6" Type="http://schemas.openxmlformats.org/officeDocument/2006/relationships/hyperlink" Target="https://fantasydata.com/nfl/new-york-giants-depth-chart" TargetMode="External"/><Relationship Id="rId238" Type="http://schemas.openxmlformats.org/officeDocument/2006/relationships/hyperlink" Target="https://fantasydata.com/nfl/los-angeles-chargers-depth-chart" TargetMode="External"/><Relationship Id="rId445" Type="http://schemas.openxmlformats.org/officeDocument/2006/relationships/hyperlink" Target="https://fantasydata.com/nfl/jack-doyle-fantasy/15602" TargetMode="External"/><Relationship Id="rId652" Type="http://schemas.openxmlformats.org/officeDocument/2006/relationships/hyperlink" Target="https://fantasydata.com/nfl/atlanta-falcons-depth-chart" TargetMode="External"/><Relationship Id="rId291" Type="http://schemas.openxmlformats.org/officeDocument/2006/relationships/hyperlink" Target="https://fantasydata.com/nfl/cethan-carter-fantasy/19219" TargetMode="External"/><Relationship Id="rId305" Type="http://schemas.openxmlformats.org/officeDocument/2006/relationships/hyperlink" Target="https://fantasydata.com/nfl/damien-williams-fantasy/16031" TargetMode="External"/><Relationship Id="rId512" Type="http://schemas.openxmlformats.org/officeDocument/2006/relationships/hyperlink" Target="https://fantasydata.com/nfl/new-england-patriots-depth-chart" TargetMode="External"/><Relationship Id="rId957" Type="http://schemas.openxmlformats.org/officeDocument/2006/relationships/hyperlink" Target="https://fantasydata.com/nfl/damien-harris-fantasy/20790" TargetMode="External"/><Relationship Id="rId86" Type="http://schemas.openxmlformats.org/officeDocument/2006/relationships/hyperlink" Target="https://fantasydata.com/nfl/tampa-bay-buccaneers-depth-chart" TargetMode="External"/><Relationship Id="rId151" Type="http://schemas.openxmlformats.org/officeDocument/2006/relationships/hyperlink" Target="https://fantasydata.com/nfl/new-york-jets-depth-chart" TargetMode="External"/><Relationship Id="rId389" Type="http://schemas.openxmlformats.org/officeDocument/2006/relationships/hyperlink" Target="https://fantasydata.com/nfl/alvin-kamara-fantasy/18878" TargetMode="External"/><Relationship Id="rId596" Type="http://schemas.openxmlformats.org/officeDocument/2006/relationships/hyperlink" Target="https://fantasydata.com/nfl/new-orleans-saints-depth-chart" TargetMode="External"/><Relationship Id="rId817" Type="http://schemas.openxmlformats.org/officeDocument/2006/relationships/hyperlink" Target="https://fantasydata.com/nfl/willie-snead-iv-fantasy/16141" TargetMode="External"/><Relationship Id="rId1002" Type="http://schemas.openxmlformats.org/officeDocument/2006/relationships/hyperlink" Target="https://fantasydata.com/nfl/henry-ruggs-iii-fantasy/21694" TargetMode="External"/><Relationship Id="rId249" Type="http://schemas.openxmlformats.org/officeDocument/2006/relationships/hyperlink" Target="https://fantasydata.com/nfl/denver-broncos-depth-chart" TargetMode="External"/><Relationship Id="rId456" Type="http://schemas.openxmlformats.org/officeDocument/2006/relationships/hyperlink" Target="https://fantasydata.com/nfl/darius-slayton-fantasy/20943" TargetMode="External"/><Relationship Id="rId663" Type="http://schemas.openxmlformats.org/officeDocument/2006/relationships/hyperlink" Target="https://fantasydata.com/nfl/new-york-giants-depth-chart" TargetMode="External"/><Relationship Id="rId870" Type="http://schemas.openxmlformats.org/officeDocument/2006/relationships/hyperlink" Target="https://fantasydata.com/nfl/rashard-higgins-fantasy/18089" TargetMode="External"/><Relationship Id="rId13" Type="http://schemas.openxmlformats.org/officeDocument/2006/relationships/hyperlink" Target="https://fantasydata.com/nfl/green-bay-packers-depth-chart" TargetMode="External"/><Relationship Id="rId109" Type="http://schemas.openxmlformats.org/officeDocument/2006/relationships/hyperlink" Target="https://fantasydata.com/nfl/detroit-lions-depth-chart" TargetMode="External"/><Relationship Id="rId316" Type="http://schemas.openxmlformats.org/officeDocument/2006/relationships/hyperlink" Target="https://fantasydata.com/nfl/chris-hogan-fantasy/14828" TargetMode="External"/><Relationship Id="rId523" Type="http://schemas.openxmlformats.org/officeDocument/2006/relationships/hyperlink" Target="https://fantasydata.com/nfl/carolina-panthers-depth-chart" TargetMode="External"/><Relationship Id="rId968" Type="http://schemas.openxmlformats.org/officeDocument/2006/relationships/hyperlink" Target="https://fantasydata.com/nfl/deandre-hopkins-fantasy/14986" TargetMode="External"/><Relationship Id="rId97" Type="http://schemas.openxmlformats.org/officeDocument/2006/relationships/hyperlink" Target="https://fantasydata.com/nfl/los-angeles-chargers-depth-chart" TargetMode="External"/><Relationship Id="rId730" Type="http://schemas.openxmlformats.org/officeDocument/2006/relationships/hyperlink" Target="https://fantasydata.com/nfl/jacksonville-jaguars-depth-chart" TargetMode="External"/><Relationship Id="rId828" Type="http://schemas.openxmlformats.org/officeDocument/2006/relationships/hyperlink" Target="https://fantasydata.com/nfl/jordan-akins-fantasy/19903" TargetMode="External"/><Relationship Id="rId1013" Type="http://schemas.openxmlformats.org/officeDocument/2006/relationships/hyperlink" Target="https://fantasydata.com/nfl/tyler-lockett-fantasy/16830" TargetMode="External"/><Relationship Id="rId162" Type="http://schemas.openxmlformats.org/officeDocument/2006/relationships/hyperlink" Target="https://fantasydata.com/nfl/washington-football-team-depth-chart" TargetMode="External"/><Relationship Id="rId467" Type="http://schemas.openxmlformats.org/officeDocument/2006/relationships/hyperlink" Target="https://fantasydata.com/nfl/quintez-cephus-fantasy/21729" TargetMode="External"/><Relationship Id="rId674" Type="http://schemas.openxmlformats.org/officeDocument/2006/relationships/hyperlink" Target="https://fantasydata.com/nfl/san-francisco-49ers-depth-chart" TargetMode="External"/><Relationship Id="rId881" Type="http://schemas.openxmlformats.org/officeDocument/2006/relationships/hyperlink" Target="https://fantasydata.com/nfl/jeremy-mcnichols-fantasy/19065" TargetMode="External"/><Relationship Id="rId979" Type="http://schemas.openxmlformats.org/officeDocument/2006/relationships/hyperlink" Target="https://fantasydata.com/nfl/nick-chubb-fantasy/19798" TargetMode="External"/><Relationship Id="rId24" Type="http://schemas.openxmlformats.org/officeDocument/2006/relationships/hyperlink" Target="https://fantasydata.com/nfl/atlanta-falcons-depth-chart" TargetMode="External"/><Relationship Id="rId327" Type="http://schemas.openxmlformats.org/officeDocument/2006/relationships/hyperlink" Target="https://fantasydata.com/nfl/ryan-griffin-fantasy/14985" TargetMode="External"/><Relationship Id="rId534" Type="http://schemas.openxmlformats.org/officeDocument/2006/relationships/hyperlink" Target="https://fantasydata.com/nfl/philadelphia-eagles-depth-chart" TargetMode="External"/><Relationship Id="rId741" Type="http://schemas.openxmlformats.org/officeDocument/2006/relationships/hyperlink" Target="https://fantasydata.com/nfl/indianapolis-colts-depth-chart" TargetMode="External"/><Relationship Id="rId839" Type="http://schemas.openxmlformats.org/officeDocument/2006/relationships/hyperlink" Target="https://fantasydata.com/nfl/nyheim-hines-fantasy/19912" TargetMode="External"/><Relationship Id="rId173" Type="http://schemas.openxmlformats.org/officeDocument/2006/relationships/hyperlink" Target="https://fantasydata.com/nfl/las-vegas-raiders-depth-chart" TargetMode="External"/><Relationship Id="rId380" Type="http://schemas.openxmlformats.org/officeDocument/2006/relationships/hyperlink" Target="https://fantasydata.com/nfl/dyami-brown-fantasy/22686" TargetMode="External"/><Relationship Id="rId601" Type="http://schemas.openxmlformats.org/officeDocument/2006/relationships/hyperlink" Target="https://fantasydata.com/nfl/los-angeles-chargers-depth-chart" TargetMode="External"/><Relationship Id="rId240" Type="http://schemas.openxmlformats.org/officeDocument/2006/relationships/hyperlink" Target="https://fantasydata.com/nfl/las-vegas-raiders-depth-chart" TargetMode="External"/><Relationship Id="rId478" Type="http://schemas.openxmlformats.org/officeDocument/2006/relationships/hyperlink" Target="https://fantasydata.com/nfl/justin-jefferson-fantasy/21685" TargetMode="External"/><Relationship Id="rId685" Type="http://schemas.openxmlformats.org/officeDocument/2006/relationships/hyperlink" Target="https://fantasydata.com/nfl/baltimore-ravens-depth-chart" TargetMode="External"/><Relationship Id="rId892" Type="http://schemas.openxmlformats.org/officeDocument/2006/relationships/hyperlink" Target="https://fantasydata.com/nfl/jonnu-smith-fantasy/18990" TargetMode="External"/><Relationship Id="rId906" Type="http://schemas.openxmlformats.org/officeDocument/2006/relationships/hyperlink" Target="https://fantasydata.com/nfl/russell-gage-fantasy/20006" TargetMode="External"/><Relationship Id="rId35" Type="http://schemas.openxmlformats.org/officeDocument/2006/relationships/hyperlink" Target="https://fantasydata.com/nfl/los-angeles-rams-depth-chart" TargetMode="External"/><Relationship Id="rId100" Type="http://schemas.openxmlformats.org/officeDocument/2006/relationships/hyperlink" Target="https://fantasydata.com/nfl/new-york-giants-depth-chart" TargetMode="External"/><Relationship Id="rId338" Type="http://schemas.openxmlformats.org/officeDocument/2006/relationships/hyperlink" Target="https://fantasydata.com/nfl/tyler-conklin-fantasy/19988" TargetMode="External"/><Relationship Id="rId545" Type="http://schemas.openxmlformats.org/officeDocument/2006/relationships/hyperlink" Target="https://fantasydata.com/nfl/miami-dolphins-depth-chart" TargetMode="External"/><Relationship Id="rId752" Type="http://schemas.openxmlformats.org/officeDocument/2006/relationships/hyperlink" Target="https://fantasydata.com/nfl/kansas-city-chiefs-depth-chart" TargetMode="External"/><Relationship Id="rId184" Type="http://schemas.openxmlformats.org/officeDocument/2006/relationships/hyperlink" Target="https://fantasydata.com/nfl/atlanta-falcons-depth-chart" TargetMode="External"/><Relationship Id="rId391" Type="http://schemas.openxmlformats.org/officeDocument/2006/relationships/hyperlink" Target="https://fantasydata.com/nfl/mike-gesicki-fantasy/19853" TargetMode="External"/><Relationship Id="rId405" Type="http://schemas.openxmlformats.org/officeDocument/2006/relationships/hyperlink" Target="https://fantasydata.com/nfl/elijah-moore-fantasy/22592" TargetMode="External"/><Relationship Id="rId612" Type="http://schemas.openxmlformats.org/officeDocument/2006/relationships/hyperlink" Target="https://fantasydata.com/nfl/new-england-patriots-depth-chart" TargetMode="External"/><Relationship Id="rId251" Type="http://schemas.openxmlformats.org/officeDocument/2006/relationships/hyperlink" Target="https://fantasydata.com/nfl/seattle-seahawks-depth-chart" TargetMode="External"/><Relationship Id="rId489" Type="http://schemas.openxmlformats.org/officeDocument/2006/relationships/hyperlink" Target="https://fantasydata.com/nfl/tj-hockenson-fantasy/20805" TargetMode="External"/><Relationship Id="rId696" Type="http://schemas.openxmlformats.org/officeDocument/2006/relationships/hyperlink" Target="https://fantasydata.com/nfl/cleveland-browns-depth-chart" TargetMode="External"/><Relationship Id="rId917" Type="http://schemas.openxmlformats.org/officeDocument/2006/relationships/hyperlink" Target="https://fantasydata.com/nfl/saquon-barkley-fantasy/19766" TargetMode="External"/><Relationship Id="rId46" Type="http://schemas.openxmlformats.org/officeDocument/2006/relationships/hyperlink" Target="https://fantasydata.com/nfl/kansas-city-chiefs-depth-chart" TargetMode="External"/><Relationship Id="rId349" Type="http://schemas.openxmlformats.org/officeDocument/2006/relationships/hyperlink" Target="https://fantasydata.com/nfl/olamide-zaccheaus-fantasy/21142" TargetMode="External"/><Relationship Id="rId556" Type="http://schemas.openxmlformats.org/officeDocument/2006/relationships/hyperlink" Target="https://fantasydata.com/nfl/miami-dolphins-depth-chart" TargetMode="External"/><Relationship Id="rId763" Type="http://schemas.openxmlformats.org/officeDocument/2006/relationships/hyperlink" Target="https://fantasydata.com/nfl/benny-snell-jr-fantasy/20950" TargetMode="External"/><Relationship Id="rId111" Type="http://schemas.openxmlformats.org/officeDocument/2006/relationships/hyperlink" Target="https://fantasydata.com/nfl/new-york-jets-depth-chart" TargetMode="External"/><Relationship Id="rId195" Type="http://schemas.openxmlformats.org/officeDocument/2006/relationships/hyperlink" Target="https://fantasydata.com/nfl/new-england-patriots-depth-chart" TargetMode="External"/><Relationship Id="rId209" Type="http://schemas.openxmlformats.org/officeDocument/2006/relationships/hyperlink" Target="https://fantasydata.com/nfl/cincinnati-bengals-depth-chart" TargetMode="External"/><Relationship Id="rId416" Type="http://schemas.openxmlformats.org/officeDocument/2006/relationships/hyperlink" Target="https://fantasydata.com/nfl/logan-thomas-fantasy/16656" TargetMode="External"/><Relationship Id="rId970" Type="http://schemas.openxmlformats.org/officeDocument/2006/relationships/hyperlink" Target="https://fantasydata.com/nfl/adam-thielen-fantasy/15534" TargetMode="External"/><Relationship Id="rId623" Type="http://schemas.openxmlformats.org/officeDocument/2006/relationships/hyperlink" Target="https://fantasydata.com/nfl/san-francisco-49ers-depth-chart" TargetMode="External"/><Relationship Id="rId830" Type="http://schemas.openxmlformats.org/officeDocument/2006/relationships/hyperlink" Target="https://fantasydata.com/nfl/corey-davis-fantasy/18879" TargetMode="External"/><Relationship Id="rId928" Type="http://schemas.openxmlformats.org/officeDocument/2006/relationships/hyperlink" Target="https://fantasydata.com/nfl/jauan-jennings-fantasy/21717" TargetMode="External"/><Relationship Id="rId57" Type="http://schemas.openxmlformats.org/officeDocument/2006/relationships/hyperlink" Target="https://fantasydata.com/nfl/new-york-jets-depth-chart" TargetMode="External"/><Relationship Id="rId262" Type="http://schemas.openxmlformats.org/officeDocument/2006/relationships/hyperlink" Target="https://fantasydata.com/nfl/tony-jones-jr-fantasy/21774" TargetMode="External"/><Relationship Id="rId567" Type="http://schemas.openxmlformats.org/officeDocument/2006/relationships/hyperlink" Target="https://fantasydata.com/nfl/denver-broncos-depth-chart" TargetMode="External"/><Relationship Id="rId122" Type="http://schemas.openxmlformats.org/officeDocument/2006/relationships/hyperlink" Target="https://fantasydata.com/nfl/new-england-patriots-depth-chart" TargetMode="External"/><Relationship Id="rId774" Type="http://schemas.openxmlformats.org/officeDocument/2006/relationships/hyperlink" Target="https://fantasydata.com/nfl/kylin-hill-fantasy/21840" TargetMode="External"/><Relationship Id="rId981" Type="http://schemas.openxmlformats.org/officeDocument/2006/relationships/hyperlink" Target="https://fantasydata.com/nfl/darrell-henderson-jr-fantasy/20798" TargetMode="External"/><Relationship Id="rId427" Type="http://schemas.openxmlformats.org/officeDocument/2006/relationships/hyperlink" Target="https://fantasydata.com/nfl/hunter-renfrow-fantasy/20924" TargetMode="External"/><Relationship Id="rId634" Type="http://schemas.openxmlformats.org/officeDocument/2006/relationships/hyperlink" Target="https://fantasydata.com/nfl/washington-football-team-depth-chart" TargetMode="External"/><Relationship Id="rId841" Type="http://schemas.openxmlformats.org/officeDocument/2006/relationships/hyperlink" Target="https://fantasydata.com/nfl/derek-carrier-fantasy/15640" TargetMode="External"/><Relationship Id="rId273" Type="http://schemas.openxmlformats.org/officeDocument/2006/relationships/hyperlink" Target="https://fantasydata.com/nfl/gerald-everett-fantasy/18935" TargetMode="External"/><Relationship Id="rId480" Type="http://schemas.openxmlformats.org/officeDocument/2006/relationships/hyperlink" Target="https://fantasydata.com/nfl/julio-jones-fantasy/13291" TargetMode="External"/><Relationship Id="rId701" Type="http://schemas.openxmlformats.org/officeDocument/2006/relationships/hyperlink" Target="https://fantasydata.com/nfl/arizona-cardinals-depth-chart" TargetMode="External"/><Relationship Id="rId939" Type="http://schemas.openxmlformats.org/officeDocument/2006/relationships/hyperlink" Target="https://fantasydata.com/nfl/tyson-williams-fantasy/22126" TargetMode="External"/><Relationship Id="rId68" Type="http://schemas.openxmlformats.org/officeDocument/2006/relationships/hyperlink" Target="https://fantasydata.com/nfl/new-york-jets-depth-chart" TargetMode="External"/><Relationship Id="rId133" Type="http://schemas.openxmlformats.org/officeDocument/2006/relationships/hyperlink" Target="https://fantasydata.com/nfl/buffalo-bills-depth-chart" TargetMode="External"/><Relationship Id="rId340" Type="http://schemas.openxmlformats.org/officeDocument/2006/relationships/hyperlink" Target="https://fantasydata.com/nfl/giovani-bernard-fantasy/14916" TargetMode="External"/><Relationship Id="rId578" Type="http://schemas.openxmlformats.org/officeDocument/2006/relationships/hyperlink" Target="https://fantasydata.com/nfl/los-angeles-chargers-depth-chart" TargetMode="External"/><Relationship Id="rId785" Type="http://schemas.openxmlformats.org/officeDocument/2006/relationships/hyperlink" Target="https://fantasydata.com/nfl/luke-farrell-fantasy/21795" TargetMode="External"/><Relationship Id="rId992" Type="http://schemas.openxmlformats.org/officeDocument/2006/relationships/hyperlink" Target="https://fantasydata.com/nfl/rob-gronkowski-fantasy/10974" TargetMode="External"/><Relationship Id="rId200" Type="http://schemas.openxmlformats.org/officeDocument/2006/relationships/hyperlink" Target="https://fantasydata.com/nfl/cincinnati-bengals-depth-chart" TargetMode="External"/><Relationship Id="rId438" Type="http://schemas.openxmlformats.org/officeDocument/2006/relationships/hyperlink" Target="https://fantasydata.com/nfl/kyle-pitts-fantasy/22508" TargetMode="External"/><Relationship Id="rId645" Type="http://schemas.openxmlformats.org/officeDocument/2006/relationships/hyperlink" Target="https://fantasydata.com/nfl/miami-dolphins-depth-chart" TargetMode="External"/><Relationship Id="rId852" Type="http://schemas.openxmlformats.org/officeDocument/2006/relationships/hyperlink" Target="https://fantasydata.com/nfl/dalton-schultz-fantasy/19920" TargetMode="External"/><Relationship Id="rId284" Type="http://schemas.openxmlformats.org/officeDocument/2006/relationships/hyperlink" Target="https://fantasydata.com/nfl/eric-saubert-fantasy/19035" TargetMode="External"/><Relationship Id="rId491" Type="http://schemas.openxmlformats.org/officeDocument/2006/relationships/hyperlink" Target="https://fantasydata.com/nfl/dj-moore-fantasy/19844" TargetMode="External"/><Relationship Id="rId505" Type="http://schemas.openxmlformats.org/officeDocument/2006/relationships/hyperlink" Target="https://fantasydata.com/nfl/tyler-lockett-fantasy/16830" TargetMode="External"/><Relationship Id="rId712" Type="http://schemas.openxmlformats.org/officeDocument/2006/relationships/hyperlink" Target="https://fantasydata.com/nfl/los-angeles-chargers-depth-chart" TargetMode="External"/><Relationship Id="rId79" Type="http://schemas.openxmlformats.org/officeDocument/2006/relationships/hyperlink" Target="https://fantasydata.com/nfl/las-vegas-raiders-depth-chart" TargetMode="External"/><Relationship Id="rId144" Type="http://schemas.openxmlformats.org/officeDocument/2006/relationships/hyperlink" Target="https://fantasydata.com/nfl/atlanta-falcons-depth-chart" TargetMode="External"/><Relationship Id="rId589" Type="http://schemas.openxmlformats.org/officeDocument/2006/relationships/hyperlink" Target="https://fantasydata.com/nfl/seattle-seahawks-depth-chart" TargetMode="External"/><Relationship Id="rId796" Type="http://schemas.openxmlformats.org/officeDocument/2006/relationships/hyperlink" Target="https://fantasydata.com/nfl/christian-blake-fantasy/20224" TargetMode="External"/><Relationship Id="rId351" Type="http://schemas.openxmlformats.org/officeDocument/2006/relationships/hyperlink" Target="https://fantasydata.com/nfl/jalen-guyton-fantasy/21448" TargetMode="External"/><Relationship Id="rId449" Type="http://schemas.openxmlformats.org/officeDocument/2006/relationships/hyperlink" Target="https://fantasydata.com/nfl/damien-harris-fantasy/20790" TargetMode="External"/><Relationship Id="rId656" Type="http://schemas.openxmlformats.org/officeDocument/2006/relationships/hyperlink" Target="https://fantasydata.com/nfl/denver-broncos-depth-chart" TargetMode="External"/><Relationship Id="rId863" Type="http://schemas.openxmlformats.org/officeDocument/2006/relationships/hyperlink" Target="https://fantasydata.com/nfl/cedrick-wilson-fantasy/20013" TargetMode="External"/><Relationship Id="rId211" Type="http://schemas.openxmlformats.org/officeDocument/2006/relationships/hyperlink" Target="https://fantasydata.com/nfl/san-francisco-49ers-depth-chart" TargetMode="External"/><Relationship Id="rId295" Type="http://schemas.openxmlformats.org/officeDocument/2006/relationships/hyperlink" Target="https://fantasydata.com/nfl/jarvis-landry-fantasy/16020" TargetMode="External"/><Relationship Id="rId309" Type="http://schemas.openxmlformats.org/officeDocument/2006/relationships/hyperlink" Target="https://fantasydata.com/nfl/willie-snead-iv-fantasy/16141" TargetMode="External"/><Relationship Id="rId516" Type="http://schemas.openxmlformats.org/officeDocument/2006/relationships/hyperlink" Target="https://fantasydata.com/nfl/new-orleans-saints-depth-chart" TargetMode="External"/><Relationship Id="rId723" Type="http://schemas.openxmlformats.org/officeDocument/2006/relationships/hyperlink" Target="https://fantasydata.com/nfl/pittsburgh-steelers-depth-chart" TargetMode="External"/><Relationship Id="rId930" Type="http://schemas.openxmlformats.org/officeDocument/2006/relationships/hyperlink" Target="https://fantasydata.com/nfl/jamycal-hasty-fantasy/21765" TargetMode="External"/><Relationship Id="rId1006" Type="http://schemas.openxmlformats.org/officeDocument/2006/relationships/hyperlink" Target="https://fantasydata.com/nfl/travis-kelce-fantasy/15048" TargetMode="External"/><Relationship Id="rId155" Type="http://schemas.openxmlformats.org/officeDocument/2006/relationships/hyperlink" Target="https://fantasydata.com/nfl/new-york-giants-depth-chart" TargetMode="External"/><Relationship Id="rId362" Type="http://schemas.openxmlformats.org/officeDocument/2006/relationships/hyperlink" Target="https://fantasydata.com/nfl/rashard-higgins-fantasy/18089" TargetMode="External"/><Relationship Id="rId222" Type="http://schemas.openxmlformats.org/officeDocument/2006/relationships/hyperlink" Target="https://fantasydata.com/nfl/jacksonville-jaguars-depth-chart" TargetMode="External"/><Relationship Id="rId667" Type="http://schemas.openxmlformats.org/officeDocument/2006/relationships/hyperlink" Target="https://fantasydata.com/nfl/washington-football-team-depth-chart" TargetMode="External"/><Relationship Id="rId874" Type="http://schemas.openxmlformats.org/officeDocument/2006/relationships/hyperlink" Target="https://fantasydata.com/nfl/nelson-agholor-fantasy/16781" TargetMode="External"/><Relationship Id="rId17" Type="http://schemas.openxmlformats.org/officeDocument/2006/relationships/hyperlink" Target="https://fantasydata.com/nfl/miami-dolphins-depth-chart" TargetMode="External"/><Relationship Id="rId527" Type="http://schemas.openxmlformats.org/officeDocument/2006/relationships/hyperlink" Target="https://fantasydata.com/nfl/seattle-seahawks-depth-chart" TargetMode="External"/><Relationship Id="rId734" Type="http://schemas.openxmlformats.org/officeDocument/2006/relationships/hyperlink" Target="https://fantasydata.com/nfl/tennessee-titans-depth-chart" TargetMode="External"/><Relationship Id="rId941" Type="http://schemas.openxmlformats.org/officeDocument/2006/relationships/hyperlink" Target="https://fantasydata.com/nfl/foster-moreau-fantasy/20884" TargetMode="External"/><Relationship Id="rId70" Type="http://schemas.openxmlformats.org/officeDocument/2006/relationships/hyperlink" Target="https://fantasydata.com/nfl/los-angeles-chargers-depth-chart" TargetMode="External"/><Relationship Id="rId166" Type="http://schemas.openxmlformats.org/officeDocument/2006/relationships/hyperlink" Target="https://fantasydata.com/nfl/san-francisco-49ers-depth-chart" TargetMode="External"/><Relationship Id="rId373" Type="http://schemas.openxmlformats.org/officeDocument/2006/relationships/hyperlink" Target="https://fantasydata.com/nfl/jeremy-mcnichols-fantasy/19065" TargetMode="External"/><Relationship Id="rId580" Type="http://schemas.openxmlformats.org/officeDocument/2006/relationships/hyperlink" Target="https://fantasydata.com/nfl/baltimore-ravens-depth-chart" TargetMode="External"/><Relationship Id="rId801" Type="http://schemas.openxmlformats.org/officeDocument/2006/relationships/hyperlink" Target="https://fantasydata.com/nfl/josh-oliver-fantasy/20899" TargetMode="External"/><Relationship Id="rId1017" Type="http://schemas.openxmlformats.org/officeDocument/2006/relationships/printerSettings" Target="../printerSettings/printerSettings2.bin"/><Relationship Id="rId1" Type="http://schemas.openxmlformats.org/officeDocument/2006/relationships/hyperlink" Target="https://fantasydata.com/nfl/pittsburgh-steelers-depth-chart" TargetMode="External"/><Relationship Id="rId233" Type="http://schemas.openxmlformats.org/officeDocument/2006/relationships/hyperlink" Target="https://fantasydata.com/nfl/indianapolis-colts-depth-chart" TargetMode="External"/><Relationship Id="rId440" Type="http://schemas.openxmlformats.org/officeDocument/2006/relationships/hyperlink" Target="https://fantasydata.com/nfl/darnell-mooney-fantasy/21961" TargetMode="External"/><Relationship Id="rId678" Type="http://schemas.openxmlformats.org/officeDocument/2006/relationships/hyperlink" Target="https://fantasydata.com/nfl/kansas-city-chiefs-depth-chart" TargetMode="External"/><Relationship Id="rId885" Type="http://schemas.openxmlformats.org/officeDocument/2006/relationships/hyperlink" Target="https://fantasydata.com/nfl/kareem-hunt-fantasy/18944" TargetMode="External"/><Relationship Id="rId28" Type="http://schemas.openxmlformats.org/officeDocument/2006/relationships/hyperlink" Target="https://fantasydata.com/nfl/jacksonville-jaguars-depth-chart" TargetMode="External"/><Relationship Id="rId300" Type="http://schemas.openxmlformats.org/officeDocument/2006/relationships/hyperlink" Target="https://fantasydata.com/nfl/jody-fortson-fantasy/21383" TargetMode="External"/><Relationship Id="rId538" Type="http://schemas.openxmlformats.org/officeDocument/2006/relationships/hyperlink" Target="https://fantasydata.com/nfl/denver-broncos-depth-chart" TargetMode="External"/><Relationship Id="rId745" Type="http://schemas.openxmlformats.org/officeDocument/2006/relationships/hyperlink" Target="https://fantasydata.com/nfl/carolina-panthers-depth-chart" TargetMode="External"/><Relationship Id="rId952" Type="http://schemas.openxmlformats.org/officeDocument/2006/relationships/hyperlink" Target="https://fantasydata.com/nfl/noah-fant-fantasy/20753" TargetMode="External"/><Relationship Id="rId81" Type="http://schemas.openxmlformats.org/officeDocument/2006/relationships/hyperlink" Target="https://fantasydata.com/nfl/seattle-seahawks-depth-chart" TargetMode="External"/><Relationship Id="rId177" Type="http://schemas.openxmlformats.org/officeDocument/2006/relationships/hyperlink" Target="https://fantasydata.com/nfl/baltimore-ravens-depth-chart" TargetMode="External"/><Relationship Id="rId384" Type="http://schemas.openxmlformats.org/officeDocument/2006/relationships/hyperlink" Target="https://fantasydata.com/nfl/jonnu-smith-fantasy/18990" TargetMode="External"/><Relationship Id="rId591" Type="http://schemas.openxmlformats.org/officeDocument/2006/relationships/hyperlink" Target="https://fantasydata.com/nfl/jacksonville-jaguars-depth-chart" TargetMode="External"/><Relationship Id="rId605" Type="http://schemas.openxmlformats.org/officeDocument/2006/relationships/hyperlink" Target="https://fantasydata.com/nfl/los-angeles-chargers-depth-chart" TargetMode="External"/><Relationship Id="rId812" Type="http://schemas.openxmlformats.org/officeDocument/2006/relationships/hyperlink" Target="https://fantasydata.com/nfl/cj-uzomah-fantasy/16917" TargetMode="External"/><Relationship Id="rId244" Type="http://schemas.openxmlformats.org/officeDocument/2006/relationships/hyperlink" Target="https://fantasydata.com/nfl/kansas-city-chiefs-depth-chart" TargetMode="External"/><Relationship Id="rId689" Type="http://schemas.openxmlformats.org/officeDocument/2006/relationships/hyperlink" Target="https://fantasydata.com/nfl/tampa-bay-buccaneers-depth-chart" TargetMode="External"/><Relationship Id="rId896" Type="http://schemas.openxmlformats.org/officeDocument/2006/relationships/hyperlink" Target="https://fantasydata.com/nfl/miles-sanders-fantasy/20933" TargetMode="External"/><Relationship Id="rId39" Type="http://schemas.openxmlformats.org/officeDocument/2006/relationships/hyperlink" Target="https://fantasydata.com/nfl/baltimore-ravens-depth-chart" TargetMode="External"/><Relationship Id="rId451" Type="http://schemas.openxmlformats.org/officeDocument/2006/relationships/hyperlink" Target="https://fantasydata.com/nfl/quez-watkins-fantasy/21957" TargetMode="External"/><Relationship Id="rId549" Type="http://schemas.openxmlformats.org/officeDocument/2006/relationships/hyperlink" Target="https://fantasydata.com/nfl/cleveland-browns-depth-chart" TargetMode="External"/><Relationship Id="rId756" Type="http://schemas.openxmlformats.org/officeDocument/2006/relationships/hyperlink" Target="https://fantasydata.com/nfl/carolina-panthers-depth-chart" TargetMode="External"/><Relationship Id="rId104" Type="http://schemas.openxmlformats.org/officeDocument/2006/relationships/hyperlink" Target="https://fantasydata.com/nfl/new-england-patriots-depth-chart" TargetMode="External"/><Relationship Id="rId188" Type="http://schemas.openxmlformats.org/officeDocument/2006/relationships/hyperlink" Target="https://fantasydata.com/nfl/cleveland-browns-depth-chart" TargetMode="External"/><Relationship Id="rId311" Type="http://schemas.openxmlformats.org/officeDocument/2006/relationships/hyperlink" Target="https://fantasydata.com/nfl/tevin-coleman-fantasy/16834" TargetMode="External"/><Relationship Id="rId395" Type="http://schemas.openxmlformats.org/officeDocument/2006/relationships/hyperlink" Target="https://fantasydata.com/nfl/elijah-mitchell-fantasy/22535" TargetMode="External"/><Relationship Id="rId409" Type="http://schemas.openxmlformats.org/officeDocument/2006/relationships/hyperlink" Target="https://fantasydata.com/nfl/saquon-barkley-fantasy/19766" TargetMode="External"/><Relationship Id="rId963" Type="http://schemas.openxmlformats.org/officeDocument/2006/relationships/hyperlink" Target="https://fantasydata.com/nfl/byron-pringle-fantasy/20150" TargetMode="External"/><Relationship Id="rId92" Type="http://schemas.openxmlformats.org/officeDocument/2006/relationships/hyperlink" Target="https://fantasydata.com/nfl/minnesota-vikings-depth-chart" TargetMode="External"/><Relationship Id="rId616" Type="http://schemas.openxmlformats.org/officeDocument/2006/relationships/hyperlink" Target="https://fantasydata.com/nfl/cleveland-browns-depth-chart" TargetMode="External"/><Relationship Id="rId823" Type="http://schemas.openxmlformats.org/officeDocument/2006/relationships/hyperlink" Target="https://fantasydata.com/nfl/alex-collins-fantasy/18088" TargetMode="External"/><Relationship Id="rId255" Type="http://schemas.openxmlformats.org/officeDocument/2006/relationships/hyperlink" Target="https://fantasydata.com/nfl/benny-snell-jr-fantasy/20950" TargetMode="External"/><Relationship Id="rId462" Type="http://schemas.openxmlformats.org/officeDocument/2006/relationships/hyperlink" Target="https://fantasydata.com/nfl/adam-thielen-fantasy/15534" TargetMode="External"/><Relationship Id="rId115" Type="http://schemas.openxmlformats.org/officeDocument/2006/relationships/hyperlink" Target="https://fantasydata.com/nfl/san-francisco-49ers-depth-chart" TargetMode="External"/><Relationship Id="rId322" Type="http://schemas.openxmlformats.org/officeDocument/2006/relationships/hyperlink" Target="https://fantasydata.com/nfl/corey-davis-fantasy/18879" TargetMode="External"/><Relationship Id="rId767" Type="http://schemas.openxmlformats.org/officeDocument/2006/relationships/hyperlink" Target="https://fantasydata.com/nfl/donovan-peoples-jones-fantasy/21754" TargetMode="External"/><Relationship Id="rId974" Type="http://schemas.openxmlformats.org/officeDocument/2006/relationships/hyperlink" Target="https://fantasydata.com/nfl/chris-godwin-fantasy/18880" TargetMode="External"/><Relationship Id="rId199" Type="http://schemas.openxmlformats.org/officeDocument/2006/relationships/hyperlink" Target="https://fantasydata.com/nfl/new-york-jets-depth-chart" TargetMode="External"/><Relationship Id="rId627" Type="http://schemas.openxmlformats.org/officeDocument/2006/relationships/hyperlink" Target="https://fantasydata.com/nfl/tennessee-titans-depth-chart" TargetMode="External"/><Relationship Id="rId834" Type="http://schemas.openxmlformats.org/officeDocument/2006/relationships/hyperlink" Target="https://fantasydata.com/nfl/devonta-freeman-fantasy/16524" TargetMode="External"/><Relationship Id="rId266" Type="http://schemas.openxmlformats.org/officeDocument/2006/relationships/hyperlink" Target="https://fantasydata.com/nfl/kylin-hill-fantasy/21840" TargetMode="External"/><Relationship Id="rId473" Type="http://schemas.openxmlformats.org/officeDocument/2006/relationships/hyperlink" Target="https://fantasydata.com/nfl/darrell-henderson-jr-fantasy/20798" TargetMode="External"/><Relationship Id="rId680" Type="http://schemas.openxmlformats.org/officeDocument/2006/relationships/hyperlink" Target="https://fantasydata.com/nfl/baltimore-ravens-depth-chart" TargetMode="External"/><Relationship Id="rId901" Type="http://schemas.openxmlformats.org/officeDocument/2006/relationships/hyperlink" Target="https://fantasydata.com/nfl/mycole-pruitt-fantasy/16903" TargetMode="External"/><Relationship Id="rId30" Type="http://schemas.openxmlformats.org/officeDocument/2006/relationships/hyperlink" Target="https://fantasydata.com/nfl/denver-broncos-depth-chart" TargetMode="External"/><Relationship Id="rId126" Type="http://schemas.openxmlformats.org/officeDocument/2006/relationships/hyperlink" Target="https://fantasydata.com/nfl/washington-football-team-depth-chart" TargetMode="External"/><Relationship Id="rId333" Type="http://schemas.openxmlformats.org/officeDocument/2006/relationships/hyperlink" Target="https://fantasydata.com/nfl/derek-carrier-fantasy/15640" TargetMode="External"/><Relationship Id="rId540" Type="http://schemas.openxmlformats.org/officeDocument/2006/relationships/hyperlink" Target="https://fantasydata.com/nfl/tampa-bay-buccaneers-depth-chart" TargetMode="External"/><Relationship Id="rId778" Type="http://schemas.openxmlformats.org/officeDocument/2006/relationships/hyperlink" Target="https://fantasydata.com/nfl/isaiah-mckenzie-fantasy/19043" TargetMode="External"/><Relationship Id="rId985" Type="http://schemas.openxmlformats.org/officeDocument/2006/relationships/hyperlink" Target="https://fantasydata.com/nfl/ezekiel-elliott-fantasy/17923" TargetMode="External"/><Relationship Id="rId638" Type="http://schemas.openxmlformats.org/officeDocument/2006/relationships/hyperlink" Target="https://fantasydata.com/nfl/new-england-patriots-depth-chart" TargetMode="External"/><Relationship Id="rId845" Type="http://schemas.openxmlformats.org/officeDocument/2006/relationships/hyperlink" Target="https://fantasydata.com/nfl/james-oshaughnessy-fantasy/16933" TargetMode="External"/><Relationship Id="rId277" Type="http://schemas.openxmlformats.org/officeDocument/2006/relationships/hyperlink" Target="https://fantasydata.com/nfl/luke-farrell-fantasy/21795" TargetMode="External"/><Relationship Id="rId400" Type="http://schemas.openxmlformats.org/officeDocument/2006/relationships/hyperlink" Target="https://fantasydata.com/nfl/joe-mixon-fantasy/18858" TargetMode="External"/><Relationship Id="rId484" Type="http://schemas.openxmlformats.org/officeDocument/2006/relationships/hyperlink" Target="https://fantasydata.com/nfl/rob-gronkowski-fantasy/10974" TargetMode="External"/><Relationship Id="rId705" Type="http://schemas.openxmlformats.org/officeDocument/2006/relationships/hyperlink" Target="https://fantasydata.com/nfl/philadelphia-eagles-depth-chart" TargetMode="External"/><Relationship Id="rId137" Type="http://schemas.openxmlformats.org/officeDocument/2006/relationships/hyperlink" Target="https://fantasydata.com/nfl/miami-dolphins-depth-chart" TargetMode="External"/><Relationship Id="rId344" Type="http://schemas.openxmlformats.org/officeDocument/2006/relationships/hyperlink" Target="https://fantasydata.com/nfl/dalton-schultz-fantasy/19920" TargetMode="External"/><Relationship Id="rId691" Type="http://schemas.openxmlformats.org/officeDocument/2006/relationships/hyperlink" Target="https://fantasydata.com/nfl/los-angeles-rams-depth-chart" TargetMode="External"/><Relationship Id="rId789" Type="http://schemas.openxmlformats.org/officeDocument/2006/relationships/hyperlink" Target="https://fantasydata.com/nfl/marlon-mack-fantasy/18998" TargetMode="External"/><Relationship Id="rId912" Type="http://schemas.openxmlformats.org/officeDocument/2006/relationships/hyperlink" Target="https://fantasydata.com/nfl/myles-gaskin-fantasy/20768" TargetMode="External"/><Relationship Id="rId996" Type="http://schemas.openxmlformats.org/officeDocument/2006/relationships/hyperlink" Target="https://fantasydata.com/nfl/jd-mckissic-fantasy/18464" TargetMode="External"/><Relationship Id="rId41" Type="http://schemas.openxmlformats.org/officeDocument/2006/relationships/hyperlink" Target="https://fantasydata.com/nfl/cleveland-browns-depth-chart" TargetMode="External"/><Relationship Id="rId551" Type="http://schemas.openxmlformats.org/officeDocument/2006/relationships/hyperlink" Target="https://fantasydata.com/nfl/new-orleans-saints-depth-chart" TargetMode="External"/><Relationship Id="rId649" Type="http://schemas.openxmlformats.org/officeDocument/2006/relationships/hyperlink" Target="https://fantasydata.com/nfl/san-francisco-49ers-depth-chart" TargetMode="External"/><Relationship Id="rId856" Type="http://schemas.openxmlformats.org/officeDocument/2006/relationships/hyperlink" Target="https://fantasydata.com/nfl/joshua-palmer-fantasy/22613" TargetMode="External"/><Relationship Id="rId190" Type="http://schemas.openxmlformats.org/officeDocument/2006/relationships/hyperlink" Target="https://fantasydata.com/nfl/denver-broncos-depth-chart" TargetMode="External"/><Relationship Id="rId204" Type="http://schemas.openxmlformats.org/officeDocument/2006/relationships/hyperlink" Target="https://fantasydata.com/nfl/los-angeles-chargers-depth-chart" TargetMode="External"/><Relationship Id="rId288" Type="http://schemas.openxmlformats.org/officeDocument/2006/relationships/hyperlink" Target="https://fantasydata.com/nfl/christian-blake-fantasy/20224" TargetMode="External"/><Relationship Id="rId411" Type="http://schemas.openxmlformats.org/officeDocument/2006/relationships/hyperlink" Target="https://fantasydata.com/nfl/austin-hooper-fantasy/17963" TargetMode="External"/><Relationship Id="rId509" Type="http://schemas.openxmlformats.org/officeDocument/2006/relationships/hyperlink" Target="https://fantasydata.com/nfl/pittsburgh-steelers-depth-chart" TargetMode="External"/><Relationship Id="rId495" Type="http://schemas.openxmlformats.org/officeDocument/2006/relationships/hyperlink" Target="https://fantasydata.com/nfl/brandin-cooks-fantasy/16568" TargetMode="External"/><Relationship Id="rId716" Type="http://schemas.openxmlformats.org/officeDocument/2006/relationships/hyperlink" Target="https://fantasydata.com/nfl/minnesota-vikings-depth-chart" TargetMode="External"/><Relationship Id="rId923" Type="http://schemas.openxmlformats.org/officeDocument/2006/relationships/hyperlink" Target="https://fantasydata.com/nfl/phillip-lindsay-fantasy/20128" TargetMode="External"/><Relationship Id="rId52" Type="http://schemas.openxmlformats.org/officeDocument/2006/relationships/hyperlink" Target="https://fantasydata.com/nfl/kansas-city-chiefs-depth-chart" TargetMode="External"/><Relationship Id="rId148" Type="http://schemas.openxmlformats.org/officeDocument/2006/relationships/hyperlink" Target="https://fantasydata.com/nfl/denver-broncos-depth-chart" TargetMode="External"/><Relationship Id="rId355" Type="http://schemas.openxmlformats.org/officeDocument/2006/relationships/hyperlink" Target="https://fantasydata.com/nfl/cedrick-wilson-fantasy/20013" TargetMode="External"/><Relationship Id="rId562" Type="http://schemas.openxmlformats.org/officeDocument/2006/relationships/hyperlink" Target="https://fantasydata.com/nfl/tennessee-titans-depth-chart" TargetMode="External"/><Relationship Id="rId215" Type="http://schemas.openxmlformats.org/officeDocument/2006/relationships/hyperlink" Target="https://fantasydata.com/nfl/pittsburgh-steelers-depth-chart" TargetMode="External"/><Relationship Id="rId257" Type="http://schemas.openxmlformats.org/officeDocument/2006/relationships/hyperlink" Target="https://fantasydata.com/nfl/reggie-gilliam-fantasy/22206" TargetMode="External"/><Relationship Id="rId422" Type="http://schemas.openxmlformats.org/officeDocument/2006/relationships/hyperlink" Target="https://fantasydata.com/nfl/jamycal-hasty-fantasy/21765" TargetMode="External"/><Relationship Id="rId464" Type="http://schemas.openxmlformats.org/officeDocument/2006/relationships/hyperlink" Target="https://fantasydata.com/nfl/stefon-diggs-fantasy/16906" TargetMode="External"/><Relationship Id="rId867" Type="http://schemas.openxmlformats.org/officeDocument/2006/relationships/hyperlink" Target="https://fantasydata.com/nfl/ronald-jones-ii-fantasy/19861" TargetMode="External"/><Relationship Id="rId1010" Type="http://schemas.openxmlformats.org/officeDocument/2006/relationships/hyperlink" Target="https://fantasydata.com/nfl/christian-mccaffrey-fantasy/18877" TargetMode="External"/><Relationship Id="rId299" Type="http://schemas.openxmlformats.org/officeDocument/2006/relationships/hyperlink" Target="https://fantasydata.com/nfl/marquise-goodwin-fantasy/14865" TargetMode="External"/><Relationship Id="rId727" Type="http://schemas.openxmlformats.org/officeDocument/2006/relationships/hyperlink" Target="https://fantasydata.com/nfl/los-angeles-rams-depth-chart" TargetMode="External"/><Relationship Id="rId934" Type="http://schemas.openxmlformats.org/officeDocument/2006/relationships/hyperlink" Target="https://fantasydata.com/nfl/mark-andrews-fantasy/19803" TargetMode="External"/><Relationship Id="rId63" Type="http://schemas.openxmlformats.org/officeDocument/2006/relationships/hyperlink" Target="https://fantasydata.com/nfl/arizona-cardinals-depth-chart" TargetMode="External"/><Relationship Id="rId159" Type="http://schemas.openxmlformats.org/officeDocument/2006/relationships/hyperlink" Target="https://fantasydata.com/nfl/washington-football-team-depth-chart" TargetMode="External"/><Relationship Id="rId366" Type="http://schemas.openxmlformats.org/officeDocument/2006/relationships/hyperlink" Target="https://fantasydata.com/nfl/nelson-agholor-fantasy/16781" TargetMode="External"/><Relationship Id="rId573" Type="http://schemas.openxmlformats.org/officeDocument/2006/relationships/hyperlink" Target="https://fantasydata.com/nfl/tampa-bay-buccaneers-depth-chart" TargetMode="External"/><Relationship Id="rId780" Type="http://schemas.openxmlformats.org/officeDocument/2006/relationships/hyperlink" Target="https://fantasydata.com/nfl/ty-montgomery-fantasy/16855" TargetMode="External"/><Relationship Id="rId226" Type="http://schemas.openxmlformats.org/officeDocument/2006/relationships/hyperlink" Target="https://fantasydata.com/nfl/tennessee-titans-depth-chart" TargetMode="External"/><Relationship Id="rId433" Type="http://schemas.openxmlformats.org/officeDocument/2006/relationships/hyperlink" Target="https://fantasydata.com/nfl/foster-moreau-fantasy/20884" TargetMode="External"/><Relationship Id="rId878" Type="http://schemas.openxmlformats.org/officeDocument/2006/relationships/hyperlink" Target="https://fantasydata.com/nfl/jared-cook-fantasy/8534" TargetMode="External"/><Relationship Id="rId640" Type="http://schemas.openxmlformats.org/officeDocument/2006/relationships/hyperlink" Target="https://fantasydata.com/nfl/new-york-giants-depth-chart" TargetMode="External"/><Relationship Id="rId738" Type="http://schemas.openxmlformats.org/officeDocument/2006/relationships/hyperlink" Target="https://fantasydata.com/nfl/tampa-bay-buccaneers-depth-chart" TargetMode="External"/><Relationship Id="rId945" Type="http://schemas.openxmlformats.org/officeDocument/2006/relationships/hyperlink" Target="https://fantasydata.com/nfl/robert-woods-fantasy/14871" TargetMode="External"/><Relationship Id="rId74" Type="http://schemas.openxmlformats.org/officeDocument/2006/relationships/hyperlink" Target="https://fantasydata.com/nfl/tennessee-titans-depth-chart" TargetMode="External"/><Relationship Id="rId377" Type="http://schemas.openxmlformats.org/officeDocument/2006/relationships/hyperlink" Target="https://fantasydata.com/nfl/kareem-hunt-fantasy/18944" TargetMode="External"/><Relationship Id="rId500" Type="http://schemas.openxmlformats.org/officeDocument/2006/relationships/hyperlink" Target="https://fantasydata.com/nfl/rondale-moore-fantasy/22626" TargetMode="External"/><Relationship Id="rId584" Type="http://schemas.openxmlformats.org/officeDocument/2006/relationships/hyperlink" Target="https://fantasydata.com/nfl/tampa-bay-buccaneers-depth-chart" TargetMode="External"/><Relationship Id="rId805" Type="http://schemas.openxmlformats.org/officeDocument/2006/relationships/hyperlink" Target="https://fantasydata.com/nfl/deonte-harris-fantasy/21163" TargetMode="External"/><Relationship Id="rId5" Type="http://schemas.openxmlformats.org/officeDocument/2006/relationships/hyperlink" Target="https://fantasydata.com/nfl/cleveland-browns-depth-chart" TargetMode="External"/><Relationship Id="rId237" Type="http://schemas.openxmlformats.org/officeDocument/2006/relationships/hyperlink" Target="https://fantasydata.com/nfl/carolina-panthers-depth-chart" TargetMode="External"/><Relationship Id="rId791" Type="http://schemas.openxmlformats.org/officeDocument/2006/relationships/hyperlink" Target="https://fantasydata.com/nfl/ian-thomas-fantasy/19910" TargetMode="External"/><Relationship Id="rId889" Type="http://schemas.openxmlformats.org/officeDocument/2006/relationships/hyperlink" Target="https://fantasydata.com/nfl/jamaal-williams-fantasy/18995" TargetMode="External"/><Relationship Id="rId444" Type="http://schemas.openxmlformats.org/officeDocument/2006/relationships/hyperlink" Target="https://fantasydata.com/nfl/noah-fant-fantasy/20753" TargetMode="External"/><Relationship Id="rId651" Type="http://schemas.openxmlformats.org/officeDocument/2006/relationships/hyperlink" Target="https://fantasydata.com/nfl/buffalo-bills-depth-chart" TargetMode="External"/><Relationship Id="rId749" Type="http://schemas.openxmlformats.org/officeDocument/2006/relationships/hyperlink" Target="https://fantasydata.com/nfl/houston-texans-depth-chart" TargetMode="External"/><Relationship Id="rId290" Type="http://schemas.openxmlformats.org/officeDocument/2006/relationships/hyperlink" Target="https://fantasydata.com/nfl/tyler-kroft-fantasy/16846" TargetMode="External"/><Relationship Id="rId304" Type="http://schemas.openxmlformats.org/officeDocument/2006/relationships/hyperlink" Target="https://fantasydata.com/nfl/cj-uzomah-fantasy/16917" TargetMode="External"/><Relationship Id="rId388" Type="http://schemas.openxmlformats.org/officeDocument/2006/relationships/hyperlink" Target="https://fantasydata.com/nfl/miles-sanders-fantasy/20933" TargetMode="External"/><Relationship Id="rId511" Type="http://schemas.openxmlformats.org/officeDocument/2006/relationships/hyperlink" Target="https://fantasydata.com/nfl/buffalo-bills-depth-chart" TargetMode="External"/><Relationship Id="rId609" Type="http://schemas.openxmlformats.org/officeDocument/2006/relationships/hyperlink" Target="https://fantasydata.com/nfl/dallas-cowboys-depth-chart" TargetMode="External"/><Relationship Id="rId956" Type="http://schemas.openxmlformats.org/officeDocument/2006/relationships/hyperlink" Target="https://fantasydata.com/nfl/jamarr-chase-fantasy/22564" TargetMode="External"/><Relationship Id="rId85" Type="http://schemas.openxmlformats.org/officeDocument/2006/relationships/hyperlink" Target="https://fantasydata.com/nfl/philadelphia-eagles-depth-chart" TargetMode="External"/><Relationship Id="rId150" Type="http://schemas.openxmlformats.org/officeDocument/2006/relationships/hyperlink" Target="https://fantasydata.com/nfl/miami-dolphins-depth-chart" TargetMode="External"/><Relationship Id="rId595" Type="http://schemas.openxmlformats.org/officeDocument/2006/relationships/hyperlink" Target="https://fantasydata.com/nfl/green-bay-packers-depth-chart" TargetMode="External"/><Relationship Id="rId816" Type="http://schemas.openxmlformats.org/officeDocument/2006/relationships/hyperlink" Target="https://fantasydata.com/nfl/tommy-hudson-fantasy/22418" TargetMode="External"/><Relationship Id="rId1001" Type="http://schemas.openxmlformats.org/officeDocument/2006/relationships/hyperlink" Target="https://fantasydata.com/nfl/austin-ekeler-fantasy/19562" TargetMode="External"/><Relationship Id="rId248" Type="http://schemas.openxmlformats.org/officeDocument/2006/relationships/hyperlink" Target="https://fantasydata.com/nfl/carolina-panthers-depth-chart" TargetMode="External"/><Relationship Id="rId455" Type="http://schemas.openxmlformats.org/officeDocument/2006/relationships/hyperlink" Target="https://fantasydata.com/nfl/byron-pringle-fantasy/20150" TargetMode="External"/><Relationship Id="rId662" Type="http://schemas.openxmlformats.org/officeDocument/2006/relationships/hyperlink" Target="https://fantasydata.com/nfl/denver-broncos-depth-chart" TargetMode="External"/><Relationship Id="rId12" Type="http://schemas.openxmlformats.org/officeDocument/2006/relationships/hyperlink" Target="https://fantasydata.com/nfl/green-bay-packers-depth-chart" TargetMode="External"/><Relationship Id="rId108" Type="http://schemas.openxmlformats.org/officeDocument/2006/relationships/hyperlink" Target="https://fantasydata.com/nfl/cleveland-browns-depth-chart" TargetMode="External"/><Relationship Id="rId315" Type="http://schemas.openxmlformats.org/officeDocument/2006/relationships/hyperlink" Target="https://fantasydata.com/nfl/alex-collins-fantasy/18088" TargetMode="External"/><Relationship Id="rId522" Type="http://schemas.openxmlformats.org/officeDocument/2006/relationships/hyperlink" Target="https://fantasydata.com/nfl/chicago-bears-depth-chart" TargetMode="External"/><Relationship Id="rId967" Type="http://schemas.openxmlformats.org/officeDocument/2006/relationships/hyperlink" Target="https://fantasydata.com/nfl/chris-carson-fantasy/19119" TargetMode="External"/><Relationship Id="rId96" Type="http://schemas.openxmlformats.org/officeDocument/2006/relationships/hyperlink" Target="https://fantasydata.com/nfl/tennessee-titans-depth-chart" TargetMode="External"/><Relationship Id="rId161" Type="http://schemas.openxmlformats.org/officeDocument/2006/relationships/hyperlink" Target="https://fantasydata.com/nfl/houston-texans-depth-chart" TargetMode="External"/><Relationship Id="rId399" Type="http://schemas.openxmlformats.org/officeDocument/2006/relationships/hyperlink" Target="https://fantasydata.com/nfl/jakobi-meyers-fantasy/20876" TargetMode="External"/><Relationship Id="rId827" Type="http://schemas.openxmlformats.org/officeDocument/2006/relationships/hyperlink" Target="https://fantasydata.com/nfl/antonio-brown-fantasy/11056" TargetMode="External"/><Relationship Id="rId1012" Type="http://schemas.openxmlformats.org/officeDocument/2006/relationships/hyperlink" Target="https://fantasydata.com/nfl/terry-mclaurin-fantasy/20873" TargetMode="External"/><Relationship Id="rId259" Type="http://schemas.openxmlformats.org/officeDocument/2006/relationships/hyperlink" Target="https://fantasydata.com/nfl/donovan-peoples-jones-fantasy/21754" TargetMode="External"/><Relationship Id="rId466" Type="http://schemas.openxmlformats.org/officeDocument/2006/relationships/hyperlink" Target="https://fantasydata.com/nfl/chris-godwin-fantasy/18880" TargetMode="External"/><Relationship Id="rId673" Type="http://schemas.openxmlformats.org/officeDocument/2006/relationships/hyperlink" Target="https://fantasydata.com/nfl/pittsburgh-steelers-depth-chart" TargetMode="External"/><Relationship Id="rId880" Type="http://schemas.openxmlformats.org/officeDocument/2006/relationships/hyperlink" Target="https://fantasydata.com/nfl/tyreek-hill-fantasy/18082" TargetMode="External"/><Relationship Id="rId23" Type="http://schemas.openxmlformats.org/officeDocument/2006/relationships/hyperlink" Target="https://fantasydata.com/nfl/jacksonville-jaguars-depth-chart" TargetMode="External"/><Relationship Id="rId119" Type="http://schemas.openxmlformats.org/officeDocument/2006/relationships/hyperlink" Target="https://fantasydata.com/nfl/tennessee-titans-depth-chart" TargetMode="External"/><Relationship Id="rId326" Type="http://schemas.openxmlformats.org/officeDocument/2006/relationships/hyperlink" Target="https://fantasydata.com/nfl/devonta-freeman-fantasy/16524" TargetMode="External"/><Relationship Id="rId533" Type="http://schemas.openxmlformats.org/officeDocument/2006/relationships/hyperlink" Target="https://fantasydata.com/nfl/tennessee-titans-depth-chart" TargetMode="External"/><Relationship Id="rId978" Type="http://schemas.openxmlformats.org/officeDocument/2006/relationships/hyperlink" Target="https://fantasydata.com/nfl/dalvin-cook-fantasy/18872" TargetMode="External"/><Relationship Id="rId740" Type="http://schemas.openxmlformats.org/officeDocument/2006/relationships/hyperlink" Target="https://fantasydata.com/nfl/minnesota-vikings-depth-chart" TargetMode="External"/><Relationship Id="rId838" Type="http://schemas.openxmlformats.org/officeDocument/2006/relationships/hyperlink" Target="https://fantasydata.com/nfl/oj-howard-fantasy/18901" TargetMode="External"/><Relationship Id="rId172" Type="http://schemas.openxmlformats.org/officeDocument/2006/relationships/hyperlink" Target="https://fantasydata.com/nfl/baltimore-ravens-depth-chart" TargetMode="External"/><Relationship Id="rId477" Type="http://schemas.openxmlformats.org/officeDocument/2006/relationships/hyperlink" Target="https://fantasydata.com/nfl/ezekiel-elliott-fantasy/17923" TargetMode="External"/><Relationship Id="rId600" Type="http://schemas.openxmlformats.org/officeDocument/2006/relationships/hyperlink" Target="https://fantasydata.com/nfl/minnesota-vikings-depth-chart" TargetMode="External"/><Relationship Id="rId684" Type="http://schemas.openxmlformats.org/officeDocument/2006/relationships/hyperlink" Target="https://fantasydata.com/nfl/seattle-seahawks-depth-chart" TargetMode="External"/><Relationship Id="rId337" Type="http://schemas.openxmlformats.org/officeDocument/2006/relationships/hyperlink" Target="https://fantasydata.com/nfl/james-oshaughnessy-fantasy/16933" TargetMode="External"/><Relationship Id="rId891" Type="http://schemas.openxmlformats.org/officeDocument/2006/relationships/hyperlink" Target="https://fantasydata.com/nfl/david-johnson-fantasy/16847" TargetMode="External"/><Relationship Id="rId905" Type="http://schemas.openxmlformats.org/officeDocument/2006/relationships/hyperlink" Target="https://fantasydata.com/nfl/cole-beasley-fantasy/14141" TargetMode="External"/><Relationship Id="rId989" Type="http://schemas.openxmlformats.org/officeDocument/2006/relationships/hyperlink" Target="https://fantasydata.com/nfl/najee-harris-fantasy/21768" TargetMode="External"/><Relationship Id="rId34" Type="http://schemas.openxmlformats.org/officeDocument/2006/relationships/hyperlink" Target="https://fantasydata.com/nfl/atlanta-falcons-depth-chart" TargetMode="External"/><Relationship Id="rId544" Type="http://schemas.openxmlformats.org/officeDocument/2006/relationships/hyperlink" Target="https://fantasydata.com/nfl/new-york-jets-depth-chart" TargetMode="External"/><Relationship Id="rId751" Type="http://schemas.openxmlformats.org/officeDocument/2006/relationships/hyperlink" Target="https://fantasydata.com/nfl/baltimore-ravens-depth-chart" TargetMode="External"/><Relationship Id="rId849" Type="http://schemas.openxmlformats.org/officeDocument/2006/relationships/hyperlink" Target="https://fantasydata.com/nfl/aj-dillon-fantasy/21802" TargetMode="External"/><Relationship Id="rId183" Type="http://schemas.openxmlformats.org/officeDocument/2006/relationships/hyperlink" Target="https://fantasydata.com/nfl/los-angeles-rams-depth-chart" TargetMode="External"/><Relationship Id="rId390" Type="http://schemas.openxmlformats.org/officeDocument/2006/relationships/hyperlink" Target="https://fantasydata.com/nfl/bryan-edwards-fantasy/21736" TargetMode="External"/><Relationship Id="rId404" Type="http://schemas.openxmlformats.org/officeDocument/2006/relationships/hyperlink" Target="https://fantasydata.com/nfl/myles-gaskin-fantasy/20768" TargetMode="External"/><Relationship Id="rId611" Type="http://schemas.openxmlformats.org/officeDocument/2006/relationships/hyperlink" Target="https://fantasydata.com/nfl/new-york-jets-depth-chart" TargetMode="External"/><Relationship Id="rId250" Type="http://schemas.openxmlformats.org/officeDocument/2006/relationships/hyperlink" Target="https://fantasydata.com/nfl/washington-football-team-depth-chart" TargetMode="External"/><Relationship Id="rId488" Type="http://schemas.openxmlformats.org/officeDocument/2006/relationships/hyperlink" Target="https://fantasydata.com/nfl/jd-mckissic-fantasy/18464" TargetMode="External"/><Relationship Id="rId695" Type="http://schemas.openxmlformats.org/officeDocument/2006/relationships/hyperlink" Target="https://fantasydata.com/nfl/denver-broncos-depth-chart" TargetMode="External"/><Relationship Id="rId709" Type="http://schemas.openxmlformats.org/officeDocument/2006/relationships/hyperlink" Target="https://fantasydata.com/nfl/kansas-city-chiefs-depth-chart" TargetMode="External"/><Relationship Id="rId916" Type="http://schemas.openxmlformats.org/officeDocument/2006/relationships/hyperlink" Target="https://fantasydata.com/nfl/melvin-gordon-iii-fantasy/16776" TargetMode="External"/><Relationship Id="rId45" Type="http://schemas.openxmlformats.org/officeDocument/2006/relationships/hyperlink" Target="https://fantasydata.com/nfl/chicago-bears-depth-chart" TargetMode="External"/><Relationship Id="rId110" Type="http://schemas.openxmlformats.org/officeDocument/2006/relationships/hyperlink" Target="https://fantasydata.com/nfl/houston-texans-depth-chart" TargetMode="External"/><Relationship Id="rId348" Type="http://schemas.openxmlformats.org/officeDocument/2006/relationships/hyperlink" Target="https://fantasydata.com/nfl/joshua-palmer-fantasy/22613" TargetMode="External"/><Relationship Id="rId555" Type="http://schemas.openxmlformats.org/officeDocument/2006/relationships/hyperlink" Target="https://fantasydata.com/nfl/new-york-giants-depth-chart" TargetMode="External"/><Relationship Id="rId762" Type="http://schemas.openxmlformats.org/officeDocument/2006/relationships/hyperlink" Target="https://fantasydata.com/nfl/tennessee-titans-depth-chart" TargetMode="External"/><Relationship Id="rId194" Type="http://schemas.openxmlformats.org/officeDocument/2006/relationships/hyperlink" Target="https://fantasydata.com/nfl/cincinnati-bengals-depth-chart" TargetMode="External"/><Relationship Id="rId208" Type="http://schemas.openxmlformats.org/officeDocument/2006/relationships/hyperlink" Target="https://fantasydata.com/nfl/minnesota-vikings-depth-chart" TargetMode="External"/><Relationship Id="rId415" Type="http://schemas.openxmlformats.org/officeDocument/2006/relationships/hyperlink" Target="https://fantasydata.com/nfl/phillip-lindsay-fantasy/20128" TargetMode="External"/><Relationship Id="rId622" Type="http://schemas.openxmlformats.org/officeDocument/2006/relationships/hyperlink" Target="https://fantasydata.com/nfl/green-bay-packers-depth-chart" TargetMode="External"/><Relationship Id="rId261" Type="http://schemas.openxmlformats.org/officeDocument/2006/relationships/hyperlink" Target="https://fantasydata.com/nfl/cj-board-fantasy/19200" TargetMode="External"/><Relationship Id="rId499" Type="http://schemas.openxmlformats.org/officeDocument/2006/relationships/hyperlink" Target="https://fantasydata.com/nfl/cordarrelle-patterson-fantasy/15150" TargetMode="External"/><Relationship Id="rId927" Type="http://schemas.openxmlformats.org/officeDocument/2006/relationships/hyperlink" Target="https://fantasydata.com/nfl/chase-claypool-fantasy/21752" TargetMode="External"/><Relationship Id="rId56" Type="http://schemas.openxmlformats.org/officeDocument/2006/relationships/hyperlink" Target="https://fantasydata.com/nfl/los-angeles-rams-depth-chart" TargetMode="External"/><Relationship Id="rId359" Type="http://schemas.openxmlformats.org/officeDocument/2006/relationships/hyperlink" Target="https://fantasydata.com/nfl/ronald-jones-ii-fantasy/19861" TargetMode="External"/><Relationship Id="rId566" Type="http://schemas.openxmlformats.org/officeDocument/2006/relationships/hyperlink" Target="https://fantasydata.com/nfl/philadelphia-eagles-depth-chart" TargetMode="External"/><Relationship Id="rId773" Type="http://schemas.openxmlformats.org/officeDocument/2006/relationships/hyperlink" Target="https://fantasydata.com/nfl/trey-sermon-fantasy/21801" TargetMode="External"/><Relationship Id="rId121" Type="http://schemas.openxmlformats.org/officeDocument/2006/relationships/hyperlink" Target="https://fantasydata.com/nfl/baltimore-ravens-depth-chart" TargetMode="External"/><Relationship Id="rId219" Type="http://schemas.openxmlformats.org/officeDocument/2006/relationships/hyperlink" Target="https://fantasydata.com/nfl/los-angeles-rams-depth-chart" TargetMode="External"/><Relationship Id="rId426" Type="http://schemas.openxmlformats.org/officeDocument/2006/relationships/hyperlink" Target="https://fantasydata.com/nfl/mark-andrews-fantasy/19803" TargetMode="External"/><Relationship Id="rId633" Type="http://schemas.openxmlformats.org/officeDocument/2006/relationships/hyperlink" Target="https://fantasydata.com/nfl/denver-broncos-depth-chart" TargetMode="External"/><Relationship Id="rId980" Type="http://schemas.openxmlformats.org/officeDocument/2006/relationships/hyperlink" Target="https://fantasydata.com/nfl/devin-singletary-fantasy/20941" TargetMode="External"/><Relationship Id="rId840" Type="http://schemas.openxmlformats.org/officeDocument/2006/relationships/hyperlink" Target="https://fantasydata.com/nfl/peyton-barber-fantasy/18375" TargetMode="External"/><Relationship Id="rId938" Type="http://schemas.openxmlformats.org/officeDocument/2006/relationships/hyperlink" Target="https://fantasydata.com/nfl/dk-metcalf-fantasy/20875" TargetMode="External"/><Relationship Id="rId67" Type="http://schemas.openxmlformats.org/officeDocument/2006/relationships/hyperlink" Target="https://fantasydata.com/nfl/new-orleans-saints-depth-chart" TargetMode="External"/><Relationship Id="rId272" Type="http://schemas.openxmlformats.org/officeDocument/2006/relationships/hyperlink" Target="https://fantasydata.com/nfl/ty-montgomery-fantasy/16855" TargetMode="External"/><Relationship Id="rId577" Type="http://schemas.openxmlformats.org/officeDocument/2006/relationships/hyperlink" Target="https://fantasydata.com/nfl/indianapolis-colts-depth-chart" TargetMode="External"/><Relationship Id="rId700" Type="http://schemas.openxmlformats.org/officeDocument/2006/relationships/hyperlink" Target="https://fantasydata.com/nfl/carolina-panthers-depth-chart" TargetMode="External"/><Relationship Id="rId132" Type="http://schemas.openxmlformats.org/officeDocument/2006/relationships/hyperlink" Target="https://fantasydata.com/nfl/new-york-giants-depth-chart" TargetMode="External"/><Relationship Id="rId784" Type="http://schemas.openxmlformats.org/officeDocument/2006/relationships/hyperlink" Target="https://fantasydata.com/nfl/brandon-aiyuk-fantasy/21747" TargetMode="External"/><Relationship Id="rId991" Type="http://schemas.openxmlformats.org/officeDocument/2006/relationships/hyperlink" Target="https://fantasydata.com/nfl/diontae-johnson-fantasy/21077" TargetMode="External"/><Relationship Id="rId437" Type="http://schemas.openxmlformats.org/officeDocument/2006/relationships/hyperlink" Target="https://fantasydata.com/nfl/robert-woods-fantasy/14871" TargetMode="External"/><Relationship Id="rId644" Type="http://schemas.openxmlformats.org/officeDocument/2006/relationships/hyperlink" Target="https://fantasydata.com/nfl/las-vegas-raiders-depth-chart" TargetMode="External"/><Relationship Id="rId851" Type="http://schemas.openxmlformats.org/officeDocument/2006/relationships/hyperlink" Target="https://fantasydata.com/nfl/kalif-raymond-fantasy/18422" TargetMode="External"/><Relationship Id="rId283" Type="http://schemas.openxmlformats.org/officeDocument/2006/relationships/hyperlink" Target="https://fantasydata.com/nfl/ian-thomas-fantasy/19910" TargetMode="External"/><Relationship Id="rId490" Type="http://schemas.openxmlformats.org/officeDocument/2006/relationships/hyperlink" Target="https://fantasydata.com/nfl/freddie-swain-fantasy/21960" TargetMode="External"/><Relationship Id="rId504" Type="http://schemas.openxmlformats.org/officeDocument/2006/relationships/hyperlink" Target="https://fantasydata.com/nfl/terry-mclaurin-fantasy/20873" TargetMode="External"/><Relationship Id="rId711" Type="http://schemas.openxmlformats.org/officeDocument/2006/relationships/hyperlink" Target="https://fantasydata.com/nfl/indianapolis-colts-depth-chart" TargetMode="External"/><Relationship Id="rId949" Type="http://schemas.openxmlformats.org/officeDocument/2006/relationships/hyperlink" Target="https://fantasydata.com/nfl/tim-patrick-fantasy/19207" TargetMode="External"/><Relationship Id="rId78" Type="http://schemas.openxmlformats.org/officeDocument/2006/relationships/hyperlink" Target="https://fantasydata.com/nfl/las-vegas-raiders-depth-chart" TargetMode="External"/><Relationship Id="rId143" Type="http://schemas.openxmlformats.org/officeDocument/2006/relationships/hyperlink" Target="https://fantasydata.com/nfl/buffalo-bills-depth-chart" TargetMode="External"/><Relationship Id="rId350" Type="http://schemas.openxmlformats.org/officeDocument/2006/relationships/hyperlink" Target="https://fantasydata.com/nfl/chester-rogers-fantasy/18361" TargetMode="External"/><Relationship Id="rId588" Type="http://schemas.openxmlformats.org/officeDocument/2006/relationships/hyperlink" Target="https://fantasydata.com/nfl/new-orleans-saints-depth-chart" TargetMode="External"/><Relationship Id="rId795" Type="http://schemas.openxmlformats.org/officeDocument/2006/relationships/hyperlink" Target="https://fantasydata.com/nfl/taja%C3%A9-sharpe-fantasy/18058" TargetMode="External"/><Relationship Id="rId809" Type="http://schemas.openxmlformats.org/officeDocument/2006/relationships/hyperlink" Target="https://fantasydata.com/nfl/devontae-booker-fantasy/17970" TargetMode="External"/><Relationship Id="rId9" Type="http://schemas.openxmlformats.org/officeDocument/2006/relationships/hyperlink" Target="https://fantasydata.com/nfl/jacksonville-jaguars-depth-chart" TargetMode="External"/><Relationship Id="rId210" Type="http://schemas.openxmlformats.org/officeDocument/2006/relationships/hyperlink" Target="https://fantasydata.com/nfl/buffalo-bills-depth-chart" TargetMode="External"/><Relationship Id="rId448" Type="http://schemas.openxmlformats.org/officeDocument/2006/relationships/hyperlink" Target="https://fantasydata.com/nfl/jamarr-chase-fantasy/22564" TargetMode="External"/><Relationship Id="rId655" Type="http://schemas.openxmlformats.org/officeDocument/2006/relationships/hyperlink" Target="https://fantasydata.com/nfl/baltimore-ravens-depth-chart" TargetMode="External"/><Relationship Id="rId862" Type="http://schemas.openxmlformats.org/officeDocument/2006/relationships/hyperlink" Target="https://fantasydata.com/nfl/kaden-smith-fantasy/20946" TargetMode="External"/><Relationship Id="rId294" Type="http://schemas.openxmlformats.org/officeDocument/2006/relationships/hyperlink" Target="https://fantasydata.com/nfl/lee-smith-fantasy/12777" TargetMode="External"/><Relationship Id="rId308" Type="http://schemas.openxmlformats.org/officeDocument/2006/relationships/hyperlink" Target="https://fantasydata.com/nfl/tommy-hudson-fantasy/22418" TargetMode="External"/><Relationship Id="rId515" Type="http://schemas.openxmlformats.org/officeDocument/2006/relationships/hyperlink" Target="https://fantasydata.com/nfl/new-york-giants-depth-chart" TargetMode="External"/><Relationship Id="rId722" Type="http://schemas.openxmlformats.org/officeDocument/2006/relationships/hyperlink" Target="https://fantasydata.com/nfl/arizona-cardinals-depth-chart" TargetMode="External"/><Relationship Id="rId89" Type="http://schemas.openxmlformats.org/officeDocument/2006/relationships/hyperlink" Target="https://fantasydata.com/nfl/detroit-lions-depth-chart" TargetMode="External"/><Relationship Id="rId154" Type="http://schemas.openxmlformats.org/officeDocument/2006/relationships/hyperlink" Target="https://fantasydata.com/nfl/denver-broncos-depth-chart" TargetMode="External"/><Relationship Id="rId361" Type="http://schemas.openxmlformats.org/officeDocument/2006/relationships/hyperlink" Target="https://fantasydata.com/nfl/terrace-marshall-jr-fantasy/22685" TargetMode="External"/><Relationship Id="rId599" Type="http://schemas.openxmlformats.org/officeDocument/2006/relationships/hyperlink" Target="https://fantasydata.com/nfl/cleveland-browns-depth-chart" TargetMode="External"/><Relationship Id="rId1005" Type="http://schemas.openxmlformats.org/officeDocument/2006/relationships/hyperlink" Target="https://fantasydata.com/nfl/marquise-brown-fantasy/21045" TargetMode="External"/><Relationship Id="rId459" Type="http://schemas.openxmlformats.org/officeDocument/2006/relationships/hyperlink" Target="https://fantasydata.com/nfl/chris-carson-fantasy/19119" TargetMode="External"/><Relationship Id="rId666" Type="http://schemas.openxmlformats.org/officeDocument/2006/relationships/hyperlink" Target="https://fantasydata.com/nfl/miami-dolphins-depth-chart" TargetMode="External"/><Relationship Id="rId873" Type="http://schemas.openxmlformats.org/officeDocument/2006/relationships/hyperlink" Target="https://fantasydata.com/nfl/ty-johnson-fantasy/20837" TargetMode="External"/><Relationship Id="rId16" Type="http://schemas.openxmlformats.org/officeDocument/2006/relationships/hyperlink" Target="https://fantasydata.com/nfl/buffalo-bills-depth-chart" TargetMode="External"/><Relationship Id="rId221" Type="http://schemas.openxmlformats.org/officeDocument/2006/relationships/hyperlink" Target="https://fantasydata.com/nfl/new-york-giants-depth-chart" TargetMode="External"/><Relationship Id="rId319" Type="http://schemas.openxmlformats.org/officeDocument/2006/relationships/hyperlink" Target="https://fantasydata.com/nfl/antonio-brown-fantasy/11056" TargetMode="External"/><Relationship Id="rId526" Type="http://schemas.openxmlformats.org/officeDocument/2006/relationships/hyperlink" Target="https://fantasydata.com/nfl/new-orleans-saints-depth-chart" TargetMode="External"/><Relationship Id="rId733" Type="http://schemas.openxmlformats.org/officeDocument/2006/relationships/hyperlink" Target="https://fantasydata.com/nfl/new-england-patriots-depth-chart" TargetMode="External"/><Relationship Id="rId940" Type="http://schemas.openxmlformats.org/officeDocument/2006/relationships/hyperlink" Target="https://fantasydata.com/nfl/adam-humphries-fantasy/17290" TargetMode="External"/><Relationship Id="rId1016" Type="http://schemas.openxmlformats.org/officeDocument/2006/relationships/hyperlink" Target="https://fantasydata.com/nfl/derrick-henry-fantasy/17959" TargetMode="External"/><Relationship Id="rId165" Type="http://schemas.openxmlformats.org/officeDocument/2006/relationships/hyperlink" Target="https://fantasydata.com/nfl/pittsburgh-steelers-depth-chart" TargetMode="External"/><Relationship Id="rId372" Type="http://schemas.openxmlformats.org/officeDocument/2006/relationships/hyperlink" Target="https://fantasydata.com/nfl/tyreek-hill-fantasy/18082" TargetMode="External"/><Relationship Id="rId677" Type="http://schemas.openxmlformats.org/officeDocument/2006/relationships/hyperlink" Target="https://fantasydata.com/nfl/chicago-bears-depth-chart" TargetMode="External"/><Relationship Id="rId800" Type="http://schemas.openxmlformats.org/officeDocument/2006/relationships/hyperlink" Target="https://fantasydata.com/nfl/trent-sherfield-fantasy/20081" TargetMode="External"/><Relationship Id="rId232" Type="http://schemas.openxmlformats.org/officeDocument/2006/relationships/hyperlink" Target="https://fantasydata.com/nfl/minnesota-vikings-depth-chart" TargetMode="External"/><Relationship Id="rId884" Type="http://schemas.openxmlformats.org/officeDocument/2006/relationships/hyperlink" Target="https://fantasydata.com/nfl/hunter-henry-fantasy/17975" TargetMode="External"/><Relationship Id="rId27" Type="http://schemas.openxmlformats.org/officeDocument/2006/relationships/hyperlink" Target="https://fantasydata.com/nfl/indianapolis-colts-depth-chart" TargetMode="External"/><Relationship Id="rId537" Type="http://schemas.openxmlformats.org/officeDocument/2006/relationships/hyperlink" Target="https://fantasydata.com/nfl/carolina-panthers-depth-chart" TargetMode="External"/><Relationship Id="rId744" Type="http://schemas.openxmlformats.org/officeDocument/2006/relationships/hyperlink" Target="https://fantasydata.com/nfl/seattle-seahawks-depth-chart" TargetMode="External"/><Relationship Id="rId951" Type="http://schemas.openxmlformats.org/officeDocument/2006/relationships/hyperlink" Target="https://fantasydata.com/nfl/mike-davis-fantasy/16887" TargetMode="External"/><Relationship Id="rId80" Type="http://schemas.openxmlformats.org/officeDocument/2006/relationships/hyperlink" Target="https://fantasydata.com/nfl/new-orleans-saints-depth-chart" TargetMode="External"/><Relationship Id="rId176" Type="http://schemas.openxmlformats.org/officeDocument/2006/relationships/hyperlink" Target="https://fantasydata.com/nfl/seattle-seahawks-depth-chart" TargetMode="External"/><Relationship Id="rId383" Type="http://schemas.openxmlformats.org/officeDocument/2006/relationships/hyperlink" Target="https://fantasydata.com/nfl/david-johnson-fantasy/16847" TargetMode="External"/><Relationship Id="rId590" Type="http://schemas.openxmlformats.org/officeDocument/2006/relationships/hyperlink" Target="https://fantasydata.com/nfl/detroit-lions-depth-chart" TargetMode="External"/><Relationship Id="rId604" Type="http://schemas.openxmlformats.org/officeDocument/2006/relationships/hyperlink" Target="https://fantasydata.com/nfl/tennessee-titans-depth-chart" TargetMode="External"/><Relationship Id="rId811" Type="http://schemas.openxmlformats.org/officeDocument/2006/relationships/hyperlink" Target="https://fantasydata.com/nfl/chris-conley-fantasy/16837" TargetMode="External"/><Relationship Id="rId243" Type="http://schemas.openxmlformats.org/officeDocument/2006/relationships/hyperlink" Target="https://fantasydata.com/nfl/baltimore-ravens-depth-chart" TargetMode="External"/><Relationship Id="rId450" Type="http://schemas.openxmlformats.org/officeDocument/2006/relationships/hyperlink" Target="https://fantasydata.com/nfl/demarcus-robinson-fantasy/18047" TargetMode="External"/><Relationship Id="rId688" Type="http://schemas.openxmlformats.org/officeDocument/2006/relationships/hyperlink" Target="https://fantasydata.com/nfl/las-vegas-raiders-depth-chart" TargetMode="External"/><Relationship Id="rId895" Type="http://schemas.openxmlformats.org/officeDocument/2006/relationships/hyperlink" Target="https://fantasydata.com/nfl/emmanuel-sanders-fantasy/11063" TargetMode="External"/><Relationship Id="rId909" Type="http://schemas.openxmlformats.org/officeDocument/2006/relationships/hyperlink" Target="https://fantasydata.com/nfl/sammy-watkins-fantasy/16003" TargetMode="External"/><Relationship Id="rId38" Type="http://schemas.openxmlformats.org/officeDocument/2006/relationships/hyperlink" Target="https://fantasydata.com/nfl/san-francisco-49ers-depth-chart" TargetMode="External"/><Relationship Id="rId103" Type="http://schemas.openxmlformats.org/officeDocument/2006/relationships/hyperlink" Target="https://fantasydata.com/nfl/new-york-jets-depth-chart" TargetMode="External"/><Relationship Id="rId310" Type="http://schemas.openxmlformats.org/officeDocument/2006/relationships/hyperlink" Target="https://fantasydata.com/nfl/van-jefferson-fantasy/21739" TargetMode="External"/><Relationship Id="rId548" Type="http://schemas.openxmlformats.org/officeDocument/2006/relationships/hyperlink" Target="https://fantasydata.com/nfl/atlanta-falcons-depth-chart" TargetMode="External"/><Relationship Id="rId755" Type="http://schemas.openxmlformats.org/officeDocument/2006/relationships/hyperlink" Target="https://fantasydata.com/nfl/tampa-bay-buccaneers-depth-chart" TargetMode="External"/><Relationship Id="rId962" Type="http://schemas.openxmlformats.org/officeDocument/2006/relationships/hyperlink" Target="https://fantasydata.com/nfl/tyler-boyd-fantasy/17986" TargetMode="External"/><Relationship Id="rId91" Type="http://schemas.openxmlformats.org/officeDocument/2006/relationships/hyperlink" Target="https://fantasydata.com/nfl/cleveland-browns-depth-chart" TargetMode="External"/><Relationship Id="rId187" Type="http://schemas.openxmlformats.org/officeDocument/2006/relationships/hyperlink" Target="https://fantasydata.com/nfl/denver-broncos-depth-chart" TargetMode="External"/><Relationship Id="rId394" Type="http://schemas.openxmlformats.org/officeDocument/2006/relationships/hyperlink" Target="https://fantasydata.com/nfl/aj-brown-fantasy/21042" TargetMode="External"/><Relationship Id="rId408" Type="http://schemas.openxmlformats.org/officeDocument/2006/relationships/hyperlink" Target="https://fantasydata.com/nfl/melvin-gordon-iii-fantasy/16776" TargetMode="External"/><Relationship Id="rId615" Type="http://schemas.openxmlformats.org/officeDocument/2006/relationships/hyperlink" Target="https://fantasydata.com/nfl/carolina-panthers-depth-chart" TargetMode="External"/><Relationship Id="rId822" Type="http://schemas.openxmlformats.org/officeDocument/2006/relationships/hyperlink" Target="https://fantasydata.com/nfl/andre-roberts-fantasy/11565" TargetMode="External"/><Relationship Id="rId254" Type="http://schemas.openxmlformats.org/officeDocument/2006/relationships/hyperlink" Target="https://fantasydata.com/nfl/tennessee-titans-depth-chart" TargetMode="External"/><Relationship Id="rId699" Type="http://schemas.openxmlformats.org/officeDocument/2006/relationships/hyperlink" Target="https://fantasydata.com/nfl/indianapolis-colts-depth-chart" TargetMode="External"/><Relationship Id="rId49" Type="http://schemas.openxmlformats.org/officeDocument/2006/relationships/hyperlink" Target="https://fantasydata.com/nfl/houston-texans-depth-chart" TargetMode="External"/><Relationship Id="rId114" Type="http://schemas.openxmlformats.org/officeDocument/2006/relationships/hyperlink" Target="https://fantasydata.com/nfl/green-bay-packers-depth-chart" TargetMode="External"/><Relationship Id="rId461" Type="http://schemas.openxmlformats.org/officeDocument/2006/relationships/hyperlink" Target="https://fantasydata.com/nfl/zack-moss-fantasy/21784" TargetMode="External"/><Relationship Id="rId559" Type="http://schemas.openxmlformats.org/officeDocument/2006/relationships/hyperlink" Target="https://fantasydata.com/nfl/chicago-bears-depth-chart" TargetMode="External"/><Relationship Id="rId766" Type="http://schemas.openxmlformats.org/officeDocument/2006/relationships/hyperlink" Target="https://fantasydata.com/nfl/jj-taylor-fantasy/21837" TargetMode="External"/><Relationship Id="rId198" Type="http://schemas.openxmlformats.org/officeDocument/2006/relationships/hyperlink" Target="https://fantasydata.com/nfl/green-bay-packers-depth-chart" TargetMode="External"/><Relationship Id="rId321" Type="http://schemas.openxmlformats.org/officeDocument/2006/relationships/hyperlink" Target="https://fantasydata.com/nfl/marquez-callaway-fantasy/21750" TargetMode="External"/><Relationship Id="rId419" Type="http://schemas.openxmlformats.org/officeDocument/2006/relationships/hyperlink" Target="https://fantasydata.com/nfl/chase-claypool-fantasy/21752" TargetMode="External"/><Relationship Id="rId626" Type="http://schemas.openxmlformats.org/officeDocument/2006/relationships/hyperlink" Target="https://fantasydata.com/nfl/kansas-city-chiefs-depth-chart" TargetMode="External"/><Relationship Id="rId973" Type="http://schemas.openxmlformats.org/officeDocument/2006/relationships/hyperlink" Target="https://fantasydata.com/nfl/deebo-samuel-fantasy/20932" TargetMode="External"/><Relationship Id="rId833" Type="http://schemas.openxmlformats.org/officeDocument/2006/relationships/hyperlink" Target="https://fantasydata.com/nfl/dj-chark-jr-fantasy/19816" TargetMode="External"/><Relationship Id="rId265" Type="http://schemas.openxmlformats.org/officeDocument/2006/relationships/hyperlink" Target="https://fantasydata.com/nfl/trey-sermon-fantasy/21801" TargetMode="External"/><Relationship Id="rId472" Type="http://schemas.openxmlformats.org/officeDocument/2006/relationships/hyperlink" Target="https://fantasydata.com/nfl/devin-singletary-fantasy/20941" TargetMode="External"/><Relationship Id="rId900" Type="http://schemas.openxmlformats.org/officeDocument/2006/relationships/hyperlink" Target="https://fantasydata.com/nfl/kenneth-gainwell-fantasy/22562" TargetMode="External"/><Relationship Id="rId125" Type="http://schemas.openxmlformats.org/officeDocument/2006/relationships/hyperlink" Target="https://fantasydata.com/nfl/denver-broncos-depth-chart" TargetMode="External"/><Relationship Id="rId332" Type="http://schemas.openxmlformats.org/officeDocument/2006/relationships/hyperlink" Target="https://fantasydata.com/nfl/peyton-barber-fantasy/18375" TargetMode="External"/><Relationship Id="rId777" Type="http://schemas.openxmlformats.org/officeDocument/2006/relationships/hyperlink" Target="https://fantasydata.com/nfl/chuba-hubbard-fantasy/21691" TargetMode="External"/><Relationship Id="rId984" Type="http://schemas.openxmlformats.org/officeDocument/2006/relationships/hyperlink" Target="https://fantasydata.com/nfl/marvin-jones-jr-fantasy/13870" TargetMode="External"/><Relationship Id="rId637" Type="http://schemas.openxmlformats.org/officeDocument/2006/relationships/hyperlink" Target="https://fantasydata.com/nfl/houston-texans-depth-chart" TargetMode="External"/><Relationship Id="rId844" Type="http://schemas.openxmlformats.org/officeDocument/2006/relationships/hyperlink" Target="https://fantasydata.com/nfl/trinity-benson-fantasy/21368" TargetMode="External"/><Relationship Id="rId276" Type="http://schemas.openxmlformats.org/officeDocument/2006/relationships/hyperlink" Target="https://fantasydata.com/nfl/brandon-aiyuk-fantasy/21747" TargetMode="External"/><Relationship Id="rId483" Type="http://schemas.openxmlformats.org/officeDocument/2006/relationships/hyperlink" Target="https://fantasydata.com/nfl/diontae-johnson-fantasy/21077" TargetMode="External"/><Relationship Id="rId690" Type="http://schemas.openxmlformats.org/officeDocument/2006/relationships/hyperlink" Target="https://fantasydata.com/nfl/detroit-lions-depth-chart" TargetMode="External"/><Relationship Id="rId704" Type="http://schemas.openxmlformats.org/officeDocument/2006/relationships/hyperlink" Target="https://fantasydata.com/nfl/kansas-city-chiefs-depth-chart" TargetMode="External"/><Relationship Id="rId911" Type="http://schemas.openxmlformats.org/officeDocument/2006/relationships/hyperlink" Target="https://fantasydata.com/nfl/dan-arnold-fantasy/19659" TargetMode="External"/><Relationship Id="rId40" Type="http://schemas.openxmlformats.org/officeDocument/2006/relationships/hyperlink" Target="https://fantasydata.com/nfl/atlanta-falcons-depth-chart" TargetMode="External"/><Relationship Id="rId136" Type="http://schemas.openxmlformats.org/officeDocument/2006/relationships/hyperlink" Target="https://fantasydata.com/nfl/las-vegas-raiders-depth-chart" TargetMode="External"/><Relationship Id="rId343" Type="http://schemas.openxmlformats.org/officeDocument/2006/relationships/hyperlink" Target="https://fantasydata.com/nfl/kalif-raymond-fantasy/18422" TargetMode="External"/><Relationship Id="rId550" Type="http://schemas.openxmlformats.org/officeDocument/2006/relationships/hyperlink" Target="https://fantasydata.com/nfl/houston-texans-depth-chart" TargetMode="External"/><Relationship Id="rId788" Type="http://schemas.openxmlformats.org/officeDocument/2006/relationships/hyperlink" Target="https://fantasydata.com/nfl/zach-ertz-fantasy/14856" TargetMode="External"/><Relationship Id="rId995" Type="http://schemas.openxmlformats.org/officeDocument/2006/relationships/hyperlink" Target="https://fantasydata.com/nfl/michael-pittman-jr-fantasy/21744" TargetMode="External"/><Relationship Id="rId203" Type="http://schemas.openxmlformats.org/officeDocument/2006/relationships/hyperlink" Target="https://fantasydata.com/nfl/indianapolis-colts-depth-chart" TargetMode="External"/><Relationship Id="rId648" Type="http://schemas.openxmlformats.org/officeDocument/2006/relationships/hyperlink" Target="https://fantasydata.com/nfl/tennessee-titans-depth-chart" TargetMode="External"/><Relationship Id="rId855" Type="http://schemas.openxmlformats.org/officeDocument/2006/relationships/hyperlink" Target="https://fantasydata.com/nfl/justin-jackson-fantasy/20064" TargetMode="External"/><Relationship Id="rId287" Type="http://schemas.openxmlformats.org/officeDocument/2006/relationships/hyperlink" Target="https://fantasydata.com/nfl/taja%C3%A9-sharpe-fantasy/18058" TargetMode="External"/><Relationship Id="rId410" Type="http://schemas.openxmlformats.org/officeDocument/2006/relationships/hyperlink" Target="https://fantasydata.com/nfl/ricky-seals-jones-fantasy/19410" TargetMode="External"/><Relationship Id="rId494" Type="http://schemas.openxmlformats.org/officeDocument/2006/relationships/hyperlink" Target="https://fantasydata.com/nfl/henry-ruggs-iii-fantasy/21694" TargetMode="External"/><Relationship Id="rId508" Type="http://schemas.openxmlformats.org/officeDocument/2006/relationships/hyperlink" Target="https://fantasydata.com/nfl/derrick-henry-fantasy/17959" TargetMode="External"/><Relationship Id="rId715" Type="http://schemas.openxmlformats.org/officeDocument/2006/relationships/hyperlink" Target="https://fantasydata.com/nfl/buffalo-bills-depth-chart" TargetMode="External"/><Relationship Id="rId922" Type="http://schemas.openxmlformats.org/officeDocument/2006/relationships/hyperlink" Target="https://fantasydata.com/nfl/james-robinson-fantasy/21970" TargetMode="External"/><Relationship Id="rId147" Type="http://schemas.openxmlformats.org/officeDocument/2006/relationships/hyperlink" Target="https://fantasydata.com/nfl/baltimore-ravens-depth-chart" TargetMode="External"/><Relationship Id="rId354" Type="http://schemas.openxmlformats.org/officeDocument/2006/relationships/hyperlink" Target="https://fantasydata.com/nfl/kaden-smith-fantasy/20946" TargetMode="External"/><Relationship Id="rId799" Type="http://schemas.openxmlformats.org/officeDocument/2006/relationships/hyperlink" Target="https://fantasydata.com/nfl/cethan-carter-fantasy/19219" TargetMode="External"/><Relationship Id="rId51" Type="http://schemas.openxmlformats.org/officeDocument/2006/relationships/hyperlink" Target="https://fantasydata.com/nfl/chicago-bears-depth-chart" TargetMode="External"/><Relationship Id="rId561" Type="http://schemas.openxmlformats.org/officeDocument/2006/relationships/hyperlink" Target="https://fantasydata.com/nfl/cincinnati-bengals-depth-chart" TargetMode="External"/><Relationship Id="rId659" Type="http://schemas.openxmlformats.org/officeDocument/2006/relationships/hyperlink" Target="https://fantasydata.com/nfl/new-york-jets-depth-chart" TargetMode="External"/><Relationship Id="rId866" Type="http://schemas.openxmlformats.org/officeDocument/2006/relationships/hyperlink" Target="https://fantasydata.com/nfl/kendrick-bourne-fantasy/19318" TargetMode="External"/><Relationship Id="rId214" Type="http://schemas.openxmlformats.org/officeDocument/2006/relationships/hyperlink" Target="https://fantasydata.com/nfl/arizona-cardinals-depth-chart" TargetMode="External"/><Relationship Id="rId298" Type="http://schemas.openxmlformats.org/officeDocument/2006/relationships/hyperlink" Target="https://fantasydata.com/nfl/ashton-dulin-fantasy/21349" TargetMode="External"/><Relationship Id="rId421" Type="http://schemas.openxmlformats.org/officeDocument/2006/relationships/hyperlink" Target="https://fantasydata.com/nfl/dawson-knox-fantasy/20850" TargetMode="External"/><Relationship Id="rId519" Type="http://schemas.openxmlformats.org/officeDocument/2006/relationships/hyperlink" Target="https://fantasydata.com/nfl/san-francisco-49ers-depth-chart" TargetMode="External"/><Relationship Id="rId158" Type="http://schemas.openxmlformats.org/officeDocument/2006/relationships/hyperlink" Target="https://fantasydata.com/nfl/miami-dolphins-depth-chart" TargetMode="External"/><Relationship Id="rId726" Type="http://schemas.openxmlformats.org/officeDocument/2006/relationships/hyperlink" Target="https://fantasydata.com/nfl/buffalo-bills-depth-chart" TargetMode="External"/><Relationship Id="rId933" Type="http://schemas.openxmlformats.org/officeDocument/2006/relationships/hyperlink" Target="https://fantasydata.com/nfl/kenyan-drake-fantasy/18003" TargetMode="External"/><Relationship Id="rId1009" Type="http://schemas.openxmlformats.org/officeDocument/2006/relationships/hyperlink" Target="https://fantasydata.com/nfl/mike-evans-fantasy/16597" TargetMode="External"/><Relationship Id="rId62" Type="http://schemas.openxmlformats.org/officeDocument/2006/relationships/hyperlink" Target="https://fantasydata.com/nfl/new-orleans-saints-depth-chart" TargetMode="External"/><Relationship Id="rId365" Type="http://schemas.openxmlformats.org/officeDocument/2006/relationships/hyperlink" Target="https://fantasydata.com/nfl/ty-johnson-fantasy/20837" TargetMode="External"/><Relationship Id="rId572" Type="http://schemas.openxmlformats.org/officeDocument/2006/relationships/hyperlink" Target="https://fantasydata.com/nfl/kansas-city-chiefs-depth-chart" TargetMode="External"/><Relationship Id="rId225" Type="http://schemas.openxmlformats.org/officeDocument/2006/relationships/hyperlink" Target="https://fantasydata.com/nfl/new-england-patriots-depth-chart" TargetMode="External"/><Relationship Id="rId432" Type="http://schemas.openxmlformats.org/officeDocument/2006/relationships/hyperlink" Target="https://fantasydata.com/nfl/adam-humphries-fantasy/17290" TargetMode="External"/><Relationship Id="rId877" Type="http://schemas.openxmlformats.org/officeDocument/2006/relationships/hyperlink" Target="https://fantasydata.com/nfl/george-kittle-fantasy/19063" TargetMode="External"/><Relationship Id="rId737" Type="http://schemas.openxmlformats.org/officeDocument/2006/relationships/hyperlink" Target="https://fantasydata.com/nfl/pittsburgh-steelers-depth-chart" TargetMode="External"/><Relationship Id="rId944" Type="http://schemas.openxmlformats.org/officeDocument/2006/relationships/hyperlink" Target="https://fantasydata.com/nfl/dandre-swift-fantasy/21684" TargetMode="External"/><Relationship Id="rId73" Type="http://schemas.openxmlformats.org/officeDocument/2006/relationships/hyperlink" Target="https://fantasydata.com/nfl/new-york-jets-depth-chart" TargetMode="External"/><Relationship Id="rId169" Type="http://schemas.openxmlformats.org/officeDocument/2006/relationships/hyperlink" Target="https://fantasydata.com/nfl/chicago-bears-depth-chart" TargetMode="External"/><Relationship Id="rId376" Type="http://schemas.openxmlformats.org/officeDocument/2006/relationships/hyperlink" Target="https://fantasydata.com/nfl/hunter-henry-fantasy/17975" TargetMode="External"/><Relationship Id="rId583" Type="http://schemas.openxmlformats.org/officeDocument/2006/relationships/hyperlink" Target="https://fantasydata.com/nfl/kansas-city-chiefs-depth-chart" TargetMode="External"/><Relationship Id="rId790" Type="http://schemas.openxmlformats.org/officeDocument/2006/relationships/hyperlink" Target="https://fantasydata.com/nfl/laviska-shenault-jr-fantasy/21697" TargetMode="External"/><Relationship Id="rId804" Type="http://schemas.openxmlformats.org/officeDocument/2006/relationships/hyperlink" Target="https://fantasydata.com/nfl/danny-amendola-fantasy/9906" TargetMode="External"/><Relationship Id="rId4" Type="http://schemas.openxmlformats.org/officeDocument/2006/relationships/hyperlink" Target="https://fantasydata.com/nfl/new-england-patriots-depth-chart" TargetMode="External"/><Relationship Id="rId236" Type="http://schemas.openxmlformats.org/officeDocument/2006/relationships/hyperlink" Target="https://fantasydata.com/nfl/seattle-seahawks-depth-chart" TargetMode="External"/><Relationship Id="rId443" Type="http://schemas.openxmlformats.org/officeDocument/2006/relationships/hyperlink" Target="https://fantasydata.com/nfl/mike-davis-fantasy/16887" TargetMode="External"/><Relationship Id="rId650" Type="http://schemas.openxmlformats.org/officeDocument/2006/relationships/hyperlink" Target="https://fantasydata.com/nfl/pittsburgh-steelers-depth-chart" TargetMode="External"/><Relationship Id="rId888" Type="http://schemas.openxmlformats.org/officeDocument/2006/relationships/hyperlink" Target="https://fantasydata.com/nfl/dyami-brown-fantasy/22686" TargetMode="External"/><Relationship Id="rId303" Type="http://schemas.openxmlformats.org/officeDocument/2006/relationships/hyperlink" Target="https://fantasydata.com/nfl/chris-conley-fantasy/16837" TargetMode="External"/><Relationship Id="rId748" Type="http://schemas.openxmlformats.org/officeDocument/2006/relationships/hyperlink" Target="https://fantasydata.com/nfl/las-vegas-raiders-depth-chart" TargetMode="External"/><Relationship Id="rId955" Type="http://schemas.openxmlformats.org/officeDocument/2006/relationships/hyperlink" Target="https://fantasydata.com/nfl/aj-green-fantasy/12845" TargetMode="External"/><Relationship Id="rId84" Type="http://schemas.openxmlformats.org/officeDocument/2006/relationships/hyperlink" Target="https://fantasydata.com/nfl/minnesota-vikings-depth-chart" TargetMode="External"/><Relationship Id="rId387" Type="http://schemas.openxmlformats.org/officeDocument/2006/relationships/hyperlink" Target="https://fantasydata.com/nfl/emmanuel-sanders-fantasy/11063" TargetMode="External"/><Relationship Id="rId510" Type="http://schemas.openxmlformats.org/officeDocument/2006/relationships/hyperlink" Target="https://fantasydata.com/nfl/washington-football-team-depth-chart" TargetMode="External"/><Relationship Id="rId594" Type="http://schemas.openxmlformats.org/officeDocument/2006/relationships/hyperlink" Target="https://fantasydata.com/nfl/tampa-bay-buccaneers-depth-chart" TargetMode="External"/><Relationship Id="rId608" Type="http://schemas.openxmlformats.org/officeDocument/2006/relationships/hyperlink" Target="https://fantasydata.com/nfl/new-york-giants-depth-chart" TargetMode="External"/><Relationship Id="rId815" Type="http://schemas.openxmlformats.org/officeDocument/2006/relationships/hyperlink" Target="https://fantasydata.com/nfl/chris-evans-fantasy/22647" TargetMode="External"/><Relationship Id="rId247" Type="http://schemas.openxmlformats.org/officeDocument/2006/relationships/hyperlink" Target="https://fantasydata.com/nfl/tampa-bay-buccaneers-depth-chart" TargetMode="External"/><Relationship Id="rId899" Type="http://schemas.openxmlformats.org/officeDocument/2006/relationships/hyperlink" Target="https://fantasydata.com/nfl/mike-gesicki-fantasy/19853" TargetMode="External"/><Relationship Id="rId1000" Type="http://schemas.openxmlformats.org/officeDocument/2006/relationships/hyperlink" Target="https://fantasydata.com/nfl/mike-williams-fantasy/18914" TargetMode="External"/><Relationship Id="rId107" Type="http://schemas.openxmlformats.org/officeDocument/2006/relationships/hyperlink" Target="https://fantasydata.com/nfl/carolina-panthers-depth-chart" TargetMode="External"/><Relationship Id="rId454" Type="http://schemas.openxmlformats.org/officeDocument/2006/relationships/hyperlink" Target="https://fantasydata.com/nfl/tyler-boyd-fantasy/17986" TargetMode="External"/><Relationship Id="rId661" Type="http://schemas.openxmlformats.org/officeDocument/2006/relationships/hyperlink" Target="https://fantasydata.com/nfl/cleveland-browns-depth-chart" TargetMode="External"/><Relationship Id="rId759" Type="http://schemas.openxmlformats.org/officeDocument/2006/relationships/hyperlink" Target="https://fantasydata.com/nfl/seattle-seahawks-depth-chart" TargetMode="External"/><Relationship Id="rId966" Type="http://schemas.openxmlformats.org/officeDocument/2006/relationships/hyperlink" Target="https://fantasydata.com/nfl/keenan-allen-fantasy/15076" TargetMode="External"/><Relationship Id="rId11" Type="http://schemas.openxmlformats.org/officeDocument/2006/relationships/hyperlink" Target="https://fantasydata.com/nfl/san-francisco-49ers-depth-chart" TargetMode="External"/><Relationship Id="rId314" Type="http://schemas.openxmlformats.org/officeDocument/2006/relationships/hyperlink" Target="https://fantasydata.com/nfl/andre-roberts-fantasy/11565" TargetMode="External"/><Relationship Id="rId398" Type="http://schemas.openxmlformats.org/officeDocument/2006/relationships/hyperlink" Target="https://fantasydata.com/nfl/russell-gage-fantasy/20006" TargetMode="External"/><Relationship Id="rId521" Type="http://schemas.openxmlformats.org/officeDocument/2006/relationships/hyperlink" Target="https://fantasydata.com/nfl/green-bay-packers-depth-chart" TargetMode="External"/><Relationship Id="rId619" Type="http://schemas.openxmlformats.org/officeDocument/2006/relationships/hyperlink" Target="https://fantasydata.com/nfl/new-york-jets-depth-chart" TargetMode="External"/><Relationship Id="rId95" Type="http://schemas.openxmlformats.org/officeDocument/2006/relationships/hyperlink" Target="https://fantasydata.com/nfl/atlanta-falcons-depth-chart" TargetMode="External"/><Relationship Id="rId160" Type="http://schemas.openxmlformats.org/officeDocument/2006/relationships/hyperlink" Target="https://fantasydata.com/nfl/jacksonville-jaguars-depth-chart" TargetMode="External"/><Relationship Id="rId826" Type="http://schemas.openxmlformats.org/officeDocument/2006/relationships/hyperlink" Target="https://fantasydata.com/nfl/clyde-edwards-helaire-fantasy/21769" TargetMode="External"/><Relationship Id="rId1011" Type="http://schemas.openxmlformats.org/officeDocument/2006/relationships/hyperlink" Target="https://fantasydata.com/nfl/courtland-sutton-fantasy/19800" TargetMode="External"/><Relationship Id="rId258" Type="http://schemas.openxmlformats.org/officeDocument/2006/relationships/hyperlink" Target="https://fantasydata.com/nfl/jj-taylor-fantasy/21837" TargetMode="External"/><Relationship Id="rId465" Type="http://schemas.openxmlformats.org/officeDocument/2006/relationships/hyperlink" Target="https://fantasydata.com/nfl/deebo-samuel-fantasy/20932" TargetMode="External"/><Relationship Id="rId672" Type="http://schemas.openxmlformats.org/officeDocument/2006/relationships/hyperlink" Target="https://fantasydata.com/nfl/baltimore-ravens-depth-chart" TargetMode="External"/><Relationship Id="rId22" Type="http://schemas.openxmlformats.org/officeDocument/2006/relationships/hyperlink" Target="https://fantasydata.com/nfl/san-francisco-49ers-depth-chart" TargetMode="External"/><Relationship Id="rId118" Type="http://schemas.openxmlformats.org/officeDocument/2006/relationships/hyperlink" Target="https://fantasydata.com/nfl/kansas-city-chiefs-depth-chart" TargetMode="External"/><Relationship Id="rId325" Type="http://schemas.openxmlformats.org/officeDocument/2006/relationships/hyperlink" Target="https://fantasydata.com/nfl/dj-chark-jr-fantasy/19816" TargetMode="External"/><Relationship Id="rId532" Type="http://schemas.openxmlformats.org/officeDocument/2006/relationships/hyperlink" Target="https://fantasydata.com/nfl/atlanta-falcons-depth-chart" TargetMode="External"/><Relationship Id="rId977" Type="http://schemas.openxmlformats.org/officeDocument/2006/relationships/hyperlink" Target="https://fantasydata.com/nfl/juju-smith-schuster-fantasy/18883" TargetMode="External"/><Relationship Id="rId171" Type="http://schemas.openxmlformats.org/officeDocument/2006/relationships/hyperlink" Target="https://fantasydata.com/nfl/las-vegas-raiders-depth-chart" TargetMode="External"/><Relationship Id="rId837" Type="http://schemas.openxmlformats.org/officeDocument/2006/relationships/hyperlink" Target="https://fantasydata.com/nfl/blake-bell-fantasy/16878" TargetMode="External"/><Relationship Id="rId269" Type="http://schemas.openxmlformats.org/officeDocument/2006/relationships/hyperlink" Target="https://fantasydata.com/nfl/chuba-hubbard-fantasy/21691" TargetMode="External"/><Relationship Id="rId476" Type="http://schemas.openxmlformats.org/officeDocument/2006/relationships/hyperlink" Target="https://fantasydata.com/nfl/marvin-jones-jr-fantasy/13870" TargetMode="External"/><Relationship Id="rId683" Type="http://schemas.openxmlformats.org/officeDocument/2006/relationships/hyperlink" Target="https://fantasydata.com/nfl/chicago-bears-depth-chart" TargetMode="External"/><Relationship Id="rId890" Type="http://schemas.openxmlformats.org/officeDocument/2006/relationships/hyperlink" Target="https://fantasydata.com/nfl/blake-jarwin-fantasy/19457" TargetMode="External"/><Relationship Id="rId904" Type="http://schemas.openxmlformats.org/officeDocument/2006/relationships/hyperlink" Target="https://fantasydata.com/nfl/pat-freiermuth-fantasy/22507" TargetMode="External"/><Relationship Id="rId33" Type="http://schemas.openxmlformats.org/officeDocument/2006/relationships/hyperlink" Target="https://fantasydata.com/nfl/atlanta-falcons-depth-chart" TargetMode="External"/><Relationship Id="rId129" Type="http://schemas.openxmlformats.org/officeDocument/2006/relationships/hyperlink" Target="https://fantasydata.com/nfl/houston-texans-depth-chart" TargetMode="External"/><Relationship Id="rId336" Type="http://schemas.openxmlformats.org/officeDocument/2006/relationships/hyperlink" Target="https://fantasydata.com/nfl/trinity-benson-fantasy/21368" TargetMode="External"/><Relationship Id="rId543" Type="http://schemas.openxmlformats.org/officeDocument/2006/relationships/hyperlink" Target="https://fantasydata.com/nfl/los-angeles-rams-depth-chart" TargetMode="External"/><Relationship Id="rId988" Type="http://schemas.openxmlformats.org/officeDocument/2006/relationships/hyperlink" Target="https://fantasydata.com/nfl/julio-jones-fantasy/13291" TargetMode="External"/><Relationship Id="rId182" Type="http://schemas.openxmlformats.org/officeDocument/2006/relationships/hyperlink" Target="https://fantasydata.com/nfl/detroit-lions-depth-chart" TargetMode="External"/><Relationship Id="rId403" Type="http://schemas.openxmlformats.org/officeDocument/2006/relationships/hyperlink" Target="https://fantasydata.com/nfl/dan-arnold-fantasy/19659" TargetMode="External"/><Relationship Id="rId750" Type="http://schemas.openxmlformats.org/officeDocument/2006/relationships/hyperlink" Target="https://fantasydata.com/nfl/dallas-cowboys-depth-chart" TargetMode="External"/><Relationship Id="rId848" Type="http://schemas.openxmlformats.org/officeDocument/2006/relationships/hyperlink" Target="https://fantasydata.com/nfl/giovani-bernard-fantasy/14916" TargetMode="External"/><Relationship Id="rId487" Type="http://schemas.openxmlformats.org/officeDocument/2006/relationships/hyperlink" Target="https://fantasydata.com/nfl/michael-pittman-jr-fantasy/21744" TargetMode="External"/><Relationship Id="rId610" Type="http://schemas.openxmlformats.org/officeDocument/2006/relationships/hyperlink" Target="https://fantasydata.com/nfl/new-york-giants-depth-chart" TargetMode="External"/><Relationship Id="rId694" Type="http://schemas.openxmlformats.org/officeDocument/2006/relationships/hyperlink" Target="https://fantasydata.com/nfl/chicago-bears-depth-chart" TargetMode="External"/><Relationship Id="rId708" Type="http://schemas.openxmlformats.org/officeDocument/2006/relationships/hyperlink" Target="https://fantasydata.com/nfl/cincinnati-bengals-depth-chart" TargetMode="External"/><Relationship Id="rId915" Type="http://schemas.openxmlformats.org/officeDocument/2006/relationships/hyperlink" Target="https://fantasydata.com/nfl/harrison-bryant-fantasy/21783" TargetMode="External"/><Relationship Id="rId347" Type="http://schemas.openxmlformats.org/officeDocument/2006/relationships/hyperlink" Target="https://fantasydata.com/nfl/justin-jackson-fantasy/20064" TargetMode="External"/><Relationship Id="rId999" Type="http://schemas.openxmlformats.org/officeDocument/2006/relationships/hyperlink" Target="https://fantasydata.com/nfl/dj-moore-fantasy/19844" TargetMode="External"/><Relationship Id="rId44" Type="http://schemas.openxmlformats.org/officeDocument/2006/relationships/hyperlink" Target="https://fantasydata.com/nfl/indianapolis-colts-depth-chart" TargetMode="External"/><Relationship Id="rId554" Type="http://schemas.openxmlformats.org/officeDocument/2006/relationships/hyperlink" Target="https://fantasydata.com/nfl/kansas-city-chiefs-depth-chart" TargetMode="External"/><Relationship Id="rId761" Type="http://schemas.openxmlformats.org/officeDocument/2006/relationships/hyperlink" Target="https://fantasydata.com/nfl/green-bay-packers-depth-chart" TargetMode="External"/><Relationship Id="rId859" Type="http://schemas.openxmlformats.org/officeDocument/2006/relationships/hyperlink" Target="https://fantasydata.com/nfl/jalen-guyton-fantasy/21448" TargetMode="External"/><Relationship Id="rId193" Type="http://schemas.openxmlformats.org/officeDocument/2006/relationships/hyperlink" Target="https://fantasydata.com/nfl/arizona-cardinals-depth-chart" TargetMode="External"/><Relationship Id="rId207" Type="http://schemas.openxmlformats.org/officeDocument/2006/relationships/hyperlink" Target="https://fantasydata.com/nfl/buffalo-bills-depth-chart" TargetMode="External"/><Relationship Id="rId414" Type="http://schemas.openxmlformats.org/officeDocument/2006/relationships/hyperlink" Target="https://fantasydata.com/nfl/james-robinson-fantasy/21970" TargetMode="External"/><Relationship Id="rId498" Type="http://schemas.openxmlformats.org/officeDocument/2006/relationships/hyperlink" Target="https://fantasydata.com/nfl/travis-kelce-fantasy/15048" TargetMode="External"/><Relationship Id="rId621" Type="http://schemas.openxmlformats.org/officeDocument/2006/relationships/hyperlink" Target="https://fantasydata.com/nfl/dallas-cowboys-depth-chart" TargetMode="External"/><Relationship Id="rId260" Type="http://schemas.openxmlformats.org/officeDocument/2006/relationships/hyperlink" Target="https://fantasydata.com/nfl/elijhaa-penny-fantasy/18617" TargetMode="External"/><Relationship Id="rId719" Type="http://schemas.openxmlformats.org/officeDocument/2006/relationships/hyperlink" Target="https://fantasydata.com/nfl/san-francisco-49ers-depth-chart" TargetMode="External"/><Relationship Id="rId926" Type="http://schemas.openxmlformats.org/officeDocument/2006/relationships/hyperlink" Target="https://fantasydata.com/nfl/latavius-murray-fantasy/15071" TargetMode="External"/><Relationship Id="rId55" Type="http://schemas.openxmlformats.org/officeDocument/2006/relationships/hyperlink" Target="https://fantasydata.com/nfl/las-vegas-raiders-depth-chart" TargetMode="External"/><Relationship Id="rId120" Type="http://schemas.openxmlformats.org/officeDocument/2006/relationships/hyperlink" Target="https://fantasydata.com/nfl/miami-dolphins-depth-chart" TargetMode="External"/><Relationship Id="rId358" Type="http://schemas.openxmlformats.org/officeDocument/2006/relationships/hyperlink" Target="https://fantasydata.com/nfl/kendrick-bourne-fantasy/19318" TargetMode="External"/><Relationship Id="rId565" Type="http://schemas.openxmlformats.org/officeDocument/2006/relationships/hyperlink" Target="https://fantasydata.com/nfl/new-york-jets-depth-chart" TargetMode="External"/><Relationship Id="rId772" Type="http://schemas.openxmlformats.org/officeDocument/2006/relationships/hyperlink" Target="https://fantasydata.com/nfl/larry-rountree-iii-fantasy/21777" TargetMode="External"/><Relationship Id="rId218" Type="http://schemas.openxmlformats.org/officeDocument/2006/relationships/hyperlink" Target="https://fantasydata.com/nfl/buffalo-bills-depth-chart" TargetMode="External"/><Relationship Id="rId425" Type="http://schemas.openxmlformats.org/officeDocument/2006/relationships/hyperlink" Target="https://fantasydata.com/nfl/kenyan-drake-fantasy/18003" TargetMode="External"/><Relationship Id="rId632" Type="http://schemas.openxmlformats.org/officeDocument/2006/relationships/hyperlink" Target="https://fantasydata.com/nfl/indianapolis-colts-depth-chart" TargetMode="External"/><Relationship Id="rId271" Type="http://schemas.openxmlformats.org/officeDocument/2006/relationships/hyperlink" Target="https://fantasydata.com/nfl/preston-williams-fantasy/20988" TargetMode="External"/><Relationship Id="rId937" Type="http://schemas.openxmlformats.org/officeDocument/2006/relationships/hyperlink" Target="https://fantasydata.com/nfl/david-montgomery-fantasy/20882" TargetMode="External"/><Relationship Id="rId66" Type="http://schemas.openxmlformats.org/officeDocument/2006/relationships/hyperlink" Target="https://fantasydata.com/nfl/houston-texans-depth-chart" TargetMode="External"/><Relationship Id="rId131" Type="http://schemas.openxmlformats.org/officeDocument/2006/relationships/hyperlink" Target="https://fantasydata.com/nfl/carolina-panthers-depth-chart" TargetMode="External"/><Relationship Id="rId369" Type="http://schemas.openxmlformats.org/officeDocument/2006/relationships/hyperlink" Target="https://fantasydata.com/nfl/george-kittle-fantasy/19063" TargetMode="External"/><Relationship Id="rId576" Type="http://schemas.openxmlformats.org/officeDocument/2006/relationships/hyperlink" Target="https://fantasydata.com/nfl/new-york-jets-depth-chart" TargetMode="External"/><Relationship Id="rId783" Type="http://schemas.openxmlformats.org/officeDocument/2006/relationships/hyperlink" Target="https://fantasydata.com/nfl/kj-hamler-fantasy/21759" TargetMode="External"/><Relationship Id="rId990" Type="http://schemas.openxmlformats.org/officeDocument/2006/relationships/hyperlink" Target="https://fantasydata.com/nfl/calvin-ridley-fantasy/19802" TargetMode="External"/><Relationship Id="rId229" Type="http://schemas.openxmlformats.org/officeDocument/2006/relationships/hyperlink" Target="https://fantasydata.com/nfl/pittsburgh-steelers-depth-chart" TargetMode="External"/><Relationship Id="rId436" Type="http://schemas.openxmlformats.org/officeDocument/2006/relationships/hyperlink" Target="https://fantasydata.com/nfl/dandre-swift-fantasy/21684" TargetMode="External"/><Relationship Id="rId643" Type="http://schemas.openxmlformats.org/officeDocument/2006/relationships/hyperlink" Target="https://fantasydata.com/nfl/new-orleans-saints-depth-chart" TargetMode="External"/><Relationship Id="rId850" Type="http://schemas.openxmlformats.org/officeDocument/2006/relationships/hyperlink" Target="https://fantasydata.com/nfl/liljordan-humphrey-fantasy/20816" TargetMode="External"/><Relationship Id="rId948" Type="http://schemas.openxmlformats.org/officeDocument/2006/relationships/hyperlink" Target="https://fantasydata.com/nfl/darnell-mooney-fantasy/21961" TargetMode="External"/><Relationship Id="rId77" Type="http://schemas.openxmlformats.org/officeDocument/2006/relationships/hyperlink" Target="https://fantasydata.com/nfl/indianapolis-colts-depth-chart" TargetMode="External"/><Relationship Id="rId282" Type="http://schemas.openxmlformats.org/officeDocument/2006/relationships/hyperlink" Target="https://fantasydata.com/nfl/laviska-shenault-jr-fantasy/21697" TargetMode="External"/><Relationship Id="rId503" Type="http://schemas.openxmlformats.org/officeDocument/2006/relationships/hyperlink" Target="https://fantasydata.com/nfl/courtland-sutton-fantasy/19800" TargetMode="External"/><Relationship Id="rId587" Type="http://schemas.openxmlformats.org/officeDocument/2006/relationships/hyperlink" Target="https://fantasydata.com/nfl/las-vegas-raiders-depth-chart" TargetMode="External"/><Relationship Id="rId710" Type="http://schemas.openxmlformats.org/officeDocument/2006/relationships/hyperlink" Target="https://fantasydata.com/nfl/new-york-giants-depth-chart" TargetMode="External"/><Relationship Id="rId808" Type="http://schemas.openxmlformats.org/officeDocument/2006/relationships/hyperlink" Target="https://fantasydata.com/nfl/jody-fortson-fantasy/21383" TargetMode="External"/><Relationship Id="rId8" Type="http://schemas.openxmlformats.org/officeDocument/2006/relationships/hyperlink" Target="https://fantasydata.com/nfl/new-orleans-saints-depth-chart" TargetMode="External"/><Relationship Id="rId142" Type="http://schemas.openxmlformats.org/officeDocument/2006/relationships/hyperlink" Target="https://fantasydata.com/nfl/pittsburgh-steelers-depth-chart" TargetMode="External"/><Relationship Id="rId447" Type="http://schemas.openxmlformats.org/officeDocument/2006/relationships/hyperlink" Target="https://fantasydata.com/nfl/aj-green-fantasy/12845" TargetMode="External"/><Relationship Id="rId794" Type="http://schemas.openxmlformats.org/officeDocument/2006/relationships/hyperlink" Target="https://fantasydata.com/nfl/cameron-brate-fantasy/16593" TargetMode="External"/><Relationship Id="rId654" Type="http://schemas.openxmlformats.org/officeDocument/2006/relationships/hyperlink" Target="https://fantasydata.com/nfl/cincinnati-bengals-depth-chart" TargetMode="External"/><Relationship Id="rId861" Type="http://schemas.openxmlformats.org/officeDocument/2006/relationships/hyperlink" Target="https://fantasydata.com/nfl/dallas-goedert-fantasy/19863" TargetMode="External"/><Relationship Id="rId959" Type="http://schemas.openxmlformats.org/officeDocument/2006/relationships/hyperlink" Target="https://fantasydata.com/nfl/quez-watkins-fantasy/21957" TargetMode="External"/><Relationship Id="rId293" Type="http://schemas.openxmlformats.org/officeDocument/2006/relationships/hyperlink" Target="https://fantasydata.com/nfl/josh-oliver-fantasy/20899" TargetMode="External"/><Relationship Id="rId307" Type="http://schemas.openxmlformats.org/officeDocument/2006/relationships/hyperlink" Target="https://fantasydata.com/nfl/chris-evans-fantasy/22647" TargetMode="External"/><Relationship Id="rId514" Type="http://schemas.openxmlformats.org/officeDocument/2006/relationships/hyperlink" Target="https://fantasydata.com/nfl/new-york-giants-depth-chart" TargetMode="External"/><Relationship Id="rId721" Type="http://schemas.openxmlformats.org/officeDocument/2006/relationships/hyperlink" Target="https://fantasydata.com/nfl/detroit-lions-depth-chart" TargetMode="External"/><Relationship Id="rId88" Type="http://schemas.openxmlformats.org/officeDocument/2006/relationships/hyperlink" Target="https://fantasydata.com/nfl/new-orleans-saints-depth-chart" TargetMode="External"/><Relationship Id="rId153" Type="http://schemas.openxmlformats.org/officeDocument/2006/relationships/hyperlink" Target="https://fantasydata.com/nfl/cleveland-browns-depth-chart" TargetMode="External"/><Relationship Id="rId360" Type="http://schemas.openxmlformats.org/officeDocument/2006/relationships/hyperlink" Target="https://fantasydata.com/nfl/sony-michel-fantasy/19828" TargetMode="External"/><Relationship Id="rId598" Type="http://schemas.openxmlformats.org/officeDocument/2006/relationships/hyperlink" Target="https://fantasydata.com/nfl/dallas-cowboys-depth-chart" TargetMode="External"/><Relationship Id="rId819" Type="http://schemas.openxmlformats.org/officeDocument/2006/relationships/hyperlink" Target="https://fantasydata.com/nfl/tevin-coleman-fantasy/16834" TargetMode="External"/><Relationship Id="rId1004" Type="http://schemas.openxmlformats.org/officeDocument/2006/relationships/hyperlink" Target="https://fantasydata.com/nfl/tony-pollard-fantasy/20912" TargetMode="External"/><Relationship Id="rId220" Type="http://schemas.openxmlformats.org/officeDocument/2006/relationships/hyperlink" Target="https://fantasydata.com/nfl/dallas-cowboys-depth-chart" TargetMode="External"/><Relationship Id="rId458" Type="http://schemas.openxmlformats.org/officeDocument/2006/relationships/hyperlink" Target="https://fantasydata.com/nfl/keenan-allen-fantasy/15076" TargetMode="External"/><Relationship Id="rId665" Type="http://schemas.openxmlformats.org/officeDocument/2006/relationships/hyperlink" Target="https://fantasydata.com/nfl/cleveland-browns-depth-chart" TargetMode="External"/><Relationship Id="rId872" Type="http://schemas.openxmlformats.org/officeDocument/2006/relationships/hyperlink" Target="https://fantasydata.com/nfl/mark-ingram-ii-fantasy/13337" TargetMode="External"/><Relationship Id="rId15" Type="http://schemas.openxmlformats.org/officeDocument/2006/relationships/hyperlink" Target="https://fantasydata.com/nfl/carolina-panthers-depth-chart" TargetMode="External"/><Relationship Id="rId318" Type="http://schemas.openxmlformats.org/officeDocument/2006/relationships/hyperlink" Target="https://fantasydata.com/nfl/clyde-edwards-helaire-fantasy/21769" TargetMode="External"/><Relationship Id="rId525" Type="http://schemas.openxmlformats.org/officeDocument/2006/relationships/hyperlink" Target="https://fantasydata.com/nfl/miami-dolphins-depth-chart" TargetMode="External"/><Relationship Id="rId732" Type="http://schemas.openxmlformats.org/officeDocument/2006/relationships/hyperlink" Target="https://fantasydata.com/nfl/minnesota-vikings-depth-chart" TargetMode="External"/><Relationship Id="rId99" Type="http://schemas.openxmlformats.org/officeDocument/2006/relationships/hyperlink" Target="https://fantasydata.com/nfl/philadelphia-eagles-depth-chart" TargetMode="External"/><Relationship Id="rId164" Type="http://schemas.openxmlformats.org/officeDocument/2006/relationships/hyperlink" Target="https://fantasydata.com/nfl/baltimore-ravens-depth-chart" TargetMode="External"/><Relationship Id="rId371" Type="http://schemas.openxmlformats.org/officeDocument/2006/relationships/hyperlink" Target="https://fantasydata.com/nfl/darrel-williams-fantasy/20500" TargetMode="External"/><Relationship Id="rId1015" Type="http://schemas.openxmlformats.org/officeDocument/2006/relationships/hyperlink" Target="https://fantasydata.com/nfl/aaron-jones-fantasy/19045" TargetMode="External"/><Relationship Id="rId469" Type="http://schemas.openxmlformats.org/officeDocument/2006/relationships/hyperlink" Target="https://fantasydata.com/nfl/juju-smith-schuster-fantasy/18883" TargetMode="External"/><Relationship Id="rId676" Type="http://schemas.openxmlformats.org/officeDocument/2006/relationships/hyperlink" Target="https://fantasydata.com/nfl/san-francisco-49ers-depth-chart" TargetMode="External"/><Relationship Id="rId883" Type="http://schemas.openxmlformats.org/officeDocument/2006/relationships/hyperlink" Target="https://fantasydata.com/nfl/devin-duvernay-fantasy/21721" TargetMode="External"/><Relationship Id="rId26" Type="http://schemas.openxmlformats.org/officeDocument/2006/relationships/hyperlink" Target="https://fantasydata.com/nfl/philadelphia-eagles-depth-chart" TargetMode="External"/><Relationship Id="rId231" Type="http://schemas.openxmlformats.org/officeDocument/2006/relationships/hyperlink" Target="https://fantasydata.com/nfl/green-bay-packers-depth-chart" TargetMode="External"/><Relationship Id="rId329" Type="http://schemas.openxmlformats.org/officeDocument/2006/relationships/hyperlink" Target="https://fantasydata.com/nfl/blake-bell-fantasy/16878" TargetMode="External"/><Relationship Id="rId536" Type="http://schemas.openxmlformats.org/officeDocument/2006/relationships/hyperlink" Target="https://fantasydata.com/nfl/jacksonville-jaguars-depth-chart" TargetMode="External"/><Relationship Id="rId175" Type="http://schemas.openxmlformats.org/officeDocument/2006/relationships/hyperlink" Target="https://fantasydata.com/nfl/chicago-bears-depth-chart" TargetMode="External"/><Relationship Id="rId743" Type="http://schemas.openxmlformats.org/officeDocument/2006/relationships/hyperlink" Target="https://fantasydata.com/nfl/detroit-lions-depth-chart" TargetMode="External"/><Relationship Id="rId950" Type="http://schemas.openxmlformats.org/officeDocument/2006/relationships/hyperlink" Target="https://fantasydata.com/nfl/demetric-felton-fantasy/22533" TargetMode="External"/><Relationship Id="rId382" Type="http://schemas.openxmlformats.org/officeDocument/2006/relationships/hyperlink" Target="https://fantasydata.com/nfl/blake-jarwin-fantasy/19457" TargetMode="External"/><Relationship Id="rId603" Type="http://schemas.openxmlformats.org/officeDocument/2006/relationships/hyperlink" Target="https://fantasydata.com/nfl/atlanta-falcons-depth-chart" TargetMode="External"/><Relationship Id="rId687" Type="http://schemas.openxmlformats.org/officeDocument/2006/relationships/hyperlink" Target="https://fantasydata.com/nfl/las-vegas-raiders-depth-chart" TargetMode="External"/><Relationship Id="rId810" Type="http://schemas.openxmlformats.org/officeDocument/2006/relationships/hyperlink" Target="https://fantasydata.com/nfl/malcolm-brown-fantasy/17053" TargetMode="External"/><Relationship Id="rId908" Type="http://schemas.openxmlformats.org/officeDocument/2006/relationships/hyperlink" Target="https://fantasydata.com/nfl/joe-mixon-fantasy/18858" TargetMode="External"/><Relationship Id="rId242" Type="http://schemas.openxmlformats.org/officeDocument/2006/relationships/hyperlink" Target="https://fantasydata.com/nfl/dallas-cowboys-depth-chart" TargetMode="External"/><Relationship Id="rId894" Type="http://schemas.openxmlformats.org/officeDocument/2006/relationships/hyperlink" Target="https://fantasydata.com/nfl/kenny-golladay-fantasy/18977" TargetMode="External"/><Relationship Id="rId37" Type="http://schemas.openxmlformats.org/officeDocument/2006/relationships/hyperlink" Target="https://fantasydata.com/nfl/miami-dolphins-depth-chart" TargetMode="External"/><Relationship Id="rId102" Type="http://schemas.openxmlformats.org/officeDocument/2006/relationships/hyperlink" Target="https://fantasydata.com/nfl/new-york-giants-depth-chart" TargetMode="External"/><Relationship Id="rId547" Type="http://schemas.openxmlformats.org/officeDocument/2006/relationships/hyperlink" Target="https://fantasydata.com/nfl/baltimore-ravens-depth-chart" TargetMode="External"/><Relationship Id="rId754" Type="http://schemas.openxmlformats.org/officeDocument/2006/relationships/hyperlink" Target="https://fantasydata.com/nfl/arizona-cardinals-depth-chart" TargetMode="External"/><Relationship Id="rId961" Type="http://schemas.openxmlformats.org/officeDocument/2006/relationships/hyperlink" Target="https://fantasydata.com/nfl/braxton-berrios-fantasy/20038" TargetMode="External"/><Relationship Id="rId90" Type="http://schemas.openxmlformats.org/officeDocument/2006/relationships/hyperlink" Target="https://fantasydata.com/nfl/dallas-cowboys-depth-chart" TargetMode="External"/><Relationship Id="rId186" Type="http://schemas.openxmlformats.org/officeDocument/2006/relationships/hyperlink" Target="https://fantasydata.com/nfl/chicago-bears-depth-chart" TargetMode="External"/><Relationship Id="rId393" Type="http://schemas.openxmlformats.org/officeDocument/2006/relationships/hyperlink" Target="https://fantasydata.com/nfl/mycole-pruitt-fantasy/16903" TargetMode="External"/><Relationship Id="rId407" Type="http://schemas.openxmlformats.org/officeDocument/2006/relationships/hyperlink" Target="https://fantasydata.com/nfl/harrison-bryant-fantasy/21783" TargetMode="External"/><Relationship Id="rId614" Type="http://schemas.openxmlformats.org/officeDocument/2006/relationships/hyperlink" Target="https://fantasydata.com/nfl/los-angeles-rams-depth-chart" TargetMode="External"/><Relationship Id="rId821" Type="http://schemas.openxmlformats.org/officeDocument/2006/relationships/hyperlink" Target="https://fantasydata.com/nfl/kendall-hinton-fantasy/22213" TargetMode="External"/><Relationship Id="rId253" Type="http://schemas.openxmlformats.org/officeDocument/2006/relationships/hyperlink" Target="https://fantasydata.com/nfl/green-bay-packers-depth-chart" TargetMode="External"/><Relationship Id="rId460" Type="http://schemas.openxmlformats.org/officeDocument/2006/relationships/hyperlink" Target="https://fantasydata.com/nfl/deandre-hopkins-fantasy/14986" TargetMode="External"/><Relationship Id="rId698" Type="http://schemas.openxmlformats.org/officeDocument/2006/relationships/hyperlink" Target="https://fantasydata.com/nfl/denver-broncos-depth-chart" TargetMode="External"/><Relationship Id="rId919" Type="http://schemas.openxmlformats.org/officeDocument/2006/relationships/hyperlink" Target="https://fantasydata.com/nfl/austin-hooper-fantasy/17963" TargetMode="External"/><Relationship Id="rId48" Type="http://schemas.openxmlformats.org/officeDocument/2006/relationships/hyperlink" Target="https://fantasydata.com/nfl/miami-dolphins-depth-chart" TargetMode="External"/><Relationship Id="rId113" Type="http://schemas.openxmlformats.org/officeDocument/2006/relationships/hyperlink" Target="https://fantasydata.com/nfl/dallas-cowboys-depth-chart" TargetMode="External"/><Relationship Id="rId320" Type="http://schemas.openxmlformats.org/officeDocument/2006/relationships/hyperlink" Target="https://fantasydata.com/nfl/jordan-akins-fantasy/19903" TargetMode="External"/><Relationship Id="rId558" Type="http://schemas.openxmlformats.org/officeDocument/2006/relationships/hyperlink" Target="https://fantasydata.com/nfl/cincinnati-bengals-depth-chart" TargetMode="External"/><Relationship Id="rId765" Type="http://schemas.openxmlformats.org/officeDocument/2006/relationships/hyperlink" Target="https://fantasydata.com/nfl/reggie-gilliam-fantasy/22206" TargetMode="External"/><Relationship Id="rId972" Type="http://schemas.openxmlformats.org/officeDocument/2006/relationships/hyperlink" Target="https://fantasydata.com/nfl/stefon-diggs-fantasy/16906" TargetMode="External"/><Relationship Id="rId197" Type="http://schemas.openxmlformats.org/officeDocument/2006/relationships/hyperlink" Target="https://fantasydata.com/nfl/philadelphia-eagles-depth-chart" TargetMode="External"/><Relationship Id="rId418" Type="http://schemas.openxmlformats.org/officeDocument/2006/relationships/hyperlink" Target="https://fantasydata.com/nfl/latavius-murray-fantasy/15071" TargetMode="External"/><Relationship Id="rId625" Type="http://schemas.openxmlformats.org/officeDocument/2006/relationships/hyperlink" Target="https://fantasydata.com/nfl/kansas-city-chiefs-depth-chart" TargetMode="External"/><Relationship Id="rId832" Type="http://schemas.openxmlformats.org/officeDocument/2006/relationships/hyperlink" Target="https://fantasydata.com/nfl/stephen-anderson-fantasy/18262" TargetMode="External"/><Relationship Id="rId264" Type="http://schemas.openxmlformats.org/officeDocument/2006/relationships/hyperlink" Target="https://fantasydata.com/nfl/larry-rountree-iii-fantasy/21777" TargetMode="External"/><Relationship Id="rId471" Type="http://schemas.openxmlformats.org/officeDocument/2006/relationships/hyperlink" Target="https://fantasydata.com/nfl/nick-chubb-fantasy/19798" TargetMode="External"/><Relationship Id="rId59" Type="http://schemas.openxmlformats.org/officeDocument/2006/relationships/hyperlink" Target="https://fantasydata.com/nfl/denver-broncos-depth-chart" TargetMode="External"/><Relationship Id="rId124" Type="http://schemas.openxmlformats.org/officeDocument/2006/relationships/hyperlink" Target="https://fantasydata.com/nfl/indianapolis-colts-depth-chart" TargetMode="External"/><Relationship Id="rId569" Type="http://schemas.openxmlformats.org/officeDocument/2006/relationships/hyperlink" Target="https://fantasydata.com/nfl/seattle-seahawks-depth-chart" TargetMode="External"/><Relationship Id="rId776" Type="http://schemas.openxmlformats.org/officeDocument/2006/relationships/hyperlink" Target="https://fantasydata.com/nfl/cole-kmet-fantasy/21772" TargetMode="External"/><Relationship Id="rId983" Type="http://schemas.openxmlformats.org/officeDocument/2006/relationships/hyperlink" Target="https://fantasydata.com/nfl/sterling-shepard-fantasy/17961" TargetMode="External"/><Relationship Id="rId331" Type="http://schemas.openxmlformats.org/officeDocument/2006/relationships/hyperlink" Target="https://fantasydata.com/nfl/nyheim-hines-fantasy/19912" TargetMode="External"/><Relationship Id="rId429" Type="http://schemas.openxmlformats.org/officeDocument/2006/relationships/hyperlink" Target="https://fantasydata.com/nfl/david-montgomery-fantasy/20882" TargetMode="External"/><Relationship Id="rId636" Type="http://schemas.openxmlformats.org/officeDocument/2006/relationships/hyperlink" Target="https://fantasydata.com/nfl/dallas-cowboys-depth-chart" TargetMode="External"/><Relationship Id="rId843" Type="http://schemas.openxmlformats.org/officeDocument/2006/relationships/hyperlink" Target="https://fantasydata.com/nfl/travis-homer-fantasy/20810" TargetMode="External"/><Relationship Id="rId275" Type="http://schemas.openxmlformats.org/officeDocument/2006/relationships/hyperlink" Target="https://fantasydata.com/nfl/kj-hamler-fantasy/21759" TargetMode="External"/><Relationship Id="rId482" Type="http://schemas.openxmlformats.org/officeDocument/2006/relationships/hyperlink" Target="https://fantasydata.com/nfl/calvin-ridley-fantasy/19802" TargetMode="External"/><Relationship Id="rId703" Type="http://schemas.openxmlformats.org/officeDocument/2006/relationships/hyperlink" Target="https://fantasydata.com/nfl/new-england-patriots-depth-chart" TargetMode="External"/><Relationship Id="rId910" Type="http://schemas.openxmlformats.org/officeDocument/2006/relationships/hyperlink" Target="https://fantasydata.com/nfl/javonte-williams-fantasy/22558" TargetMode="External"/><Relationship Id="rId135" Type="http://schemas.openxmlformats.org/officeDocument/2006/relationships/hyperlink" Target="https://fantasydata.com/nfl/new-orleans-saints-depth-chart" TargetMode="External"/><Relationship Id="rId342" Type="http://schemas.openxmlformats.org/officeDocument/2006/relationships/hyperlink" Target="https://fantasydata.com/nfl/liljordan-humphrey-fantasy/20816" TargetMode="External"/><Relationship Id="rId787" Type="http://schemas.openxmlformats.org/officeDocument/2006/relationships/hyperlink" Target="https://fantasydata.com/nfl/nick-westbrook-ikhine-fantasy/21734" TargetMode="External"/><Relationship Id="rId994" Type="http://schemas.openxmlformats.org/officeDocument/2006/relationships/hyperlink" Target="https://fantasydata.com/nfl/kj-osborn-fantasy/21714" TargetMode="External"/><Relationship Id="rId202" Type="http://schemas.openxmlformats.org/officeDocument/2006/relationships/hyperlink" Target="https://fantasydata.com/nfl/new-york-giants-depth-chart" TargetMode="External"/><Relationship Id="rId647" Type="http://schemas.openxmlformats.org/officeDocument/2006/relationships/hyperlink" Target="https://fantasydata.com/nfl/tennessee-titans-depth-chart" TargetMode="External"/><Relationship Id="rId854" Type="http://schemas.openxmlformats.org/officeDocument/2006/relationships/hyperlink" Target="https://fantasydata.com/nfl/alexander-mattison-fantasy/20868" TargetMode="External"/><Relationship Id="rId286" Type="http://schemas.openxmlformats.org/officeDocument/2006/relationships/hyperlink" Target="https://fantasydata.com/nfl/cameron-brate-fantasy/16593" TargetMode="External"/><Relationship Id="rId493" Type="http://schemas.openxmlformats.org/officeDocument/2006/relationships/hyperlink" Target="https://fantasydata.com/nfl/austin-ekeler-fantasy/19562" TargetMode="External"/><Relationship Id="rId507" Type="http://schemas.openxmlformats.org/officeDocument/2006/relationships/hyperlink" Target="https://fantasydata.com/nfl/aaron-jones-fantasy/19045" TargetMode="External"/><Relationship Id="rId714" Type="http://schemas.openxmlformats.org/officeDocument/2006/relationships/hyperlink" Target="https://fantasydata.com/nfl/arizona-cardinals-depth-chart" TargetMode="External"/><Relationship Id="rId921" Type="http://schemas.openxmlformats.org/officeDocument/2006/relationships/hyperlink" Target="https://fantasydata.com/nfl/antonio-gibson-fantasy/21861" TargetMode="External"/><Relationship Id="rId50" Type="http://schemas.openxmlformats.org/officeDocument/2006/relationships/hyperlink" Target="https://fantasydata.com/nfl/cincinnati-bengals-depth-chart" TargetMode="External"/><Relationship Id="rId146" Type="http://schemas.openxmlformats.org/officeDocument/2006/relationships/hyperlink" Target="https://fantasydata.com/nfl/cincinnati-bengals-depth-chart" TargetMode="External"/><Relationship Id="rId353" Type="http://schemas.openxmlformats.org/officeDocument/2006/relationships/hyperlink" Target="https://fantasydata.com/nfl/dallas-goedert-fantasy/19863" TargetMode="External"/><Relationship Id="rId560" Type="http://schemas.openxmlformats.org/officeDocument/2006/relationships/hyperlink" Target="https://fantasydata.com/nfl/kansas-city-chiefs-depth-chart" TargetMode="External"/><Relationship Id="rId798" Type="http://schemas.openxmlformats.org/officeDocument/2006/relationships/hyperlink" Target="https://fantasydata.com/nfl/tyler-kroft-fantasy/16846" TargetMode="External"/><Relationship Id="rId213" Type="http://schemas.openxmlformats.org/officeDocument/2006/relationships/hyperlink" Target="https://fantasydata.com/nfl/detroit-lions-depth-chart" TargetMode="External"/><Relationship Id="rId420" Type="http://schemas.openxmlformats.org/officeDocument/2006/relationships/hyperlink" Target="https://fantasydata.com/nfl/jauan-jennings-fantasy/21717" TargetMode="External"/><Relationship Id="rId658" Type="http://schemas.openxmlformats.org/officeDocument/2006/relationships/hyperlink" Target="https://fantasydata.com/nfl/miami-dolphins-depth-chart" TargetMode="External"/><Relationship Id="rId865" Type="http://schemas.openxmlformats.org/officeDocument/2006/relationships/hyperlink" Target="https://fantasydata.com/nfl/jeff-smith-fantasy/21078" TargetMode="External"/><Relationship Id="rId297" Type="http://schemas.openxmlformats.org/officeDocument/2006/relationships/hyperlink" Target="https://fantasydata.com/nfl/deonte-harris-fantasy/21163" TargetMode="External"/><Relationship Id="rId518" Type="http://schemas.openxmlformats.org/officeDocument/2006/relationships/hyperlink" Target="https://fantasydata.com/nfl/los-angeles-chargers-depth-chart" TargetMode="External"/><Relationship Id="rId725" Type="http://schemas.openxmlformats.org/officeDocument/2006/relationships/hyperlink" Target="https://fantasydata.com/nfl/cleveland-browns-depth-chart" TargetMode="External"/><Relationship Id="rId932" Type="http://schemas.openxmlformats.org/officeDocument/2006/relationships/hyperlink" Target="https://fantasydata.com/nfl/mecole-hardman-fantasy/20788" TargetMode="External"/><Relationship Id="rId157" Type="http://schemas.openxmlformats.org/officeDocument/2006/relationships/hyperlink" Target="https://fantasydata.com/nfl/cleveland-browns-depth-chart" TargetMode="External"/><Relationship Id="rId364" Type="http://schemas.openxmlformats.org/officeDocument/2006/relationships/hyperlink" Target="https://fantasydata.com/nfl/mark-ingram-ii-fantasy/13337" TargetMode="External"/><Relationship Id="rId1008" Type="http://schemas.openxmlformats.org/officeDocument/2006/relationships/hyperlink" Target="https://fantasydata.com/nfl/rondale-moore-fantasy/22626" TargetMode="External"/><Relationship Id="rId61" Type="http://schemas.openxmlformats.org/officeDocument/2006/relationships/hyperlink" Target="https://fantasydata.com/nfl/seattle-seahawks-depth-chart" TargetMode="External"/><Relationship Id="rId571" Type="http://schemas.openxmlformats.org/officeDocument/2006/relationships/hyperlink" Target="https://fantasydata.com/nfl/arizona-cardinals-depth-chart" TargetMode="External"/><Relationship Id="rId669" Type="http://schemas.openxmlformats.org/officeDocument/2006/relationships/hyperlink" Target="https://fantasydata.com/nfl/houston-texans-depth-chart" TargetMode="External"/><Relationship Id="rId876" Type="http://schemas.openxmlformats.org/officeDocument/2006/relationships/hyperlink" Target="https://fantasydata.com/nfl/randall-cobb-fantasy/13227" TargetMode="External"/><Relationship Id="rId19" Type="http://schemas.openxmlformats.org/officeDocument/2006/relationships/hyperlink" Target="https://fantasydata.com/nfl/seattle-seahawks-depth-chart" TargetMode="External"/><Relationship Id="rId224" Type="http://schemas.openxmlformats.org/officeDocument/2006/relationships/hyperlink" Target="https://fantasydata.com/nfl/minnesota-vikings-depth-chart" TargetMode="External"/><Relationship Id="rId431" Type="http://schemas.openxmlformats.org/officeDocument/2006/relationships/hyperlink" Target="https://fantasydata.com/nfl/tyson-williams-fantasy/22126" TargetMode="External"/><Relationship Id="rId529" Type="http://schemas.openxmlformats.org/officeDocument/2006/relationships/hyperlink" Target="https://fantasydata.com/nfl/denver-broncos-depth-chart" TargetMode="External"/><Relationship Id="rId736" Type="http://schemas.openxmlformats.org/officeDocument/2006/relationships/hyperlink" Target="https://fantasydata.com/nfl/atlanta-falcons-depth-chart" TargetMode="External"/><Relationship Id="rId168" Type="http://schemas.openxmlformats.org/officeDocument/2006/relationships/hyperlink" Target="https://fantasydata.com/nfl/san-francisco-49ers-depth-chart" TargetMode="External"/><Relationship Id="rId943" Type="http://schemas.openxmlformats.org/officeDocument/2006/relationships/hyperlink" Target="https://fantasydata.com/nfl/leonard-fournette-fantasy/18803" TargetMode="External"/><Relationship Id="rId72" Type="http://schemas.openxmlformats.org/officeDocument/2006/relationships/hyperlink" Target="https://fantasydata.com/nfl/baltimore-ravens-depth-chart" TargetMode="External"/><Relationship Id="rId375" Type="http://schemas.openxmlformats.org/officeDocument/2006/relationships/hyperlink" Target="https://fantasydata.com/nfl/devin-duvernay-fantasy/21721" TargetMode="External"/><Relationship Id="rId582" Type="http://schemas.openxmlformats.org/officeDocument/2006/relationships/hyperlink" Target="https://fantasydata.com/nfl/tennessee-titans-depth-chart" TargetMode="External"/><Relationship Id="rId803" Type="http://schemas.openxmlformats.org/officeDocument/2006/relationships/hyperlink" Target="https://fantasydata.com/nfl/jarvis-landry-fantasy/16020" TargetMode="External"/><Relationship Id="rId3" Type="http://schemas.openxmlformats.org/officeDocument/2006/relationships/hyperlink" Target="https://fantasydata.com/nfl/buffalo-bills-depth-chart" TargetMode="External"/><Relationship Id="rId235" Type="http://schemas.openxmlformats.org/officeDocument/2006/relationships/hyperlink" Target="https://fantasydata.com/nfl/detroit-lions-depth-chart" TargetMode="External"/><Relationship Id="rId442" Type="http://schemas.openxmlformats.org/officeDocument/2006/relationships/hyperlink" Target="https://fantasydata.com/nfl/demetric-felton-fantasy/22533" TargetMode="External"/><Relationship Id="rId887" Type="http://schemas.openxmlformats.org/officeDocument/2006/relationships/hyperlink" Target="https://fantasydata.com/nfl/albert-okwuegbunam-fantasy/21794" TargetMode="External"/><Relationship Id="rId302" Type="http://schemas.openxmlformats.org/officeDocument/2006/relationships/hyperlink" Target="https://fantasydata.com/nfl/malcolm-brown-fantasy/17053" TargetMode="External"/><Relationship Id="rId747" Type="http://schemas.openxmlformats.org/officeDocument/2006/relationships/hyperlink" Target="https://fantasydata.com/nfl/los-angeles-chargers-depth-chart" TargetMode="External"/><Relationship Id="rId954" Type="http://schemas.openxmlformats.org/officeDocument/2006/relationships/hyperlink" Target="https://fantasydata.com/nfl/brandon-zylstra-fantasy/19779" TargetMode="External"/><Relationship Id="rId83" Type="http://schemas.openxmlformats.org/officeDocument/2006/relationships/hyperlink" Target="https://fantasydata.com/nfl/jacksonville-jaguars-depth-chart" TargetMode="External"/><Relationship Id="rId179" Type="http://schemas.openxmlformats.org/officeDocument/2006/relationships/hyperlink" Target="https://fantasydata.com/nfl/las-vegas-raiders-depth-chart" TargetMode="External"/><Relationship Id="rId386" Type="http://schemas.openxmlformats.org/officeDocument/2006/relationships/hyperlink" Target="https://fantasydata.com/nfl/kenny-golladay-fantasy/18977" TargetMode="External"/><Relationship Id="rId593" Type="http://schemas.openxmlformats.org/officeDocument/2006/relationships/hyperlink" Target="https://fantasydata.com/nfl/philadelphia-eagles-depth-chart" TargetMode="External"/><Relationship Id="rId607" Type="http://schemas.openxmlformats.org/officeDocument/2006/relationships/hyperlink" Target="https://fantasydata.com/nfl/philadelphia-eagles-depth-chart" TargetMode="External"/><Relationship Id="rId814" Type="http://schemas.openxmlformats.org/officeDocument/2006/relationships/hyperlink" Target="https://fantasydata.com/nfl/jerick-mckinnon-fantasy/16510" TargetMode="External"/><Relationship Id="rId246" Type="http://schemas.openxmlformats.org/officeDocument/2006/relationships/hyperlink" Target="https://fantasydata.com/nfl/arizona-cardinals-depth-chart" TargetMode="External"/><Relationship Id="rId453" Type="http://schemas.openxmlformats.org/officeDocument/2006/relationships/hyperlink" Target="https://fantasydata.com/nfl/braxton-berrios-fantasy/20038" TargetMode="External"/><Relationship Id="rId660" Type="http://schemas.openxmlformats.org/officeDocument/2006/relationships/hyperlink" Target="https://fantasydata.com/nfl/miami-dolphins-depth-chart" TargetMode="External"/><Relationship Id="rId898" Type="http://schemas.openxmlformats.org/officeDocument/2006/relationships/hyperlink" Target="https://fantasydata.com/nfl/bryan-edwards-fantasy/21736" TargetMode="External"/><Relationship Id="rId106" Type="http://schemas.openxmlformats.org/officeDocument/2006/relationships/hyperlink" Target="https://fantasydata.com/nfl/los-angeles-rams-depth-chart" TargetMode="External"/><Relationship Id="rId313" Type="http://schemas.openxmlformats.org/officeDocument/2006/relationships/hyperlink" Target="https://fantasydata.com/nfl/kendall-hinton-fantasy/22213" TargetMode="External"/><Relationship Id="rId758" Type="http://schemas.openxmlformats.org/officeDocument/2006/relationships/hyperlink" Target="https://fantasydata.com/nfl/washington-football-team-depth-chart" TargetMode="External"/><Relationship Id="rId965" Type="http://schemas.openxmlformats.org/officeDocument/2006/relationships/hyperlink" Target="https://fantasydata.com/nfl/zach-pascal-fantasy/19172" TargetMode="External"/><Relationship Id="rId10" Type="http://schemas.openxmlformats.org/officeDocument/2006/relationships/hyperlink" Target="https://fantasydata.com/nfl/los-angeles-chargers-depth-chart" TargetMode="External"/><Relationship Id="rId94" Type="http://schemas.openxmlformats.org/officeDocument/2006/relationships/hyperlink" Target="https://fantasydata.com/nfl/los-angeles-chargers-depth-chart" TargetMode="External"/><Relationship Id="rId397" Type="http://schemas.openxmlformats.org/officeDocument/2006/relationships/hyperlink" Target="https://fantasydata.com/nfl/cole-beasley-fantasy/14141" TargetMode="External"/><Relationship Id="rId520" Type="http://schemas.openxmlformats.org/officeDocument/2006/relationships/hyperlink" Target="https://fantasydata.com/nfl/green-bay-packers-depth-chart" TargetMode="External"/><Relationship Id="rId618" Type="http://schemas.openxmlformats.org/officeDocument/2006/relationships/hyperlink" Target="https://fantasydata.com/nfl/houston-texans-depth-chart" TargetMode="External"/><Relationship Id="rId825" Type="http://schemas.openxmlformats.org/officeDocument/2006/relationships/hyperlink" Target="https://fantasydata.com/nfl/james-conner-fantasy/1898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V3838"/>
  <sheetViews>
    <sheetView topLeftCell="M2161" zoomScale="70" zoomScaleNormal="70" workbookViewId="0">
      <selection activeCell="U186" sqref="U186:U3838"/>
    </sheetView>
  </sheetViews>
  <sheetFormatPr defaultRowHeight="14.4"/>
  <cols>
    <col min="2" max="2" width="12.77734375" bestFit="1" customWidth="1"/>
    <col min="4" max="6" width="8.88671875" customWidth="1"/>
    <col min="7" max="7" width="255.77734375" bestFit="1" customWidth="1"/>
    <col min="8" max="8" width="23.5546875" customWidth="1"/>
    <col min="9" max="10" width="8.88671875" customWidth="1"/>
    <col min="11" max="11" width="23" customWidth="1"/>
    <col min="12" max="12" width="32" customWidth="1"/>
    <col min="13" max="17" width="24.21875" customWidth="1"/>
    <col min="18" max="18" width="32.109375" customWidth="1"/>
    <col min="19" max="19" width="49" customWidth="1"/>
    <col min="20" max="20" width="33.5546875" customWidth="1"/>
    <col min="21" max="21" width="30.5546875" customWidth="1"/>
  </cols>
  <sheetData>
    <row r="1" spans="1:22">
      <c r="B1" s="5" t="s">
        <v>431</v>
      </c>
      <c r="C1" s="5" t="s">
        <v>432</v>
      </c>
      <c r="D1" s="5" t="s">
        <v>433</v>
      </c>
      <c r="E1" s="5" t="s">
        <v>434</v>
      </c>
      <c r="F1" s="5" t="s">
        <v>442</v>
      </c>
      <c r="G1" s="5" t="s">
        <v>435</v>
      </c>
      <c r="H1" t="s">
        <v>436</v>
      </c>
      <c r="I1" t="s">
        <v>438</v>
      </c>
      <c r="J1" t="s">
        <v>439</v>
      </c>
      <c r="K1" t="s">
        <v>440</v>
      </c>
      <c r="L1" t="s">
        <v>441</v>
      </c>
      <c r="M1" t="s">
        <v>437</v>
      </c>
      <c r="N1" t="s">
        <v>386</v>
      </c>
      <c r="O1" t="s">
        <v>549</v>
      </c>
      <c r="P1" t="s">
        <v>552</v>
      </c>
      <c r="Q1" t="s">
        <v>385</v>
      </c>
      <c r="R1" t="s">
        <v>34</v>
      </c>
      <c r="S1" t="s">
        <v>35</v>
      </c>
      <c r="T1" t="s">
        <v>360</v>
      </c>
      <c r="U1" t="s">
        <v>188</v>
      </c>
      <c r="V1" t="s">
        <v>214</v>
      </c>
    </row>
    <row r="2" spans="1:22" hidden="1">
      <c r="A2">
        <v>1296</v>
      </c>
      <c r="B2" s="30">
        <v>2</v>
      </c>
      <c r="C2" s="30" t="s">
        <v>7</v>
      </c>
      <c r="D2" s="30" t="s">
        <v>13</v>
      </c>
      <c r="E2" s="30">
        <v>99</v>
      </c>
      <c r="F2" s="30">
        <v>1</v>
      </c>
      <c r="G2" s="30" t="s">
        <v>4170</v>
      </c>
      <c r="H2" s="30" t="s">
        <v>439</v>
      </c>
      <c r="I2" s="30">
        <v>0</v>
      </c>
      <c r="J2" s="30">
        <v>1</v>
      </c>
      <c r="K2" s="30">
        <v>0</v>
      </c>
      <c r="L2" s="30">
        <v>0</v>
      </c>
      <c r="M2" s="30" t="s">
        <v>1955</v>
      </c>
      <c r="N2" s="30">
        <v>7</v>
      </c>
      <c r="O2" s="22">
        <v>7</v>
      </c>
      <c r="P2" s="22">
        <v>0</v>
      </c>
      <c r="Q2" s="22">
        <v>1</v>
      </c>
      <c r="R2">
        <f>IFERROR(IF(I2=1,VLOOKUP(F2,Lookup!$A$2:$B$15,2,FALSE),0),0.5)</f>
        <v>0</v>
      </c>
      <c r="S2">
        <f>IF(K2=1,1,IFERROR(IF(H2="pass",VLOOKUP(F2,[1]Lookup!$D$2:$E$26,2,FALSE),0),1.6))</f>
        <v>1.6</v>
      </c>
      <c r="T2" s="6">
        <v>1.7225000000000001</v>
      </c>
      <c r="U2" s="6">
        <f>R2+IF(S2&gt;=3.2,S2,IF(AND(S2&lt;3.2,S2&gt;=1.8),S2*0.66+T2*0.34,T2))+K2*0.4735*2</f>
        <v>1.7225000000000001</v>
      </c>
      <c r="V2" t="s">
        <v>112</v>
      </c>
    </row>
    <row r="3" spans="1:22" hidden="1">
      <c r="A3">
        <v>455</v>
      </c>
      <c r="B3" s="22">
        <v>1</v>
      </c>
      <c r="C3" s="22" t="s">
        <v>877</v>
      </c>
      <c r="D3" s="22" t="s">
        <v>17</v>
      </c>
      <c r="E3" s="22">
        <v>98</v>
      </c>
      <c r="F3" s="22">
        <v>2</v>
      </c>
      <c r="G3" s="22" t="s">
        <v>934</v>
      </c>
      <c r="H3" s="22" t="s">
        <v>439</v>
      </c>
      <c r="I3" s="22">
        <v>0</v>
      </c>
      <c r="J3" s="22">
        <v>1</v>
      </c>
      <c r="K3" s="22">
        <v>0</v>
      </c>
      <c r="L3" s="22">
        <v>0</v>
      </c>
      <c r="M3" s="22" t="s">
        <v>919</v>
      </c>
      <c r="N3" s="22">
        <v>-2</v>
      </c>
      <c r="O3" s="22">
        <v>-2</v>
      </c>
      <c r="P3" s="22">
        <v>0</v>
      </c>
      <c r="Q3" s="22">
        <v>1</v>
      </c>
      <c r="R3">
        <f>IFERROR(IF(I3=1,VLOOKUP(F3,Lookup!$A$2:$B$15,2,FALSE),0),0.5)</f>
        <v>0</v>
      </c>
      <c r="S3">
        <f>IF(K3=1,1,IFERROR(IF(H3="pass",VLOOKUP(F3,[1]Lookup!$D$2:$E$26,2,FALSE),0),1.6))</f>
        <v>1.6</v>
      </c>
      <c r="T3" s="6">
        <v>1.5650000000000002</v>
      </c>
      <c r="U3" s="6">
        <f t="shared" ref="U3:U66" si="0">R3+IF(S3&gt;=3.2,S3,IF(AND(S3&lt;3.2,S3&gt;=1.8),S3*0.66+T3*0.34,T3))+K3*0.4735*2</f>
        <v>1.5650000000000002</v>
      </c>
      <c r="V3" t="s">
        <v>164</v>
      </c>
    </row>
    <row r="4" spans="1:22" hidden="1">
      <c r="A4">
        <v>723</v>
      </c>
      <c r="B4" s="22">
        <v>1</v>
      </c>
      <c r="C4" s="22" t="s">
        <v>2</v>
      </c>
      <c r="D4" s="22" t="s">
        <v>18</v>
      </c>
      <c r="E4" s="22">
        <v>98</v>
      </c>
      <c r="F4" s="22">
        <v>2</v>
      </c>
      <c r="G4" s="22" t="s">
        <v>1134</v>
      </c>
      <c r="H4" s="22" t="s">
        <v>439</v>
      </c>
      <c r="I4" s="22">
        <v>0</v>
      </c>
      <c r="J4" s="22">
        <v>1</v>
      </c>
      <c r="K4" s="22">
        <v>0</v>
      </c>
      <c r="L4" s="22">
        <v>0</v>
      </c>
      <c r="M4" s="22" t="s">
        <v>1135</v>
      </c>
      <c r="N4" s="22">
        <v>23</v>
      </c>
      <c r="O4" s="22">
        <v>23</v>
      </c>
      <c r="P4" s="22">
        <v>0</v>
      </c>
      <c r="Q4" s="22">
        <v>1</v>
      </c>
      <c r="R4">
        <f>IFERROR(IF(I4=1,VLOOKUP(F4,Lookup!$A$2:$B$15,2,FALSE),0),0.5)</f>
        <v>0</v>
      </c>
      <c r="S4">
        <f>IF(K4=1,1,IFERROR(IF(H4="pass",VLOOKUP(F4,[1]Lookup!$D$2:$E$26,2,FALSE),0),1.6))</f>
        <v>1.6</v>
      </c>
      <c r="T4" s="6">
        <v>2.0024999999999999</v>
      </c>
      <c r="U4" s="6">
        <f t="shared" si="0"/>
        <v>2.0024999999999999</v>
      </c>
      <c r="V4" t="s">
        <v>38</v>
      </c>
    </row>
    <row r="5" spans="1:22" hidden="1">
      <c r="A5">
        <v>876</v>
      </c>
      <c r="B5" s="30">
        <v>2</v>
      </c>
      <c r="C5" s="30" t="s">
        <v>9</v>
      </c>
      <c r="D5" s="30" t="s">
        <v>0</v>
      </c>
      <c r="E5" s="30">
        <v>98</v>
      </c>
      <c r="F5" s="30">
        <v>2</v>
      </c>
      <c r="G5" s="30" t="s">
        <v>3739</v>
      </c>
      <c r="H5" s="30" t="s">
        <v>439</v>
      </c>
      <c r="I5" s="30">
        <v>0</v>
      </c>
      <c r="J5" s="30">
        <v>1</v>
      </c>
      <c r="K5" s="30">
        <v>0</v>
      </c>
      <c r="L5" s="30">
        <v>0</v>
      </c>
      <c r="M5" s="30" t="s">
        <v>3740</v>
      </c>
      <c r="N5" s="30">
        <v>7</v>
      </c>
      <c r="O5" s="22">
        <v>7</v>
      </c>
      <c r="P5" s="22">
        <v>0</v>
      </c>
      <c r="Q5" s="22">
        <v>1</v>
      </c>
      <c r="R5">
        <f>IFERROR(IF(I5=1,VLOOKUP(F5,Lookup!$A$2:$B$15,2,FALSE),0),0.5)</f>
        <v>0</v>
      </c>
      <c r="S5">
        <f>IF(K5=1,1,IFERROR(IF(H5="pass",VLOOKUP(F5,[1]Lookup!$D$2:$E$26,2,FALSE),0),1.6))</f>
        <v>1.6</v>
      </c>
      <c r="T5" s="6">
        <v>1.7225000000000001</v>
      </c>
      <c r="U5" s="6">
        <f t="shared" si="0"/>
        <v>1.7225000000000001</v>
      </c>
      <c r="V5" t="s">
        <v>2801</v>
      </c>
    </row>
    <row r="6" spans="1:22" hidden="1">
      <c r="A6">
        <v>1169</v>
      </c>
      <c r="B6" s="30">
        <v>2</v>
      </c>
      <c r="C6" s="30" t="s">
        <v>8</v>
      </c>
      <c r="D6" s="30" t="s">
        <v>15</v>
      </c>
      <c r="E6" s="30">
        <v>97</v>
      </c>
      <c r="F6" s="30">
        <v>3</v>
      </c>
      <c r="G6" s="30" t="s">
        <v>4042</v>
      </c>
      <c r="H6" s="30" t="s">
        <v>439</v>
      </c>
      <c r="I6" s="30">
        <v>0</v>
      </c>
      <c r="J6" s="30">
        <v>1</v>
      </c>
      <c r="K6" s="30">
        <v>0</v>
      </c>
      <c r="L6" s="30">
        <v>0</v>
      </c>
      <c r="M6" s="30" t="s">
        <v>734</v>
      </c>
      <c r="N6" s="30">
        <v>-3</v>
      </c>
      <c r="O6" s="22">
        <v>-3</v>
      </c>
      <c r="P6" s="22">
        <v>0</v>
      </c>
      <c r="Q6" s="22">
        <v>1</v>
      </c>
      <c r="R6">
        <f>IFERROR(IF(I6=1,VLOOKUP(F6,Lookup!$A$2:$B$15,2,FALSE),0),0.5)</f>
        <v>0</v>
      </c>
      <c r="S6">
        <f>IF(K6=1,1,IFERROR(IF(H6="pass",VLOOKUP(F6,[1]Lookup!$D$2:$E$26,2,FALSE),0),1.6))</f>
        <v>1.6</v>
      </c>
      <c r="T6" s="6">
        <v>1.5475000000000001</v>
      </c>
      <c r="U6" s="6">
        <f t="shared" si="0"/>
        <v>1.5475000000000001</v>
      </c>
      <c r="V6" t="s">
        <v>501</v>
      </c>
    </row>
    <row r="7" spans="1:22" hidden="1">
      <c r="A7">
        <v>1734</v>
      </c>
      <c r="B7" s="30">
        <v>2</v>
      </c>
      <c r="C7" s="30" t="s">
        <v>16</v>
      </c>
      <c r="D7" s="30" t="s">
        <v>11</v>
      </c>
      <c r="E7" s="30">
        <v>97</v>
      </c>
      <c r="F7" s="30">
        <v>3</v>
      </c>
      <c r="G7" s="30" t="s">
        <v>4614</v>
      </c>
      <c r="H7" s="30" t="s">
        <v>439</v>
      </c>
      <c r="I7" s="30">
        <v>0</v>
      </c>
      <c r="J7" s="30">
        <v>1</v>
      </c>
      <c r="K7" s="30">
        <v>0</v>
      </c>
      <c r="L7" s="30">
        <v>0</v>
      </c>
      <c r="M7" s="30" t="s">
        <v>2244</v>
      </c>
      <c r="N7" s="30">
        <v>39</v>
      </c>
      <c r="O7" s="22">
        <v>39</v>
      </c>
      <c r="P7" s="22">
        <v>0</v>
      </c>
      <c r="Q7" s="22">
        <v>1</v>
      </c>
      <c r="R7">
        <f>IFERROR(IF(I7=1,VLOOKUP(F7,Lookup!$A$2:$B$15,2,FALSE),0),0.5)</f>
        <v>0</v>
      </c>
      <c r="S7">
        <f>IF(K7=1,1,IFERROR(IF(H7="pass",VLOOKUP(F7,[1]Lookup!$D$2:$E$26,2,FALSE),0),1.6))</f>
        <v>1.6</v>
      </c>
      <c r="T7" s="6">
        <v>2.2824999999999998</v>
      </c>
      <c r="U7" s="6">
        <f t="shared" si="0"/>
        <v>2.2824999999999998</v>
      </c>
      <c r="V7" t="s">
        <v>422</v>
      </c>
    </row>
    <row r="8" spans="1:22" hidden="1">
      <c r="A8">
        <v>762</v>
      </c>
      <c r="B8" s="22">
        <v>1</v>
      </c>
      <c r="C8" s="22" t="s">
        <v>2</v>
      </c>
      <c r="D8" s="22" t="s">
        <v>18</v>
      </c>
      <c r="E8" s="22">
        <v>95</v>
      </c>
      <c r="F8" s="22">
        <v>5</v>
      </c>
      <c r="G8" s="22" t="s">
        <v>1174</v>
      </c>
      <c r="H8" s="22" t="s">
        <v>439</v>
      </c>
      <c r="I8" s="22">
        <v>0</v>
      </c>
      <c r="J8" s="22">
        <v>1</v>
      </c>
      <c r="K8" s="22">
        <v>0</v>
      </c>
      <c r="L8" s="22">
        <v>0</v>
      </c>
      <c r="M8" s="22" t="s">
        <v>1175</v>
      </c>
      <c r="N8" s="22">
        <v>2</v>
      </c>
      <c r="O8" s="22">
        <v>2</v>
      </c>
      <c r="P8" s="22">
        <v>0</v>
      </c>
      <c r="Q8" s="22">
        <v>1</v>
      </c>
      <c r="R8">
        <f>IFERROR(IF(I8=1,VLOOKUP(F8,Lookup!$A$2:$B$15,2,FALSE),0),0.5)</f>
        <v>0</v>
      </c>
      <c r="S8">
        <f>IF(K8=1,1,IFERROR(IF(H8="pass",VLOOKUP(F8,[1]Lookup!$D$2:$E$26,2,FALSE),0),1.6))</f>
        <v>1.6</v>
      </c>
      <c r="T8" s="6">
        <v>1.635</v>
      </c>
      <c r="U8" s="6">
        <f t="shared" si="0"/>
        <v>1.635</v>
      </c>
      <c r="V8" t="s">
        <v>66</v>
      </c>
    </row>
    <row r="9" spans="1:22" hidden="1">
      <c r="A9">
        <v>976</v>
      </c>
      <c r="B9" s="22">
        <v>1</v>
      </c>
      <c r="C9" s="22" t="s">
        <v>3</v>
      </c>
      <c r="D9" s="22" t="s">
        <v>27</v>
      </c>
      <c r="E9" s="22">
        <v>95</v>
      </c>
      <c r="F9" s="22">
        <v>5</v>
      </c>
      <c r="G9" s="22" t="s">
        <v>1333</v>
      </c>
      <c r="H9" s="22" t="s">
        <v>439</v>
      </c>
      <c r="I9" s="22">
        <v>0</v>
      </c>
      <c r="J9" s="22">
        <v>1</v>
      </c>
      <c r="K9" s="22">
        <v>0</v>
      </c>
      <c r="L9" s="22">
        <v>0</v>
      </c>
      <c r="M9" s="22" t="s">
        <v>1334</v>
      </c>
      <c r="N9" s="22">
        <v>1</v>
      </c>
      <c r="O9" s="22">
        <v>1</v>
      </c>
      <c r="P9" s="22">
        <v>0</v>
      </c>
      <c r="Q9" s="22">
        <v>1</v>
      </c>
      <c r="R9">
        <f>IFERROR(IF(I9=1,VLOOKUP(F9,Lookup!$A$2:$B$15,2,FALSE),0),0.5)</f>
        <v>0</v>
      </c>
      <c r="S9">
        <f>IF(K9=1,1,IFERROR(IF(H9="pass",VLOOKUP(F9,[1]Lookup!$D$2:$E$26,2,FALSE),0),1.6))</f>
        <v>1.6</v>
      </c>
      <c r="T9" s="6">
        <v>1.6175000000000002</v>
      </c>
      <c r="U9" s="6">
        <f t="shared" si="0"/>
        <v>1.6175000000000002</v>
      </c>
      <c r="V9" t="s">
        <v>401</v>
      </c>
    </row>
    <row r="10" spans="1:22" hidden="1">
      <c r="A10">
        <v>977</v>
      </c>
      <c r="B10" s="22">
        <v>1</v>
      </c>
      <c r="C10" s="22" t="s">
        <v>3</v>
      </c>
      <c r="D10" s="22" t="s">
        <v>27</v>
      </c>
      <c r="E10" s="22">
        <v>95</v>
      </c>
      <c r="F10" s="22">
        <v>5</v>
      </c>
      <c r="G10" s="22" t="s">
        <v>1335</v>
      </c>
      <c r="H10" s="22" t="s">
        <v>439</v>
      </c>
      <c r="I10" s="22">
        <v>0</v>
      </c>
      <c r="J10" s="22">
        <v>1</v>
      </c>
      <c r="K10" s="22">
        <v>0</v>
      </c>
      <c r="L10" s="22">
        <v>0</v>
      </c>
      <c r="M10" s="22" t="s">
        <v>1336</v>
      </c>
      <c r="N10" s="22">
        <v>2</v>
      </c>
      <c r="O10" s="22">
        <v>2</v>
      </c>
      <c r="P10" s="22">
        <v>0</v>
      </c>
      <c r="Q10" s="22">
        <v>1</v>
      </c>
      <c r="R10">
        <f>IFERROR(IF(I10=1,VLOOKUP(F10,Lookup!$A$2:$B$15,2,FALSE),0),0.5)</f>
        <v>0</v>
      </c>
      <c r="S10">
        <f>IF(K10=1,1,IFERROR(IF(H10="pass",VLOOKUP(F10,[1]Lookup!$D$2:$E$26,2,FALSE),0),1.6))</f>
        <v>1.6</v>
      </c>
      <c r="T10" s="6">
        <v>1.635</v>
      </c>
      <c r="U10" s="6">
        <f t="shared" si="0"/>
        <v>1.635</v>
      </c>
      <c r="V10" t="s">
        <v>508</v>
      </c>
    </row>
    <row r="11" spans="1:22" hidden="1">
      <c r="A11">
        <v>1176</v>
      </c>
      <c r="B11" s="22">
        <v>1</v>
      </c>
      <c r="C11" s="22" t="s">
        <v>24</v>
      </c>
      <c r="D11" s="22" t="s">
        <v>29</v>
      </c>
      <c r="E11" s="22">
        <v>95</v>
      </c>
      <c r="F11" s="22">
        <v>5</v>
      </c>
      <c r="G11" s="22" t="s">
        <v>1487</v>
      </c>
      <c r="H11" s="22" t="s">
        <v>439</v>
      </c>
      <c r="I11" s="22">
        <v>0</v>
      </c>
      <c r="J11" s="22">
        <v>1</v>
      </c>
      <c r="K11" s="22">
        <v>0</v>
      </c>
      <c r="L11" s="22">
        <v>0</v>
      </c>
      <c r="M11" s="22" t="s">
        <v>1423</v>
      </c>
      <c r="N11" s="22">
        <v>4</v>
      </c>
      <c r="O11" s="22">
        <v>4</v>
      </c>
      <c r="P11" s="22">
        <v>0</v>
      </c>
      <c r="Q11" s="22">
        <v>1</v>
      </c>
      <c r="R11">
        <f>IFERROR(IF(I11=1,VLOOKUP(F11,Lookup!$A$2:$B$15,2,FALSE),0),0.5)</f>
        <v>0</v>
      </c>
      <c r="S11">
        <f>IF(K11=1,1,IFERROR(IF(H11="pass",VLOOKUP(F11,[1]Lookup!$D$2:$E$26,2,FALSE),0),1.6))</f>
        <v>1.6</v>
      </c>
      <c r="T11" s="6">
        <v>1.6700000000000002</v>
      </c>
      <c r="U11" s="6">
        <f t="shared" si="0"/>
        <v>1.6700000000000002</v>
      </c>
      <c r="V11" t="s">
        <v>148</v>
      </c>
    </row>
    <row r="12" spans="1:22" hidden="1">
      <c r="A12">
        <v>1770</v>
      </c>
      <c r="B12" s="22">
        <v>1</v>
      </c>
      <c r="C12" s="22" t="s">
        <v>10</v>
      </c>
      <c r="D12" s="22" t="s">
        <v>23</v>
      </c>
      <c r="E12" s="22">
        <v>95</v>
      </c>
      <c r="F12" s="22">
        <v>5</v>
      </c>
      <c r="G12" s="22" t="s">
        <v>1942</v>
      </c>
      <c r="H12" s="22" t="s">
        <v>439</v>
      </c>
      <c r="I12" s="22">
        <v>0</v>
      </c>
      <c r="J12" s="22">
        <v>1</v>
      </c>
      <c r="K12" s="22">
        <v>0</v>
      </c>
      <c r="L12" s="22">
        <v>0</v>
      </c>
      <c r="M12" s="22" t="s">
        <v>1862</v>
      </c>
      <c r="N12" s="22">
        <v>6</v>
      </c>
      <c r="O12" s="22">
        <v>6</v>
      </c>
      <c r="P12" s="22">
        <v>0</v>
      </c>
      <c r="Q12" s="22">
        <v>1</v>
      </c>
      <c r="R12">
        <f>IFERROR(IF(I12=1,VLOOKUP(F12,Lookup!$A$2:$B$15,2,FALSE),0),0.5)</f>
        <v>0</v>
      </c>
      <c r="S12">
        <f>IF(K12=1,1,IFERROR(IF(H12="pass",VLOOKUP(F12,[1]Lookup!$D$2:$E$26,2,FALSE),0),1.6))</f>
        <v>1.6</v>
      </c>
      <c r="T12" s="6">
        <v>1.7050000000000001</v>
      </c>
      <c r="U12" s="6">
        <f t="shared" si="0"/>
        <v>1.7050000000000001</v>
      </c>
      <c r="V12" t="s">
        <v>85</v>
      </c>
    </row>
    <row r="13" spans="1:22" hidden="1">
      <c r="A13">
        <v>1951</v>
      </c>
      <c r="B13" s="22">
        <v>1</v>
      </c>
      <c r="C13" s="22" t="s">
        <v>7</v>
      </c>
      <c r="D13" s="22" t="s">
        <v>1</v>
      </c>
      <c r="E13" s="22">
        <v>95</v>
      </c>
      <c r="F13" s="22">
        <v>5</v>
      </c>
      <c r="G13" s="22" t="s">
        <v>2070</v>
      </c>
      <c r="H13" s="22" t="s">
        <v>439</v>
      </c>
      <c r="I13" s="22">
        <v>0</v>
      </c>
      <c r="J13" s="22">
        <v>1</v>
      </c>
      <c r="K13" s="22">
        <v>0</v>
      </c>
      <c r="L13" s="22">
        <v>0</v>
      </c>
      <c r="M13" s="22" t="s">
        <v>1948</v>
      </c>
      <c r="N13" s="22">
        <v>3</v>
      </c>
      <c r="O13" s="22">
        <v>3</v>
      </c>
      <c r="P13" s="22">
        <v>0</v>
      </c>
      <c r="Q13" s="22">
        <v>1</v>
      </c>
      <c r="R13">
        <f>IFERROR(IF(I13=1,VLOOKUP(F13,Lookup!$A$2:$B$15,2,FALSE),0),0.5)</f>
        <v>0</v>
      </c>
      <c r="S13">
        <f>IF(K13=1,1,IFERROR(IF(H13="pass",VLOOKUP(F13,[1]Lookup!$D$2:$E$26,2,FALSE),0),1.6))</f>
        <v>1.6</v>
      </c>
      <c r="T13" s="6">
        <v>1.6525000000000001</v>
      </c>
      <c r="U13" s="6">
        <f t="shared" si="0"/>
        <v>1.6525000000000001</v>
      </c>
      <c r="V13" t="s">
        <v>69</v>
      </c>
    </row>
    <row r="14" spans="1:22" hidden="1">
      <c r="A14">
        <v>2412</v>
      </c>
      <c r="B14" s="22">
        <v>1</v>
      </c>
      <c r="C14" s="22" t="s">
        <v>15</v>
      </c>
      <c r="D14" s="22" t="s">
        <v>26</v>
      </c>
      <c r="E14" s="22">
        <v>95</v>
      </c>
      <c r="F14" s="22">
        <v>5</v>
      </c>
      <c r="G14" s="22" t="s">
        <v>2406</v>
      </c>
      <c r="H14" s="22" t="s">
        <v>439</v>
      </c>
      <c r="I14" s="22">
        <v>0</v>
      </c>
      <c r="J14" s="22">
        <v>1</v>
      </c>
      <c r="K14" s="22">
        <v>0</v>
      </c>
      <c r="L14" s="22">
        <v>0</v>
      </c>
      <c r="M14" s="22" t="s">
        <v>2390</v>
      </c>
      <c r="N14" s="22">
        <v>11</v>
      </c>
      <c r="O14" s="22">
        <v>11</v>
      </c>
      <c r="P14" s="22">
        <v>0</v>
      </c>
      <c r="Q14" s="22">
        <v>1</v>
      </c>
      <c r="R14">
        <f>IFERROR(IF(I14=1,VLOOKUP(F14,Lookup!$A$2:$B$15,2,FALSE),0),0.5)</f>
        <v>0</v>
      </c>
      <c r="S14">
        <f>IF(K14=1,1,IFERROR(IF(H14="pass",VLOOKUP(F14,[1]Lookup!$D$2:$E$26,2,FALSE),0),1.6))</f>
        <v>1.6</v>
      </c>
      <c r="T14" s="6">
        <v>1.7925</v>
      </c>
      <c r="U14" s="6">
        <f t="shared" si="0"/>
        <v>1.7925</v>
      </c>
      <c r="V14" t="s">
        <v>122</v>
      </c>
    </row>
    <row r="15" spans="1:22" hidden="1">
      <c r="A15">
        <v>104</v>
      </c>
      <c r="B15" s="30">
        <v>2</v>
      </c>
      <c r="C15" s="30" t="s">
        <v>22</v>
      </c>
      <c r="D15" s="30" t="s">
        <v>18</v>
      </c>
      <c r="E15" s="30">
        <v>96</v>
      </c>
      <c r="F15" s="30">
        <v>4</v>
      </c>
      <c r="G15" s="30" t="s">
        <v>2940</v>
      </c>
      <c r="H15" s="30" t="s">
        <v>439</v>
      </c>
      <c r="I15" s="30">
        <v>0</v>
      </c>
      <c r="J15" s="30">
        <v>1</v>
      </c>
      <c r="K15" s="30">
        <v>0</v>
      </c>
      <c r="L15" s="30">
        <v>0</v>
      </c>
      <c r="M15" s="30" t="s">
        <v>2259</v>
      </c>
      <c r="N15" s="30">
        <v>1</v>
      </c>
      <c r="O15" s="22">
        <v>1</v>
      </c>
      <c r="P15" s="22">
        <v>0</v>
      </c>
      <c r="Q15" s="22">
        <v>1</v>
      </c>
      <c r="R15">
        <f>IFERROR(IF(I15=1,VLOOKUP(F15,Lookup!$A$2:$B$15,2,FALSE),0),0.5)</f>
        <v>0</v>
      </c>
      <c r="S15">
        <f>IF(K15=1,1,IFERROR(IF(H15="pass",VLOOKUP(F15,[1]Lookup!$D$2:$E$26,2,FALSE),0),1.6))</f>
        <v>1.6</v>
      </c>
      <c r="T15" s="6">
        <v>1.6175000000000002</v>
      </c>
      <c r="U15" s="6">
        <f t="shared" si="0"/>
        <v>1.6175000000000002</v>
      </c>
      <c r="V15" t="s">
        <v>515</v>
      </c>
    </row>
    <row r="16" spans="1:22" hidden="1">
      <c r="A16">
        <v>275</v>
      </c>
      <c r="B16" s="30">
        <v>2</v>
      </c>
      <c r="C16" s="30" t="s">
        <v>17</v>
      </c>
      <c r="D16" s="30" t="s">
        <v>1</v>
      </c>
      <c r="E16" s="30">
        <v>95</v>
      </c>
      <c r="F16" s="30">
        <v>5</v>
      </c>
      <c r="G16" s="30" t="s">
        <v>3120</v>
      </c>
      <c r="H16" s="30" t="s">
        <v>439</v>
      </c>
      <c r="I16" s="30">
        <v>0</v>
      </c>
      <c r="J16" s="30">
        <v>1</v>
      </c>
      <c r="K16" s="30">
        <v>0</v>
      </c>
      <c r="L16" s="30">
        <v>0</v>
      </c>
      <c r="M16" s="30" t="s">
        <v>881</v>
      </c>
      <c r="N16" s="30">
        <v>-5</v>
      </c>
      <c r="O16" s="22">
        <v>-5</v>
      </c>
      <c r="P16" s="22">
        <v>0</v>
      </c>
      <c r="Q16" s="22">
        <v>1</v>
      </c>
      <c r="R16">
        <f>IFERROR(IF(I16=1,VLOOKUP(F16,Lookup!$A$2:$B$15,2,FALSE),0),0.5)</f>
        <v>0</v>
      </c>
      <c r="S16">
        <f>IF(K16=1,1,IFERROR(IF(H16="pass",VLOOKUP(F16,[1]Lookup!$D$2:$E$26,2,FALSE),0),1.6))</f>
        <v>1.6</v>
      </c>
      <c r="T16" s="6">
        <v>1.5125000000000002</v>
      </c>
      <c r="U16" s="6">
        <f t="shared" si="0"/>
        <v>1.5125000000000002</v>
      </c>
      <c r="V16" t="s">
        <v>80</v>
      </c>
    </row>
    <row r="17" spans="1:22" hidden="1">
      <c r="A17">
        <v>1001</v>
      </c>
      <c r="B17" s="30">
        <v>2</v>
      </c>
      <c r="C17" s="30" t="s">
        <v>877</v>
      </c>
      <c r="D17" s="30" t="s">
        <v>5</v>
      </c>
      <c r="E17" s="30">
        <v>95</v>
      </c>
      <c r="F17" s="30">
        <v>5</v>
      </c>
      <c r="G17" s="30" t="s">
        <v>3868</v>
      </c>
      <c r="H17" s="30" t="s">
        <v>439</v>
      </c>
      <c r="I17" s="30">
        <v>0</v>
      </c>
      <c r="J17" s="30">
        <v>1</v>
      </c>
      <c r="K17" s="30">
        <v>0</v>
      </c>
      <c r="L17" s="30">
        <v>0</v>
      </c>
      <c r="M17" s="30" t="s">
        <v>903</v>
      </c>
      <c r="N17" s="30">
        <v>0</v>
      </c>
      <c r="O17" s="22">
        <v>0</v>
      </c>
      <c r="P17" s="22">
        <v>0</v>
      </c>
      <c r="Q17" s="22">
        <v>1</v>
      </c>
      <c r="R17">
        <f>IFERROR(IF(I17=1,VLOOKUP(F17,Lookup!$A$2:$B$15,2,FALSE),0),0.5)</f>
        <v>0</v>
      </c>
      <c r="S17">
        <f>IF(K17=1,1,IFERROR(IF(H17="pass",VLOOKUP(F17,[1]Lookup!$D$2:$E$26,2,FALSE),0),1.6))</f>
        <v>1.6</v>
      </c>
      <c r="T17" s="6">
        <v>1.6</v>
      </c>
      <c r="U17" s="6">
        <f t="shared" si="0"/>
        <v>1.6</v>
      </c>
      <c r="V17" t="s">
        <v>61</v>
      </c>
    </row>
    <row r="18" spans="1:22" hidden="1">
      <c r="A18">
        <v>869</v>
      </c>
      <c r="B18" s="22">
        <v>1</v>
      </c>
      <c r="C18" s="22" t="s">
        <v>2</v>
      </c>
      <c r="D18" s="22" t="s">
        <v>18</v>
      </c>
      <c r="E18" s="22">
        <v>94</v>
      </c>
      <c r="F18" s="22">
        <v>6</v>
      </c>
      <c r="G18" s="22" t="s">
        <v>1246</v>
      </c>
      <c r="H18" s="22" t="s">
        <v>439</v>
      </c>
      <c r="I18" s="22">
        <v>0</v>
      </c>
      <c r="J18" s="22">
        <v>1</v>
      </c>
      <c r="K18" s="22">
        <v>0</v>
      </c>
      <c r="L18" s="22">
        <v>0</v>
      </c>
      <c r="M18" s="22" t="s">
        <v>1135</v>
      </c>
      <c r="N18" s="22">
        <v>-2</v>
      </c>
      <c r="O18" s="22">
        <v>-2</v>
      </c>
      <c r="P18" s="22">
        <v>0</v>
      </c>
      <c r="Q18" s="22">
        <v>1</v>
      </c>
      <c r="R18">
        <f>IFERROR(IF(I18=1,VLOOKUP(F18,Lookup!$A$2:$B$15,2,FALSE),0),0.5)</f>
        <v>0</v>
      </c>
      <c r="S18">
        <f>IF(K18=1,1,IFERROR(IF(H18="pass",VLOOKUP(F18,[1]Lookup!$D$2:$E$26,2,FALSE),0),1.6))</f>
        <v>1.6</v>
      </c>
      <c r="T18" s="6">
        <v>1.5650000000000002</v>
      </c>
      <c r="U18" s="6">
        <f t="shared" si="0"/>
        <v>1.5650000000000002</v>
      </c>
      <c r="V18" t="s">
        <v>38</v>
      </c>
    </row>
    <row r="19" spans="1:22" hidden="1">
      <c r="A19">
        <v>300</v>
      </c>
      <c r="B19" s="30">
        <v>2</v>
      </c>
      <c r="C19" s="30" t="s">
        <v>1</v>
      </c>
      <c r="D19" s="30" t="s">
        <v>17</v>
      </c>
      <c r="E19" s="30">
        <v>94</v>
      </c>
      <c r="F19" s="30">
        <v>6</v>
      </c>
      <c r="G19" s="30" t="s">
        <v>3146</v>
      </c>
      <c r="H19" s="30" t="s">
        <v>439</v>
      </c>
      <c r="I19" s="30">
        <v>0</v>
      </c>
      <c r="J19" s="30">
        <v>1</v>
      </c>
      <c r="K19" s="30">
        <v>0</v>
      </c>
      <c r="L19" s="30">
        <v>0</v>
      </c>
      <c r="M19" s="30" t="s">
        <v>1979</v>
      </c>
      <c r="N19" s="30">
        <v>11</v>
      </c>
      <c r="O19" s="22">
        <v>11</v>
      </c>
      <c r="P19" s="22">
        <v>0</v>
      </c>
      <c r="Q19" s="22">
        <v>1</v>
      </c>
      <c r="R19">
        <f>IFERROR(IF(I19=1,VLOOKUP(F19,Lookup!$A$2:$B$15,2,FALSE),0),0.5)</f>
        <v>0</v>
      </c>
      <c r="S19">
        <f>IF(K19=1,1,IFERROR(IF(H19="pass",VLOOKUP(F19,[1]Lookup!$D$2:$E$26,2,FALSE),0),1.6))</f>
        <v>1.6</v>
      </c>
      <c r="T19" s="6">
        <v>1.7925</v>
      </c>
      <c r="U19" s="6">
        <f t="shared" si="0"/>
        <v>1.7925</v>
      </c>
      <c r="V19" t="s">
        <v>170</v>
      </c>
    </row>
    <row r="20" spans="1:22" hidden="1">
      <c r="A20">
        <v>763</v>
      </c>
      <c r="B20" s="22">
        <v>1</v>
      </c>
      <c r="C20" s="22" t="s">
        <v>2</v>
      </c>
      <c r="D20" s="22" t="s">
        <v>18</v>
      </c>
      <c r="E20" s="22">
        <v>93</v>
      </c>
      <c r="F20" s="22">
        <v>7</v>
      </c>
      <c r="G20" s="22" t="s">
        <v>1176</v>
      </c>
      <c r="H20" s="22" t="s">
        <v>439</v>
      </c>
      <c r="I20" s="22">
        <v>0</v>
      </c>
      <c r="J20" s="22">
        <v>1</v>
      </c>
      <c r="K20" s="22">
        <v>0</v>
      </c>
      <c r="L20" s="22">
        <v>0</v>
      </c>
      <c r="M20" s="22" t="s">
        <v>1160</v>
      </c>
      <c r="N20" s="22">
        <v>4</v>
      </c>
      <c r="O20" s="22">
        <v>4</v>
      </c>
      <c r="P20" s="22">
        <v>0</v>
      </c>
      <c r="Q20" s="22">
        <v>1</v>
      </c>
      <c r="R20">
        <f>IFERROR(IF(I20=1,VLOOKUP(F20,Lookup!$A$2:$B$15,2,FALSE),0),0.5)</f>
        <v>0</v>
      </c>
      <c r="S20">
        <f>IF(K20=1,1,IFERROR(IF(H20="pass",VLOOKUP(F20,[1]Lookup!$D$2:$E$26,2,FALSE),0),1.6))</f>
        <v>1.6</v>
      </c>
      <c r="T20" s="6">
        <v>1.6700000000000002</v>
      </c>
      <c r="U20" s="6">
        <f t="shared" si="0"/>
        <v>1.6700000000000002</v>
      </c>
      <c r="V20" t="s">
        <v>180</v>
      </c>
    </row>
    <row r="21" spans="1:22" hidden="1">
      <c r="A21">
        <v>870</v>
      </c>
      <c r="B21" s="22">
        <v>1</v>
      </c>
      <c r="C21" s="22" t="s">
        <v>2</v>
      </c>
      <c r="D21" s="22" t="s">
        <v>18</v>
      </c>
      <c r="E21" s="22">
        <v>92</v>
      </c>
      <c r="F21" s="22">
        <v>8</v>
      </c>
      <c r="G21" s="22" t="s">
        <v>1247</v>
      </c>
      <c r="H21" s="22" t="s">
        <v>439</v>
      </c>
      <c r="I21" s="22">
        <v>0</v>
      </c>
      <c r="J21" s="22">
        <v>1</v>
      </c>
      <c r="K21" s="22">
        <v>0</v>
      </c>
      <c r="L21" s="22">
        <v>0</v>
      </c>
      <c r="M21" s="22" t="s">
        <v>1135</v>
      </c>
      <c r="N21" s="22">
        <v>5</v>
      </c>
      <c r="O21" s="22">
        <v>5</v>
      </c>
      <c r="P21" s="22">
        <v>0</v>
      </c>
      <c r="Q21" s="22">
        <v>1</v>
      </c>
      <c r="R21">
        <f>IFERROR(IF(I21=1,VLOOKUP(F21,Lookup!$A$2:$B$15,2,FALSE),0),0.5)</f>
        <v>0</v>
      </c>
      <c r="S21">
        <f>IF(K21=1,1,IFERROR(IF(H21="pass",VLOOKUP(F21,[1]Lookup!$D$2:$E$26,2,FALSE),0),1.6))</f>
        <v>1.6</v>
      </c>
      <c r="T21" s="6">
        <v>1.6875</v>
      </c>
      <c r="U21" s="6">
        <f t="shared" si="0"/>
        <v>1.6875</v>
      </c>
      <c r="V21" t="s">
        <v>38</v>
      </c>
    </row>
    <row r="22" spans="1:22" hidden="1">
      <c r="A22">
        <v>871</v>
      </c>
      <c r="B22" s="22">
        <v>1</v>
      </c>
      <c r="C22" s="22" t="s">
        <v>2</v>
      </c>
      <c r="D22" s="22" t="s">
        <v>18</v>
      </c>
      <c r="E22" s="22">
        <v>92</v>
      </c>
      <c r="F22" s="22">
        <v>8</v>
      </c>
      <c r="G22" s="22" t="s">
        <v>1248</v>
      </c>
      <c r="H22" s="22" t="s">
        <v>439</v>
      </c>
      <c r="I22" s="22">
        <v>0</v>
      </c>
      <c r="J22" s="22">
        <v>1</v>
      </c>
      <c r="K22" s="22">
        <v>0</v>
      </c>
      <c r="L22" s="22">
        <v>0</v>
      </c>
      <c r="M22" s="22" t="s">
        <v>1135</v>
      </c>
      <c r="N22" s="22">
        <v>9</v>
      </c>
      <c r="O22" s="22">
        <v>9</v>
      </c>
      <c r="P22" s="22">
        <v>0</v>
      </c>
      <c r="Q22" s="22">
        <v>1</v>
      </c>
      <c r="R22">
        <f>IFERROR(IF(I22=1,VLOOKUP(F22,Lookup!$A$2:$B$15,2,FALSE),0),0.5)</f>
        <v>0</v>
      </c>
      <c r="S22">
        <f>IF(K22=1,1,IFERROR(IF(H22="pass",VLOOKUP(F22,[1]Lookup!$D$2:$E$26,2,FALSE),0),1.6))</f>
        <v>1.6</v>
      </c>
      <c r="T22" s="6">
        <v>1.7575000000000001</v>
      </c>
      <c r="U22" s="6">
        <f t="shared" si="0"/>
        <v>1.7575000000000001</v>
      </c>
      <c r="V22" t="s">
        <v>38</v>
      </c>
    </row>
    <row r="23" spans="1:22" hidden="1">
      <c r="A23">
        <v>1179</v>
      </c>
      <c r="B23" s="22">
        <v>1</v>
      </c>
      <c r="C23" s="22" t="s">
        <v>24</v>
      </c>
      <c r="D23" s="22" t="s">
        <v>29</v>
      </c>
      <c r="E23" s="22">
        <v>92</v>
      </c>
      <c r="F23" s="22">
        <v>8</v>
      </c>
      <c r="G23" s="22" t="s">
        <v>1489</v>
      </c>
      <c r="H23" s="22" t="s">
        <v>439</v>
      </c>
      <c r="I23" s="22">
        <v>0</v>
      </c>
      <c r="J23" s="22">
        <v>1</v>
      </c>
      <c r="K23" s="22">
        <v>0</v>
      </c>
      <c r="L23" s="22">
        <v>0</v>
      </c>
      <c r="M23" s="22" t="s">
        <v>1423</v>
      </c>
      <c r="N23" s="22">
        <v>57</v>
      </c>
      <c r="O23" s="22">
        <v>57</v>
      </c>
      <c r="P23" s="22">
        <v>0</v>
      </c>
      <c r="Q23" s="22">
        <v>1</v>
      </c>
      <c r="R23">
        <f>IFERROR(IF(I23=1,VLOOKUP(F23,Lookup!$A$2:$B$15,2,FALSE),0),0.5)</f>
        <v>0</v>
      </c>
      <c r="S23">
        <f>IF(K23=1,1,IFERROR(IF(H23="pass",VLOOKUP(F23,[1]Lookup!$D$2:$E$26,2,FALSE),0),1.6))</f>
        <v>1.6</v>
      </c>
      <c r="T23" s="6">
        <v>2.5975000000000001</v>
      </c>
      <c r="U23" s="6">
        <f t="shared" si="0"/>
        <v>2.5975000000000001</v>
      </c>
      <c r="V23" t="s">
        <v>148</v>
      </c>
    </row>
    <row r="24" spans="1:22" hidden="1">
      <c r="A24">
        <v>1316</v>
      </c>
      <c r="B24" s="22">
        <v>1</v>
      </c>
      <c r="C24" s="22" t="s">
        <v>20</v>
      </c>
      <c r="D24" s="22" t="s">
        <v>19</v>
      </c>
      <c r="E24" s="22">
        <v>93</v>
      </c>
      <c r="F24" s="22">
        <v>7</v>
      </c>
      <c r="G24" s="22" t="s">
        <v>1599</v>
      </c>
      <c r="H24" s="22" t="s">
        <v>439</v>
      </c>
      <c r="I24" s="22">
        <v>0</v>
      </c>
      <c r="J24" s="22">
        <v>1</v>
      </c>
      <c r="K24" s="22">
        <v>0</v>
      </c>
      <c r="L24" s="22">
        <v>0</v>
      </c>
      <c r="M24" s="22" t="s">
        <v>1208</v>
      </c>
      <c r="N24" s="22">
        <v>-3</v>
      </c>
      <c r="O24" s="22">
        <v>-3</v>
      </c>
      <c r="P24" s="22">
        <v>0</v>
      </c>
      <c r="Q24" s="22">
        <v>1</v>
      </c>
      <c r="R24">
        <f>IFERROR(IF(I24=1,VLOOKUP(F24,Lookup!$A$2:$B$15,2,FALSE),0),0.5)</f>
        <v>0</v>
      </c>
      <c r="S24">
        <f>IF(K24=1,1,IFERROR(IF(H24="pass",VLOOKUP(F24,[1]Lookup!$D$2:$E$26,2,FALSE),0),1.6))</f>
        <v>1.6</v>
      </c>
      <c r="T24" s="6">
        <v>1.5475000000000001</v>
      </c>
      <c r="U24" s="6">
        <f t="shared" si="0"/>
        <v>1.5475000000000001</v>
      </c>
      <c r="V24" t="s">
        <v>539</v>
      </c>
    </row>
    <row r="25" spans="1:22" hidden="1">
      <c r="A25">
        <v>1318</v>
      </c>
      <c r="B25" s="22">
        <v>1</v>
      </c>
      <c r="C25" s="22" t="s">
        <v>20</v>
      </c>
      <c r="D25" s="22" t="s">
        <v>19</v>
      </c>
      <c r="E25" s="22">
        <v>92</v>
      </c>
      <c r="F25" s="22">
        <v>8</v>
      </c>
      <c r="G25" s="22" t="s">
        <v>1600</v>
      </c>
      <c r="H25" s="22" t="s">
        <v>439</v>
      </c>
      <c r="I25" s="22">
        <v>0</v>
      </c>
      <c r="J25" s="22">
        <v>1</v>
      </c>
      <c r="K25" s="22">
        <v>0</v>
      </c>
      <c r="L25" s="22">
        <v>0</v>
      </c>
      <c r="M25" s="22" t="s">
        <v>1536</v>
      </c>
      <c r="N25" s="22">
        <v>17</v>
      </c>
      <c r="O25" s="22">
        <v>17</v>
      </c>
      <c r="P25" s="22">
        <v>0</v>
      </c>
      <c r="Q25" s="22">
        <v>1</v>
      </c>
      <c r="R25">
        <f>IFERROR(IF(I25=1,VLOOKUP(F25,Lookup!$A$2:$B$15,2,FALSE),0),0.5)</f>
        <v>0</v>
      </c>
      <c r="S25">
        <f>IF(K25=1,1,IFERROR(IF(H25="pass",VLOOKUP(F25,[1]Lookup!$D$2:$E$26,2,FALSE),0),1.6))</f>
        <v>1.6</v>
      </c>
      <c r="T25" s="6">
        <v>1.8975</v>
      </c>
      <c r="U25" s="6">
        <f t="shared" si="0"/>
        <v>1.8975</v>
      </c>
      <c r="V25" t="s">
        <v>68</v>
      </c>
    </row>
    <row r="26" spans="1:22" hidden="1">
      <c r="A26">
        <v>2145</v>
      </c>
      <c r="B26" s="22">
        <v>1</v>
      </c>
      <c r="C26" s="22" t="s">
        <v>12</v>
      </c>
      <c r="D26" s="22" t="s">
        <v>21</v>
      </c>
      <c r="E26" s="22">
        <v>93</v>
      </c>
      <c r="F26" s="22">
        <v>7</v>
      </c>
      <c r="G26" s="22" t="s">
        <v>2212</v>
      </c>
      <c r="H26" s="22" t="s">
        <v>439</v>
      </c>
      <c r="I26" s="22">
        <v>0</v>
      </c>
      <c r="J26" s="22">
        <v>1</v>
      </c>
      <c r="K26" s="22">
        <v>0</v>
      </c>
      <c r="L26" s="22">
        <v>0</v>
      </c>
      <c r="M26" s="22" t="s">
        <v>2150</v>
      </c>
      <c r="N26" s="22">
        <v>3</v>
      </c>
      <c r="O26" s="22">
        <v>3</v>
      </c>
      <c r="P26" s="22">
        <v>0</v>
      </c>
      <c r="Q26" s="22">
        <v>1</v>
      </c>
      <c r="R26">
        <f>IFERROR(IF(I26=1,VLOOKUP(F26,Lookup!$A$2:$B$15,2,FALSE),0),0.5)</f>
        <v>0</v>
      </c>
      <c r="S26">
        <f>IF(K26=1,1,IFERROR(IF(H26="pass",VLOOKUP(F26,[1]Lookup!$D$2:$E$26,2,FALSE),0),1.6))</f>
        <v>1.6</v>
      </c>
      <c r="T26" s="6">
        <v>1.6525000000000001</v>
      </c>
      <c r="U26" s="6">
        <f t="shared" si="0"/>
        <v>1.6525000000000001</v>
      </c>
      <c r="V26" t="s">
        <v>540</v>
      </c>
    </row>
    <row r="27" spans="1:22" hidden="1">
      <c r="A27">
        <v>2147</v>
      </c>
      <c r="B27" s="22">
        <v>1</v>
      </c>
      <c r="C27" s="22" t="s">
        <v>12</v>
      </c>
      <c r="D27" s="22" t="s">
        <v>21</v>
      </c>
      <c r="E27" s="22">
        <v>92</v>
      </c>
      <c r="F27" s="22">
        <v>8</v>
      </c>
      <c r="G27" s="22" t="s">
        <v>2213</v>
      </c>
      <c r="H27" s="22" t="s">
        <v>439</v>
      </c>
      <c r="I27" s="22">
        <v>0</v>
      </c>
      <c r="J27" s="22">
        <v>1</v>
      </c>
      <c r="K27" s="22">
        <v>0</v>
      </c>
      <c r="L27" s="22">
        <v>0</v>
      </c>
      <c r="M27" s="22" t="s">
        <v>2159</v>
      </c>
      <c r="N27" s="22">
        <v>12</v>
      </c>
      <c r="O27" s="22">
        <v>12</v>
      </c>
      <c r="P27" s="22">
        <v>0</v>
      </c>
      <c r="Q27" s="22">
        <v>1</v>
      </c>
      <c r="R27">
        <f>IFERROR(IF(I27=1,VLOOKUP(F27,Lookup!$A$2:$B$15,2,FALSE),0),0.5)</f>
        <v>0</v>
      </c>
      <c r="S27">
        <f>IF(K27=1,1,IFERROR(IF(H27="pass",VLOOKUP(F27,[1]Lookup!$D$2:$E$26,2,FALSE),0),1.6))</f>
        <v>1.6</v>
      </c>
      <c r="T27" s="6">
        <v>1.81</v>
      </c>
      <c r="U27" s="6">
        <f t="shared" si="0"/>
        <v>1.81</v>
      </c>
      <c r="V27" t="s">
        <v>50</v>
      </c>
    </row>
    <row r="28" spans="1:22" hidden="1">
      <c r="A28">
        <v>2322</v>
      </c>
      <c r="B28" s="22">
        <v>1</v>
      </c>
      <c r="C28" s="22" t="s">
        <v>22</v>
      </c>
      <c r="D28" s="22" t="s">
        <v>16</v>
      </c>
      <c r="E28" s="22">
        <v>92</v>
      </c>
      <c r="F28" s="22">
        <v>8</v>
      </c>
      <c r="G28" s="22" t="s">
        <v>2338</v>
      </c>
      <c r="H28" s="22" t="s">
        <v>439</v>
      </c>
      <c r="I28" s="22">
        <v>0</v>
      </c>
      <c r="J28" s="22">
        <v>1</v>
      </c>
      <c r="K28" s="22">
        <v>0</v>
      </c>
      <c r="L28" s="22">
        <v>0</v>
      </c>
      <c r="M28" s="22" t="s">
        <v>2255</v>
      </c>
      <c r="N28" s="22">
        <v>5</v>
      </c>
      <c r="O28" s="22">
        <v>5</v>
      </c>
      <c r="P28" s="22">
        <v>0</v>
      </c>
      <c r="Q28" s="22">
        <v>1</v>
      </c>
      <c r="R28">
        <f>IFERROR(IF(I28=1,VLOOKUP(F28,Lookup!$A$2:$B$15,2,FALSE),0),0.5)</f>
        <v>0</v>
      </c>
      <c r="S28">
        <f>IF(K28=1,1,IFERROR(IF(H28="pass",VLOOKUP(F28,[1]Lookup!$D$2:$E$26,2,FALSE),0),1.6))</f>
        <v>1.6</v>
      </c>
      <c r="T28" s="6">
        <v>1.6875</v>
      </c>
      <c r="U28" s="6">
        <f t="shared" si="0"/>
        <v>1.6875</v>
      </c>
      <c r="V28" t="s">
        <v>406</v>
      </c>
    </row>
    <row r="29" spans="1:22" hidden="1">
      <c r="A29">
        <v>2409</v>
      </c>
      <c r="B29" s="22">
        <v>1</v>
      </c>
      <c r="C29" s="22" t="s">
        <v>15</v>
      </c>
      <c r="D29" s="22" t="s">
        <v>26</v>
      </c>
      <c r="E29" s="22">
        <v>93</v>
      </c>
      <c r="F29" s="22">
        <v>7</v>
      </c>
      <c r="G29" s="22" t="s">
        <v>2404</v>
      </c>
      <c r="H29" s="22" t="s">
        <v>439</v>
      </c>
      <c r="I29" s="22">
        <v>0</v>
      </c>
      <c r="J29" s="22">
        <v>1</v>
      </c>
      <c r="K29" s="22">
        <v>0</v>
      </c>
      <c r="L29" s="22">
        <v>0</v>
      </c>
      <c r="M29" s="22" t="s">
        <v>1549</v>
      </c>
      <c r="N29" s="22">
        <v>16</v>
      </c>
      <c r="O29" s="22">
        <v>16</v>
      </c>
      <c r="P29" s="22">
        <v>0</v>
      </c>
      <c r="Q29" s="22">
        <v>1</v>
      </c>
      <c r="R29">
        <f>IFERROR(IF(I29=1,VLOOKUP(F29,Lookup!$A$2:$B$15,2,FALSE),0),0.5)</f>
        <v>0</v>
      </c>
      <c r="S29">
        <f>IF(K29=1,1,IFERROR(IF(H29="pass",VLOOKUP(F29,[1]Lookup!$D$2:$E$26,2,FALSE),0),1.6))</f>
        <v>1.6</v>
      </c>
      <c r="T29" s="6">
        <v>1.8800000000000001</v>
      </c>
      <c r="U29" s="6">
        <f t="shared" si="0"/>
        <v>1.8800000000000001</v>
      </c>
      <c r="V29" t="s">
        <v>77</v>
      </c>
    </row>
    <row r="30" spans="1:22" hidden="1">
      <c r="A30">
        <v>298</v>
      </c>
      <c r="B30" s="30">
        <v>2</v>
      </c>
      <c r="C30" s="30" t="s">
        <v>1</v>
      </c>
      <c r="D30" s="30" t="s">
        <v>17</v>
      </c>
      <c r="E30" s="30">
        <v>93</v>
      </c>
      <c r="F30" s="30">
        <v>7</v>
      </c>
      <c r="G30" s="30" t="s">
        <v>3144</v>
      </c>
      <c r="H30" s="30" t="s">
        <v>439</v>
      </c>
      <c r="I30" s="30">
        <v>0</v>
      </c>
      <c r="J30" s="30">
        <v>1</v>
      </c>
      <c r="K30" s="30">
        <v>0</v>
      </c>
      <c r="L30" s="30">
        <v>0</v>
      </c>
      <c r="M30" s="30" t="s">
        <v>1964</v>
      </c>
      <c r="N30" s="30">
        <v>2</v>
      </c>
      <c r="O30" s="22">
        <v>2</v>
      </c>
      <c r="P30" s="22">
        <v>0</v>
      </c>
      <c r="Q30" s="22">
        <v>1</v>
      </c>
      <c r="R30">
        <f>IFERROR(IF(I30=1,VLOOKUP(F30,Lookup!$A$2:$B$15,2,FALSE),0),0.5)</f>
        <v>0</v>
      </c>
      <c r="S30">
        <f>IF(K30=1,1,IFERROR(IF(H30="pass",VLOOKUP(F30,[1]Lookup!$D$2:$E$26,2,FALSE),0),1.6))</f>
        <v>1.6</v>
      </c>
      <c r="T30" s="6">
        <v>1.635</v>
      </c>
      <c r="U30" s="6">
        <f t="shared" si="0"/>
        <v>1.635</v>
      </c>
      <c r="V30" t="s">
        <v>168</v>
      </c>
    </row>
    <row r="31" spans="1:22" hidden="1">
      <c r="A31">
        <v>801</v>
      </c>
      <c r="B31" s="30">
        <v>2</v>
      </c>
      <c r="C31" s="30" t="s">
        <v>19</v>
      </c>
      <c r="D31" s="30" t="s">
        <v>4</v>
      </c>
      <c r="E31" s="30">
        <v>92</v>
      </c>
      <c r="F31" s="30">
        <v>8</v>
      </c>
      <c r="G31" s="30" t="s">
        <v>3662</v>
      </c>
      <c r="H31" s="30" t="s">
        <v>439</v>
      </c>
      <c r="I31" s="30">
        <v>0</v>
      </c>
      <c r="J31" s="30">
        <v>1</v>
      </c>
      <c r="K31" s="30">
        <v>0</v>
      </c>
      <c r="L31" s="30">
        <v>0</v>
      </c>
      <c r="M31" s="30" t="s">
        <v>3663</v>
      </c>
      <c r="N31" s="30">
        <v>10</v>
      </c>
      <c r="O31" s="22">
        <v>10</v>
      </c>
      <c r="P31" s="22">
        <v>0</v>
      </c>
      <c r="Q31" s="22">
        <v>1</v>
      </c>
      <c r="R31">
        <f>IFERROR(IF(I31=1,VLOOKUP(F31,Lookup!$A$2:$B$15,2,FALSE),0),0.5)</f>
        <v>0</v>
      </c>
      <c r="S31">
        <f>IF(K31=1,1,IFERROR(IF(H31="pass",VLOOKUP(F31,[1]Lookup!$D$2:$E$26,2,FALSE),0),1.6))</f>
        <v>1.6</v>
      </c>
      <c r="T31" s="6">
        <v>1.7750000000000001</v>
      </c>
      <c r="U31" s="6">
        <f t="shared" si="0"/>
        <v>1.7750000000000001</v>
      </c>
      <c r="V31" t="s">
        <v>2799</v>
      </c>
    </row>
    <row r="32" spans="1:22" hidden="1">
      <c r="A32">
        <v>1101</v>
      </c>
      <c r="B32" s="30">
        <v>2</v>
      </c>
      <c r="C32" s="30" t="s">
        <v>15</v>
      </c>
      <c r="D32" s="30" t="s">
        <v>8</v>
      </c>
      <c r="E32" s="30">
        <v>92</v>
      </c>
      <c r="F32" s="30">
        <v>8</v>
      </c>
      <c r="G32" s="30" t="s">
        <v>3973</v>
      </c>
      <c r="H32" s="30" t="s">
        <v>439</v>
      </c>
      <c r="I32" s="30">
        <v>0</v>
      </c>
      <c r="J32" s="30">
        <v>1</v>
      </c>
      <c r="K32" s="30">
        <v>0</v>
      </c>
      <c r="L32" s="30">
        <v>0</v>
      </c>
      <c r="M32" s="30" t="s">
        <v>2384</v>
      </c>
      <c r="N32" s="30">
        <v>23</v>
      </c>
      <c r="O32" s="22">
        <v>23</v>
      </c>
      <c r="P32" s="22">
        <v>0</v>
      </c>
      <c r="Q32" s="22">
        <v>1</v>
      </c>
      <c r="R32">
        <f>IFERROR(IF(I32=1,VLOOKUP(F32,Lookup!$A$2:$B$15,2,FALSE),0),0.5)</f>
        <v>0</v>
      </c>
      <c r="S32">
        <f>IF(K32=1,1,IFERROR(IF(H32="pass",VLOOKUP(F32,[1]Lookup!$D$2:$E$26,2,FALSE),0),1.6))</f>
        <v>1.6</v>
      </c>
      <c r="T32" s="6">
        <v>2.0024999999999999</v>
      </c>
      <c r="U32" s="6">
        <f t="shared" si="0"/>
        <v>2.0024999999999999</v>
      </c>
      <c r="V32" t="s">
        <v>55</v>
      </c>
    </row>
    <row r="33" spans="1:22" hidden="1">
      <c r="A33">
        <v>1773</v>
      </c>
      <c r="B33" s="30">
        <v>2</v>
      </c>
      <c r="C33" s="30" t="s">
        <v>11</v>
      </c>
      <c r="D33" s="30" t="s">
        <v>16</v>
      </c>
      <c r="E33" s="30">
        <v>92</v>
      </c>
      <c r="F33" s="30">
        <v>8</v>
      </c>
      <c r="G33" s="30" t="s">
        <v>4654</v>
      </c>
      <c r="H33" s="30" t="s">
        <v>439</v>
      </c>
      <c r="I33" s="30">
        <v>0</v>
      </c>
      <c r="J33" s="30">
        <v>1</v>
      </c>
      <c r="K33" s="30">
        <v>0</v>
      </c>
      <c r="L33" s="30">
        <v>0</v>
      </c>
      <c r="M33" s="30" t="s">
        <v>2667</v>
      </c>
      <c r="N33" s="30">
        <v>-2</v>
      </c>
      <c r="O33" s="22">
        <v>-2</v>
      </c>
      <c r="P33" s="22">
        <v>0</v>
      </c>
      <c r="Q33" s="22">
        <v>1</v>
      </c>
      <c r="R33">
        <f>IFERROR(IF(I33=1,VLOOKUP(F33,Lookup!$A$2:$B$15,2,FALSE),0),0.5)</f>
        <v>0</v>
      </c>
      <c r="S33">
        <f>IF(K33=1,1,IFERROR(IF(H33="pass",VLOOKUP(F33,[1]Lookup!$D$2:$E$26,2,FALSE),0),1.6))</f>
        <v>1.6</v>
      </c>
      <c r="T33" s="6">
        <v>1.5650000000000002</v>
      </c>
      <c r="U33" s="6">
        <f t="shared" si="0"/>
        <v>1.5650000000000002</v>
      </c>
      <c r="V33" t="s">
        <v>87</v>
      </c>
    </row>
    <row r="34" spans="1:22" hidden="1">
      <c r="A34">
        <v>287</v>
      </c>
      <c r="B34" s="22">
        <v>1</v>
      </c>
      <c r="C34" s="22" t="s">
        <v>8</v>
      </c>
      <c r="D34" s="22" t="s">
        <v>0</v>
      </c>
      <c r="E34" s="22">
        <v>91</v>
      </c>
      <c r="F34" s="22">
        <v>9</v>
      </c>
      <c r="G34" s="22" t="s">
        <v>813</v>
      </c>
      <c r="H34" s="22" t="s">
        <v>439</v>
      </c>
      <c r="I34" s="22">
        <v>0</v>
      </c>
      <c r="J34" s="22">
        <v>1</v>
      </c>
      <c r="K34" s="22">
        <v>0</v>
      </c>
      <c r="L34" s="22">
        <v>0</v>
      </c>
      <c r="M34" s="22" t="s">
        <v>728</v>
      </c>
      <c r="N34" s="22">
        <v>4</v>
      </c>
      <c r="O34" s="22">
        <v>4</v>
      </c>
      <c r="P34" s="22">
        <v>0</v>
      </c>
      <c r="Q34" s="22">
        <v>1</v>
      </c>
      <c r="R34">
        <f>IFERROR(IF(I34=1,VLOOKUP(F34,Lookup!$A$2:$B$15,2,FALSE),0),0.5)</f>
        <v>0</v>
      </c>
      <c r="S34">
        <f>IF(K34=1,1,IFERROR(IF(H34="pass",VLOOKUP(F34,[1]Lookup!$D$2:$E$26,2,FALSE),0),1.6))</f>
        <v>1.6</v>
      </c>
      <c r="T34" s="6">
        <v>1.6700000000000002</v>
      </c>
      <c r="U34" s="6">
        <f t="shared" si="0"/>
        <v>1.6700000000000002</v>
      </c>
      <c r="V34" t="s">
        <v>93</v>
      </c>
    </row>
    <row r="35" spans="1:22" hidden="1">
      <c r="A35">
        <v>1486</v>
      </c>
      <c r="B35" s="22">
        <v>1</v>
      </c>
      <c r="C35" s="22" t="s">
        <v>25</v>
      </c>
      <c r="D35" s="22" t="s">
        <v>14</v>
      </c>
      <c r="E35" s="22">
        <v>91</v>
      </c>
      <c r="F35" s="22">
        <v>9</v>
      </c>
      <c r="G35" s="22" t="s">
        <v>1718</v>
      </c>
      <c r="H35" s="22" t="s">
        <v>439</v>
      </c>
      <c r="I35" s="22">
        <v>0</v>
      </c>
      <c r="J35" s="22">
        <v>1</v>
      </c>
      <c r="K35" s="22">
        <v>0</v>
      </c>
      <c r="L35" s="22">
        <v>0</v>
      </c>
      <c r="M35" s="22" t="s">
        <v>649</v>
      </c>
      <c r="N35" s="22">
        <v>18</v>
      </c>
      <c r="O35" s="22">
        <v>18</v>
      </c>
      <c r="P35" s="22">
        <v>0</v>
      </c>
      <c r="Q35" s="22">
        <v>1</v>
      </c>
      <c r="R35">
        <f>IFERROR(IF(I35=1,VLOOKUP(F35,Lookup!$A$2:$B$15,2,FALSE),0),0.5)</f>
        <v>0</v>
      </c>
      <c r="S35">
        <f>IF(K35=1,1,IFERROR(IF(H35="pass",VLOOKUP(F35,[1]Lookup!$D$2:$E$26,2,FALSE),0),1.6))</f>
        <v>1.6</v>
      </c>
      <c r="T35" s="6">
        <v>1.915</v>
      </c>
      <c r="U35" s="6">
        <f t="shared" si="0"/>
        <v>1.915</v>
      </c>
      <c r="V35" t="s">
        <v>150</v>
      </c>
    </row>
    <row r="36" spans="1:22" hidden="1">
      <c r="A36">
        <v>1822</v>
      </c>
      <c r="B36" s="22">
        <v>1</v>
      </c>
      <c r="C36" s="22" t="s">
        <v>7</v>
      </c>
      <c r="D36" s="22" t="s">
        <v>1</v>
      </c>
      <c r="E36" s="22">
        <v>91</v>
      </c>
      <c r="F36" s="22">
        <v>9</v>
      </c>
      <c r="G36" s="22" t="s">
        <v>1980</v>
      </c>
      <c r="H36" s="22" t="s">
        <v>439</v>
      </c>
      <c r="I36" s="22">
        <v>0</v>
      </c>
      <c r="J36" s="22">
        <v>1</v>
      </c>
      <c r="K36" s="22">
        <v>0</v>
      </c>
      <c r="L36" s="22">
        <v>0</v>
      </c>
      <c r="M36" s="22" t="s">
        <v>1955</v>
      </c>
      <c r="N36" s="22">
        <v>31</v>
      </c>
      <c r="O36" s="22">
        <v>31</v>
      </c>
      <c r="P36" s="22">
        <v>0</v>
      </c>
      <c r="Q36" s="22">
        <v>1</v>
      </c>
      <c r="R36">
        <f>IFERROR(IF(I36=1,VLOOKUP(F36,Lookup!$A$2:$B$15,2,FALSE),0),0.5)</f>
        <v>0</v>
      </c>
      <c r="S36">
        <f>IF(K36=1,1,IFERROR(IF(H36="pass",VLOOKUP(F36,[1]Lookup!$D$2:$E$26,2,FALSE),0),1.6))</f>
        <v>1.6</v>
      </c>
      <c r="T36" s="6">
        <v>2.1425000000000001</v>
      </c>
      <c r="U36" s="6">
        <f t="shared" si="0"/>
        <v>2.1425000000000001</v>
      </c>
      <c r="V36" t="s">
        <v>112</v>
      </c>
    </row>
    <row r="37" spans="1:22" hidden="1">
      <c r="A37">
        <v>2294</v>
      </c>
      <c r="B37" s="22">
        <v>1</v>
      </c>
      <c r="C37" s="22" t="s">
        <v>22</v>
      </c>
      <c r="D37" s="22" t="s">
        <v>16</v>
      </c>
      <c r="E37" s="22">
        <v>91</v>
      </c>
      <c r="F37" s="22">
        <v>9</v>
      </c>
      <c r="G37" s="22" t="s">
        <v>2318</v>
      </c>
      <c r="H37" s="22" t="s">
        <v>439</v>
      </c>
      <c r="I37" s="22">
        <v>0</v>
      </c>
      <c r="J37" s="22">
        <v>1</v>
      </c>
      <c r="K37" s="22">
        <v>0</v>
      </c>
      <c r="L37" s="22">
        <v>0</v>
      </c>
      <c r="M37" s="22" t="s">
        <v>2233</v>
      </c>
      <c r="N37" s="22">
        <v>16</v>
      </c>
      <c r="O37" s="22">
        <v>16</v>
      </c>
      <c r="P37" s="22">
        <v>0</v>
      </c>
      <c r="Q37" s="22">
        <v>1</v>
      </c>
      <c r="R37">
        <f>IFERROR(IF(I37=1,VLOOKUP(F37,Lookup!$A$2:$B$15,2,FALSE),0),0.5)</f>
        <v>0</v>
      </c>
      <c r="S37">
        <f>IF(K37=1,1,IFERROR(IF(H37="pass",VLOOKUP(F37,[1]Lookup!$D$2:$E$26,2,FALSE),0),1.6))</f>
        <v>1.6</v>
      </c>
      <c r="T37" s="6">
        <v>1.8800000000000001</v>
      </c>
      <c r="U37" s="6">
        <f t="shared" si="0"/>
        <v>1.8800000000000001</v>
      </c>
      <c r="V37" t="s">
        <v>506</v>
      </c>
    </row>
    <row r="38" spans="1:22" hidden="1">
      <c r="A38">
        <v>191</v>
      </c>
      <c r="B38" s="30">
        <v>2</v>
      </c>
      <c r="C38" s="30" t="s">
        <v>26</v>
      </c>
      <c r="D38" s="30" t="s">
        <v>10</v>
      </c>
      <c r="E38" s="30">
        <v>91</v>
      </c>
      <c r="F38" s="30">
        <v>9</v>
      </c>
      <c r="G38" s="30" t="s">
        <v>3032</v>
      </c>
      <c r="H38" s="30" t="s">
        <v>439</v>
      </c>
      <c r="I38" s="30">
        <v>0</v>
      </c>
      <c r="J38" s="30">
        <v>1</v>
      </c>
      <c r="K38" s="30">
        <v>0</v>
      </c>
      <c r="L38" s="30">
        <v>0</v>
      </c>
      <c r="M38" s="30" t="s">
        <v>2378</v>
      </c>
      <c r="N38" s="30">
        <v>11</v>
      </c>
      <c r="O38" s="22">
        <v>11</v>
      </c>
      <c r="P38" s="22">
        <v>0</v>
      </c>
      <c r="Q38" s="22">
        <v>1</v>
      </c>
      <c r="R38">
        <f>IFERROR(IF(I38=1,VLOOKUP(F38,Lookup!$A$2:$B$15,2,FALSE),0),0.5)</f>
        <v>0</v>
      </c>
      <c r="S38">
        <f>IF(K38=1,1,IFERROR(IF(H38="pass",VLOOKUP(F38,[1]Lookup!$D$2:$E$26,2,FALSE),0),1.6))</f>
        <v>1.6</v>
      </c>
      <c r="T38" s="6">
        <v>1.7925</v>
      </c>
      <c r="U38" s="6">
        <f t="shared" si="0"/>
        <v>1.7925</v>
      </c>
      <c r="V38" t="s">
        <v>480</v>
      </c>
    </row>
    <row r="39" spans="1:22" hidden="1">
      <c r="A39">
        <v>264</v>
      </c>
      <c r="B39" s="30">
        <v>2</v>
      </c>
      <c r="C39" s="30" t="s">
        <v>1</v>
      </c>
      <c r="D39" s="30" t="s">
        <v>17</v>
      </c>
      <c r="E39" s="30">
        <v>91</v>
      </c>
      <c r="F39" s="30">
        <v>9</v>
      </c>
      <c r="G39" s="30" t="s">
        <v>3109</v>
      </c>
      <c r="H39" s="30" t="s">
        <v>439</v>
      </c>
      <c r="I39" s="30">
        <v>0</v>
      </c>
      <c r="J39" s="30">
        <v>1</v>
      </c>
      <c r="K39" s="30">
        <v>0</v>
      </c>
      <c r="L39" s="30">
        <v>0</v>
      </c>
      <c r="M39" s="30" t="s">
        <v>1959</v>
      </c>
      <c r="N39" s="30">
        <v>-1</v>
      </c>
      <c r="O39" s="22">
        <v>-1</v>
      </c>
      <c r="P39" s="22">
        <v>0</v>
      </c>
      <c r="Q39" s="22">
        <v>1</v>
      </c>
      <c r="R39">
        <f>IFERROR(IF(I39=1,VLOOKUP(F39,Lookup!$A$2:$B$15,2,FALSE),0),0.5)</f>
        <v>0</v>
      </c>
      <c r="S39">
        <f>IF(K39=1,1,IFERROR(IF(H39="pass",VLOOKUP(F39,[1]Lookup!$D$2:$E$26,2,FALSE),0),1.6))</f>
        <v>1.6</v>
      </c>
      <c r="T39" s="6">
        <v>1.5825</v>
      </c>
      <c r="U39" s="6">
        <f t="shared" si="0"/>
        <v>1.5825</v>
      </c>
      <c r="V39" t="s">
        <v>117</v>
      </c>
    </row>
    <row r="40" spans="1:22" hidden="1">
      <c r="A40">
        <v>719</v>
      </c>
      <c r="B40" s="30">
        <v>2</v>
      </c>
      <c r="C40" s="30" t="s">
        <v>28</v>
      </c>
      <c r="D40" s="30" t="s">
        <v>24</v>
      </c>
      <c r="E40" s="30">
        <v>91</v>
      </c>
      <c r="F40" s="30">
        <v>9</v>
      </c>
      <c r="G40" s="30" t="s">
        <v>3574</v>
      </c>
      <c r="H40" s="30" t="s">
        <v>439</v>
      </c>
      <c r="I40" s="30">
        <v>0</v>
      </c>
      <c r="J40" s="30">
        <v>1</v>
      </c>
      <c r="K40" s="30">
        <v>0</v>
      </c>
      <c r="L40" s="30">
        <v>0</v>
      </c>
      <c r="M40" s="30" t="s">
        <v>2633</v>
      </c>
      <c r="N40" s="30">
        <v>-3</v>
      </c>
      <c r="O40" s="22">
        <v>-3</v>
      </c>
      <c r="P40" s="22">
        <v>0</v>
      </c>
      <c r="Q40" s="22">
        <v>1</v>
      </c>
      <c r="R40">
        <f>IFERROR(IF(I40=1,VLOOKUP(F40,Lookup!$A$2:$B$15,2,FALSE),0),0.5)</f>
        <v>0</v>
      </c>
      <c r="S40">
        <f>IF(K40=1,1,IFERROR(IF(H40="pass",VLOOKUP(F40,[1]Lookup!$D$2:$E$26,2,FALSE),0),1.6))</f>
        <v>1.6</v>
      </c>
      <c r="T40" s="6">
        <v>1.5475000000000001</v>
      </c>
      <c r="U40" s="6">
        <f t="shared" si="0"/>
        <v>1.5475000000000001</v>
      </c>
      <c r="V40" t="s">
        <v>92</v>
      </c>
    </row>
    <row r="41" spans="1:22" hidden="1">
      <c r="A41">
        <v>1298</v>
      </c>
      <c r="B41" s="30">
        <v>2</v>
      </c>
      <c r="C41" s="30" t="s">
        <v>7</v>
      </c>
      <c r="D41" s="30" t="s">
        <v>13</v>
      </c>
      <c r="E41" s="30">
        <v>91</v>
      </c>
      <c r="F41" s="30">
        <v>9</v>
      </c>
      <c r="G41" s="30" t="s">
        <v>4172</v>
      </c>
      <c r="H41" s="30" t="s">
        <v>439</v>
      </c>
      <c r="I41" s="30">
        <v>0</v>
      </c>
      <c r="J41" s="30">
        <v>1</v>
      </c>
      <c r="K41" s="30">
        <v>0</v>
      </c>
      <c r="L41" s="30">
        <v>0</v>
      </c>
      <c r="M41" s="30" t="s">
        <v>1955</v>
      </c>
      <c r="N41" s="30">
        <v>34</v>
      </c>
      <c r="O41" s="22">
        <v>34</v>
      </c>
      <c r="P41" s="22">
        <v>0</v>
      </c>
      <c r="Q41" s="22">
        <v>1</v>
      </c>
      <c r="R41">
        <f>IFERROR(IF(I41=1,VLOOKUP(F41,Lookup!$A$2:$B$15,2,FALSE),0),0.5)</f>
        <v>0</v>
      </c>
      <c r="S41">
        <f>IF(K41=1,1,IFERROR(IF(H41="pass",VLOOKUP(F41,[1]Lookup!$D$2:$E$26,2,FALSE),0),1.6))</f>
        <v>1.6</v>
      </c>
      <c r="T41" s="6">
        <v>2.1950000000000003</v>
      </c>
      <c r="U41" s="6">
        <f t="shared" si="0"/>
        <v>2.1950000000000003</v>
      </c>
      <c r="V41" t="s">
        <v>112</v>
      </c>
    </row>
    <row r="42" spans="1:22" hidden="1">
      <c r="A42">
        <v>1367</v>
      </c>
      <c r="B42" s="30">
        <v>2</v>
      </c>
      <c r="C42" s="30" t="s">
        <v>12</v>
      </c>
      <c r="D42" s="30" t="s">
        <v>23</v>
      </c>
      <c r="E42" s="30">
        <v>91</v>
      </c>
      <c r="F42" s="30">
        <v>9</v>
      </c>
      <c r="G42" s="30" t="s">
        <v>4241</v>
      </c>
      <c r="H42" s="30" t="s">
        <v>439</v>
      </c>
      <c r="I42" s="30">
        <v>0</v>
      </c>
      <c r="J42" s="30">
        <v>1</v>
      </c>
      <c r="K42" s="30">
        <v>0</v>
      </c>
      <c r="L42" s="30">
        <v>0</v>
      </c>
      <c r="M42" s="30" t="s">
        <v>2159</v>
      </c>
      <c r="N42" s="30">
        <v>8</v>
      </c>
      <c r="O42" s="22">
        <v>8</v>
      </c>
      <c r="P42" s="22">
        <v>0</v>
      </c>
      <c r="Q42" s="22">
        <v>1</v>
      </c>
      <c r="R42">
        <f>IFERROR(IF(I42=1,VLOOKUP(F42,Lookup!$A$2:$B$15,2,FALSE),0),0.5)</f>
        <v>0</v>
      </c>
      <c r="S42">
        <f>IF(K42=1,1,IFERROR(IF(H42="pass",VLOOKUP(F42,[1]Lookup!$D$2:$E$26,2,FALSE),0),1.6))</f>
        <v>1.6</v>
      </c>
      <c r="T42" s="6">
        <v>1.74</v>
      </c>
      <c r="U42" s="6">
        <f t="shared" si="0"/>
        <v>1.74</v>
      </c>
      <c r="V42" t="s">
        <v>50</v>
      </c>
    </row>
    <row r="43" spans="1:22" hidden="1">
      <c r="A43">
        <v>452</v>
      </c>
      <c r="B43" s="22">
        <v>1</v>
      </c>
      <c r="C43" s="22" t="s">
        <v>877</v>
      </c>
      <c r="D43" s="22" t="s">
        <v>17</v>
      </c>
      <c r="E43" s="22">
        <v>89</v>
      </c>
      <c r="F43" s="22">
        <v>11</v>
      </c>
      <c r="G43" s="22" t="s">
        <v>933</v>
      </c>
      <c r="H43" s="22" t="s">
        <v>439</v>
      </c>
      <c r="I43" s="22">
        <v>0</v>
      </c>
      <c r="J43" s="22">
        <v>1</v>
      </c>
      <c r="K43" s="22">
        <v>0</v>
      </c>
      <c r="L43" s="22">
        <v>0</v>
      </c>
      <c r="M43" s="22" t="s">
        <v>890</v>
      </c>
      <c r="N43" s="22">
        <v>-3</v>
      </c>
      <c r="O43" s="22">
        <v>-3</v>
      </c>
      <c r="P43" s="22">
        <v>0</v>
      </c>
      <c r="Q43" s="22">
        <v>1</v>
      </c>
      <c r="R43">
        <f>IFERROR(IF(I43=1,VLOOKUP(F43,Lookup!$A$2:$B$15,2,FALSE),0),0.5)</f>
        <v>0</v>
      </c>
      <c r="S43">
        <f>IF(K43=1,1,IFERROR(IF(H43="pass",VLOOKUP(F43,[1]Lookup!$D$2:$E$26,2,FALSE),0),1.6))</f>
        <v>1.6</v>
      </c>
      <c r="T43" s="6">
        <v>1.5475000000000001</v>
      </c>
      <c r="U43" s="6">
        <f t="shared" si="0"/>
        <v>1.5475000000000001</v>
      </c>
      <c r="V43" t="s">
        <v>169</v>
      </c>
    </row>
    <row r="44" spans="1:22" hidden="1">
      <c r="A44">
        <v>735</v>
      </c>
      <c r="B44" s="22">
        <v>1</v>
      </c>
      <c r="C44" s="22" t="s">
        <v>18</v>
      </c>
      <c r="D44" s="22" t="s">
        <v>2</v>
      </c>
      <c r="E44" s="22">
        <v>89</v>
      </c>
      <c r="F44" s="22">
        <v>11</v>
      </c>
      <c r="G44" s="22" t="s">
        <v>1149</v>
      </c>
      <c r="H44" s="22" t="s">
        <v>439</v>
      </c>
      <c r="I44" s="22">
        <v>0</v>
      </c>
      <c r="J44" s="22">
        <v>1</v>
      </c>
      <c r="K44" s="22">
        <v>0</v>
      </c>
      <c r="L44" s="22">
        <v>0</v>
      </c>
      <c r="M44" s="22" t="s">
        <v>1150</v>
      </c>
      <c r="N44" s="22">
        <v>7</v>
      </c>
      <c r="O44" s="22">
        <v>7</v>
      </c>
      <c r="P44" s="22">
        <v>0</v>
      </c>
      <c r="Q44" s="22">
        <v>1</v>
      </c>
      <c r="R44">
        <f>IFERROR(IF(I44=1,VLOOKUP(F44,Lookup!$A$2:$B$15,2,FALSE),0),0.5)</f>
        <v>0</v>
      </c>
      <c r="S44">
        <f>IF(K44=1,1,IFERROR(IF(H44="pass",VLOOKUP(F44,[1]Lookup!$D$2:$E$26,2,FALSE),0),1.6))</f>
        <v>1.6</v>
      </c>
      <c r="T44" s="6">
        <v>1.7225000000000001</v>
      </c>
      <c r="U44" s="6">
        <f t="shared" si="0"/>
        <v>1.7225000000000001</v>
      </c>
      <c r="V44" t="s">
        <v>138</v>
      </c>
    </row>
    <row r="45" spans="1:22" hidden="1">
      <c r="A45">
        <v>885</v>
      </c>
      <c r="B45" s="22">
        <v>1</v>
      </c>
      <c r="C45" s="22" t="s">
        <v>2</v>
      </c>
      <c r="D45" s="22" t="s">
        <v>18</v>
      </c>
      <c r="E45" s="22">
        <v>89</v>
      </c>
      <c r="F45" s="22">
        <v>11</v>
      </c>
      <c r="G45" s="22" t="s">
        <v>1260</v>
      </c>
      <c r="H45" s="22" t="s">
        <v>439</v>
      </c>
      <c r="I45" s="22">
        <v>0</v>
      </c>
      <c r="J45" s="22">
        <v>1</v>
      </c>
      <c r="K45" s="22">
        <v>0</v>
      </c>
      <c r="L45" s="22">
        <v>0</v>
      </c>
      <c r="M45" s="22" t="s">
        <v>1139</v>
      </c>
      <c r="N45" s="22">
        <v>1</v>
      </c>
      <c r="O45" s="22">
        <v>1</v>
      </c>
      <c r="P45" s="22">
        <v>0</v>
      </c>
      <c r="Q45" s="22">
        <v>1</v>
      </c>
      <c r="R45">
        <f>IFERROR(IF(I45=1,VLOOKUP(F45,Lookup!$A$2:$B$15,2,FALSE),0),0.5)</f>
        <v>0</v>
      </c>
      <c r="S45">
        <f>IF(K45=1,1,IFERROR(IF(H45="pass",VLOOKUP(F45,[1]Lookup!$D$2:$E$26,2,FALSE),0),1.6))</f>
        <v>1.6</v>
      </c>
      <c r="T45" s="6">
        <v>1.6175000000000002</v>
      </c>
      <c r="U45" s="6">
        <f t="shared" si="0"/>
        <v>1.6175000000000002</v>
      </c>
      <c r="V45" t="s">
        <v>88</v>
      </c>
    </row>
    <row r="46" spans="1:22" hidden="1">
      <c r="A46">
        <v>1052</v>
      </c>
      <c r="B46" s="22">
        <v>1</v>
      </c>
      <c r="C46" s="22" t="s">
        <v>27</v>
      </c>
      <c r="D46" s="22" t="s">
        <v>3</v>
      </c>
      <c r="E46" s="22">
        <v>88</v>
      </c>
      <c r="F46" s="22">
        <v>12</v>
      </c>
      <c r="G46" s="22" t="s">
        <v>1387</v>
      </c>
      <c r="H46" s="22" t="s">
        <v>439</v>
      </c>
      <c r="I46" s="22">
        <v>0</v>
      </c>
      <c r="J46" s="22">
        <v>1</v>
      </c>
      <c r="K46" s="22">
        <v>0</v>
      </c>
      <c r="L46" s="22">
        <v>0</v>
      </c>
      <c r="M46" s="22" t="s">
        <v>1289</v>
      </c>
      <c r="N46" s="22">
        <v>1</v>
      </c>
      <c r="O46" s="22">
        <v>1</v>
      </c>
      <c r="P46" s="22">
        <v>0</v>
      </c>
      <c r="Q46" s="22">
        <v>1</v>
      </c>
      <c r="R46">
        <f>IFERROR(IF(I46=1,VLOOKUP(F46,Lookup!$A$2:$B$15,2,FALSE),0),0.5)</f>
        <v>0</v>
      </c>
      <c r="S46">
        <f>IF(K46=1,1,IFERROR(IF(H46="pass",VLOOKUP(F46,[1]Lookup!$D$2:$E$26,2,FALSE),0),1.6))</f>
        <v>1.6</v>
      </c>
      <c r="T46" s="6">
        <v>1.6175000000000002</v>
      </c>
      <c r="U46" s="6">
        <f t="shared" si="0"/>
        <v>1.6175000000000002</v>
      </c>
      <c r="V46" t="s">
        <v>142</v>
      </c>
    </row>
    <row r="47" spans="1:22" hidden="1">
      <c r="A47">
        <v>1354</v>
      </c>
      <c r="B47" s="22">
        <v>1</v>
      </c>
      <c r="C47" s="22" t="s">
        <v>20</v>
      </c>
      <c r="D47" s="22" t="s">
        <v>19</v>
      </c>
      <c r="E47" s="22">
        <v>89</v>
      </c>
      <c r="F47" s="22">
        <v>11</v>
      </c>
      <c r="G47" s="22" t="s">
        <v>1621</v>
      </c>
      <c r="H47" s="22" t="s">
        <v>439</v>
      </c>
      <c r="I47" s="22">
        <v>0</v>
      </c>
      <c r="J47" s="22">
        <v>1</v>
      </c>
      <c r="K47" s="22">
        <v>0</v>
      </c>
      <c r="L47" s="22">
        <v>0</v>
      </c>
      <c r="M47" s="22" t="s">
        <v>1536</v>
      </c>
      <c r="N47" s="22">
        <v>12</v>
      </c>
      <c r="O47" s="22">
        <v>12</v>
      </c>
      <c r="P47" s="22">
        <v>0</v>
      </c>
      <c r="Q47" s="22">
        <v>1</v>
      </c>
      <c r="R47">
        <f>IFERROR(IF(I47=1,VLOOKUP(F47,Lookup!$A$2:$B$15,2,FALSE),0),0.5)</f>
        <v>0</v>
      </c>
      <c r="S47">
        <f>IF(K47=1,1,IFERROR(IF(H47="pass",VLOOKUP(F47,[1]Lookup!$D$2:$E$26,2,FALSE),0),1.6))</f>
        <v>1.6</v>
      </c>
      <c r="T47" s="6">
        <v>1.81</v>
      </c>
      <c r="U47" s="6">
        <f t="shared" si="0"/>
        <v>1.81</v>
      </c>
      <c r="V47" t="s">
        <v>68</v>
      </c>
    </row>
    <row r="48" spans="1:22" hidden="1">
      <c r="A48">
        <v>1460</v>
      </c>
      <c r="B48" s="22">
        <v>1</v>
      </c>
      <c r="C48" s="22" t="s">
        <v>25</v>
      </c>
      <c r="D48" s="22" t="s">
        <v>14</v>
      </c>
      <c r="E48" s="22">
        <v>88</v>
      </c>
      <c r="F48" s="22">
        <v>12</v>
      </c>
      <c r="G48" s="22" t="s">
        <v>1700</v>
      </c>
      <c r="H48" s="22" t="s">
        <v>439</v>
      </c>
      <c r="I48" s="22">
        <v>0</v>
      </c>
      <c r="J48" s="22">
        <v>1</v>
      </c>
      <c r="K48" s="22">
        <v>0</v>
      </c>
      <c r="L48" s="22">
        <v>0</v>
      </c>
      <c r="M48" s="22" t="s">
        <v>1693</v>
      </c>
      <c r="N48" s="22">
        <v>13</v>
      </c>
      <c r="O48" s="22">
        <v>13</v>
      </c>
      <c r="P48" s="22">
        <v>0</v>
      </c>
      <c r="Q48" s="22">
        <v>1</v>
      </c>
      <c r="R48">
        <f>IFERROR(IF(I48=1,VLOOKUP(F48,Lookup!$A$2:$B$15,2,FALSE),0),0.5)</f>
        <v>0</v>
      </c>
      <c r="S48">
        <f>IF(K48=1,1,IFERROR(IF(H48="pass",VLOOKUP(F48,[1]Lookup!$D$2:$E$26,2,FALSE),0),1.6))</f>
        <v>1.6</v>
      </c>
      <c r="T48" s="6">
        <v>1.8275000000000001</v>
      </c>
      <c r="U48" s="6">
        <f t="shared" si="0"/>
        <v>1.8275000000000001</v>
      </c>
      <c r="V48" t="s">
        <v>126</v>
      </c>
    </row>
    <row r="49" spans="1:22" hidden="1">
      <c r="A49">
        <v>1462</v>
      </c>
      <c r="B49" s="22">
        <v>1</v>
      </c>
      <c r="C49" s="22" t="s">
        <v>25</v>
      </c>
      <c r="D49" s="22" t="s">
        <v>14</v>
      </c>
      <c r="E49" s="22">
        <v>87</v>
      </c>
      <c r="F49" s="22">
        <v>13</v>
      </c>
      <c r="G49" s="22" t="s">
        <v>1702</v>
      </c>
      <c r="H49" s="22" t="s">
        <v>439</v>
      </c>
      <c r="I49" s="22">
        <v>0</v>
      </c>
      <c r="J49" s="22">
        <v>1</v>
      </c>
      <c r="K49" s="22">
        <v>0</v>
      </c>
      <c r="L49" s="22">
        <v>0</v>
      </c>
      <c r="M49" s="22" t="s">
        <v>1703</v>
      </c>
      <c r="N49" s="22">
        <v>-2</v>
      </c>
      <c r="O49" s="22">
        <v>-2</v>
      </c>
      <c r="P49" s="22">
        <v>0</v>
      </c>
      <c r="Q49" s="22">
        <v>1</v>
      </c>
      <c r="R49">
        <f>IFERROR(IF(I49=1,VLOOKUP(F49,Lookup!$A$2:$B$15,2,FALSE),0),0.5)</f>
        <v>0</v>
      </c>
      <c r="S49">
        <f>IF(K49=1,1,IFERROR(IF(H49="pass",VLOOKUP(F49,[1]Lookup!$D$2:$E$26,2,FALSE),0),1.6))</f>
        <v>1.6</v>
      </c>
      <c r="T49" s="6">
        <v>1.5650000000000002</v>
      </c>
      <c r="U49" s="6">
        <f t="shared" si="0"/>
        <v>1.5650000000000002</v>
      </c>
      <c r="V49" t="s">
        <v>110</v>
      </c>
    </row>
    <row r="50" spans="1:22" hidden="1">
      <c r="A50">
        <v>1601</v>
      </c>
      <c r="B50" s="22">
        <v>1</v>
      </c>
      <c r="C50" s="22" t="s">
        <v>25</v>
      </c>
      <c r="D50" s="22" t="s">
        <v>14</v>
      </c>
      <c r="E50" s="22">
        <v>88</v>
      </c>
      <c r="F50" s="22">
        <v>12</v>
      </c>
      <c r="G50" s="22" t="s">
        <v>1805</v>
      </c>
      <c r="H50" s="22" t="s">
        <v>439</v>
      </c>
      <c r="I50" s="22">
        <v>0</v>
      </c>
      <c r="J50" s="22">
        <v>1</v>
      </c>
      <c r="K50" s="22">
        <v>0</v>
      </c>
      <c r="L50" s="22">
        <v>0</v>
      </c>
      <c r="M50" s="22" t="s">
        <v>1693</v>
      </c>
      <c r="N50" s="22">
        <v>15</v>
      </c>
      <c r="O50" s="22">
        <v>15</v>
      </c>
      <c r="P50" s="22">
        <v>0</v>
      </c>
      <c r="Q50" s="22">
        <v>1</v>
      </c>
      <c r="R50">
        <f>IFERROR(IF(I50=1,VLOOKUP(F50,Lookup!$A$2:$B$15,2,FALSE),0),0.5)</f>
        <v>0</v>
      </c>
      <c r="S50">
        <f>IF(K50=1,1,IFERROR(IF(H50="pass",VLOOKUP(F50,[1]Lookup!$D$2:$E$26,2,FALSE),0),1.6))</f>
        <v>1.6</v>
      </c>
      <c r="T50" s="6">
        <v>1.8625</v>
      </c>
      <c r="U50" s="6">
        <f t="shared" si="0"/>
        <v>1.8625</v>
      </c>
      <c r="V50" t="s">
        <v>126</v>
      </c>
    </row>
    <row r="51" spans="1:22" hidden="1">
      <c r="A51">
        <v>1811</v>
      </c>
      <c r="B51" s="22">
        <v>1</v>
      </c>
      <c r="C51" s="22" t="s">
        <v>7</v>
      </c>
      <c r="D51" s="22" t="s">
        <v>1</v>
      </c>
      <c r="E51" s="22">
        <v>90</v>
      </c>
      <c r="F51" s="22">
        <v>10</v>
      </c>
      <c r="G51" s="22" t="s">
        <v>1973</v>
      </c>
      <c r="H51" s="22" t="s">
        <v>439</v>
      </c>
      <c r="I51" s="22">
        <v>0</v>
      </c>
      <c r="J51" s="22">
        <v>1</v>
      </c>
      <c r="K51" s="22">
        <v>0</v>
      </c>
      <c r="L51" s="22">
        <v>0</v>
      </c>
      <c r="M51" s="22" t="s">
        <v>1948</v>
      </c>
      <c r="N51" s="22">
        <v>0</v>
      </c>
      <c r="O51" s="22">
        <v>0</v>
      </c>
      <c r="P51" s="22">
        <v>0</v>
      </c>
      <c r="Q51" s="22">
        <v>1</v>
      </c>
      <c r="R51">
        <f>IFERROR(IF(I51=1,VLOOKUP(F51,Lookup!$A$2:$B$15,2,FALSE),0),0.5)</f>
        <v>0</v>
      </c>
      <c r="S51">
        <f>IF(K51=1,1,IFERROR(IF(H51="pass",VLOOKUP(F51,[1]Lookup!$D$2:$E$26,2,FALSE),0),1.6))</f>
        <v>1.6</v>
      </c>
      <c r="T51" s="6">
        <v>1.6</v>
      </c>
      <c r="U51" s="6">
        <f t="shared" si="0"/>
        <v>1.6</v>
      </c>
      <c r="V51" t="s">
        <v>69</v>
      </c>
    </row>
    <row r="52" spans="1:22" hidden="1">
      <c r="A52">
        <v>1814</v>
      </c>
      <c r="B52" s="22">
        <v>1</v>
      </c>
      <c r="C52" s="22" t="s">
        <v>7</v>
      </c>
      <c r="D52" s="22" t="s">
        <v>1</v>
      </c>
      <c r="E52" s="22">
        <v>88</v>
      </c>
      <c r="F52" s="22">
        <v>12</v>
      </c>
      <c r="G52" s="22" t="s">
        <v>1975</v>
      </c>
      <c r="H52" s="22" t="s">
        <v>439</v>
      </c>
      <c r="I52" s="22">
        <v>0</v>
      </c>
      <c r="J52" s="22">
        <v>1</v>
      </c>
      <c r="K52" s="22">
        <v>0</v>
      </c>
      <c r="L52" s="22">
        <v>0</v>
      </c>
      <c r="M52" s="22" t="s">
        <v>1955</v>
      </c>
      <c r="N52" s="22">
        <v>-3</v>
      </c>
      <c r="O52" s="22">
        <v>-3</v>
      </c>
      <c r="P52" s="22">
        <v>0</v>
      </c>
      <c r="Q52" s="22">
        <v>1</v>
      </c>
      <c r="R52">
        <f>IFERROR(IF(I52=1,VLOOKUP(F52,Lookup!$A$2:$B$15,2,FALSE),0),0.5)</f>
        <v>0</v>
      </c>
      <c r="S52">
        <f>IF(K52=1,1,IFERROR(IF(H52="pass",VLOOKUP(F52,[1]Lookup!$D$2:$E$26,2,FALSE),0),1.6))</f>
        <v>1.6</v>
      </c>
      <c r="T52" s="6">
        <v>1.5475000000000001</v>
      </c>
      <c r="U52" s="6">
        <f t="shared" si="0"/>
        <v>1.5475000000000001</v>
      </c>
      <c r="V52" t="s">
        <v>112</v>
      </c>
    </row>
    <row r="53" spans="1:22" hidden="1">
      <c r="A53">
        <v>1932</v>
      </c>
      <c r="B53" s="22">
        <v>1</v>
      </c>
      <c r="C53" s="22" t="s">
        <v>1</v>
      </c>
      <c r="D53" s="22" t="s">
        <v>7</v>
      </c>
      <c r="E53" s="22">
        <v>90</v>
      </c>
      <c r="F53" s="22">
        <v>10</v>
      </c>
      <c r="G53" s="22" t="s">
        <v>2060</v>
      </c>
      <c r="H53" s="22" t="s">
        <v>439</v>
      </c>
      <c r="I53" s="22">
        <v>0</v>
      </c>
      <c r="J53" s="22">
        <v>1</v>
      </c>
      <c r="K53" s="22">
        <v>0</v>
      </c>
      <c r="L53" s="22">
        <v>0</v>
      </c>
      <c r="M53" s="22" t="s">
        <v>1964</v>
      </c>
      <c r="N53" s="22">
        <v>7</v>
      </c>
      <c r="O53" s="22">
        <v>7</v>
      </c>
      <c r="P53" s="22">
        <v>0</v>
      </c>
      <c r="Q53" s="22">
        <v>1</v>
      </c>
      <c r="R53">
        <f>IFERROR(IF(I53=1,VLOOKUP(F53,Lookup!$A$2:$B$15,2,FALSE),0),0.5)</f>
        <v>0</v>
      </c>
      <c r="S53">
        <f>IF(K53=1,1,IFERROR(IF(H53="pass",VLOOKUP(F53,[1]Lookup!$D$2:$E$26,2,FALSE),0),1.6))</f>
        <v>1.6</v>
      </c>
      <c r="T53" s="6">
        <v>1.7225000000000001</v>
      </c>
      <c r="U53" s="6">
        <f t="shared" si="0"/>
        <v>1.7225000000000001</v>
      </c>
      <c r="V53" t="s">
        <v>168</v>
      </c>
    </row>
    <row r="54" spans="1:22" hidden="1">
      <c r="A54">
        <v>1952</v>
      </c>
      <c r="B54" s="22">
        <v>1</v>
      </c>
      <c r="C54" s="22" t="s">
        <v>7</v>
      </c>
      <c r="D54" s="22" t="s">
        <v>1</v>
      </c>
      <c r="E54" s="22">
        <v>88</v>
      </c>
      <c r="F54" s="22">
        <v>12</v>
      </c>
      <c r="G54" s="22" t="s">
        <v>2071</v>
      </c>
      <c r="H54" s="22" t="s">
        <v>439</v>
      </c>
      <c r="I54" s="22">
        <v>0</v>
      </c>
      <c r="J54" s="22">
        <v>1</v>
      </c>
      <c r="K54" s="22">
        <v>0</v>
      </c>
      <c r="L54" s="22">
        <v>0</v>
      </c>
      <c r="M54" s="22" t="s">
        <v>1950</v>
      </c>
      <c r="N54" s="22">
        <v>21</v>
      </c>
      <c r="O54" s="22">
        <v>21</v>
      </c>
      <c r="P54" s="22">
        <v>0</v>
      </c>
      <c r="Q54" s="22">
        <v>1</v>
      </c>
      <c r="R54">
        <f>IFERROR(IF(I54=1,VLOOKUP(F54,Lookup!$A$2:$B$15,2,FALSE),0),0.5)</f>
        <v>0</v>
      </c>
      <c r="S54">
        <f>IF(K54=1,1,IFERROR(IF(H54="pass",VLOOKUP(F54,[1]Lookup!$D$2:$E$26,2,FALSE),0),1.6))</f>
        <v>1.6</v>
      </c>
      <c r="T54" s="6">
        <v>1.9675</v>
      </c>
      <c r="U54" s="6">
        <f t="shared" si="0"/>
        <v>1.9675</v>
      </c>
      <c r="V54" t="s">
        <v>415</v>
      </c>
    </row>
    <row r="55" spans="1:22" hidden="1">
      <c r="A55">
        <v>2043</v>
      </c>
      <c r="B55" s="22">
        <v>1</v>
      </c>
      <c r="C55" s="22" t="s">
        <v>12</v>
      </c>
      <c r="D55" s="22" t="s">
        <v>21</v>
      </c>
      <c r="E55" s="22">
        <v>89</v>
      </c>
      <c r="F55" s="22">
        <v>11</v>
      </c>
      <c r="G55" s="22" t="s">
        <v>2141</v>
      </c>
      <c r="H55" s="22" t="s">
        <v>439</v>
      </c>
      <c r="I55" s="22">
        <v>0</v>
      </c>
      <c r="J55" s="22">
        <v>1</v>
      </c>
      <c r="K55" s="22">
        <v>0</v>
      </c>
      <c r="L55" s="22">
        <v>0</v>
      </c>
      <c r="M55" s="22" t="s">
        <v>2112</v>
      </c>
      <c r="N55" s="22">
        <v>14</v>
      </c>
      <c r="O55" s="22">
        <v>14</v>
      </c>
      <c r="P55" s="22">
        <v>0</v>
      </c>
      <c r="Q55" s="22">
        <v>1</v>
      </c>
      <c r="R55">
        <f>IFERROR(IF(I55=1,VLOOKUP(F55,Lookup!$A$2:$B$15,2,FALSE),0),0.5)</f>
        <v>0</v>
      </c>
      <c r="S55">
        <f>IF(K55=1,1,IFERROR(IF(H55="pass",VLOOKUP(F55,[1]Lookup!$D$2:$E$26,2,FALSE),0),1.6))</f>
        <v>1.6</v>
      </c>
      <c r="T55" s="6">
        <v>1.845</v>
      </c>
      <c r="U55" s="6">
        <f t="shared" si="0"/>
        <v>1.845</v>
      </c>
      <c r="V55" t="s">
        <v>453</v>
      </c>
    </row>
    <row r="56" spans="1:22" hidden="1">
      <c r="A56">
        <v>2375</v>
      </c>
      <c r="B56" s="22">
        <v>1</v>
      </c>
      <c r="C56" s="22" t="s">
        <v>26</v>
      </c>
      <c r="D56" s="22" t="s">
        <v>15</v>
      </c>
      <c r="E56" s="22">
        <v>88</v>
      </c>
      <c r="F56" s="22">
        <v>12</v>
      </c>
      <c r="G56" s="22" t="s">
        <v>2372</v>
      </c>
      <c r="H56" s="22" t="s">
        <v>439</v>
      </c>
      <c r="I56" s="22">
        <v>0</v>
      </c>
      <c r="J56" s="22">
        <v>1</v>
      </c>
      <c r="K56" s="22">
        <v>0</v>
      </c>
      <c r="L56" s="22">
        <v>0</v>
      </c>
      <c r="M56" s="22" t="s">
        <v>2361</v>
      </c>
      <c r="N56" s="22">
        <v>6</v>
      </c>
      <c r="O56" s="22">
        <v>6</v>
      </c>
      <c r="P56" s="22">
        <v>0</v>
      </c>
      <c r="Q56" s="22">
        <v>1</v>
      </c>
      <c r="R56">
        <f>IFERROR(IF(I56=1,VLOOKUP(F56,Lookup!$A$2:$B$15,2,FALSE),0),0.5)</f>
        <v>0</v>
      </c>
      <c r="S56">
        <f>IF(K56=1,1,IFERROR(IF(H56="pass",VLOOKUP(F56,[1]Lookup!$D$2:$E$26,2,FALSE),0),1.6))</f>
        <v>1.6</v>
      </c>
      <c r="T56" s="6">
        <v>1.7050000000000001</v>
      </c>
      <c r="U56" s="6">
        <f t="shared" si="0"/>
        <v>1.7050000000000001</v>
      </c>
      <c r="V56" t="s">
        <v>166</v>
      </c>
    </row>
    <row r="57" spans="1:22" hidden="1">
      <c r="A57">
        <v>2393</v>
      </c>
      <c r="B57" s="22">
        <v>1</v>
      </c>
      <c r="C57" s="22" t="s">
        <v>15</v>
      </c>
      <c r="D57" s="22" t="s">
        <v>26</v>
      </c>
      <c r="E57" s="22">
        <v>87</v>
      </c>
      <c r="F57" s="22">
        <v>13</v>
      </c>
      <c r="G57" s="22" t="s">
        <v>2389</v>
      </c>
      <c r="H57" s="22" t="s">
        <v>439</v>
      </c>
      <c r="I57" s="22">
        <v>0</v>
      </c>
      <c r="J57" s="22">
        <v>1</v>
      </c>
      <c r="K57" s="22">
        <v>0</v>
      </c>
      <c r="L57" s="22">
        <v>0</v>
      </c>
      <c r="M57" s="22" t="s">
        <v>2390</v>
      </c>
      <c r="N57" s="22">
        <v>2</v>
      </c>
      <c r="O57" s="22">
        <v>2</v>
      </c>
      <c r="P57" s="22">
        <v>0</v>
      </c>
      <c r="Q57" s="22">
        <v>1</v>
      </c>
      <c r="R57">
        <f>IFERROR(IF(I57=1,VLOOKUP(F57,Lookup!$A$2:$B$15,2,FALSE),0),0.5)</f>
        <v>0</v>
      </c>
      <c r="S57">
        <f>IF(K57=1,1,IFERROR(IF(H57="pass",VLOOKUP(F57,[1]Lookup!$D$2:$E$26,2,FALSE),0),1.6))</f>
        <v>1.6</v>
      </c>
      <c r="T57" s="6">
        <v>1.635</v>
      </c>
      <c r="U57" s="6">
        <f t="shared" si="0"/>
        <v>1.635</v>
      </c>
      <c r="V57" t="s">
        <v>122</v>
      </c>
    </row>
    <row r="58" spans="1:22" hidden="1">
      <c r="A58">
        <v>2423</v>
      </c>
      <c r="B58" s="22">
        <v>1</v>
      </c>
      <c r="C58" s="22" t="s">
        <v>26</v>
      </c>
      <c r="D58" s="22" t="s">
        <v>15</v>
      </c>
      <c r="E58" s="22">
        <v>90</v>
      </c>
      <c r="F58" s="22">
        <v>10</v>
      </c>
      <c r="G58" s="22" t="s">
        <v>2414</v>
      </c>
      <c r="H58" s="22" t="s">
        <v>439</v>
      </c>
      <c r="I58" s="22">
        <v>0</v>
      </c>
      <c r="J58" s="22">
        <v>1</v>
      </c>
      <c r="K58" s="22">
        <v>0</v>
      </c>
      <c r="L58" s="22">
        <v>0</v>
      </c>
      <c r="M58" s="22" t="s">
        <v>2375</v>
      </c>
      <c r="N58" s="22">
        <v>12</v>
      </c>
      <c r="O58" s="22">
        <v>12</v>
      </c>
      <c r="P58" s="22">
        <v>0</v>
      </c>
      <c r="Q58" s="22">
        <v>1</v>
      </c>
      <c r="R58">
        <f>IFERROR(IF(I58=1,VLOOKUP(F58,Lookup!$A$2:$B$15,2,FALSE),0),0.5)</f>
        <v>0</v>
      </c>
      <c r="S58">
        <f>IF(K58=1,1,IFERROR(IF(H58="pass",VLOOKUP(F58,[1]Lookup!$D$2:$E$26,2,FALSE),0),1.6))</f>
        <v>1.6</v>
      </c>
      <c r="T58" s="6">
        <v>1.81</v>
      </c>
      <c r="U58" s="6">
        <f t="shared" si="0"/>
        <v>1.81</v>
      </c>
      <c r="V58" t="s">
        <v>78</v>
      </c>
    </row>
    <row r="59" spans="1:22" hidden="1">
      <c r="A59">
        <v>2425</v>
      </c>
      <c r="B59" s="22">
        <v>1</v>
      </c>
      <c r="C59" s="22" t="s">
        <v>26</v>
      </c>
      <c r="D59" s="22" t="s">
        <v>15</v>
      </c>
      <c r="E59" s="22">
        <v>88</v>
      </c>
      <c r="F59" s="22">
        <v>12</v>
      </c>
      <c r="G59" s="22" t="s">
        <v>2415</v>
      </c>
      <c r="H59" s="22" t="s">
        <v>439</v>
      </c>
      <c r="I59" s="22">
        <v>0</v>
      </c>
      <c r="J59" s="22">
        <v>1</v>
      </c>
      <c r="K59" s="22">
        <v>0</v>
      </c>
      <c r="L59" s="22">
        <v>0</v>
      </c>
      <c r="M59" s="22" t="s">
        <v>2359</v>
      </c>
      <c r="N59" s="22">
        <v>5</v>
      </c>
      <c r="O59" s="22">
        <v>5</v>
      </c>
      <c r="P59" s="22">
        <v>0</v>
      </c>
      <c r="Q59" s="22">
        <v>1</v>
      </c>
      <c r="R59">
        <f>IFERROR(IF(I59=1,VLOOKUP(F59,Lookup!$A$2:$B$15,2,FALSE),0),0.5)</f>
        <v>0</v>
      </c>
      <c r="S59">
        <f>IF(K59=1,1,IFERROR(IF(H59="pass",VLOOKUP(F59,[1]Lookup!$D$2:$E$26,2,FALSE),0),1.6))</f>
        <v>1.6</v>
      </c>
      <c r="T59" s="6">
        <v>1.6875</v>
      </c>
      <c r="U59" s="6">
        <f t="shared" si="0"/>
        <v>1.6875</v>
      </c>
      <c r="V59" t="s">
        <v>53</v>
      </c>
    </row>
    <row r="60" spans="1:22" hidden="1">
      <c r="A60">
        <v>2637</v>
      </c>
      <c r="B60" s="22">
        <v>1</v>
      </c>
      <c r="C60" s="22" t="s">
        <v>5</v>
      </c>
      <c r="D60" s="22" t="s">
        <v>6</v>
      </c>
      <c r="E60" s="22">
        <v>88</v>
      </c>
      <c r="F60" s="22">
        <v>12</v>
      </c>
      <c r="G60" s="22" t="s">
        <v>2567</v>
      </c>
      <c r="H60" s="22" t="s">
        <v>439</v>
      </c>
      <c r="I60" s="22">
        <v>0</v>
      </c>
      <c r="J60" s="22">
        <v>1</v>
      </c>
      <c r="K60" s="22">
        <v>0</v>
      </c>
      <c r="L60" s="22">
        <v>0</v>
      </c>
      <c r="M60" s="22" t="s">
        <v>2497</v>
      </c>
      <c r="N60" s="22">
        <v>-7</v>
      </c>
      <c r="O60" s="22">
        <v>-7</v>
      </c>
      <c r="P60" s="22">
        <v>0</v>
      </c>
      <c r="Q60" s="22">
        <v>1</v>
      </c>
      <c r="R60">
        <f>IFERROR(IF(I60=1,VLOOKUP(F60,Lookup!$A$2:$B$15,2,FALSE),0),0.5)</f>
        <v>0</v>
      </c>
      <c r="S60">
        <f>IF(K60=1,1,IFERROR(IF(H60="pass",VLOOKUP(F60,[1]Lookup!$D$2:$E$26,2,FALSE),0),1.6))</f>
        <v>1.6</v>
      </c>
      <c r="T60" s="6">
        <v>1.4775</v>
      </c>
      <c r="U60" s="6">
        <f t="shared" si="0"/>
        <v>1.4775</v>
      </c>
      <c r="V60" t="s">
        <v>123</v>
      </c>
    </row>
    <row r="61" spans="1:22" hidden="1">
      <c r="A61">
        <v>2665</v>
      </c>
      <c r="B61" s="22">
        <v>1</v>
      </c>
      <c r="C61" s="22" t="s">
        <v>5</v>
      </c>
      <c r="D61" s="22" t="s">
        <v>6</v>
      </c>
      <c r="E61" s="22">
        <v>88</v>
      </c>
      <c r="F61" s="22">
        <v>12</v>
      </c>
      <c r="G61" s="22" t="s">
        <v>2588</v>
      </c>
      <c r="H61" s="22" t="s">
        <v>439</v>
      </c>
      <c r="I61" s="22">
        <v>0</v>
      </c>
      <c r="J61" s="22">
        <v>1</v>
      </c>
      <c r="K61" s="22">
        <v>0</v>
      </c>
      <c r="L61" s="22">
        <v>0</v>
      </c>
      <c r="M61" s="22" t="s">
        <v>2503</v>
      </c>
      <c r="N61" s="22">
        <v>8</v>
      </c>
      <c r="O61" s="22">
        <v>8</v>
      </c>
      <c r="P61" s="22">
        <v>0</v>
      </c>
      <c r="Q61" s="22">
        <v>1</v>
      </c>
      <c r="R61">
        <f>IFERROR(IF(I61=1,VLOOKUP(F61,Lookup!$A$2:$B$15,2,FALSE),0),0.5)</f>
        <v>0</v>
      </c>
      <c r="S61">
        <f>IF(K61=1,1,IFERROR(IF(H61="pass",VLOOKUP(F61,[1]Lookup!$D$2:$E$26,2,FALSE),0),1.6))</f>
        <v>1.6</v>
      </c>
      <c r="T61" s="6">
        <v>1.74</v>
      </c>
      <c r="U61" s="6">
        <f t="shared" si="0"/>
        <v>1.74</v>
      </c>
      <c r="V61" t="s">
        <v>185</v>
      </c>
    </row>
    <row r="62" spans="1:22" hidden="1">
      <c r="A62">
        <v>2666</v>
      </c>
      <c r="B62" s="22">
        <v>1</v>
      </c>
      <c r="C62" s="22" t="s">
        <v>5</v>
      </c>
      <c r="D62" s="22" t="s">
        <v>6</v>
      </c>
      <c r="E62" s="22">
        <v>88</v>
      </c>
      <c r="F62" s="22">
        <v>12</v>
      </c>
      <c r="G62" s="22" t="s">
        <v>2589</v>
      </c>
      <c r="H62" s="22" t="s">
        <v>439</v>
      </c>
      <c r="I62" s="22">
        <v>0</v>
      </c>
      <c r="J62" s="22">
        <v>1</v>
      </c>
      <c r="K62" s="22">
        <v>0</v>
      </c>
      <c r="L62" s="22">
        <v>0</v>
      </c>
      <c r="M62" s="22" t="s">
        <v>2501</v>
      </c>
      <c r="N62" s="22">
        <v>16</v>
      </c>
      <c r="O62" s="22">
        <v>16</v>
      </c>
      <c r="P62" s="22">
        <v>0</v>
      </c>
      <c r="Q62" s="22">
        <v>1</v>
      </c>
      <c r="R62">
        <f>IFERROR(IF(I62=1,VLOOKUP(F62,Lookup!$A$2:$B$15,2,FALSE),0),0.5)</f>
        <v>0</v>
      </c>
      <c r="S62">
        <f>IF(K62=1,1,IFERROR(IF(H62="pass",VLOOKUP(F62,[1]Lookup!$D$2:$E$26,2,FALSE),0),1.6))</f>
        <v>1.6</v>
      </c>
      <c r="T62" s="6">
        <v>1.8800000000000001</v>
      </c>
      <c r="U62" s="6">
        <f t="shared" si="0"/>
        <v>1.8800000000000001</v>
      </c>
      <c r="V62" t="s">
        <v>523</v>
      </c>
    </row>
    <row r="63" spans="1:22" hidden="1">
      <c r="A63">
        <v>2844</v>
      </c>
      <c r="B63" s="22">
        <v>1</v>
      </c>
      <c r="C63" s="22" t="s">
        <v>28</v>
      </c>
      <c r="D63" s="22" t="s">
        <v>11</v>
      </c>
      <c r="E63" s="22">
        <v>88</v>
      </c>
      <c r="F63" s="22">
        <v>12</v>
      </c>
      <c r="G63" s="22" t="s">
        <v>2724</v>
      </c>
      <c r="H63" s="22" t="s">
        <v>439</v>
      </c>
      <c r="I63" s="22">
        <v>0</v>
      </c>
      <c r="J63" s="22">
        <v>1</v>
      </c>
      <c r="K63" s="22">
        <v>0</v>
      </c>
      <c r="L63" s="22">
        <v>0</v>
      </c>
      <c r="M63" s="22" t="s">
        <v>2637</v>
      </c>
      <c r="N63" s="22">
        <v>3</v>
      </c>
      <c r="O63" s="22">
        <v>3</v>
      </c>
      <c r="P63" s="22">
        <v>0</v>
      </c>
      <c r="Q63" s="22">
        <v>1</v>
      </c>
      <c r="R63">
        <f>IFERROR(IF(I63=1,VLOOKUP(F63,Lookup!$A$2:$B$15,2,FALSE),0),0.5)</f>
        <v>0</v>
      </c>
      <c r="S63">
        <f>IF(K63=1,1,IFERROR(IF(H63="pass",VLOOKUP(F63,[1]Lookup!$D$2:$E$26,2,FALSE),0),1.6))</f>
        <v>1.6</v>
      </c>
      <c r="T63" s="6">
        <v>1.6525000000000001</v>
      </c>
      <c r="U63" s="6">
        <f t="shared" si="0"/>
        <v>1.6525000000000001</v>
      </c>
      <c r="V63" t="s">
        <v>443</v>
      </c>
    </row>
    <row r="64" spans="1:22" hidden="1">
      <c r="A64">
        <v>48</v>
      </c>
      <c r="B64" s="30">
        <v>2</v>
      </c>
      <c r="C64" s="30" t="s">
        <v>22</v>
      </c>
      <c r="D64" s="30" t="s">
        <v>18</v>
      </c>
      <c r="E64" s="30">
        <v>89</v>
      </c>
      <c r="F64" s="30">
        <v>11</v>
      </c>
      <c r="G64" s="30" t="s">
        <v>2879</v>
      </c>
      <c r="H64" s="30" t="s">
        <v>439</v>
      </c>
      <c r="I64" s="30">
        <v>0</v>
      </c>
      <c r="J64" s="30">
        <v>1</v>
      </c>
      <c r="K64" s="30">
        <v>0</v>
      </c>
      <c r="L64" s="30">
        <v>0</v>
      </c>
      <c r="M64" s="30" t="s">
        <v>2226</v>
      </c>
      <c r="N64" s="30">
        <v>41</v>
      </c>
      <c r="O64" s="22">
        <v>41</v>
      </c>
      <c r="P64" s="22">
        <v>0</v>
      </c>
      <c r="Q64" s="22">
        <v>1</v>
      </c>
      <c r="R64">
        <f>IFERROR(IF(I64=1,VLOOKUP(F64,Lookup!$A$2:$B$15,2,FALSE),0),0.5)</f>
        <v>0</v>
      </c>
      <c r="S64">
        <f>IF(K64=1,1,IFERROR(IF(H64="pass",VLOOKUP(F64,[1]Lookup!$D$2:$E$26,2,FALSE),0),1.6))</f>
        <v>1.6</v>
      </c>
      <c r="T64" s="6">
        <v>2.3174999999999999</v>
      </c>
      <c r="U64" s="6">
        <f t="shared" si="0"/>
        <v>2.3174999999999999</v>
      </c>
      <c r="V64" t="s">
        <v>64</v>
      </c>
    </row>
    <row r="65" spans="1:22" hidden="1">
      <c r="A65">
        <v>49</v>
      </c>
      <c r="B65" s="30">
        <v>2</v>
      </c>
      <c r="C65" s="30" t="s">
        <v>22</v>
      </c>
      <c r="D65" s="30" t="s">
        <v>18</v>
      </c>
      <c r="E65" s="30">
        <v>89</v>
      </c>
      <c r="F65" s="30">
        <v>11</v>
      </c>
      <c r="G65" s="30" t="s">
        <v>2880</v>
      </c>
      <c r="H65" s="30" t="s">
        <v>439</v>
      </c>
      <c r="I65" s="30">
        <v>0</v>
      </c>
      <c r="J65" s="30">
        <v>1</v>
      </c>
      <c r="K65" s="30">
        <v>0</v>
      </c>
      <c r="L65" s="30">
        <v>0</v>
      </c>
      <c r="M65" s="30" t="s">
        <v>2881</v>
      </c>
      <c r="N65" s="30">
        <v>4</v>
      </c>
      <c r="O65" s="22">
        <v>4</v>
      </c>
      <c r="P65" s="22">
        <v>0</v>
      </c>
      <c r="Q65" s="22">
        <v>1</v>
      </c>
      <c r="R65">
        <f>IFERROR(IF(I65=1,VLOOKUP(F65,Lookup!$A$2:$B$15,2,FALSE),0),0.5)</f>
        <v>0</v>
      </c>
      <c r="S65">
        <f>IF(K65=1,1,IFERROR(IF(H65="pass",VLOOKUP(F65,[1]Lookup!$D$2:$E$26,2,FALSE),0),1.6))</f>
        <v>1.6</v>
      </c>
      <c r="T65" s="6">
        <v>1.6700000000000002</v>
      </c>
      <c r="U65" s="6">
        <f t="shared" si="0"/>
        <v>1.6700000000000002</v>
      </c>
      <c r="V65" t="s">
        <v>2774</v>
      </c>
    </row>
    <row r="66" spans="1:22" hidden="1">
      <c r="A66">
        <v>105</v>
      </c>
      <c r="B66" s="30">
        <v>2</v>
      </c>
      <c r="C66" s="30" t="s">
        <v>22</v>
      </c>
      <c r="D66" s="30" t="s">
        <v>18</v>
      </c>
      <c r="E66" s="30">
        <v>88</v>
      </c>
      <c r="F66" s="30">
        <v>12</v>
      </c>
      <c r="G66" s="30" t="s">
        <v>2941</v>
      </c>
      <c r="H66" s="30" t="s">
        <v>439</v>
      </c>
      <c r="I66" s="30">
        <v>0</v>
      </c>
      <c r="J66" s="30">
        <v>1</v>
      </c>
      <c r="K66" s="30">
        <v>0</v>
      </c>
      <c r="L66" s="30">
        <v>0</v>
      </c>
      <c r="M66" s="30" t="s">
        <v>2228</v>
      </c>
      <c r="N66" s="30">
        <v>-1</v>
      </c>
      <c r="O66" s="22">
        <v>-1</v>
      </c>
      <c r="P66" s="22">
        <v>0</v>
      </c>
      <c r="Q66" s="22">
        <v>1</v>
      </c>
      <c r="R66">
        <f>IFERROR(IF(I66=1,VLOOKUP(F66,Lookup!$A$2:$B$15,2,FALSE),0),0.5)</f>
        <v>0</v>
      </c>
      <c r="S66">
        <f>IF(K66=1,1,IFERROR(IF(H66="pass",VLOOKUP(F66,[1]Lookup!$D$2:$E$26,2,FALSE),0),1.6))</f>
        <v>1.6</v>
      </c>
      <c r="T66" s="6">
        <v>1.5825</v>
      </c>
      <c r="U66" s="6">
        <f t="shared" si="0"/>
        <v>1.5825</v>
      </c>
      <c r="V66" t="s">
        <v>459</v>
      </c>
    </row>
    <row r="67" spans="1:22" hidden="1">
      <c r="A67">
        <v>169</v>
      </c>
      <c r="B67" s="30">
        <v>2</v>
      </c>
      <c r="C67" s="30" t="s">
        <v>26</v>
      </c>
      <c r="D67" s="30" t="s">
        <v>10</v>
      </c>
      <c r="E67" s="30">
        <v>87</v>
      </c>
      <c r="F67" s="30">
        <v>13</v>
      </c>
      <c r="G67" s="30" t="s">
        <v>3010</v>
      </c>
      <c r="H67" s="30" t="s">
        <v>439</v>
      </c>
      <c r="I67" s="30">
        <v>0</v>
      </c>
      <c r="J67" s="30">
        <v>1</v>
      </c>
      <c r="K67" s="30">
        <v>0</v>
      </c>
      <c r="L67" s="30">
        <v>0</v>
      </c>
      <c r="M67" s="30" t="s">
        <v>2359</v>
      </c>
      <c r="N67" s="30">
        <v>-4</v>
      </c>
      <c r="O67" s="22">
        <v>-4</v>
      </c>
      <c r="P67" s="22">
        <v>0</v>
      </c>
      <c r="Q67" s="22">
        <v>1</v>
      </c>
      <c r="R67">
        <f>IFERROR(IF(I67=1,VLOOKUP(F67,Lookup!$A$2:$B$15,2,FALSE),0),0.5)</f>
        <v>0</v>
      </c>
      <c r="S67">
        <f>IF(K67=1,1,IFERROR(IF(H67="pass",VLOOKUP(F67,[1]Lookup!$D$2:$E$26,2,FALSE),0),1.6))</f>
        <v>1.6</v>
      </c>
      <c r="T67" s="6">
        <v>1.53</v>
      </c>
      <c r="U67" s="6">
        <f t="shared" ref="U67:U130" si="1">R67+IF(S67&gt;=3.2,S67,IF(AND(S67&lt;3.2,S67&gt;=1.8),S67*0.66+T67*0.34,T67))+K67*0.4735*2</f>
        <v>1.53</v>
      </c>
      <c r="V67" t="s">
        <v>53</v>
      </c>
    </row>
    <row r="68" spans="1:22" hidden="1">
      <c r="A68">
        <v>265</v>
      </c>
      <c r="B68" s="30">
        <v>2</v>
      </c>
      <c r="C68" s="30" t="s">
        <v>1</v>
      </c>
      <c r="D68" s="30" t="s">
        <v>17</v>
      </c>
      <c r="E68" s="30">
        <v>89</v>
      </c>
      <c r="F68" s="30">
        <v>11</v>
      </c>
      <c r="G68" s="30" t="s">
        <v>3110</v>
      </c>
      <c r="H68" s="30" t="s">
        <v>439</v>
      </c>
      <c r="I68" s="30">
        <v>0</v>
      </c>
      <c r="J68" s="30">
        <v>1</v>
      </c>
      <c r="K68" s="30">
        <v>0</v>
      </c>
      <c r="L68" s="30">
        <v>0</v>
      </c>
      <c r="M68" s="30" t="s">
        <v>1979</v>
      </c>
      <c r="N68" s="30">
        <v>6</v>
      </c>
      <c r="O68" s="22">
        <v>6</v>
      </c>
      <c r="P68" s="22">
        <v>0</v>
      </c>
      <c r="Q68" s="22">
        <v>1</v>
      </c>
      <c r="R68">
        <f>IFERROR(IF(I68=1,VLOOKUP(F68,Lookup!$A$2:$B$15,2,FALSE),0),0.5)</f>
        <v>0</v>
      </c>
      <c r="S68">
        <f>IF(K68=1,1,IFERROR(IF(H68="pass",VLOOKUP(F68,[1]Lookup!$D$2:$E$26,2,FALSE),0),1.6))</f>
        <v>1.6</v>
      </c>
      <c r="T68" s="6">
        <v>1.7050000000000001</v>
      </c>
      <c r="U68" s="6">
        <f t="shared" si="1"/>
        <v>1.7050000000000001</v>
      </c>
      <c r="V68" t="s">
        <v>170</v>
      </c>
    </row>
    <row r="69" spans="1:22" hidden="1">
      <c r="A69">
        <v>483</v>
      </c>
      <c r="B69" s="30">
        <v>2</v>
      </c>
      <c r="C69" s="30" t="s">
        <v>2</v>
      </c>
      <c r="D69" s="30" t="s">
        <v>25</v>
      </c>
      <c r="E69" s="30">
        <v>88</v>
      </c>
      <c r="F69" s="30">
        <v>12</v>
      </c>
      <c r="G69" s="30" t="s">
        <v>3330</v>
      </c>
      <c r="H69" s="30" t="s">
        <v>439</v>
      </c>
      <c r="I69" s="30">
        <v>0</v>
      </c>
      <c r="J69" s="30">
        <v>1</v>
      </c>
      <c r="K69" s="30">
        <v>0</v>
      </c>
      <c r="L69" s="30">
        <v>0</v>
      </c>
      <c r="M69" s="30" t="s">
        <v>1167</v>
      </c>
      <c r="N69" s="30">
        <v>3</v>
      </c>
      <c r="O69" s="22">
        <v>3</v>
      </c>
      <c r="P69" s="22">
        <v>0</v>
      </c>
      <c r="Q69" s="22">
        <v>1</v>
      </c>
      <c r="R69">
        <f>IFERROR(IF(I69=1,VLOOKUP(F69,Lookup!$A$2:$B$15,2,FALSE),0),0.5)</f>
        <v>0</v>
      </c>
      <c r="S69">
        <f>IF(K69=1,1,IFERROR(IF(H69="pass",VLOOKUP(F69,[1]Lookup!$D$2:$E$26,2,FALSE),0),1.6))</f>
        <v>1.6</v>
      </c>
      <c r="T69" s="6">
        <v>1.6525000000000001</v>
      </c>
      <c r="U69" s="6">
        <f t="shared" si="1"/>
        <v>1.6525000000000001</v>
      </c>
      <c r="V69" t="s">
        <v>52</v>
      </c>
    </row>
    <row r="70" spans="1:22" hidden="1">
      <c r="A70">
        <v>586</v>
      </c>
      <c r="B70" s="30">
        <v>2</v>
      </c>
      <c r="C70" s="30" t="s">
        <v>20</v>
      </c>
      <c r="D70" s="30" t="s">
        <v>27</v>
      </c>
      <c r="E70" s="30">
        <v>90</v>
      </c>
      <c r="F70" s="30">
        <v>10</v>
      </c>
      <c r="G70" s="30" t="s">
        <v>3438</v>
      </c>
      <c r="H70" s="30" t="s">
        <v>439</v>
      </c>
      <c r="I70" s="30">
        <v>0</v>
      </c>
      <c r="J70" s="30">
        <v>1</v>
      </c>
      <c r="K70" s="30">
        <v>0</v>
      </c>
      <c r="L70" s="30">
        <v>0</v>
      </c>
      <c r="M70" s="30" t="s">
        <v>1556</v>
      </c>
      <c r="N70" s="30">
        <v>40</v>
      </c>
      <c r="O70" s="22">
        <v>40</v>
      </c>
      <c r="P70" s="22">
        <v>0</v>
      </c>
      <c r="Q70" s="22">
        <v>1</v>
      </c>
      <c r="R70">
        <f>IFERROR(IF(I70=1,VLOOKUP(F70,Lookup!$A$2:$B$15,2,FALSE),0),0.5)</f>
        <v>0</v>
      </c>
      <c r="S70">
        <f>IF(K70=1,1,IFERROR(IF(H70="pass",VLOOKUP(F70,[1]Lookup!$D$2:$E$26,2,FALSE),0),1.6))</f>
        <v>1.6</v>
      </c>
      <c r="T70" s="6">
        <v>2.2999999999999998</v>
      </c>
      <c r="U70" s="6">
        <f t="shared" si="1"/>
        <v>2.2999999999999998</v>
      </c>
      <c r="V70" t="s">
        <v>518</v>
      </c>
    </row>
    <row r="71" spans="1:22" hidden="1">
      <c r="A71">
        <v>837</v>
      </c>
      <c r="B71" s="30">
        <v>2</v>
      </c>
      <c r="C71" s="30" t="s">
        <v>19</v>
      </c>
      <c r="D71" s="30" t="s">
        <v>4</v>
      </c>
      <c r="E71" s="30">
        <v>88</v>
      </c>
      <c r="F71" s="30">
        <v>12</v>
      </c>
      <c r="G71" s="30" t="s">
        <v>3699</v>
      </c>
      <c r="H71" s="30" t="s">
        <v>439</v>
      </c>
      <c r="I71" s="30">
        <v>0</v>
      </c>
      <c r="J71" s="30">
        <v>1</v>
      </c>
      <c r="K71" s="30">
        <v>0</v>
      </c>
      <c r="L71" s="30">
        <v>0</v>
      </c>
      <c r="M71" s="30" t="s">
        <v>1549</v>
      </c>
      <c r="N71" s="30">
        <v>-5</v>
      </c>
      <c r="O71" s="22">
        <v>-5</v>
      </c>
      <c r="P71" s="22">
        <v>0</v>
      </c>
      <c r="Q71" s="22">
        <v>1</v>
      </c>
      <c r="R71">
        <f>IFERROR(IF(I71=1,VLOOKUP(F71,Lookup!$A$2:$B$15,2,FALSE),0),0.5)</f>
        <v>0</v>
      </c>
      <c r="S71">
        <f>IF(K71=1,1,IFERROR(IF(H71="pass",VLOOKUP(F71,[1]Lookup!$D$2:$E$26,2,FALSE),0),1.6))</f>
        <v>1.6</v>
      </c>
      <c r="T71" s="6">
        <v>1.5125000000000002</v>
      </c>
      <c r="U71" s="6">
        <f t="shared" si="1"/>
        <v>1.5125000000000002</v>
      </c>
      <c r="V71" t="s">
        <v>76</v>
      </c>
    </row>
    <row r="72" spans="1:22" hidden="1">
      <c r="A72">
        <v>838</v>
      </c>
      <c r="B72" s="30">
        <v>2</v>
      </c>
      <c r="C72" s="30" t="s">
        <v>19</v>
      </c>
      <c r="D72" s="30" t="s">
        <v>4</v>
      </c>
      <c r="E72" s="30">
        <v>90</v>
      </c>
      <c r="F72" s="30">
        <v>10</v>
      </c>
      <c r="G72" s="30" t="s">
        <v>3700</v>
      </c>
      <c r="H72" s="30" t="s">
        <v>439</v>
      </c>
      <c r="I72" s="30">
        <v>0</v>
      </c>
      <c r="J72" s="30">
        <v>1</v>
      </c>
      <c r="K72" s="30">
        <v>0</v>
      </c>
      <c r="L72" s="30">
        <v>0</v>
      </c>
      <c r="M72" s="30" t="s">
        <v>1532</v>
      </c>
      <c r="N72" s="30">
        <v>11</v>
      </c>
      <c r="O72" s="22">
        <v>11</v>
      </c>
      <c r="P72" s="22">
        <v>0</v>
      </c>
      <c r="Q72" s="22">
        <v>1</v>
      </c>
      <c r="R72">
        <f>IFERROR(IF(I72=1,VLOOKUP(F72,Lookup!$A$2:$B$15,2,FALSE),0),0.5)</f>
        <v>0</v>
      </c>
      <c r="S72">
        <f>IF(K72=1,1,IFERROR(IF(H72="pass",VLOOKUP(F72,[1]Lookup!$D$2:$E$26,2,FALSE),0),1.6))</f>
        <v>1.6</v>
      </c>
      <c r="T72" s="6">
        <v>1.7925</v>
      </c>
      <c r="U72" s="6">
        <f t="shared" si="1"/>
        <v>1.7925</v>
      </c>
      <c r="V72" t="s">
        <v>51</v>
      </c>
    </row>
    <row r="73" spans="1:22" hidden="1">
      <c r="A73">
        <v>881</v>
      </c>
      <c r="B73" s="30">
        <v>2</v>
      </c>
      <c r="C73" s="30" t="s">
        <v>9</v>
      </c>
      <c r="D73" s="30" t="s">
        <v>0</v>
      </c>
      <c r="E73" s="30">
        <v>88</v>
      </c>
      <c r="F73" s="30">
        <v>12</v>
      </c>
      <c r="G73" s="30" t="s">
        <v>3745</v>
      </c>
      <c r="H73" s="30" t="s">
        <v>439</v>
      </c>
      <c r="I73" s="30">
        <v>0</v>
      </c>
      <c r="J73" s="30">
        <v>1</v>
      </c>
      <c r="K73" s="30">
        <v>0</v>
      </c>
      <c r="L73" s="30">
        <v>0</v>
      </c>
      <c r="M73" s="30" t="s">
        <v>1025</v>
      </c>
      <c r="N73" s="30">
        <v>5</v>
      </c>
      <c r="O73" s="22">
        <v>5</v>
      </c>
      <c r="P73" s="22">
        <v>0</v>
      </c>
      <c r="Q73" s="22">
        <v>1</v>
      </c>
      <c r="R73">
        <f>IFERROR(IF(I73=1,VLOOKUP(F73,Lookup!$A$2:$B$15,2,FALSE),0),0.5)</f>
        <v>0</v>
      </c>
      <c r="S73">
        <f>IF(K73=1,1,IFERROR(IF(H73="pass",VLOOKUP(F73,[1]Lookup!$D$2:$E$26,2,FALSE),0),1.6))</f>
        <v>1.6</v>
      </c>
      <c r="T73" s="6">
        <v>1.6875</v>
      </c>
      <c r="U73" s="6">
        <f t="shared" si="1"/>
        <v>1.6875</v>
      </c>
      <c r="V73" t="s">
        <v>175</v>
      </c>
    </row>
    <row r="74" spans="1:22" hidden="1">
      <c r="A74">
        <v>981</v>
      </c>
      <c r="B74" s="30">
        <v>2</v>
      </c>
      <c r="C74" s="30" t="s">
        <v>877</v>
      </c>
      <c r="D74" s="30" t="s">
        <v>5</v>
      </c>
      <c r="E74" s="30">
        <v>88</v>
      </c>
      <c r="F74" s="30">
        <v>12</v>
      </c>
      <c r="G74" s="30" t="s">
        <v>3848</v>
      </c>
      <c r="H74" s="30" t="s">
        <v>439</v>
      </c>
      <c r="I74" s="30">
        <v>0</v>
      </c>
      <c r="J74" s="30">
        <v>1</v>
      </c>
      <c r="K74" s="30">
        <v>0</v>
      </c>
      <c r="L74" s="30">
        <v>0</v>
      </c>
      <c r="M74" s="30" t="s">
        <v>919</v>
      </c>
      <c r="N74" s="30">
        <v>13</v>
      </c>
      <c r="O74" s="22">
        <v>13</v>
      </c>
      <c r="P74" s="22">
        <v>0</v>
      </c>
      <c r="Q74" s="22">
        <v>1</v>
      </c>
      <c r="R74">
        <f>IFERROR(IF(I74=1,VLOOKUP(F74,Lookup!$A$2:$B$15,2,FALSE),0),0.5)</f>
        <v>0</v>
      </c>
      <c r="S74">
        <f>IF(K74=1,1,IFERROR(IF(H74="pass",VLOOKUP(F74,[1]Lookup!$D$2:$E$26,2,FALSE),0),1.6))</f>
        <v>1.6</v>
      </c>
      <c r="T74" s="6">
        <v>1.8275000000000001</v>
      </c>
      <c r="U74" s="6">
        <f t="shared" si="1"/>
        <v>1.8275000000000001</v>
      </c>
      <c r="V74" t="s">
        <v>164</v>
      </c>
    </row>
    <row r="75" spans="1:22" hidden="1">
      <c r="A75">
        <v>988</v>
      </c>
      <c r="B75" s="30">
        <v>2</v>
      </c>
      <c r="C75" s="30" t="s">
        <v>5</v>
      </c>
      <c r="D75" s="30" t="s">
        <v>877</v>
      </c>
      <c r="E75" s="30">
        <v>88</v>
      </c>
      <c r="F75" s="30">
        <v>12</v>
      </c>
      <c r="G75" s="30" t="s">
        <v>3855</v>
      </c>
      <c r="H75" s="30" t="s">
        <v>439</v>
      </c>
      <c r="I75" s="30">
        <v>0</v>
      </c>
      <c r="J75" s="30">
        <v>1</v>
      </c>
      <c r="K75" s="30">
        <v>0</v>
      </c>
      <c r="L75" s="30">
        <v>0</v>
      </c>
      <c r="M75" s="30" t="s">
        <v>2503</v>
      </c>
      <c r="N75" s="30">
        <v>7</v>
      </c>
      <c r="O75" s="22">
        <v>7</v>
      </c>
      <c r="P75" s="22">
        <v>0</v>
      </c>
      <c r="Q75" s="22">
        <v>1</v>
      </c>
      <c r="R75">
        <f>IFERROR(IF(I75=1,VLOOKUP(F75,Lookup!$A$2:$B$15,2,FALSE),0),0.5)</f>
        <v>0</v>
      </c>
      <c r="S75">
        <f>IF(K75=1,1,IFERROR(IF(H75="pass",VLOOKUP(F75,[1]Lookup!$D$2:$E$26,2,FALSE),0),1.6))</f>
        <v>1.6</v>
      </c>
      <c r="T75" s="6">
        <v>1.7225000000000001</v>
      </c>
      <c r="U75" s="6">
        <f t="shared" si="1"/>
        <v>1.7225000000000001</v>
      </c>
      <c r="V75" t="s">
        <v>185</v>
      </c>
    </row>
    <row r="76" spans="1:22" hidden="1">
      <c r="A76">
        <v>1056</v>
      </c>
      <c r="B76" s="30">
        <v>2</v>
      </c>
      <c r="C76" s="30" t="s">
        <v>877</v>
      </c>
      <c r="D76" s="30" t="s">
        <v>5</v>
      </c>
      <c r="E76" s="30">
        <v>89</v>
      </c>
      <c r="F76" s="30">
        <v>11</v>
      </c>
      <c r="G76" s="30" t="s">
        <v>3924</v>
      </c>
      <c r="H76" s="30" t="s">
        <v>439</v>
      </c>
      <c r="I76" s="30">
        <v>0</v>
      </c>
      <c r="J76" s="30">
        <v>1</v>
      </c>
      <c r="K76" s="30">
        <v>0</v>
      </c>
      <c r="L76" s="30">
        <v>0</v>
      </c>
      <c r="M76" s="30" t="s">
        <v>892</v>
      </c>
      <c r="N76" s="30">
        <v>17</v>
      </c>
      <c r="O76" s="22">
        <v>17</v>
      </c>
      <c r="P76" s="22">
        <v>0</v>
      </c>
      <c r="Q76" s="22">
        <v>1</v>
      </c>
      <c r="R76">
        <f>IFERROR(IF(I76=1,VLOOKUP(F76,Lookup!$A$2:$B$15,2,FALSE),0),0.5)</f>
        <v>0</v>
      </c>
      <c r="S76">
        <f>IF(K76=1,1,IFERROR(IF(H76="pass",VLOOKUP(F76,[1]Lookup!$D$2:$E$26,2,FALSE),0),1.6))</f>
        <v>1.6</v>
      </c>
      <c r="T76" s="6">
        <v>1.8975</v>
      </c>
      <c r="U76" s="6">
        <f t="shared" si="1"/>
        <v>1.8975</v>
      </c>
      <c r="V76" t="s">
        <v>181</v>
      </c>
    </row>
    <row r="77" spans="1:22" hidden="1">
      <c r="A77">
        <v>1086</v>
      </c>
      <c r="B77" s="30">
        <v>2</v>
      </c>
      <c r="C77" s="30" t="s">
        <v>5</v>
      </c>
      <c r="D77" s="30" t="s">
        <v>877</v>
      </c>
      <c r="E77" s="30">
        <v>90</v>
      </c>
      <c r="F77" s="30">
        <v>10</v>
      </c>
      <c r="G77" s="30" t="s">
        <v>3955</v>
      </c>
      <c r="H77" s="30" t="s">
        <v>439</v>
      </c>
      <c r="I77" s="30">
        <v>0</v>
      </c>
      <c r="J77" s="30">
        <v>1</v>
      </c>
      <c r="K77" s="30">
        <v>0</v>
      </c>
      <c r="L77" s="30">
        <v>0</v>
      </c>
      <c r="M77" s="30" t="s">
        <v>2540</v>
      </c>
      <c r="N77" s="30">
        <v>21</v>
      </c>
      <c r="O77" s="22">
        <v>21</v>
      </c>
      <c r="P77" s="22">
        <v>0</v>
      </c>
      <c r="Q77" s="22">
        <v>1</v>
      </c>
      <c r="R77">
        <f>IFERROR(IF(I77=1,VLOOKUP(F77,Lookup!$A$2:$B$15,2,FALSE),0),0.5)</f>
        <v>0</v>
      </c>
      <c r="S77">
        <f>IF(K77=1,1,IFERROR(IF(H77="pass",VLOOKUP(F77,[1]Lookup!$D$2:$E$26,2,FALSE),0),1.6))</f>
        <v>1.6</v>
      </c>
      <c r="T77" s="6">
        <v>1.9675</v>
      </c>
      <c r="U77" s="6">
        <f t="shared" si="1"/>
        <v>1.9675</v>
      </c>
      <c r="V77" t="s">
        <v>145</v>
      </c>
    </row>
    <row r="78" spans="1:22" hidden="1">
      <c r="A78">
        <v>1087</v>
      </c>
      <c r="B78" s="30">
        <v>2</v>
      </c>
      <c r="C78" s="30" t="s">
        <v>5</v>
      </c>
      <c r="D78" s="30" t="s">
        <v>877</v>
      </c>
      <c r="E78" s="30">
        <v>90</v>
      </c>
      <c r="F78" s="30">
        <v>10</v>
      </c>
      <c r="G78" s="30" t="s">
        <v>3956</v>
      </c>
      <c r="H78" s="30" t="s">
        <v>439</v>
      </c>
      <c r="I78" s="30">
        <v>0</v>
      </c>
      <c r="J78" s="30">
        <v>1</v>
      </c>
      <c r="K78" s="30">
        <v>0</v>
      </c>
      <c r="L78" s="30">
        <v>0</v>
      </c>
      <c r="M78" s="30" t="s">
        <v>2540</v>
      </c>
      <c r="N78" s="30">
        <v>10</v>
      </c>
      <c r="O78" s="22">
        <v>10</v>
      </c>
      <c r="P78" s="22">
        <v>0</v>
      </c>
      <c r="Q78" s="22">
        <v>1</v>
      </c>
      <c r="R78">
        <f>IFERROR(IF(I78=1,VLOOKUP(F78,Lookup!$A$2:$B$15,2,FALSE),0),0.5)</f>
        <v>0</v>
      </c>
      <c r="S78">
        <f>IF(K78=1,1,IFERROR(IF(H78="pass",VLOOKUP(F78,[1]Lookup!$D$2:$E$26,2,FALSE),0),1.6))</f>
        <v>1.6</v>
      </c>
      <c r="T78" s="6">
        <v>1.7750000000000001</v>
      </c>
      <c r="U78" s="6">
        <f t="shared" si="1"/>
        <v>1.7750000000000001</v>
      </c>
      <c r="V78" t="s">
        <v>145</v>
      </c>
    </row>
    <row r="79" spans="1:22" hidden="1">
      <c r="A79">
        <v>1152</v>
      </c>
      <c r="B79" s="30">
        <v>2</v>
      </c>
      <c r="C79" s="30" t="s">
        <v>15</v>
      </c>
      <c r="D79" s="30" t="s">
        <v>8</v>
      </c>
      <c r="E79" s="30">
        <v>87</v>
      </c>
      <c r="F79" s="30">
        <v>13</v>
      </c>
      <c r="G79" s="30" t="s">
        <v>4025</v>
      </c>
      <c r="H79" s="30" t="s">
        <v>439</v>
      </c>
      <c r="I79" s="30">
        <v>0</v>
      </c>
      <c r="J79" s="30">
        <v>1</v>
      </c>
      <c r="K79" s="30">
        <v>0</v>
      </c>
      <c r="L79" s="30">
        <v>0</v>
      </c>
      <c r="M79" s="30" t="s">
        <v>2384</v>
      </c>
      <c r="N79" s="30">
        <v>35</v>
      </c>
      <c r="O79" s="22">
        <v>35</v>
      </c>
      <c r="P79" s="22">
        <v>0</v>
      </c>
      <c r="Q79" s="22">
        <v>1</v>
      </c>
      <c r="R79">
        <f>IFERROR(IF(I79=1,VLOOKUP(F79,Lookup!$A$2:$B$15,2,FALSE),0),0.5)</f>
        <v>0</v>
      </c>
      <c r="S79">
        <f>IF(K79=1,1,IFERROR(IF(H79="pass",VLOOKUP(F79,[1]Lookup!$D$2:$E$26,2,FALSE),0),1.6))</f>
        <v>1.6</v>
      </c>
      <c r="T79" s="6">
        <v>2.2124999999999999</v>
      </c>
      <c r="U79" s="6">
        <f t="shared" si="1"/>
        <v>2.2124999999999999</v>
      </c>
      <c r="V79" t="s">
        <v>55</v>
      </c>
    </row>
    <row r="80" spans="1:22" hidden="1">
      <c r="A80">
        <v>1153</v>
      </c>
      <c r="B80" s="30">
        <v>2</v>
      </c>
      <c r="C80" s="30" t="s">
        <v>15</v>
      </c>
      <c r="D80" s="30" t="s">
        <v>8</v>
      </c>
      <c r="E80" s="30">
        <v>87</v>
      </c>
      <c r="F80" s="30">
        <v>13</v>
      </c>
      <c r="G80" s="30" t="s">
        <v>4026</v>
      </c>
      <c r="H80" s="30" t="s">
        <v>439</v>
      </c>
      <c r="I80" s="30">
        <v>0</v>
      </c>
      <c r="J80" s="30">
        <v>1</v>
      </c>
      <c r="K80" s="30">
        <v>0</v>
      </c>
      <c r="L80" s="30">
        <v>0</v>
      </c>
      <c r="M80" s="30" t="s">
        <v>1549</v>
      </c>
      <c r="N80" s="30">
        <v>-3</v>
      </c>
      <c r="O80" s="22">
        <v>-3</v>
      </c>
      <c r="P80" s="22">
        <v>0</v>
      </c>
      <c r="Q80" s="22">
        <v>1</v>
      </c>
      <c r="R80">
        <f>IFERROR(IF(I80=1,VLOOKUP(F80,Lookup!$A$2:$B$15,2,FALSE),0),0.5)</f>
        <v>0</v>
      </c>
      <c r="S80">
        <f>IF(K80=1,1,IFERROR(IF(H80="pass",VLOOKUP(F80,[1]Lookup!$D$2:$E$26,2,FALSE),0),1.6))</f>
        <v>1.6</v>
      </c>
      <c r="T80" s="6">
        <v>1.5475000000000001</v>
      </c>
      <c r="U80" s="6">
        <f t="shared" si="1"/>
        <v>1.5475000000000001</v>
      </c>
      <c r="V80" t="s">
        <v>77</v>
      </c>
    </row>
    <row r="81" spans="1:22" hidden="1">
      <c r="A81">
        <v>1357</v>
      </c>
      <c r="B81" s="30">
        <v>2</v>
      </c>
      <c r="C81" s="30" t="s">
        <v>23</v>
      </c>
      <c r="D81" s="30" t="s">
        <v>12</v>
      </c>
      <c r="E81" s="30">
        <v>87</v>
      </c>
      <c r="F81" s="30">
        <v>13</v>
      </c>
      <c r="G81" s="30" t="s">
        <v>4231</v>
      </c>
      <c r="H81" s="30" t="s">
        <v>439</v>
      </c>
      <c r="I81" s="30">
        <v>0</v>
      </c>
      <c r="J81" s="30">
        <v>1</v>
      </c>
      <c r="K81" s="30">
        <v>0</v>
      </c>
      <c r="L81" s="30">
        <v>0</v>
      </c>
      <c r="M81" s="30" t="s">
        <v>1911</v>
      </c>
      <c r="N81" s="30">
        <v>-3</v>
      </c>
      <c r="O81" s="22">
        <v>-3</v>
      </c>
      <c r="P81" s="22">
        <v>0</v>
      </c>
      <c r="Q81" s="22">
        <v>1</v>
      </c>
      <c r="R81">
        <f>IFERROR(IF(I81=1,VLOOKUP(F81,Lookup!$A$2:$B$15,2,FALSE),0),0.5)</f>
        <v>0</v>
      </c>
      <c r="S81">
        <f>IF(K81=1,1,IFERROR(IF(H81="pass",VLOOKUP(F81,[1]Lookup!$D$2:$E$26,2,FALSE),0),1.6))</f>
        <v>1.6</v>
      </c>
      <c r="T81" s="6">
        <v>1.5475000000000001</v>
      </c>
      <c r="U81" s="6">
        <f t="shared" si="1"/>
        <v>1.5475000000000001</v>
      </c>
      <c r="V81" t="s">
        <v>500</v>
      </c>
    </row>
    <row r="82" spans="1:22" hidden="1">
      <c r="A82">
        <v>1461</v>
      </c>
      <c r="B82" s="30">
        <v>2</v>
      </c>
      <c r="C82" s="30" t="s">
        <v>29</v>
      </c>
      <c r="D82" s="30" t="s">
        <v>21</v>
      </c>
      <c r="E82" s="30">
        <v>88</v>
      </c>
      <c r="F82" s="30">
        <v>12</v>
      </c>
      <c r="G82" s="30" t="s">
        <v>4336</v>
      </c>
      <c r="H82" s="30" t="s">
        <v>439</v>
      </c>
      <c r="I82" s="30">
        <v>0</v>
      </c>
      <c r="J82" s="30">
        <v>1</v>
      </c>
      <c r="K82" s="30">
        <v>0</v>
      </c>
      <c r="L82" s="30">
        <v>0</v>
      </c>
      <c r="M82" s="30" t="s">
        <v>1411</v>
      </c>
      <c r="N82" s="30">
        <v>4</v>
      </c>
      <c r="O82" s="22">
        <v>4</v>
      </c>
      <c r="P82" s="22">
        <v>0</v>
      </c>
      <c r="Q82" s="22">
        <v>1</v>
      </c>
      <c r="R82">
        <f>IFERROR(IF(I82=1,VLOOKUP(F82,Lookup!$A$2:$B$15,2,FALSE),0),0.5)</f>
        <v>0</v>
      </c>
      <c r="S82">
        <f>IF(K82=1,1,IFERROR(IF(H82="pass",VLOOKUP(F82,[1]Lookup!$D$2:$E$26,2,FALSE),0),1.6))</f>
        <v>1.6</v>
      </c>
      <c r="T82" s="6">
        <v>1.6700000000000002</v>
      </c>
      <c r="U82" s="6">
        <f t="shared" si="1"/>
        <v>1.6700000000000002</v>
      </c>
      <c r="V82" t="s">
        <v>137</v>
      </c>
    </row>
    <row r="83" spans="1:22" hidden="1">
      <c r="A83">
        <v>1530</v>
      </c>
      <c r="B83" s="30">
        <v>2</v>
      </c>
      <c r="C83" s="30" t="s">
        <v>29</v>
      </c>
      <c r="D83" s="30" t="s">
        <v>21</v>
      </c>
      <c r="E83" s="30">
        <v>90</v>
      </c>
      <c r="F83" s="30">
        <v>10</v>
      </c>
      <c r="G83" s="30" t="s">
        <v>4406</v>
      </c>
      <c r="H83" s="30" t="s">
        <v>439</v>
      </c>
      <c r="I83" s="30">
        <v>0</v>
      </c>
      <c r="J83" s="30">
        <v>1</v>
      </c>
      <c r="K83" s="30">
        <v>0</v>
      </c>
      <c r="L83" s="30">
        <v>0</v>
      </c>
      <c r="M83" s="30" t="s">
        <v>1409</v>
      </c>
      <c r="N83" s="30">
        <v>0</v>
      </c>
      <c r="O83" s="22">
        <v>0</v>
      </c>
      <c r="P83" s="22">
        <v>0</v>
      </c>
      <c r="Q83" s="22">
        <v>1</v>
      </c>
      <c r="R83">
        <f>IFERROR(IF(I83=1,VLOOKUP(F83,Lookup!$A$2:$B$15,2,FALSE),0),0.5)</f>
        <v>0</v>
      </c>
      <c r="S83">
        <f>IF(K83=1,1,IFERROR(IF(H83="pass",VLOOKUP(F83,[1]Lookup!$D$2:$E$26,2,FALSE),0),1.6))</f>
        <v>1.6</v>
      </c>
      <c r="T83" s="6">
        <v>1.6</v>
      </c>
      <c r="U83" s="6">
        <f t="shared" si="1"/>
        <v>1.6</v>
      </c>
      <c r="V83" t="s">
        <v>44</v>
      </c>
    </row>
    <row r="84" spans="1:22" hidden="1">
      <c r="A84">
        <v>1625</v>
      </c>
      <c r="B84" s="30">
        <v>2</v>
      </c>
      <c r="C84" s="30" t="s">
        <v>14</v>
      </c>
      <c r="D84" s="30" t="s">
        <v>3</v>
      </c>
      <c r="E84" s="30">
        <v>90</v>
      </c>
      <c r="F84" s="30">
        <v>10</v>
      </c>
      <c r="G84" s="30" t="s">
        <v>4503</v>
      </c>
      <c r="H84" s="30" t="s">
        <v>439</v>
      </c>
      <c r="I84" s="30">
        <v>0</v>
      </c>
      <c r="J84" s="30">
        <v>1</v>
      </c>
      <c r="K84" s="30">
        <v>0</v>
      </c>
      <c r="L84" s="30">
        <v>0</v>
      </c>
      <c r="M84" s="30" t="s">
        <v>1758</v>
      </c>
      <c r="N84" s="30">
        <v>-2</v>
      </c>
      <c r="O84" s="22">
        <v>-2</v>
      </c>
      <c r="P84" s="22">
        <v>0</v>
      </c>
      <c r="Q84" s="22">
        <v>1</v>
      </c>
      <c r="R84">
        <f>IFERROR(IF(I84=1,VLOOKUP(F84,Lookup!$A$2:$B$15,2,FALSE),0),0.5)</f>
        <v>0</v>
      </c>
      <c r="S84">
        <f>IF(K84=1,1,IFERROR(IF(H84="pass",VLOOKUP(F84,[1]Lookup!$D$2:$E$26,2,FALSE),0),1.6))</f>
        <v>1.6</v>
      </c>
      <c r="T84" s="6">
        <v>1.5650000000000002</v>
      </c>
      <c r="U84" s="6">
        <f t="shared" si="1"/>
        <v>1.5650000000000002</v>
      </c>
      <c r="V84" t="s">
        <v>177</v>
      </c>
    </row>
    <row r="85" spans="1:22" hidden="1">
      <c r="A85">
        <v>1743</v>
      </c>
      <c r="B85" s="30">
        <v>2</v>
      </c>
      <c r="C85" s="30" t="s">
        <v>11</v>
      </c>
      <c r="D85" s="30" t="s">
        <v>16</v>
      </c>
      <c r="E85" s="30">
        <v>90</v>
      </c>
      <c r="F85" s="30">
        <v>10</v>
      </c>
      <c r="G85" s="30" t="s">
        <v>4623</v>
      </c>
      <c r="H85" s="30" t="s">
        <v>439</v>
      </c>
      <c r="I85" s="30">
        <v>0</v>
      </c>
      <c r="J85" s="30">
        <v>1</v>
      </c>
      <c r="K85" s="30">
        <v>0</v>
      </c>
      <c r="L85" s="30">
        <v>0</v>
      </c>
      <c r="M85" s="30" t="s">
        <v>2667</v>
      </c>
      <c r="N85" s="30">
        <v>5</v>
      </c>
      <c r="O85" s="22">
        <v>5</v>
      </c>
      <c r="P85" s="22">
        <v>0</v>
      </c>
      <c r="Q85" s="22">
        <v>1</v>
      </c>
      <c r="R85">
        <f>IFERROR(IF(I85=1,VLOOKUP(F85,Lookup!$A$2:$B$15,2,FALSE),0),0.5)</f>
        <v>0</v>
      </c>
      <c r="S85">
        <f>IF(K85=1,1,IFERROR(IF(H85="pass",VLOOKUP(F85,[1]Lookup!$D$2:$E$26,2,FALSE),0),1.6))</f>
        <v>1.6</v>
      </c>
      <c r="T85" s="6">
        <v>1.6875</v>
      </c>
      <c r="U85" s="6">
        <f t="shared" si="1"/>
        <v>1.6875</v>
      </c>
      <c r="V85" t="s">
        <v>87</v>
      </c>
    </row>
    <row r="86" spans="1:22" hidden="1">
      <c r="A86">
        <v>1890</v>
      </c>
      <c r="B86" s="30">
        <v>2</v>
      </c>
      <c r="C86" s="30" t="s">
        <v>30</v>
      </c>
      <c r="D86" s="30" t="s">
        <v>6</v>
      </c>
      <c r="E86" s="30">
        <v>90</v>
      </c>
      <c r="F86" s="30">
        <v>10</v>
      </c>
      <c r="G86" s="30" t="s">
        <v>4777</v>
      </c>
      <c r="H86" s="30" t="s">
        <v>439</v>
      </c>
      <c r="I86" s="30">
        <v>0</v>
      </c>
      <c r="J86" s="30">
        <v>1</v>
      </c>
      <c r="K86" s="30">
        <v>0</v>
      </c>
      <c r="L86" s="30">
        <v>0</v>
      </c>
      <c r="M86" s="30" t="s">
        <v>4761</v>
      </c>
      <c r="N86" s="30">
        <v>18</v>
      </c>
      <c r="O86" s="22">
        <v>18</v>
      </c>
      <c r="P86" s="22">
        <v>0</v>
      </c>
      <c r="Q86" s="22">
        <v>1</v>
      </c>
      <c r="R86">
        <f>IFERROR(IF(I86=1,VLOOKUP(F86,Lookup!$A$2:$B$15,2,FALSE),0),0.5)</f>
        <v>0</v>
      </c>
      <c r="S86">
        <f>IF(K86=1,1,IFERROR(IF(H86="pass",VLOOKUP(F86,[1]Lookup!$D$2:$E$26,2,FALSE),0),1.6))</f>
        <v>1.6</v>
      </c>
      <c r="T86" s="6">
        <v>1.915</v>
      </c>
      <c r="U86" s="6">
        <f t="shared" si="1"/>
        <v>1.915</v>
      </c>
      <c r="V86" t="s">
        <v>2810</v>
      </c>
    </row>
    <row r="87" spans="1:22" hidden="1">
      <c r="A87">
        <v>1943</v>
      </c>
      <c r="B87" s="30">
        <v>2</v>
      </c>
      <c r="C87" s="30" t="s">
        <v>6</v>
      </c>
      <c r="D87" s="30" t="s">
        <v>30</v>
      </c>
      <c r="E87" s="30">
        <v>87</v>
      </c>
      <c r="F87" s="30">
        <v>13</v>
      </c>
      <c r="G87" s="30" t="s">
        <v>4830</v>
      </c>
      <c r="H87" s="30" t="s">
        <v>439</v>
      </c>
      <c r="I87" s="30">
        <v>0</v>
      </c>
      <c r="J87" s="30">
        <v>1</v>
      </c>
      <c r="K87" s="30">
        <v>0</v>
      </c>
      <c r="L87" s="30">
        <v>0</v>
      </c>
      <c r="M87" s="30" t="s">
        <v>2521</v>
      </c>
      <c r="N87" s="30">
        <v>30</v>
      </c>
      <c r="O87" s="22">
        <v>30</v>
      </c>
      <c r="P87" s="22">
        <v>0</v>
      </c>
      <c r="Q87" s="22">
        <v>1</v>
      </c>
      <c r="R87">
        <f>IFERROR(IF(I87=1,VLOOKUP(F87,Lookup!$A$2:$B$15,2,FALSE),0),0.5)</f>
        <v>0</v>
      </c>
      <c r="S87">
        <f>IF(K87=1,1,IFERROR(IF(H87="pass",VLOOKUP(F87,[1]Lookup!$D$2:$E$26,2,FALSE),0),1.6))</f>
        <v>1.6</v>
      </c>
      <c r="T87" s="6">
        <v>2.125</v>
      </c>
      <c r="U87" s="6">
        <f t="shared" si="1"/>
        <v>2.125</v>
      </c>
      <c r="V87" t="s">
        <v>176</v>
      </c>
    </row>
    <row r="88" spans="1:22" s="5" customFormat="1" hidden="1">
      <c r="A88">
        <v>1944</v>
      </c>
      <c r="B88" s="30">
        <v>2</v>
      </c>
      <c r="C88" s="30" t="s">
        <v>6</v>
      </c>
      <c r="D88" s="30" t="s">
        <v>30</v>
      </c>
      <c r="E88" s="30">
        <v>87</v>
      </c>
      <c r="F88" s="30">
        <v>13</v>
      </c>
      <c r="G88" s="30" t="s">
        <v>4831</v>
      </c>
      <c r="H88" s="30" t="s">
        <v>439</v>
      </c>
      <c r="I88" s="30">
        <v>0</v>
      </c>
      <c r="J88" s="30">
        <v>1</v>
      </c>
      <c r="K88" s="30">
        <v>0</v>
      </c>
      <c r="L88" s="30">
        <v>0</v>
      </c>
      <c r="M88" s="30" t="s">
        <v>2563</v>
      </c>
      <c r="N88" s="30">
        <v>19</v>
      </c>
      <c r="O88" s="22">
        <v>19</v>
      </c>
      <c r="P88" s="22">
        <v>0</v>
      </c>
      <c r="Q88" s="22">
        <v>1</v>
      </c>
      <c r="R88">
        <f>IFERROR(IF(I88=1,VLOOKUP(F88,Lookup!$A$2:$B$15,2,FALSE),0),0.5)</f>
        <v>0</v>
      </c>
      <c r="S88">
        <f>IF(K88=1,1,IFERROR(IF(H88="pass",VLOOKUP(F88,[1]Lookup!$D$2:$E$26,2,FALSE),0),1.6))</f>
        <v>1.6</v>
      </c>
      <c r="T88" s="6">
        <v>1.9325000000000001</v>
      </c>
      <c r="U88" s="6">
        <f t="shared" si="1"/>
        <v>1.9325000000000001</v>
      </c>
      <c r="V88" t="s">
        <v>79</v>
      </c>
    </row>
    <row r="89" spans="1:22" hidden="1">
      <c r="A89">
        <v>32</v>
      </c>
      <c r="B89" s="22">
        <v>1</v>
      </c>
      <c r="C89" s="22" t="s">
        <v>30</v>
      </c>
      <c r="D89" s="22" t="s">
        <v>13</v>
      </c>
      <c r="E89" s="22">
        <v>81</v>
      </c>
      <c r="F89" s="22">
        <v>19</v>
      </c>
      <c r="G89" s="22" t="s">
        <v>613</v>
      </c>
      <c r="H89" s="22" t="s">
        <v>439</v>
      </c>
      <c r="I89" s="22">
        <v>0</v>
      </c>
      <c r="J89" s="22">
        <v>1</v>
      </c>
      <c r="K89" s="22">
        <v>0</v>
      </c>
      <c r="L89" s="22">
        <v>0</v>
      </c>
      <c r="M89" s="22" t="s">
        <v>614</v>
      </c>
      <c r="N89" s="22">
        <v>-1</v>
      </c>
      <c r="O89" s="22">
        <v>-1</v>
      </c>
      <c r="P89" s="22">
        <v>0</v>
      </c>
      <c r="Q89" s="22">
        <v>1</v>
      </c>
      <c r="R89">
        <f>IFERROR(IF(I89=1,VLOOKUP(F89,Lookup!$A$2:$B$15,2,FALSE),0),0.5)</f>
        <v>0</v>
      </c>
      <c r="S89">
        <f>IF(K89=1,1,IFERROR(IF(H89="pass",VLOOKUP(F89,[1]Lookup!$D$2:$E$26,2,FALSE),0),1.6))</f>
        <v>1.6</v>
      </c>
      <c r="T89" s="6">
        <v>1.5825</v>
      </c>
      <c r="U89" s="6">
        <f t="shared" si="1"/>
        <v>1.5825</v>
      </c>
      <c r="V89" t="s">
        <v>116</v>
      </c>
    </row>
    <row r="90" spans="1:22" hidden="1">
      <c r="A90">
        <v>39</v>
      </c>
      <c r="B90" s="22">
        <v>1</v>
      </c>
      <c r="C90" s="22" t="s">
        <v>30</v>
      </c>
      <c r="D90" s="22" t="s">
        <v>13</v>
      </c>
      <c r="E90" s="22">
        <v>86</v>
      </c>
      <c r="F90" s="22">
        <v>14</v>
      </c>
      <c r="G90" s="22" t="s">
        <v>618</v>
      </c>
      <c r="H90" s="22" t="s">
        <v>439</v>
      </c>
      <c r="I90" s="22">
        <v>0</v>
      </c>
      <c r="J90" s="22">
        <v>1</v>
      </c>
      <c r="K90" s="22">
        <v>0</v>
      </c>
      <c r="L90" s="22">
        <v>0</v>
      </c>
      <c r="M90" s="22" t="s">
        <v>592</v>
      </c>
      <c r="N90" s="22">
        <v>4</v>
      </c>
      <c r="O90" s="22">
        <v>4</v>
      </c>
      <c r="P90" s="22">
        <v>0</v>
      </c>
      <c r="Q90" s="22">
        <v>1</v>
      </c>
      <c r="R90">
        <f>IFERROR(IF(I90=1,VLOOKUP(F90,Lookup!$A$2:$B$15,2,FALSE),0),0.5)</f>
        <v>0</v>
      </c>
      <c r="S90">
        <f>IF(K90=1,1,IFERROR(IF(H90="pass",VLOOKUP(F90,[1]Lookup!$D$2:$E$26,2,FALSE),0),1.6))</f>
        <v>1.6</v>
      </c>
      <c r="T90" s="6">
        <v>1.6700000000000002</v>
      </c>
      <c r="U90" s="6">
        <f t="shared" si="1"/>
        <v>1.6700000000000002</v>
      </c>
      <c r="V90" t="s">
        <v>460</v>
      </c>
    </row>
    <row r="91" spans="1:22" hidden="1">
      <c r="A91">
        <v>40</v>
      </c>
      <c r="B91" s="22">
        <v>1</v>
      </c>
      <c r="C91" s="22" t="s">
        <v>30</v>
      </c>
      <c r="D91" s="22" t="s">
        <v>13</v>
      </c>
      <c r="E91" s="22">
        <v>82</v>
      </c>
      <c r="F91" s="22">
        <v>18</v>
      </c>
      <c r="G91" s="22" t="s">
        <v>619</v>
      </c>
      <c r="H91" s="22" t="s">
        <v>439</v>
      </c>
      <c r="I91" s="22">
        <v>0</v>
      </c>
      <c r="J91" s="22">
        <v>1</v>
      </c>
      <c r="K91" s="22">
        <v>0</v>
      </c>
      <c r="L91" s="22">
        <v>0</v>
      </c>
      <c r="M91" s="22" t="s">
        <v>614</v>
      </c>
      <c r="N91" s="22">
        <v>3</v>
      </c>
      <c r="O91" s="22">
        <v>3</v>
      </c>
      <c r="P91" s="22">
        <v>0</v>
      </c>
      <c r="Q91" s="22">
        <v>1</v>
      </c>
      <c r="R91">
        <f>IFERROR(IF(I91=1,VLOOKUP(F91,Lookup!$A$2:$B$15,2,FALSE),0),0.5)</f>
        <v>0</v>
      </c>
      <c r="S91">
        <f>IF(K91=1,1,IFERROR(IF(H91="pass",VLOOKUP(F91,[1]Lookup!$D$2:$E$26,2,FALSE),0),1.6))</f>
        <v>1.6</v>
      </c>
      <c r="T91" s="6">
        <v>1.6525000000000001</v>
      </c>
      <c r="U91" s="6">
        <f t="shared" si="1"/>
        <v>1.6525000000000001</v>
      </c>
      <c r="V91" t="s">
        <v>116</v>
      </c>
    </row>
    <row r="92" spans="1:22" hidden="1">
      <c r="A92">
        <v>321</v>
      </c>
      <c r="B92" s="22">
        <v>1</v>
      </c>
      <c r="C92" s="22" t="s">
        <v>0</v>
      </c>
      <c r="D92" s="22" t="s">
        <v>8</v>
      </c>
      <c r="E92" s="22">
        <v>81</v>
      </c>
      <c r="F92" s="22">
        <v>19</v>
      </c>
      <c r="G92" s="22" t="s">
        <v>834</v>
      </c>
      <c r="H92" s="22" t="s">
        <v>439</v>
      </c>
      <c r="I92" s="22">
        <v>0</v>
      </c>
      <c r="J92" s="22">
        <v>1</v>
      </c>
      <c r="K92" s="22">
        <v>0</v>
      </c>
      <c r="L92" s="22">
        <v>0</v>
      </c>
      <c r="M92" s="22" t="s">
        <v>756</v>
      </c>
      <c r="N92" s="22">
        <v>13</v>
      </c>
      <c r="O92" s="22">
        <v>13</v>
      </c>
      <c r="P92" s="22">
        <v>0</v>
      </c>
      <c r="Q92" s="22">
        <v>1</v>
      </c>
      <c r="R92">
        <f>IFERROR(IF(I92=1,VLOOKUP(F92,Lookup!$A$2:$B$15,2,FALSE),0),0.5)</f>
        <v>0</v>
      </c>
      <c r="S92">
        <f>IF(K92=1,1,IFERROR(IF(H92="pass",VLOOKUP(F92,[1]Lookup!$D$2:$E$26,2,FALSE),0),1.6))</f>
        <v>1.6</v>
      </c>
      <c r="T92" s="6">
        <v>1.8275000000000001</v>
      </c>
      <c r="U92" s="6">
        <f t="shared" si="1"/>
        <v>1.8275000000000001</v>
      </c>
      <c r="V92" t="s">
        <v>136</v>
      </c>
    </row>
    <row r="93" spans="1:22" hidden="1">
      <c r="A93">
        <v>479</v>
      </c>
      <c r="B93" s="22">
        <v>1</v>
      </c>
      <c r="C93" s="22" t="s">
        <v>17</v>
      </c>
      <c r="D93" s="22" t="s">
        <v>877</v>
      </c>
      <c r="E93" s="22">
        <v>81</v>
      </c>
      <c r="F93" s="22">
        <v>19</v>
      </c>
      <c r="G93" s="22" t="s">
        <v>947</v>
      </c>
      <c r="H93" s="22" t="s">
        <v>439</v>
      </c>
      <c r="I93" s="22">
        <v>0</v>
      </c>
      <c r="J93" s="22">
        <v>1</v>
      </c>
      <c r="K93" s="22">
        <v>0</v>
      </c>
      <c r="L93" s="22">
        <v>0</v>
      </c>
      <c r="M93" s="22" t="s">
        <v>879</v>
      </c>
      <c r="N93" s="22">
        <v>6</v>
      </c>
      <c r="O93" s="22">
        <v>6</v>
      </c>
      <c r="P93" s="22">
        <v>0</v>
      </c>
      <c r="Q93" s="22">
        <v>1</v>
      </c>
      <c r="R93">
        <f>IFERROR(IF(I93=1,VLOOKUP(F93,Lookup!$A$2:$B$15,2,FALSE),0),0.5)</f>
        <v>0</v>
      </c>
      <c r="S93">
        <f>IF(K93=1,1,IFERROR(IF(H93="pass",VLOOKUP(F93,[1]Lookup!$D$2:$E$26,2,FALSE),0),1.6))</f>
        <v>1.6</v>
      </c>
      <c r="T93" s="6">
        <v>1.7050000000000001</v>
      </c>
      <c r="U93" s="6">
        <f t="shared" si="1"/>
        <v>1.7050000000000001</v>
      </c>
      <c r="V93" t="s">
        <v>81</v>
      </c>
    </row>
    <row r="94" spans="1:22" hidden="1">
      <c r="A94">
        <v>686</v>
      </c>
      <c r="B94" s="22">
        <v>1</v>
      </c>
      <c r="C94" s="22" t="s">
        <v>4</v>
      </c>
      <c r="D94" s="22" t="s">
        <v>9</v>
      </c>
      <c r="E94" s="22">
        <v>81</v>
      </c>
      <c r="F94" s="22">
        <v>19</v>
      </c>
      <c r="G94" s="22" t="s">
        <v>1021</v>
      </c>
      <c r="H94" s="22" t="s">
        <v>439</v>
      </c>
      <c r="I94" s="22">
        <v>0</v>
      </c>
      <c r="J94" s="22">
        <v>1</v>
      </c>
      <c r="K94" s="22">
        <v>0</v>
      </c>
      <c r="L94" s="22">
        <v>0</v>
      </c>
      <c r="M94" s="22" t="s">
        <v>1005</v>
      </c>
      <c r="N94" s="22">
        <v>3</v>
      </c>
      <c r="O94" s="22">
        <v>3</v>
      </c>
      <c r="P94" s="22">
        <v>0</v>
      </c>
      <c r="Q94" s="22">
        <v>1</v>
      </c>
      <c r="R94">
        <f>IFERROR(IF(I94=1,VLOOKUP(F94,Lookup!$A$2:$B$15,2,FALSE),0),0.5)</f>
        <v>0</v>
      </c>
      <c r="S94">
        <f>IF(K94=1,1,IFERROR(IF(H94="pass",VLOOKUP(F94,[1]Lookup!$D$2:$E$26,2,FALSE),0),1.6))</f>
        <v>1.6</v>
      </c>
      <c r="T94" s="6">
        <v>1.6525000000000001</v>
      </c>
      <c r="U94" s="6">
        <f t="shared" si="1"/>
        <v>1.6525000000000001</v>
      </c>
      <c r="V94" t="s">
        <v>129</v>
      </c>
    </row>
    <row r="95" spans="1:22" hidden="1">
      <c r="A95">
        <v>571</v>
      </c>
      <c r="B95" s="22">
        <v>1</v>
      </c>
      <c r="C95" s="22" t="s">
        <v>9</v>
      </c>
      <c r="D95" s="22" t="s">
        <v>4</v>
      </c>
      <c r="E95" s="22">
        <v>83</v>
      </c>
      <c r="F95" s="22">
        <v>17</v>
      </c>
      <c r="G95" s="22" t="s">
        <v>1024</v>
      </c>
      <c r="H95" s="22" t="s">
        <v>439</v>
      </c>
      <c r="I95" s="22">
        <v>0</v>
      </c>
      <c r="J95" s="22">
        <v>1</v>
      </c>
      <c r="K95" s="22">
        <v>0</v>
      </c>
      <c r="L95" s="22">
        <v>0</v>
      </c>
      <c r="M95" s="22" t="s">
        <v>1025</v>
      </c>
      <c r="N95" s="22">
        <v>10</v>
      </c>
      <c r="O95" s="22">
        <v>10</v>
      </c>
      <c r="P95" s="22">
        <v>0</v>
      </c>
      <c r="Q95" s="22">
        <v>1</v>
      </c>
      <c r="R95">
        <f>IFERROR(IF(I95=1,VLOOKUP(F95,Lookup!$A$2:$B$15,2,FALSE),0),0.5)</f>
        <v>0</v>
      </c>
      <c r="S95">
        <f>IF(K95=1,1,IFERROR(IF(H95="pass",VLOOKUP(F95,[1]Lookup!$D$2:$E$26,2,FALSE),0),1.6))</f>
        <v>1.6</v>
      </c>
      <c r="T95" s="6">
        <v>1.7750000000000001</v>
      </c>
      <c r="U95" s="6">
        <f t="shared" si="1"/>
        <v>1.7750000000000001</v>
      </c>
      <c r="V95" t="s">
        <v>175</v>
      </c>
    </row>
    <row r="96" spans="1:22" hidden="1">
      <c r="A96">
        <v>608</v>
      </c>
      <c r="B96" s="22">
        <v>1</v>
      </c>
      <c r="C96" s="22" t="s">
        <v>4</v>
      </c>
      <c r="D96" s="22" t="s">
        <v>9</v>
      </c>
      <c r="E96" s="22">
        <v>86</v>
      </c>
      <c r="F96" s="22">
        <v>14</v>
      </c>
      <c r="G96" s="22" t="s">
        <v>1058</v>
      </c>
      <c r="H96" s="22" t="s">
        <v>439</v>
      </c>
      <c r="I96" s="22">
        <v>0</v>
      </c>
      <c r="J96" s="22">
        <v>1</v>
      </c>
      <c r="K96" s="22">
        <v>0</v>
      </c>
      <c r="L96" s="22">
        <v>0</v>
      </c>
      <c r="M96" s="22" t="s">
        <v>1013</v>
      </c>
      <c r="N96" s="22">
        <v>6</v>
      </c>
      <c r="O96" s="22">
        <v>6</v>
      </c>
      <c r="P96" s="22">
        <v>0</v>
      </c>
      <c r="Q96" s="22">
        <v>1</v>
      </c>
      <c r="R96">
        <f>IFERROR(IF(I96=1,VLOOKUP(F96,Lookup!$A$2:$B$15,2,FALSE),0),0.5)</f>
        <v>0</v>
      </c>
      <c r="S96">
        <f>IF(K96=1,1,IFERROR(IF(H96="pass",VLOOKUP(F96,[1]Lookup!$D$2:$E$26,2,FALSE),0),1.6))</f>
        <v>1.6</v>
      </c>
      <c r="T96" s="6">
        <v>1.7050000000000001</v>
      </c>
      <c r="U96" s="6">
        <f t="shared" si="1"/>
        <v>1.7050000000000001</v>
      </c>
      <c r="V96" t="s">
        <v>447</v>
      </c>
    </row>
    <row r="97" spans="1:22" hidden="1">
      <c r="A97">
        <v>616</v>
      </c>
      <c r="B97" s="22">
        <v>1</v>
      </c>
      <c r="C97" s="22" t="s">
        <v>9</v>
      </c>
      <c r="D97" s="22" t="s">
        <v>4</v>
      </c>
      <c r="E97" s="22">
        <v>82</v>
      </c>
      <c r="F97" s="22">
        <v>18</v>
      </c>
      <c r="G97" s="22" t="s">
        <v>1064</v>
      </c>
      <c r="H97" s="22" t="s">
        <v>439</v>
      </c>
      <c r="I97" s="22">
        <v>0</v>
      </c>
      <c r="J97" s="22">
        <v>1</v>
      </c>
      <c r="K97" s="22">
        <v>0</v>
      </c>
      <c r="L97" s="22">
        <v>0</v>
      </c>
      <c r="M97" s="22" t="s">
        <v>1030</v>
      </c>
      <c r="N97" s="22">
        <v>3</v>
      </c>
      <c r="O97" s="22">
        <v>3</v>
      </c>
      <c r="P97" s="22">
        <v>0</v>
      </c>
      <c r="Q97" s="22">
        <v>1</v>
      </c>
      <c r="R97">
        <f>IFERROR(IF(I97=1,VLOOKUP(F97,Lookup!$A$2:$B$15,2,FALSE),0),0.5)</f>
        <v>0</v>
      </c>
      <c r="S97">
        <f>IF(K97=1,1,IFERROR(IF(H97="pass",VLOOKUP(F97,[1]Lookup!$D$2:$E$26,2,FALSE),0),1.6))</f>
        <v>1.6</v>
      </c>
      <c r="T97" s="6">
        <v>1.6525000000000001</v>
      </c>
      <c r="U97" s="6">
        <f t="shared" si="1"/>
        <v>1.6525000000000001</v>
      </c>
      <c r="V97" t="s">
        <v>171</v>
      </c>
    </row>
    <row r="98" spans="1:22" hidden="1">
      <c r="A98">
        <v>887</v>
      </c>
      <c r="B98" s="22">
        <v>1</v>
      </c>
      <c r="C98" s="22" t="s">
        <v>2</v>
      </c>
      <c r="D98" s="22" t="s">
        <v>18</v>
      </c>
      <c r="E98" s="22">
        <v>81</v>
      </c>
      <c r="F98" s="22">
        <v>19</v>
      </c>
      <c r="G98" s="22" t="s">
        <v>1261</v>
      </c>
      <c r="H98" s="22" t="s">
        <v>439</v>
      </c>
      <c r="I98" s="22">
        <v>0</v>
      </c>
      <c r="J98" s="22">
        <v>1</v>
      </c>
      <c r="K98" s="22">
        <v>0</v>
      </c>
      <c r="L98" s="22">
        <v>0</v>
      </c>
      <c r="M98" s="22" t="s">
        <v>1144</v>
      </c>
      <c r="N98" s="22">
        <v>1</v>
      </c>
      <c r="O98" s="22">
        <v>1</v>
      </c>
      <c r="P98" s="22">
        <v>0</v>
      </c>
      <c r="Q98" s="22">
        <v>1</v>
      </c>
      <c r="R98">
        <f>IFERROR(IF(I98=1,VLOOKUP(F98,Lookup!$A$2:$B$15,2,FALSE),0),0.5)</f>
        <v>0</v>
      </c>
      <c r="S98">
        <f>IF(K98=1,1,IFERROR(IF(H98="pass",VLOOKUP(F98,[1]Lookup!$D$2:$E$26,2,FALSE),0),1.6))</f>
        <v>1.6</v>
      </c>
      <c r="T98" s="6">
        <v>1.6175000000000002</v>
      </c>
      <c r="U98" s="6">
        <f t="shared" si="1"/>
        <v>1.6175000000000002</v>
      </c>
      <c r="V98" t="s">
        <v>62</v>
      </c>
    </row>
    <row r="99" spans="1:22" hidden="1">
      <c r="A99">
        <v>931</v>
      </c>
      <c r="B99" s="22">
        <v>1</v>
      </c>
      <c r="C99" s="22" t="s">
        <v>27</v>
      </c>
      <c r="D99" s="22" t="s">
        <v>3</v>
      </c>
      <c r="E99" s="22">
        <v>81</v>
      </c>
      <c r="F99" s="22">
        <v>19</v>
      </c>
      <c r="G99" s="22" t="s">
        <v>1290</v>
      </c>
      <c r="H99" s="22" t="s">
        <v>439</v>
      </c>
      <c r="I99" s="22">
        <v>0</v>
      </c>
      <c r="J99" s="22">
        <v>1</v>
      </c>
      <c r="K99" s="22">
        <v>0</v>
      </c>
      <c r="L99" s="22">
        <v>0</v>
      </c>
      <c r="M99" s="22" t="s">
        <v>1291</v>
      </c>
      <c r="N99" s="22">
        <v>11</v>
      </c>
      <c r="O99" s="22">
        <v>11</v>
      </c>
      <c r="P99" s="22">
        <v>0</v>
      </c>
      <c r="Q99" s="22">
        <v>1</v>
      </c>
      <c r="R99">
        <f>IFERROR(IF(I99=1,VLOOKUP(F99,Lookup!$A$2:$B$15,2,FALSE),0),0.5)</f>
        <v>0</v>
      </c>
      <c r="S99">
        <f>IF(K99=1,1,IFERROR(IF(H99="pass",VLOOKUP(F99,[1]Lookup!$D$2:$E$26,2,FALSE),0),1.6))</f>
        <v>1.6</v>
      </c>
      <c r="T99" s="6">
        <v>1.7925</v>
      </c>
      <c r="U99" s="6">
        <f t="shared" si="1"/>
        <v>1.7925</v>
      </c>
      <c r="V99" t="s">
        <v>152</v>
      </c>
    </row>
    <row r="100" spans="1:22" hidden="1">
      <c r="A100">
        <v>1024</v>
      </c>
      <c r="B100" s="22">
        <v>1</v>
      </c>
      <c r="C100" s="22" t="s">
        <v>27</v>
      </c>
      <c r="D100" s="22" t="s">
        <v>3</v>
      </c>
      <c r="E100" s="22">
        <v>85</v>
      </c>
      <c r="F100" s="22">
        <v>15</v>
      </c>
      <c r="G100" s="22" t="s">
        <v>1368</v>
      </c>
      <c r="H100" s="22" t="s">
        <v>439</v>
      </c>
      <c r="I100" s="22">
        <v>0</v>
      </c>
      <c r="J100" s="22">
        <v>1</v>
      </c>
      <c r="K100" s="22">
        <v>0</v>
      </c>
      <c r="L100" s="22">
        <v>0</v>
      </c>
      <c r="M100" s="22" t="s">
        <v>1302</v>
      </c>
      <c r="N100" s="22">
        <v>1</v>
      </c>
      <c r="O100" s="22">
        <v>1</v>
      </c>
      <c r="P100" s="22">
        <v>0</v>
      </c>
      <c r="Q100" s="22">
        <v>1</v>
      </c>
      <c r="R100">
        <f>IFERROR(IF(I100=1,VLOOKUP(F100,Lookup!$A$2:$B$15,2,FALSE),0),0.5)</f>
        <v>0</v>
      </c>
      <c r="S100">
        <f>IF(K100=1,1,IFERROR(IF(H100="pass",VLOOKUP(F100,[1]Lookup!$D$2:$E$26,2,FALSE),0),1.6))</f>
        <v>1.6</v>
      </c>
      <c r="T100" s="6">
        <v>1.6175000000000002</v>
      </c>
      <c r="U100" s="6">
        <f t="shared" si="1"/>
        <v>1.6175000000000002</v>
      </c>
      <c r="V100" t="s">
        <v>481</v>
      </c>
    </row>
    <row r="101" spans="1:22" hidden="1">
      <c r="A101">
        <v>1025</v>
      </c>
      <c r="B101" s="22">
        <v>1</v>
      </c>
      <c r="C101" s="22" t="s">
        <v>27</v>
      </c>
      <c r="D101" s="22" t="s">
        <v>3</v>
      </c>
      <c r="E101" s="22">
        <v>85</v>
      </c>
      <c r="F101" s="22">
        <v>15</v>
      </c>
      <c r="G101" s="22" t="s">
        <v>1369</v>
      </c>
      <c r="H101" s="22" t="s">
        <v>439</v>
      </c>
      <c r="I101" s="22">
        <v>0</v>
      </c>
      <c r="J101" s="22">
        <v>1</v>
      </c>
      <c r="K101" s="22">
        <v>0</v>
      </c>
      <c r="L101" s="22">
        <v>0</v>
      </c>
      <c r="M101" s="22" t="s">
        <v>1313</v>
      </c>
      <c r="N101" s="22">
        <v>22</v>
      </c>
      <c r="O101" s="22">
        <v>22</v>
      </c>
      <c r="P101" s="22">
        <v>0</v>
      </c>
      <c r="Q101" s="22">
        <v>1</v>
      </c>
      <c r="R101">
        <f>IFERROR(IF(I101=1,VLOOKUP(F101,Lookup!$A$2:$B$15,2,FALSE),0),0.5)</f>
        <v>0</v>
      </c>
      <c r="S101">
        <f>IF(K101=1,1,IFERROR(IF(H101="pass",VLOOKUP(F101,[1]Lookup!$D$2:$E$26,2,FALSE),0),1.6))</f>
        <v>1.6</v>
      </c>
      <c r="T101" s="6">
        <v>1.9850000000000001</v>
      </c>
      <c r="U101" s="6">
        <f t="shared" si="1"/>
        <v>1.9850000000000001</v>
      </c>
      <c r="V101" t="s">
        <v>127</v>
      </c>
    </row>
    <row r="102" spans="1:22" hidden="1">
      <c r="A102">
        <v>1187</v>
      </c>
      <c r="B102" s="22">
        <v>1</v>
      </c>
      <c r="C102" s="22" t="s">
        <v>24</v>
      </c>
      <c r="D102" s="22" t="s">
        <v>29</v>
      </c>
      <c r="E102" s="22">
        <v>84</v>
      </c>
      <c r="F102" s="22">
        <v>16</v>
      </c>
      <c r="G102" s="22" t="s">
        <v>1495</v>
      </c>
      <c r="H102" s="22" t="s">
        <v>439</v>
      </c>
      <c r="I102" s="22">
        <v>0</v>
      </c>
      <c r="J102" s="22">
        <v>1</v>
      </c>
      <c r="K102" s="22">
        <v>0</v>
      </c>
      <c r="L102" s="22">
        <v>0</v>
      </c>
      <c r="M102" s="22" t="s">
        <v>1420</v>
      </c>
      <c r="N102" s="22">
        <v>4</v>
      </c>
      <c r="O102" s="22">
        <v>4</v>
      </c>
      <c r="P102" s="22">
        <v>0</v>
      </c>
      <c r="Q102" s="22">
        <v>1</v>
      </c>
      <c r="R102">
        <f>IFERROR(IF(I102=1,VLOOKUP(F102,Lookup!$A$2:$B$15,2,FALSE),0),0.5)</f>
        <v>0</v>
      </c>
      <c r="S102">
        <f>IF(K102=1,1,IFERROR(IF(H102="pass",VLOOKUP(F102,[1]Lookup!$D$2:$E$26,2,FALSE),0),1.6))</f>
        <v>1.6</v>
      </c>
      <c r="T102" s="6">
        <v>1.6700000000000002</v>
      </c>
      <c r="U102" s="6">
        <f t="shared" si="1"/>
        <v>1.6700000000000002</v>
      </c>
      <c r="V102" t="s">
        <v>67</v>
      </c>
    </row>
    <row r="103" spans="1:22" hidden="1">
      <c r="A103">
        <v>1244</v>
      </c>
      <c r="B103" s="22">
        <v>1</v>
      </c>
      <c r="C103" s="22" t="s">
        <v>20</v>
      </c>
      <c r="D103" s="22" t="s">
        <v>19</v>
      </c>
      <c r="E103" s="22">
        <v>84</v>
      </c>
      <c r="F103" s="22">
        <v>16</v>
      </c>
      <c r="G103" s="22" t="s">
        <v>1535</v>
      </c>
      <c r="H103" s="22" t="s">
        <v>439</v>
      </c>
      <c r="I103" s="22">
        <v>0</v>
      </c>
      <c r="J103" s="22">
        <v>1</v>
      </c>
      <c r="K103" s="22">
        <v>0</v>
      </c>
      <c r="L103" s="22">
        <v>0</v>
      </c>
      <c r="M103" s="22" t="s">
        <v>1536</v>
      </c>
      <c r="N103" s="22">
        <v>7</v>
      </c>
      <c r="O103" s="22">
        <v>7</v>
      </c>
      <c r="P103" s="22">
        <v>0</v>
      </c>
      <c r="Q103" s="22">
        <v>1</v>
      </c>
      <c r="R103">
        <f>IFERROR(IF(I103=1,VLOOKUP(F103,Lookup!$A$2:$B$15,2,FALSE),0),0.5)</f>
        <v>0</v>
      </c>
      <c r="S103">
        <f>IF(K103=1,1,IFERROR(IF(H103="pass",VLOOKUP(F103,[1]Lookup!$D$2:$E$26,2,FALSE),0),1.6))</f>
        <v>1.6</v>
      </c>
      <c r="T103" s="6">
        <v>1.7225000000000001</v>
      </c>
      <c r="U103" s="6">
        <f t="shared" si="1"/>
        <v>1.7225000000000001</v>
      </c>
      <c r="V103" t="s">
        <v>68</v>
      </c>
    </row>
    <row r="104" spans="1:22" hidden="1">
      <c r="A104">
        <v>1245</v>
      </c>
      <c r="B104" s="22">
        <v>1</v>
      </c>
      <c r="C104" s="22" t="s">
        <v>20</v>
      </c>
      <c r="D104" s="22" t="s">
        <v>19</v>
      </c>
      <c r="E104" s="22">
        <v>84</v>
      </c>
      <c r="F104" s="22">
        <v>16</v>
      </c>
      <c r="G104" s="22" t="s">
        <v>1537</v>
      </c>
      <c r="H104" s="22" t="s">
        <v>439</v>
      </c>
      <c r="I104" s="22">
        <v>0</v>
      </c>
      <c r="J104" s="22">
        <v>1</v>
      </c>
      <c r="K104" s="22">
        <v>0</v>
      </c>
      <c r="L104" s="22">
        <v>0</v>
      </c>
      <c r="M104" s="22" t="s">
        <v>1538</v>
      </c>
      <c r="N104" s="22">
        <v>4</v>
      </c>
      <c r="O104" s="22">
        <v>4</v>
      </c>
      <c r="P104" s="22">
        <v>0</v>
      </c>
      <c r="Q104" s="22">
        <v>1</v>
      </c>
      <c r="R104">
        <f>IFERROR(IF(I104=1,VLOOKUP(F104,Lookup!$A$2:$B$15,2,FALSE),0),0.5)</f>
        <v>0</v>
      </c>
      <c r="S104">
        <f>IF(K104=1,1,IFERROR(IF(H104="pass",VLOOKUP(F104,[1]Lookup!$D$2:$E$26,2,FALSE),0),1.6))</f>
        <v>1.6</v>
      </c>
      <c r="T104" s="6">
        <v>1.6700000000000002</v>
      </c>
      <c r="U104" s="6">
        <f t="shared" si="1"/>
        <v>1.6700000000000002</v>
      </c>
      <c r="V104" t="s">
        <v>132</v>
      </c>
    </row>
    <row r="105" spans="1:22" hidden="1">
      <c r="A105">
        <v>1356</v>
      </c>
      <c r="B105" s="22">
        <v>1</v>
      </c>
      <c r="C105" s="22" t="s">
        <v>20</v>
      </c>
      <c r="D105" s="22" t="s">
        <v>19</v>
      </c>
      <c r="E105" s="22">
        <v>86</v>
      </c>
      <c r="F105" s="22">
        <v>14</v>
      </c>
      <c r="G105" s="22" t="s">
        <v>1623</v>
      </c>
      <c r="H105" s="22" t="s">
        <v>439</v>
      </c>
      <c r="I105" s="22">
        <v>0</v>
      </c>
      <c r="J105" s="22">
        <v>1</v>
      </c>
      <c r="K105" s="22">
        <v>0</v>
      </c>
      <c r="L105" s="22">
        <v>0</v>
      </c>
      <c r="M105" s="22" t="s">
        <v>1578</v>
      </c>
      <c r="N105" s="22">
        <v>-3</v>
      </c>
      <c r="O105" s="22">
        <v>-3</v>
      </c>
      <c r="P105" s="22">
        <v>0</v>
      </c>
      <c r="Q105" s="22">
        <v>1</v>
      </c>
      <c r="R105">
        <f>IFERROR(IF(I105=1,VLOOKUP(F105,Lookup!$A$2:$B$15,2,FALSE),0),0.5)</f>
        <v>0</v>
      </c>
      <c r="S105">
        <f>IF(K105=1,1,IFERROR(IF(H105="pass",VLOOKUP(F105,[1]Lookup!$D$2:$E$26,2,FALSE),0),1.6))</f>
        <v>1.6</v>
      </c>
      <c r="T105" s="6">
        <v>1.5475000000000001</v>
      </c>
      <c r="U105" s="6">
        <f t="shared" si="1"/>
        <v>1.5475000000000001</v>
      </c>
      <c r="V105" t="s">
        <v>120</v>
      </c>
    </row>
    <row r="106" spans="1:22" hidden="1">
      <c r="A106">
        <v>1424</v>
      </c>
      <c r="B106" s="22">
        <v>1</v>
      </c>
      <c r="C106" s="22" t="s">
        <v>20</v>
      </c>
      <c r="D106" s="22" t="s">
        <v>19</v>
      </c>
      <c r="E106" s="22">
        <v>85</v>
      </c>
      <c r="F106" s="22">
        <v>15</v>
      </c>
      <c r="G106" s="22" t="s">
        <v>1669</v>
      </c>
      <c r="H106" s="22" t="s">
        <v>439</v>
      </c>
      <c r="I106" s="22">
        <v>0</v>
      </c>
      <c r="J106" s="22">
        <v>1</v>
      </c>
      <c r="K106" s="22">
        <v>0</v>
      </c>
      <c r="L106" s="22">
        <v>0</v>
      </c>
      <c r="M106" s="22" t="s">
        <v>1536</v>
      </c>
      <c r="N106" s="22">
        <v>18</v>
      </c>
      <c r="O106" s="22">
        <v>18</v>
      </c>
      <c r="P106" s="22">
        <v>0</v>
      </c>
      <c r="Q106" s="22">
        <v>1</v>
      </c>
      <c r="R106">
        <f>IFERROR(IF(I106=1,VLOOKUP(F106,Lookup!$A$2:$B$15,2,FALSE),0),0.5)</f>
        <v>0</v>
      </c>
      <c r="S106">
        <f>IF(K106=1,1,IFERROR(IF(H106="pass",VLOOKUP(F106,[1]Lookup!$D$2:$E$26,2,FALSE),0),1.6))</f>
        <v>1.6</v>
      </c>
      <c r="T106" s="6">
        <v>1.915</v>
      </c>
      <c r="U106" s="6">
        <f t="shared" si="1"/>
        <v>1.915</v>
      </c>
      <c r="V106" t="s">
        <v>68</v>
      </c>
    </row>
    <row r="107" spans="1:22" hidden="1">
      <c r="A107">
        <v>1471</v>
      </c>
      <c r="B107" s="22">
        <v>1</v>
      </c>
      <c r="C107" s="22" t="s">
        <v>25</v>
      </c>
      <c r="D107" s="22" t="s">
        <v>14</v>
      </c>
      <c r="E107" s="22">
        <v>83</v>
      </c>
      <c r="F107" s="22">
        <v>17</v>
      </c>
      <c r="G107" s="22" t="s">
        <v>1709</v>
      </c>
      <c r="H107" s="22" t="s">
        <v>439</v>
      </c>
      <c r="I107" s="22">
        <v>0</v>
      </c>
      <c r="J107" s="22">
        <v>1</v>
      </c>
      <c r="K107" s="22">
        <v>0</v>
      </c>
      <c r="L107" s="22">
        <v>0</v>
      </c>
      <c r="M107" s="22" t="s">
        <v>1693</v>
      </c>
      <c r="N107" s="22">
        <v>2</v>
      </c>
      <c r="O107" s="22">
        <v>2</v>
      </c>
      <c r="P107" s="22">
        <v>0</v>
      </c>
      <c r="Q107" s="22">
        <v>1</v>
      </c>
      <c r="R107">
        <f>IFERROR(IF(I107=1,VLOOKUP(F107,Lookup!$A$2:$B$15,2,FALSE),0),0.5)</f>
        <v>0</v>
      </c>
      <c r="S107">
        <f>IF(K107=1,1,IFERROR(IF(H107="pass",VLOOKUP(F107,[1]Lookup!$D$2:$E$26,2,FALSE),0),1.6))</f>
        <v>1.6</v>
      </c>
      <c r="T107" s="6">
        <v>1.635</v>
      </c>
      <c r="U107" s="6">
        <f t="shared" si="1"/>
        <v>1.635</v>
      </c>
      <c r="V107" t="s">
        <v>126</v>
      </c>
    </row>
    <row r="108" spans="1:22" hidden="1">
      <c r="A108">
        <v>1721</v>
      </c>
      <c r="B108" s="22">
        <v>1</v>
      </c>
      <c r="C108" s="22" t="s">
        <v>23</v>
      </c>
      <c r="D108" s="22" t="s">
        <v>10</v>
      </c>
      <c r="E108" s="22">
        <v>86</v>
      </c>
      <c r="F108" s="22">
        <v>14</v>
      </c>
      <c r="G108" s="22" t="s">
        <v>1900</v>
      </c>
      <c r="H108" s="22" t="s">
        <v>439</v>
      </c>
      <c r="I108" s="22">
        <v>0</v>
      </c>
      <c r="J108" s="22">
        <v>1</v>
      </c>
      <c r="K108" s="22">
        <v>0</v>
      </c>
      <c r="L108" s="22">
        <v>0</v>
      </c>
      <c r="M108" s="22" t="s">
        <v>609</v>
      </c>
      <c r="N108" s="22">
        <v>4</v>
      </c>
      <c r="O108" s="22">
        <v>4</v>
      </c>
      <c r="P108" s="22">
        <v>0</v>
      </c>
      <c r="Q108" s="22">
        <v>1</v>
      </c>
      <c r="R108">
        <f>IFERROR(IF(I108=1,VLOOKUP(F108,Lookup!$A$2:$B$15,2,FALSE),0),0.5)</f>
        <v>0</v>
      </c>
      <c r="S108">
        <f>IF(K108=1,1,IFERROR(IF(H108="pass",VLOOKUP(F108,[1]Lookup!$D$2:$E$26,2,FALSE),0),1.6))</f>
        <v>1.6</v>
      </c>
      <c r="T108" s="6">
        <v>1.6700000000000002</v>
      </c>
      <c r="U108" s="6">
        <f t="shared" si="1"/>
        <v>1.6700000000000002</v>
      </c>
      <c r="V108" t="s">
        <v>72</v>
      </c>
    </row>
    <row r="109" spans="1:22" hidden="1">
      <c r="A109">
        <v>1722</v>
      </c>
      <c r="B109" s="22">
        <v>1</v>
      </c>
      <c r="C109" s="22" t="s">
        <v>23</v>
      </c>
      <c r="D109" s="22" t="s">
        <v>10</v>
      </c>
      <c r="E109" s="22">
        <v>86</v>
      </c>
      <c r="F109" s="22">
        <v>14</v>
      </c>
      <c r="G109" s="22" t="s">
        <v>1901</v>
      </c>
      <c r="H109" s="22" t="s">
        <v>439</v>
      </c>
      <c r="I109" s="22">
        <v>0</v>
      </c>
      <c r="J109" s="22">
        <v>1</v>
      </c>
      <c r="K109" s="22">
        <v>0</v>
      </c>
      <c r="L109" s="22">
        <v>0</v>
      </c>
      <c r="M109" s="22" t="s">
        <v>1839</v>
      </c>
      <c r="N109" s="22">
        <v>20</v>
      </c>
      <c r="O109" s="22">
        <v>20</v>
      </c>
      <c r="P109" s="22">
        <v>0</v>
      </c>
      <c r="Q109" s="22">
        <v>1</v>
      </c>
      <c r="R109">
        <f>IFERROR(IF(I109=1,VLOOKUP(F109,Lookup!$A$2:$B$15,2,FALSE),0),0.5)</f>
        <v>0</v>
      </c>
      <c r="S109">
        <f>IF(K109=1,1,IFERROR(IF(H109="pass",VLOOKUP(F109,[1]Lookup!$D$2:$E$26,2,FALSE),0),1.6))</f>
        <v>1.6</v>
      </c>
      <c r="T109" s="6">
        <v>1.9500000000000002</v>
      </c>
      <c r="U109" s="6">
        <f t="shared" si="1"/>
        <v>1.9500000000000002</v>
      </c>
      <c r="V109" t="s">
        <v>524</v>
      </c>
    </row>
    <row r="110" spans="1:22" hidden="1">
      <c r="A110">
        <v>1857</v>
      </c>
      <c r="B110" s="22">
        <v>1</v>
      </c>
      <c r="C110" s="22" t="s">
        <v>7</v>
      </c>
      <c r="D110" s="22" t="s">
        <v>1</v>
      </c>
      <c r="E110" s="22">
        <v>85</v>
      </c>
      <c r="F110" s="22">
        <v>15</v>
      </c>
      <c r="G110" s="22" t="s">
        <v>2006</v>
      </c>
      <c r="H110" s="22" t="s">
        <v>439</v>
      </c>
      <c r="I110" s="22">
        <v>0</v>
      </c>
      <c r="J110" s="22">
        <v>1</v>
      </c>
      <c r="K110" s="22">
        <v>0</v>
      </c>
      <c r="L110" s="22">
        <v>0</v>
      </c>
      <c r="M110" s="22" t="s">
        <v>1993</v>
      </c>
      <c r="N110" s="22">
        <v>-4</v>
      </c>
      <c r="O110" s="22">
        <v>-4</v>
      </c>
      <c r="P110" s="22">
        <v>0</v>
      </c>
      <c r="Q110" s="22">
        <v>1</v>
      </c>
      <c r="R110">
        <f>IFERROR(IF(I110=1,VLOOKUP(F110,Lookup!$A$2:$B$15,2,FALSE),0),0.5)</f>
        <v>0</v>
      </c>
      <c r="S110">
        <f>IF(K110=1,1,IFERROR(IF(H110="pass",VLOOKUP(F110,[1]Lookup!$D$2:$E$26,2,FALSE),0),1.6))</f>
        <v>1.6</v>
      </c>
      <c r="T110" s="6">
        <v>1.53</v>
      </c>
      <c r="U110" s="6">
        <f t="shared" si="1"/>
        <v>1.53</v>
      </c>
      <c r="V110" t="s">
        <v>374</v>
      </c>
    </row>
    <row r="111" spans="1:22" hidden="1">
      <c r="A111">
        <v>1901</v>
      </c>
      <c r="B111" s="22">
        <v>1</v>
      </c>
      <c r="C111" s="22" t="s">
        <v>1</v>
      </c>
      <c r="D111" s="22" t="s">
        <v>7</v>
      </c>
      <c r="E111" s="22">
        <v>85</v>
      </c>
      <c r="F111" s="22">
        <v>15</v>
      </c>
      <c r="G111" s="22" t="s">
        <v>2038</v>
      </c>
      <c r="H111" s="22" t="s">
        <v>439</v>
      </c>
      <c r="I111" s="22">
        <v>0</v>
      </c>
      <c r="J111" s="22">
        <v>1</v>
      </c>
      <c r="K111" s="22">
        <v>0</v>
      </c>
      <c r="L111" s="22">
        <v>0</v>
      </c>
      <c r="M111" s="22" t="s">
        <v>1962</v>
      </c>
      <c r="N111" s="22">
        <v>8</v>
      </c>
      <c r="O111" s="22">
        <v>8</v>
      </c>
      <c r="P111" s="22">
        <v>0</v>
      </c>
      <c r="Q111" s="22">
        <v>1</v>
      </c>
      <c r="R111">
        <f>IFERROR(IF(I111=1,VLOOKUP(F111,Lookup!$A$2:$B$15,2,FALSE),0),0.5)</f>
        <v>0</v>
      </c>
      <c r="S111">
        <f>IF(K111=1,1,IFERROR(IF(H111="pass",VLOOKUP(F111,[1]Lookup!$D$2:$E$26,2,FALSE),0),1.6))</f>
        <v>1.6</v>
      </c>
      <c r="T111" s="6">
        <v>1.74</v>
      </c>
      <c r="U111" s="6">
        <f t="shared" si="1"/>
        <v>1.74</v>
      </c>
      <c r="V111" t="s">
        <v>487</v>
      </c>
    </row>
    <row r="112" spans="1:22" hidden="1">
      <c r="A112">
        <v>1976</v>
      </c>
      <c r="B112" s="22">
        <v>1</v>
      </c>
      <c r="C112" s="22" t="s">
        <v>1</v>
      </c>
      <c r="D112" s="22" t="s">
        <v>7</v>
      </c>
      <c r="E112" s="22">
        <v>86</v>
      </c>
      <c r="F112" s="22">
        <v>14</v>
      </c>
      <c r="G112" s="22" t="s">
        <v>2085</v>
      </c>
      <c r="H112" s="22" t="s">
        <v>439</v>
      </c>
      <c r="I112" s="22">
        <v>0</v>
      </c>
      <c r="J112" s="22">
        <v>1</v>
      </c>
      <c r="K112" s="22">
        <v>0</v>
      </c>
      <c r="L112" s="22">
        <v>0</v>
      </c>
      <c r="M112" s="22" t="s">
        <v>1962</v>
      </c>
      <c r="N112" s="22">
        <v>12</v>
      </c>
      <c r="O112" s="22">
        <v>12</v>
      </c>
      <c r="P112" s="22">
        <v>0</v>
      </c>
      <c r="Q112" s="22">
        <v>1</v>
      </c>
      <c r="R112">
        <f>IFERROR(IF(I112=1,VLOOKUP(F112,Lookup!$A$2:$B$15,2,FALSE),0),0.5)</f>
        <v>0</v>
      </c>
      <c r="S112">
        <f>IF(K112=1,1,IFERROR(IF(H112="pass",VLOOKUP(F112,[1]Lookup!$D$2:$E$26,2,FALSE),0),1.6))</f>
        <v>1.6</v>
      </c>
      <c r="T112" s="6">
        <v>1.81</v>
      </c>
      <c r="U112" s="6">
        <f t="shared" si="1"/>
        <v>1.81</v>
      </c>
      <c r="V112" t="s">
        <v>487</v>
      </c>
    </row>
    <row r="113" spans="1:22" hidden="1">
      <c r="A113">
        <v>2031</v>
      </c>
      <c r="B113" s="22">
        <v>1</v>
      </c>
      <c r="C113" s="22" t="s">
        <v>21</v>
      </c>
      <c r="D113" s="22" t="s">
        <v>12</v>
      </c>
      <c r="E113" s="22">
        <v>81</v>
      </c>
      <c r="F113" s="22">
        <v>19</v>
      </c>
      <c r="G113" s="22" t="s">
        <v>2128</v>
      </c>
      <c r="H113" s="22" t="s">
        <v>439</v>
      </c>
      <c r="I113" s="22">
        <v>0</v>
      </c>
      <c r="J113" s="22">
        <v>1</v>
      </c>
      <c r="K113" s="22">
        <v>0</v>
      </c>
      <c r="L113" s="22">
        <v>0</v>
      </c>
      <c r="M113" s="22" t="s">
        <v>2115</v>
      </c>
      <c r="N113" s="22">
        <v>12</v>
      </c>
      <c r="O113" s="22">
        <v>12</v>
      </c>
      <c r="P113" s="22">
        <v>0</v>
      </c>
      <c r="Q113" s="22">
        <v>1</v>
      </c>
      <c r="R113">
        <f>IFERROR(IF(I113=1,VLOOKUP(F113,Lookup!$A$2:$B$15,2,FALSE),0),0.5)</f>
        <v>0</v>
      </c>
      <c r="S113">
        <f>IF(K113=1,1,IFERROR(IF(H113="pass",VLOOKUP(F113,[1]Lookup!$D$2:$E$26,2,FALSE),0),1.6))</f>
        <v>1.6</v>
      </c>
      <c r="T113" s="6">
        <v>1.81</v>
      </c>
      <c r="U113" s="6">
        <f t="shared" si="1"/>
        <v>1.81</v>
      </c>
      <c r="V113" t="s">
        <v>82</v>
      </c>
    </row>
    <row r="114" spans="1:22" hidden="1">
      <c r="A114">
        <v>2032</v>
      </c>
      <c r="B114" s="22">
        <v>1</v>
      </c>
      <c r="C114" s="22" t="s">
        <v>21</v>
      </c>
      <c r="D114" s="22" t="s">
        <v>12</v>
      </c>
      <c r="E114" s="22">
        <v>81</v>
      </c>
      <c r="F114" s="22">
        <v>19</v>
      </c>
      <c r="G114" s="22" t="s">
        <v>2129</v>
      </c>
      <c r="H114" s="22" t="s">
        <v>439</v>
      </c>
      <c r="I114" s="22">
        <v>0</v>
      </c>
      <c r="J114" s="22">
        <v>1</v>
      </c>
      <c r="K114" s="22">
        <v>0</v>
      </c>
      <c r="L114" s="22">
        <v>0</v>
      </c>
      <c r="M114" s="22" t="s">
        <v>2105</v>
      </c>
      <c r="N114" s="22">
        <v>5</v>
      </c>
      <c r="O114" s="22">
        <v>5</v>
      </c>
      <c r="P114" s="22">
        <v>0</v>
      </c>
      <c r="Q114" s="22">
        <v>1</v>
      </c>
      <c r="R114">
        <f>IFERROR(IF(I114=1,VLOOKUP(F114,Lookup!$A$2:$B$15,2,FALSE),0),0.5)</f>
        <v>0</v>
      </c>
      <c r="S114">
        <f>IF(K114=1,1,IFERROR(IF(H114="pass",VLOOKUP(F114,[1]Lookup!$D$2:$E$26,2,FALSE),0),1.6))</f>
        <v>1.6</v>
      </c>
      <c r="T114" s="6">
        <v>1.6875</v>
      </c>
      <c r="U114" s="6">
        <f t="shared" si="1"/>
        <v>1.6875</v>
      </c>
      <c r="V114" t="s">
        <v>63</v>
      </c>
    </row>
    <row r="115" spans="1:22" hidden="1">
      <c r="A115">
        <v>2101</v>
      </c>
      <c r="B115" s="22">
        <v>1</v>
      </c>
      <c r="C115" s="22" t="s">
        <v>12</v>
      </c>
      <c r="D115" s="22" t="s">
        <v>21</v>
      </c>
      <c r="E115" s="22">
        <v>83</v>
      </c>
      <c r="F115" s="22">
        <v>17</v>
      </c>
      <c r="G115" s="22" t="s">
        <v>2181</v>
      </c>
      <c r="H115" s="22" t="s">
        <v>439</v>
      </c>
      <c r="I115" s="22">
        <v>0</v>
      </c>
      <c r="J115" s="22">
        <v>1</v>
      </c>
      <c r="K115" s="22">
        <v>0</v>
      </c>
      <c r="L115" s="22">
        <v>0</v>
      </c>
      <c r="M115" s="22" t="s">
        <v>2159</v>
      </c>
      <c r="N115" s="22">
        <v>-4</v>
      </c>
      <c r="O115" s="22">
        <v>-4</v>
      </c>
      <c r="P115" s="22">
        <v>0</v>
      </c>
      <c r="Q115" s="22">
        <v>1</v>
      </c>
      <c r="R115">
        <f>IFERROR(IF(I115=1,VLOOKUP(F115,Lookup!$A$2:$B$15,2,FALSE),0),0.5)</f>
        <v>0</v>
      </c>
      <c r="S115">
        <f>IF(K115=1,1,IFERROR(IF(H115="pass",VLOOKUP(F115,[1]Lookup!$D$2:$E$26,2,FALSE),0),1.6))</f>
        <v>1.6</v>
      </c>
      <c r="T115" s="6">
        <v>1.53</v>
      </c>
      <c r="U115" s="6">
        <f t="shared" si="1"/>
        <v>1.53</v>
      </c>
      <c r="V115" t="s">
        <v>50</v>
      </c>
    </row>
    <row r="116" spans="1:22" hidden="1">
      <c r="A116">
        <v>2102</v>
      </c>
      <c r="B116" s="22">
        <v>1</v>
      </c>
      <c r="C116" s="22" t="s">
        <v>12</v>
      </c>
      <c r="D116" s="22" t="s">
        <v>21</v>
      </c>
      <c r="E116" s="22">
        <v>82</v>
      </c>
      <c r="F116" s="22">
        <v>18</v>
      </c>
      <c r="G116" s="22" t="s">
        <v>2182</v>
      </c>
      <c r="H116" s="22" t="s">
        <v>439</v>
      </c>
      <c r="I116" s="22">
        <v>0</v>
      </c>
      <c r="J116" s="22">
        <v>1</v>
      </c>
      <c r="K116" s="22">
        <v>0</v>
      </c>
      <c r="L116" s="22">
        <v>0</v>
      </c>
      <c r="M116" s="22" t="s">
        <v>1208</v>
      </c>
      <c r="N116" s="22">
        <v>4</v>
      </c>
      <c r="O116" s="22">
        <v>4</v>
      </c>
      <c r="P116" s="22">
        <v>0</v>
      </c>
      <c r="Q116" s="22">
        <v>1</v>
      </c>
      <c r="R116">
        <f>IFERROR(IF(I116=1,VLOOKUP(F116,Lookup!$A$2:$B$15,2,FALSE),0),0.5)</f>
        <v>0</v>
      </c>
      <c r="S116">
        <f>IF(K116=1,1,IFERROR(IF(H116="pass",VLOOKUP(F116,[1]Lookup!$D$2:$E$26,2,FALSE),0),1.6))</f>
        <v>1.6</v>
      </c>
      <c r="T116" s="6">
        <v>1.6700000000000002</v>
      </c>
      <c r="U116" s="6">
        <f t="shared" si="1"/>
        <v>1.6700000000000002</v>
      </c>
      <c r="V116" t="s">
        <v>369</v>
      </c>
    </row>
    <row r="117" spans="1:22" hidden="1">
      <c r="A117">
        <v>2217</v>
      </c>
      <c r="B117" s="22">
        <v>1</v>
      </c>
      <c r="C117" s="22" t="s">
        <v>16</v>
      </c>
      <c r="D117" s="22" t="s">
        <v>22</v>
      </c>
      <c r="E117" s="22">
        <v>83</v>
      </c>
      <c r="F117" s="22">
        <v>17</v>
      </c>
      <c r="G117" s="22" t="s">
        <v>2268</v>
      </c>
      <c r="H117" s="22" t="s">
        <v>439</v>
      </c>
      <c r="I117" s="22">
        <v>0</v>
      </c>
      <c r="J117" s="22">
        <v>1</v>
      </c>
      <c r="K117" s="22">
        <v>0</v>
      </c>
      <c r="L117" s="22">
        <v>0</v>
      </c>
      <c r="M117" s="22" t="s">
        <v>2269</v>
      </c>
      <c r="N117" s="22">
        <v>8</v>
      </c>
      <c r="O117" s="22">
        <v>8</v>
      </c>
      <c r="P117" s="22">
        <v>0</v>
      </c>
      <c r="Q117" s="22">
        <v>1</v>
      </c>
      <c r="R117">
        <f>IFERROR(IF(I117=1,VLOOKUP(F117,Lookup!$A$2:$B$15,2,FALSE),0),0.5)</f>
        <v>0</v>
      </c>
      <c r="S117">
        <f>IF(K117=1,1,IFERROR(IF(H117="pass",VLOOKUP(F117,[1]Lookup!$D$2:$E$26,2,FALSE),0),1.6))</f>
        <v>1.6</v>
      </c>
      <c r="T117" s="6">
        <v>1.74</v>
      </c>
      <c r="U117" s="6">
        <f t="shared" si="1"/>
        <v>1.74</v>
      </c>
      <c r="V117" t="s">
        <v>71</v>
      </c>
    </row>
    <row r="118" spans="1:22" hidden="1">
      <c r="A118">
        <v>2280</v>
      </c>
      <c r="B118" s="22">
        <v>1</v>
      </c>
      <c r="C118" s="22" t="s">
        <v>22</v>
      </c>
      <c r="D118" s="22" t="s">
        <v>16</v>
      </c>
      <c r="E118" s="22">
        <v>86</v>
      </c>
      <c r="F118" s="22">
        <v>14</v>
      </c>
      <c r="G118" s="22" t="s">
        <v>2306</v>
      </c>
      <c r="H118" s="22" t="s">
        <v>439</v>
      </c>
      <c r="I118" s="22">
        <v>0</v>
      </c>
      <c r="J118" s="22">
        <v>1</v>
      </c>
      <c r="K118" s="22">
        <v>0</v>
      </c>
      <c r="L118" s="22">
        <v>0</v>
      </c>
      <c r="M118" s="22" t="s">
        <v>2226</v>
      </c>
      <c r="N118" s="22">
        <v>3</v>
      </c>
      <c r="O118" s="22">
        <v>3</v>
      </c>
      <c r="P118" s="22">
        <v>0</v>
      </c>
      <c r="Q118" s="22">
        <v>1</v>
      </c>
      <c r="R118">
        <f>IFERROR(IF(I118=1,VLOOKUP(F118,Lookup!$A$2:$B$15,2,FALSE),0),0.5)</f>
        <v>0</v>
      </c>
      <c r="S118">
        <f>IF(K118=1,1,IFERROR(IF(H118="pass",VLOOKUP(F118,[1]Lookup!$D$2:$E$26,2,FALSE),0),1.6))</f>
        <v>1.6</v>
      </c>
      <c r="T118" s="6">
        <v>1.6525000000000001</v>
      </c>
      <c r="U118" s="6">
        <f t="shared" si="1"/>
        <v>1.6525000000000001</v>
      </c>
      <c r="V118" t="s">
        <v>64</v>
      </c>
    </row>
    <row r="119" spans="1:22" hidden="1">
      <c r="A119">
        <v>2282</v>
      </c>
      <c r="B119" s="22">
        <v>1</v>
      </c>
      <c r="C119" s="22" t="s">
        <v>22</v>
      </c>
      <c r="D119" s="22" t="s">
        <v>16</v>
      </c>
      <c r="E119" s="22">
        <v>82</v>
      </c>
      <c r="F119" s="22">
        <v>18</v>
      </c>
      <c r="G119" s="22" t="s">
        <v>2308</v>
      </c>
      <c r="H119" s="22" t="s">
        <v>439</v>
      </c>
      <c r="I119" s="22">
        <v>0</v>
      </c>
      <c r="J119" s="22">
        <v>1</v>
      </c>
      <c r="K119" s="22">
        <v>0</v>
      </c>
      <c r="L119" s="22">
        <v>0</v>
      </c>
      <c r="M119" s="22" t="s">
        <v>2226</v>
      </c>
      <c r="N119" s="22">
        <v>16</v>
      </c>
      <c r="O119" s="22">
        <v>16</v>
      </c>
      <c r="P119" s="22">
        <v>0</v>
      </c>
      <c r="Q119" s="22">
        <v>1</v>
      </c>
      <c r="R119">
        <f>IFERROR(IF(I119=1,VLOOKUP(F119,Lookup!$A$2:$B$15,2,FALSE),0),0.5)</f>
        <v>0</v>
      </c>
      <c r="S119">
        <f>IF(K119=1,1,IFERROR(IF(H119="pass",VLOOKUP(F119,[1]Lookup!$D$2:$E$26,2,FALSE),0),1.6))</f>
        <v>1.6</v>
      </c>
      <c r="T119" s="6">
        <v>1.8800000000000001</v>
      </c>
      <c r="U119" s="6">
        <f t="shared" si="1"/>
        <v>1.8800000000000001</v>
      </c>
      <c r="V119" t="s">
        <v>64</v>
      </c>
    </row>
    <row r="120" spans="1:22" hidden="1">
      <c r="A120">
        <v>2297</v>
      </c>
      <c r="B120" s="22">
        <v>1</v>
      </c>
      <c r="C120" s="22" t="s">
        <v>22</v>
      </c>
      <c r="D120" s="22" t="s">
        <v>16</v>
      </c>
      <c r="E120" s="22">
        <v>86</v>
      </c>
      <c r="F120" s="22">
        <v>14</v>
      </c>
      <c r="G120" s="22" t="s">
        <v>2321</v>
      </c>
      <c r="H120" s="22" t="s">
        <v>439</v>
      </c>
      <c r="I120" s="22">
        <v>0</v>
      </c>
      <c r="J120" s="22">
        <v>1</v>
      </c>
      <c r="K120" s="22">
        <v>0</v>
      </c>
      <c r="L120" s="22">
        <v>0</v>
      </c>
      <c r="M120" s="22" t="s">
        <v>2238</v>
      </c>
      <c r="N120" s="22">
        <v>4</v>
      </c>
      <c r="O120" s="22">
        <v>4</v>
      </c>
      <c r="P120" s="22">
        <v>0</v>
      </c>
      <c r="Q120" s="22">
        <v>1</v>
      </c>
      <c r="R120">
        <f>IFERROR(IF(I120=1,VLOOKUP(F120,Lookup!$A$2:$B$15,2,FALSE),0),0.5)</f>
        <v>0</v>
      </c>
      <c r="S120">
        <f>IF(K120=1,1,IFERROR(IF(H120="pass",VLOOKUP(F120,[1]Lookup!$D$2:$E$26,2,FALSE),0),1.6))</f>
        <v>1.6</v>
      </c>
      <c r="T120" s="6">
        <v>1.6700000000000002</v>
      </c>
      <c r="U120" s="6">
        <f t="shared" si="1"/>
        <v>1.6700000000000002</v>
      </c>
      <c r="V120" t="s">
        <v>99</v>
      </c>
    </row>
    <row r="121" spans="1:22" hidden="1">
      <c r="A121">
        <v>2315</v>
      </c>
      <c r="B121" s="22">
        <v>1</v>
      </c>
      <c r="C121" s="22" t="s">
        <v>16</v>
      </c>
      <c r="D121" s="22" t="s">
        <v>22</v>
      </c>
      <c r="E121" s="22">
        <v>82</v>
      </c>
      <c r="F121" s="22">
        <v>18</v>
      </c>
      <c r="G121" s="22" t="s">
        <v>2333</v>
      </c>
      <c r="H121" s="22" t="s">
        <v>439</v>
      </c>
      <c r="I121" s="22">
        <v>0</v>
      </c>
      <c r="J121" s="22">
        <v>1</v>
      </c>
      <c r="K121" s="22">
        <v>0</v>
      </c>
      <c r="L121" s="22">
        <v>0</v>
      </c>
      <c r="M121" s="22" t="s">
        <v>2286</v>
      </c>
      <c r="N121" s="22">
        <v>-3</v>
      </c>
      <c r="O121" s="22">
        <v>-3</v>
      </c>
      <c r="P121" s="22">
        <v>0</v>
      </c>
      <c r="Q121" s="22">
        <v>1</v>
      </c>
      <c r="R121">
        <f>IFERROR(IF(I121=1,VLOOKUP(F121,Lookup!$A$2:$B$15,2,FALSE),0),0.5)</f>
        <v>0</v>
      </c>
      <c r="S121">
        <f>IF(K121=1,1,IFERROR(IF(H121="pass",VLOOKUP(F121,[1]Lookup!$D$2:$E$26,2,FALSE),0),1.6))</f>
        <v>1.6</v>
      </c>
      <c r="T121" s="6">
        <v>1.5475000000000001</v>
      </c>
      <c r="U121" s="6">
        <f t="shared" si="1"/>
        <v>1.5475000000000001</v>
      </c>
      <c r="V121" t="s">
        <v>119</v>
      </c>
    </row>
    <row r="122" spans="1:22" hidden="1">
      <c r="A122">
        <v>2317</v>
      </c>
      <c r="B122" s="22">
        <v>1</v>
      </c>
      <c r="C122" s="22" t="s">
        <v>16</v>
      </c>
      <c r="D122" s="22" t="s">
        <v>22</v>
      </c>
      <c r="E122" s="22">
        <v>81</v>
      </c>
      <c r="F122" s="22">
        <v>19</v>
      </c>
      <c r="G122" s="22" t="s">
        <v>2335</v>
      </c>
      <c r="H122" s="22" t="s">
        <v>439</v>
      </c>
      <c r="I122" s="22">
        <v>0</v>
      </c>
      <c r="J122" s="22">
        <v>1</v>
      </c>
      <c r="K122" s="22">
        <v>0</v>
      </c>
      <c r="L122" s="22">
        <v>0</v>
      </c>
      <c r="M122" s="22" t="s">
        <v>1595</v>
      </c>
      <c r="N122" s="22">
        <v>14</v>
      </c>
      <c r="O122" s="22">
        <v>14</v>
      </c>
      <c r="P122" s="22">
        <v>0</v>
      </c>
      <c r="Q122" s="22">
        <v>1</v>
      </c>
      <c r="R122">
        <f>IFERROR(IF(I122=1,VLOOKUP(F122,Lookup!$A$2:$B$15,2,FALSE),0),0.5)</f>
        <v>0</v>
      </c>
      <c r="S122">
        <f>IF(K122=1,1,IFERROR(IF(H122="pass",VLOOKUP(F122,[1]Lookup!$D$2:$E$26,2,FALSE),0),1.6))</f>
        <v>1.6</v>
      </c>
      <c r="T122" s="6">
        <v>1.845</v>
      </c>
      <c r="U122" s="6">
        <f t="shared" si="1"/>
        <v>1.845</v>
      </c>
      <c r="V122" t="s">
        <v>474</v>
      </c>
    </row>
    <row r="123" spans="1:22" hidden="1">
      <c r="A123">
        <v>2323</v>
      </c>
      <c r="B123" s="22">
        <v>1</v>
      </c>
      <c r="C123" s="22" t="s">
        <v>22</v>
      </c>
      <c r="D123" s="22" t="s">
        <v>16</v>
      </c>
      <c r="E123" s="22">
        <v>86</v>
      </c>
      <c r="F123" s="22">
        <v>14</v>
      </c>
      <c r="G123" s="22" t="s">
        <v>2339</v>
      </c>
      <c r="H123" s="22" t="s">
        <v>439</v>
      </c>
      <c r="I123" s="22">
        <v>0</v>
      </c>
      <c r="J123" s="22">
        <v>1</v>
      </c>
      <c r="K123" s="22">
        <v>0</v>
      </c>
      <c r="L123" s="22">
        <v>0</v>
      </c>
      <c r="M123" s="22" t="s">
        <v>2255</v>
      </c>
      <c r="N123" s="22">
        <v>7</v>
      </c>
      <c r="O123" s="22">
        <v>7</v>
      </c>
      <c r="P123" s="22">
        <v>0</v>
      </c>
      <c r="Q123" s="22">
        <v>1</v>
      </c>
      <c r="R123">
        <f>IFERROR(IF(I123=1,VLOOKUP(F123,Lookup!$A$2:$B$15,2,FALSE),0),0.5)</f>
        <v>0</v>
      </c>
      <c r="S123">
        <f>IF(K123=1,1,IFERROR(IF(H123="pass",VLOOKUP(F123,[1]Lookup!$D$2:$E$26,2,FALSE),0),1.6))</f>
        <v>1.6</v>
      </c>
      <c r="T123" s="6">
        <v>1.7225000000000001</v>
      </c>
      <c r="U123" s="6">
        <f t="shared" si="1"/>
        <v>1.7225000000000001</v>
      </c>
      <c r="V123" t="s">
        <v>406</v>
      </c>
    </row>
    <row r="124" spans="1:22" hidden="1">
      <c r="A124">
        <v>2333</v>
      </c>
      <c r="B124" s="22">
        <v>1</v>
      </c>
      <c r="C124" s="22" t="s">
        <v>22</v>
      </c>
      <c r="D124" s="22" t="s">
        <v>16</v>
      </c>
      <c r="E124" s="22">
        <v>82</v>
      </c>
      <c r="F124" s="22">
        <v>18</v>
      </c>
      <c r="G124" s="22" t="s">
        <v>2346</v>
      </c>
      <c r="H124" s="22" t="s">
        <v>439</v>
      </c>
      <c r="I124" s="22">
        <v>0</v>
      </c>
      <c r="J124" s="22">
        <v>1</v>
      </c>
      <c r="K124" s="22">
        <v>0</v>
      </c>
      <c r="L124" s="22">
        <v>0</v>
      </c>
      <c r="M124" s="22" t="s">
        <v>2259</v>
      </c>
      <c r="N124" s="22">
        <v>2</v>
      </c>
      <c r="O124" s="22">
        <v>2</v>
      </c>
      <c r="P124" s="22">
        <v>0</v>
      </c>
      <c r="Q124" s="22">
        <v>1</v>
      </c>
      <c r="R124">
        <f>IFERROR(IF(I124=1,VLOOKUP(F124,Lookup!$A$2:$B$15,2,FALSE),0),0.5)</f>
        <v>0</v>
      </c>
      <c r="S124">
        <f>IF(K124=1,1,IFERROR(IF(H124="pass",VLOOKUP(F124,[1]Lookup!$D$2:$E$26,2,FALSE),0),1.6))</f>
        <v>1.6</v>
      </c>
      <c r="T124" s="6">
        <v>1.635</v>
      </c>
      <c r="U124" s="6">
        <f t="shared" si="1"/>
        <v>1.635</v>
      </c>
      <c r="V124" t="s">
        <v>515</v>
      </c>
    </row>
    <row r="125" spans="1:22" hidden="1">
      <c r="A125">
        <v>2376</v>
      </c>
      <c r="B125" s="22">
        <v>1</v>
      </c>
      <c r="C125" s="22" t="s">
        <v>26</v>
      </c>
      <c r="D125" s="22" t="s">
        <v>15</v>
      </c>
      <c r="E125" s="22">
        <v>82</v>
      </c>
      <c r="F125" s="22">
        <v>18</v>
      </c>
      <c r="G125" s="22" t="s">
        <v>2373</v>
      </c>
      <c r="H125" s="22" t="s">
        <v>439</v>
      </c>
      <c r="I125" s="22">
        <v>0</v>
      </c>
      <c r="J125" s="22">
        <v>1</v>
      </c>
      <c r="K125" s="22">
        <v>0</v>
      </c>
      <c r="L125" s="22">
        <v>0</v>
      </c>
      <c r="M125" s="22" t="s">
        <v>2359</v>
      </c>
      <c r="N125" s="22">
        <v>5</v>
      </c>
      <c r="O125" s="22">
        <v>5</v>
      </c>
      <c r="P125" s="22">
        <v>0</v>
      </c>
      <c r="Q125" s="22">
        <v>1</v>
      </c>
      <c r="R125">
        <f>IFERROR(IF(I125=1,VLOOKUP(F125,Lookup!$A$2:$B$15,2,FALSE),0),0.5)</f>
        <v>0</v>
      </c>
      <c r="S125">
        <f>IF(K125=1,1,IFERROR(IF(H125="pass",VLOOKUP(F125,[1]Lookup!$D$2:$E$26,2,FALSE),0),1.6))</f>
        <v>1.6</v>
      </c>
      <c r="T125" s="6">
        <v>1.6875</v>
      </c>
      <c r="U125" s="6">
        <f t="shared" si="1"/>
        <v>1.6875</v>
      </c>
      <c r="V125" t="s">
        <v>53</v>
      </c>
    </row>
    <row r="126" spans="1:22" hidden="1">
      <c r="A126">
        <v>2622</v>
      </c>
      <c r="B126" s="22">
        <v>1</v>
      </c>
      <c r="C126" s="22" t="s">
        <v>5</v>
      </c>
      <c r="D126" s="22" t="s">
        <v>6</v>
      </c>
      <c r="E126" s="22">
        <v>81</v>
      </c>
      <c r="F126" s="22">
        <v>19</v>
      </c>
      <c r="G126" s="22" t="s">
        <v>2558</v>
      </c>
      <c r="H126" s="22" t="s">
        <v>439</v>
      </c>
      <c r="I126" s="22">
        <v>0</v>
      </c>
      <c r="J126" s="22">
        <v>1</v>
      </c>
      <c r="K126" s="22">
        <v>0</v>
      </c>
      <c r="L126" s="22">
        <v>0</v>
      </c>
      <c r="M126" s="22" t="s">
        <v>2506</v>
      </c>
      <c r="N126" s="22">
        <v>0</v>
      </c>
      <c r="O126" s="22">
        <v>0</v>
      </c>
      <c r="P126" s="22">
        <v>0</v>
      </c>
      <c r="Q126" s="22">
        <v>1</v>
      </c>
      <c r="R126">
        <f>IFERROR(IF(I126=1,VLOOKUP(F126,Lookup!$A$2:$B$15,2,FALSE),0),0.5)</f>
        <v>0</v>
      </c>
      <c r="S126">
        <f>IF(K126=1,1,IFERROR(IF(H126="pass",VLOOKUP(F126,[1]Lookup!$D$2:$E$26,2,FALSE),0),1.6))</f>
        <v>1.6</v>
      </c>
      <c r="T126" s="6">
        <v>1.6</v>
      </c>
      <c r="U126" s="6">
        <f t="shared" si="1"/>
        <v>1.6</v>
      </c>
      <c r="V126" t="s">
        <v>153</v>
      </c>
    </row>
    <row r="127" spans="1:22" hidden="1">
      <c r="A127">
        <v>2623</v>
      </c>
      <c r="B127" s="22">
        <v>1</v>
      </c>
      <c r="C127" s="22" t="s">
        <v>5</v>
      </c>
      <c r="D127" s="22" t="s">
        <v>6</v>
      </c>
      <c r="E127" s="22">
        <v>81</v>
      </c>
      <c r="F127" s="22">
        <v>19</v>
      </c>
      <c r="G127" s="22" t="s">
        <v>2559</v>
      </c>
      <c r="H127" s="22" t="s">
        <v>439</v>
      </c>
      <c r="I127" s="22">
        <v>0</v>
      </c>
      <c r="J127" s="22">
        <v>1</v>
      </c>
      <c r="K127" s="22">
        <v>0</v>
      </c>
      <c r="L127" s="22">
        <v>0</v>
      </c>
      <c r="M127" s="22" t="s">
        <v>2506</v>
      </c>
      <c r="N127" s="22">
        <v>-4</v>
      </c>
      <c r="O127" s="22">
        <v>-4</v>
      </c>
      <c r="P127" s="22">
        <v>0</v>
      </c>
      <c r="Q127" s="22">
        <v>1</v>
      </c>
      <c r="R127">
        <f>IFERROR(IF(I127=1,VLOOKUP(F127,Lookup!$A$2:$B$15,2,FALSE),0),0.5)</f>
        <v>0</v>
      </c>
      <c r="S127">
        <f>IF(K127=1,1,IFERROR(IF(H127="pass",VLOOKUP(F127,[1]Lookup!$D$2:$E$26,2,FALSE),0),1.6))</f>
        <v>1.6</v>
      </c>
      <c r="T127" s="6">
        <v>1.53</v>
      </c>
      <c r="U127" s="6">
        <f t="shared" si="1"/>
        <v>1.53</v>
      </c>
      <c r="V127" t="s">
        <v>153</v>
      </c>
    </row>
    <row r="128" spans="1:22" hidden="1">
      <c r="A128">
        <v>2638</v>
      </c>
      <c r="B128" s="22">
        <v>1</v>
      </c>
      <c r="C128" s="22" t="s">
        <v>5</v>
      </c>
      <c r="D128" s="22" t="s">
        <v>6</v>
      </c>
      <c r="E128" s="22">
        <v>81</v>
      </c>
      <c r="F128" s="22">
        <v>19</v>
      </c>
      <c r="G128" s="22" t="s">
        <v>2568</v>
      </c>
      <c r="H128" s="22" t="s">
        <v>439</v>
      </c>
      <c r="I128" s="22">
        <v>0</v>
      </c>
      <c r="J128" s="22">
        <v>1</v>
      </c>
      <c r="K128" s="22">
        <v>0</v>
      </c>
      <c r="L128" s="22">
        <v>0</v>
      </c>
      <c r="M128" s="22" t="s">
        <v>2534</v>
      </c>
      <c r="N128" s="22">
        <v>9</v>
      </c>
      <c r="O128" s="22">
        <v>9</v>
      </c>
      <c r="P128" s="22">
        <v>0</v>
      </c>
      <c r="Q128" s="22">
        <v>1</v>
      </c>
      <c r="R128">
        <f>IFERROR(IF(I128=1,VLOOKUP(F128,Lookup!$A$2:$B$15,2,FALSE),0),0.5)</f>
        <v>0</v>
      </c>
      <c r="S128">
        <f>IF(K128=1,1,IFERROR(IF(H128="pass",VLOOKUP(F128,[1]Lookup!$D$2:$E$26,2,FALSE),0),1.6))</f>
        <v>1.6</v>
      </c>
      <c r="T128" s="6">
        <v>1.7575000000000001</v>
      </c>
      <c r="U128" s="6">
        <f t="shared" si="1"/>
        <v>1.7575000000000001</v>
      </c>
      <c r="V128" t="s">
        <v>155</v>
      </c>
    </row>
    <row r="129" spans="1:22" hidden="1">
      <c r="A129">
        <v>2646</v>
      </c>
      <c r="B129" s="22">
        <v>1</v>
      </c>
      <c r="C129" s="22" t="s">
        <v>5</v>
      </c>
      <c r="D129" s="22" t="s">
        <v>6</v>
      </c>
      <c r="E129" s="22">
        <v>85</v>
      </c>
      <c r="F129" s="22">
        <v>15</v>
      </c>
      <c r="G129" s="22" t="s">
        <v>2573</v>
      </c>
      <c r="H129" s="22" t="s">
        <v>439</v>
      </c>
      <c r="I129" s="22">
        <v>0</v>
      </c>
      <c r="J129" s="22">
        <v>1</v>
      </c>
      <c r="K129" s="22">
        <v>0</v>
      </c>
      <c r="L129" s="22">
        <v>0</v>
      </c>
      <c r="M129" s="22" t="s">
        <v>2540</v>
      </c>
      <c r="N129" s="22">
        <v>15</v>
      </c>
      <c r="O129" s="22">
        <v>15</v>
      </c>
      <c r="P129" s="22">
        <v>0</v>
      </c>
      <c r="Q129" s="22">
        <v>1</v>
      </c>
      <c r="R129">
        <f>IFERROR(IF(I129=1,VLOOKUP(F129,Lookup!$A$2:$B$15,2,FALSE),0),0.5)</f>
        <v>0</v>
      </c>
      <c r="S129">
        <f>IF(K129=1,1,IFERROR(IF(H129="pass",VLOOKUP(F129,[1]Lookup!$D$2:$E$26,2,FALSE),0),1.6))</f>
        <v>1.6</v>
      </c>
      <c r="T129" s="6">
        <v>1.8625</v>
      </c>
      <c r="U129" s="6">
        <f t="shared" si="1"/>
        <v>1.8625</v>
      </c>
      <c r="V129" t="s">
        <v>145</v>
      </c>
    </row>
    <row r="130" spans="1:22" hidden="1">
      <c r="A130">
        <v>2740</v>
      </c>
      <c r="B130" s="22">
        <v>1</v>
      </c>
      <c r="C130" s="22" t="s">
        <v>28</v>
      </c>
      <c r="D130" s="22" t="s">
        <v>11</v>
      </c>
      <c r="E130" s="22">
        <v>82</v>
      </c>
      <c r="F130" s="22">
        <v>18</v>
      </c>
      <c r="G130" s="22" t="s">
        <v>2653</v>
      </c>
      <c r="H130" s="22" t="s">
        <v>439</v>
      </c>
      <c r="I130" s="22">
        <v>0</v>
      </c>
      <c r="J130" s="22">
        <v>1</v>
      </c>
      <c r="K130" s="22">
        <v>0</v>
      </c>
      <c r="L130" s="22">
        <v>0</v>
      </c>
      <c r="M130" s="22" t="s">
        <v>2625</v>
      </c>
      <c r="N130" s="22">
        <v>7</v>
      </c>
      <c r="O130" s="22">
        <v>7</v>
      </c>
      <c r="P130" s="22">
        <v>0</v>
      </c>
      <c r="Q130" s="22">
        <v>1</v>
      </c>
      <c r="R130">
        <f>IFERROR(IF(I130=1,VLOOKUP(F130,Lookup!$A$2:$B$15,2,FALSE),0),0.5)</f>
        <v>0</v>
      </c>
      <c r="S130">
        <f>IF(K130=1,1,IFERROR(IF(H130="pass",VLOOKUP(F130,[1]Lookup!$D$2:$E$26,2,FALSE),0),1.6))</f>
        <v>1.6</v>
      </c>
      <c r="T130" s="6">
        <v>1.7225000000000001</v>
      </c>
      <c r="U130" s="6">
        <f t="shared" si="1"/>
        <v>1.7225000000000001</v>
      </c>
      <c r="V130" t="s">
        <v>173</v>
      </c>
    </row>
    <row r="131" spans="1:22" hidden="1">
      <c r="A131">
        <v>2793</v>
      </c>
      <c r="B131" s="22">
        <v>1</v>
      </c>
      <c r="C131" s="22" t="s">
        <v>28</v>
      </c>
      <c r="D131" s="22" t="s">
        <v>11</v>
      </c>
      <c r="E131" s="22">
        <v>85</v>
      </c>
      <c r="F131" s="22">
        <v>15</v>
      </c>
      <c r="G131" s="22" t="s">
        <v>2693</v>
      </c>
      <c r="H131" s="22" t="s">
        <v>439</v>
      </c>
      <c r="I131" s="22">
        <v>0</v>
      </c>
      <c r="J131" s="22">
        <v>1</v>
      </c>
      <c r="K131" s="22">
        <v>0</v>
      </c>
      <c r="L131" s="22">
        <v>0</v>
      </c>
      <c r="M131" s="22" t="s">
        <v>1294</v>
      </c>
      <c r="N131" s="22">
        <v>-2</v>
      </c>
      <c r="O131" s="22">
        <v>-2</v>
      </c>
      <c r="P131" s="22">
        <v>0</v>
      </c>
      <c r="Q131" s="22">
        <v>1</v>
      </c>
      <c r="R131">
        <f>IFERROR(IF(I131=1,VLOOKUP(F131,Lookup!$A$2:$B$15,2,FALSE),0),0.5)</f>
        <v>0</v>
      </c>
      <c r="S131">
        <f>IF(K131=1,1,IFERROR(IF(H131="pass",VLOOKUP(F131,[1]Lookup!$D$2:$E$26,2,FALSE),0),1.6))</f>
        <v>1.6</v>
      </c>
      <c r="T131" s="6">
        <v>1.5650000000000002</v>
      </c>
      <c r="U131" s="6">
        <f t="shared" ref="U131:U194" si="2">R131+IF(S131&gt;=3.2,S131,IF(AND(S131&lt;3.2,S131&gt;=1.8),S131*0.66+T131*0.34,T131))+K131*0.4735*2</f>
        <v>1.5650000000000002</v>
      </c>
      <c r="V131" t="s">
        <v>419</v>
      </c>
    </row>
    <row r="132" spans="1:22" hidden="1">
      <c r="A132">
        <v>2806</v>
      </c>
      <c r="B132" s="22">
        <v>1</v>
      </c>
      <c r="C132" s="22" t="s">
        <v>11</v>
      </c>
      <c r="D132" s="22" t="s">
        <v>28</v>
      </c>
      <c r="E132" s="22">
        <v>81</v>
      </c>
      <c r="F132" s="22">
        <v>19</v>
      </c>
      <c r="G132" s="22" t="s">
        <v>2697</v>
      </c>
      <c r="H132" s="22" t="s">
        <v>439</v>
      </c>
      <c r="I132" s="22">
        <v>0</v>
      </c>
      <c r="J132" s="22">
        <v>1</v>
      </c>
      <c r="K132" s="22">
        <v>0</v>
      </c>
      <c r="L132" s="22">
        <v>0</v>
      </c>
      <c r="M132" s="22" t="s">
        <v>2644</v>
      </c>
      <c r="N132" s="22">
        <v>15</v>
      </c>
      <c r="O132" s="22">
        <v>15</v>
      </c>
      <c r="P132" s="22">
        <v>0</v>
      </c>
      <c r="Q132" s="22">
        <v>1</v>
      </c>
      <c r="R132">
        <f>IFERROR(IF(I132=1,VLOOKUP(F132,Lookup!$A$2:$B$15,2,FALSE),0),0.5)</f>
        <v>0</v>
      </c>
      <c r="S132">
        <f>IF(K132=1,1,IFERROR(IF(H132="pass",VLOOKUP(F132,[1]Lookup!$D$2:$E$26,2,FALSE),0),1.6))</f>
        <v>1.6</v>
      </c>
      <c r="T132" s="6">
        <v>1.8625</v>
      </c>
      <c r="U132" s="6">
        <f t="shared" si="2"/>
        <v>1.8625</v>
      </c>
      <c r="V132" t="s">
        <v>97</v>
      </c>
    </row>
    <row r="133" spans="1:22" hidden="1">
      <c r="A133">
        <v>2823</v>
      </c>
      <c r="B133" s="22">
        <v>1</v>
      </c>
      <c r="C133" s="22" t="s">
        <v>11</v>
      </c>
      <c r="D133" s="22" t="s">
        <v>28</v>
      </c>
      <c r="E133" s="22">
        <v>81</v>
      </c>
      <c r="F133" s="22">
        <v>19</v>
      </c>
      <c r="G133" s="22" t="s">
        <v>2709</v>
      </c>
      <c r="H133" s="22" t="s">
        <v>439</v>
      </c>
      <c r="I133" s="22">
        <v>0</v>
      </c>
      <c r="J133" s="22">
        <v>1</v>
      </c>
      <c r="K133" s="22">
        <v>0</v>
      </c>
      <c r="L133" s="22">
        <v>0</v>
      </c>
      <c r="M133" s="22" t="s">
        <v>2667</v>
      </c>
      <c r="N133" s="22">
        <v>10</v>
      </c>
      <c r="O133" s="22">
        <v>10</v>
      </c>
      <c r="P133" s="22">
        <v>0</v>
      </c>
      <c r="Q133" s="22">
        <v>1</v>
      </c>
      <c r="R133">
        <f>IFERROR(IF(I133=1,VLOOKUP(F133,Lookup!$A$2:$B$15,2,FALSE),0),0.5)</f>
        <v>0</v>
      </c>
      <c r="S133">
        <f>IF(K133=1,1,IFERROR(IF(H133="pass",VLOOKUP(F133,[1]Lookup!$D$2:$E$26,2,FALSE),0),1.6))</f>
        <v>1.6</v>
      </c>
      <c r="T133" s="6">
        <v>1.7750000000000001</v>
      </c>
      <c r="U133" s="6">
        <f t="shared" si="2"/>
        <v>1.7750000000000001</v>
      </c>
      <c r="V133" t="s">
        <v>87</v>
      </c>
    </row>
    <row r="134" spans="1:22" hidden="1">
      <c r="A134">
        <v>2846</v>
      </c>
      <c r="B134" s="22">
        <v>1</v>
      </c>
      <c r="C134" s="22" t="s">
        <v>28</v>
      </c>
      <c r="D134" s="22" t="s">
        <v>11</v>
      </c>
      <c r="E134" s="22">
        <v>85</v>
      </c>
      <c r="F134" s="22">
        <v>15</v>
      </c>
      <c r="G134" s="22" t="s">
        <v>2725</v>
      </c>
      <c r="H134" s="22" t="s">
        <v>439</v>
      </c>
      <c r="I134" s="22">
        <v>0</v>
      </c>
      <c r="J134" s="22">
        <v>1</v>
      </c>
      <c r="K134" s="22">
        <v>0</v>
      </c>
      <c r="L134" s="22">
        <v>0</v>
      </c>
      <c r="M134" s="22" t="s">
        <v>2726</v>
      </c>
      <c r="N134" s="22">
        <v>24</v>
      </c>
      <c r="O134" s="22">
        <v>24</v>
      </c>
      <c r="P134" s="22">
        <v>0</v>
      </c>
      <c r="Q134" s="22">
        <v>1</v>
      </c>
      <c r="R134">
        <f>IFERROR(IF(I134=1,VLOOKUP(F134,Lookup!$A$2:$B$15,2,FALSE),0),0.5)</f>
        <v>0</v>
      </c>
      <c r="S134">
        <f>IF(K134=1,1,IFERROR(IF(H134="pass",VLOOKUP(F134,[1]Lookup!$D$2:$E$26,2,FALSE),0),1.6))</f>
        <v>1.6</v>
      </c>
      <c r="T134" s="6">
        <v>2.02</v>
      </c>
      <c r="U134" s="6">
        <f t="shared" si="2"/>
        <v>2.02</v>
      </c>
      <c r="V134" t="s">
        <v>156</v>
      </c>
    </row>
    <row r="135" spans="1:22" hidden="1">
      <c r="A135">
        <v>2868</v>
      </c>
      <c r="B135" s="22">
        <v>1</v>
      </c>
      <c r="C135" s="22" t="s">
        <v>28</v>
      </c>
      <c r="D135" s="22" t="s">
        <v>11</v>
      </c>
      <c r="E135" s="22">
        <v>86</v>
      </c>
      <c r="F135" s="22">
        <v>14</v>
      </c>
      <c r="G135" s="22" t="s">
        <v>2741</v>
      </c>
      <c r="H135" s="22" t="s">
        <v>439</v>
      </c>
      <c r="I135" s="22">
        <v>0</v>
      </c>
      <c r="J135" s="22">
        <v>1</v>
      </c>
      <c r="K135" s="22">
        <v>0</v>
      </c>
      <c r="L135" s="22">
        <v>0</v>
      </c>
      <c r="M135" s="22" t="s">
        <v>2734</v>
      </c>
      <c r="N135" s="22">
        <v>3</v>
      </c>
      <c r="O135" s="22">
        <v>3</v>
      </c>
      <c r="P135" s="22">
        <v>0</v>
      </c>
      <c r="Q135" s="22">
        <v>1</v>
      </c>
      <c r="R135">
        <f>IFERROR(IF(I135=1,VLOOKUP(F135,Lookup!$A$2:$B$15,2,FALSE),0),0.5)</f>
        <v>0</v>
      </c>
      <c r="S135">
        <f>IF(K135=1,1,IFERROR(IF(H135="pass",VLOOKUP(F135,[1]Lookup!$D$2:$E$26,2,FALSE),0),1.6))</f>
        <v>1.6</v>
      </c>
      <c r="T135" s="6">
        <v>1.6525000000000001</v>
      </c>
      <c r="U135" s="6">
        <f t="shared" si="2"/>
        <v>1.6525000000000001</v>
      </c>
      <c r="V135" t="s">
        <v>536</v>
      </c>
    </row>
    <row r="136" spans="1:22" hidden="1">
      <c r="A136">
        <v>2869</v>
      </c>
      <c r="B136" s="22">
        <v>1</v>
      </c>
      <c r="C136" s="22" t="s">
        <v>28</v>
      </c>
      <c r="D136" s="22" t="s">
        <v>11</v>
      </c>
      <c r="E136" s="22">
        <v>83</v>
      </c>
      <c r="F136" s="22">
        <v>17</v>
      </c>
      <c r="G136" s="22" t="s">
        <v>2742</v>
      </c>
      <c r="H136" s="22" t="s">
        <v>439</v>
      </c>
      <c r="I136" s="22">
        <v>0</v>
      </c>
      <c r="J136" s="22">
        <v>1</v>
      </c>
      <c r="K136" s="22">
        <v>0</v>
      </c>
      <c r="L136" s="22">
        <v>0</v>
      </c>
      <c r="M136" s="22" t="s">
        <v>2625</v>
      </c>
      <c r="N136" s="22">
        <v>9</v>
      </c>
      <c r="O136" s="22">
        <v>9</v>
      </c>
      <c r="P136" s="22">
        <v>0</v>
      </c>
      <c r="Q136" s="22">
        <v>1</v>
      </c>
      <c r="R136">
        <f>IFERROR(IF(I136=1,VLOOKUP(F136,Lookup!$A$2:$B$15,2,FALSE),0),0.5)</f>
        <v>0</v>
      </c>
      <c r="S136">
        <f>IF(K136=1,1,IFERROR(IF(H136="pass",VLOOKUP(F136,[1]Lookup!$D$2:$E$26,2,FALSE),0),1.6))</f>
        <v>1.6</v>
      </c>
      <c r="T136" s="6">
        <v>1.7575000000000001</v>
      </c>
      <c r="U136" s="6">
        <f t="shared" si="2"/>
        <v>1.7575000000000001</v>
      </c>
      <c r="V136" t="s">
        <v>173</v>
      </c>
    </row>
    <row r="137" spans="1:22" s="5" customFormat="1" hidden="1">
      <c r="A137">
        <v>50</v>
      </c>
      <c r="B137" s="30">
        <v>2</v>
      </c>
      <c r="C137" s="30" t="s">
        <v>22</v>
      </c>
      <c r="D137" s="30" t="s">
        <v>18</v>
      </c>
      <c r="E137" s="30">
        <v>86</v>
      </c>
      <c r="F137" s="30">
        <v>14</v>
      </c>
      <c r="G137" s="30" t="s">
        <v>2882</v>
      </c>
      <c r="H137" s="30" t="s">
        <v>439</v>
      </c>
      <c r="I137" s="30">
        <v>0</v>
      </c>
      <c r="J137" s="30">
        <v>1</v>
      </c>
      <c r="K137" s="30">
        <v>0</v>
      </c>
      <c r="L137" s="30">
        <v>0</v>
      </c>
      <c r="M137" s="30" t="s">
        <v>2233</v>
      </c>
      <c r="N137" s="30">
        <v>6</v>
      </c>
      <c r="O137" s="22">
        <v>6</v>
      </c>
      <c r="P137" s="22">
        <v>0</v>
      </c>
      <c r="Q137" s="22">
        <v>1</v>
      </c>
      <c r="R137">
        <f>IFERROR(IF(I137=1,VLOOKUP(F137,Lookup!$A$2:$B$15,2,FALSE),0),0.5)</f>
        <v>0</v>
      </c>
      <c r="S137">
        <f>IF(K137=1,1,IFERROR(IF(H137="pass",VLOOKUP(F137,[1]Lookup!$D$2:$E$26,2,FALSE),0),1.6))</f>
        <v>1.6</v>
      </c>
      <c r="T137" s="6">
        <v>1.7050000000000001</v>
      </c>
      <c r="U137" s="6">
        <f t="shared" si="2"/>
        <v>1.7050000000000001</v>
      </c>
      <c r="V137" t="s">
        <v>506</v>
      </c>
    </row>
    <row r="138" spans="1:22" s="5" customFormat="1" hidden="1">
      <c r="A138">
        <v>57</v>
      </c>
      <c r="B138" s="30">
        <v>2</v>
      </c>
      <c r="C138" s="30" t="s">
        <v>18</v>
      </c>
      <c r="D138" s="30" t="s">
        <v>22</v>
      </c>
      <c r="E138" s="30">
        <v>81</v>
      </c>
      <c r="F138" s="30">
        <v>19</v>
      </c>
      <c r="G138" s="30" t="s">
        <v>2889</v>
      </c>
      <c r="H138" s="30" t="s">
        <v>439</v>
      </c>
      <c r="I138" s="30">
        <v>0</v>
      </c>
      <c r="J138" s="30">
        <v>1</v>
      </c>
      <c r="K138" s="30">
        <v>0</v>
      </c>
      <c r="L138" s="30">
        <v>0</v>
      </c>
      <c r="M138" s="30" t="s">
        <v>1133</v>
      </c>
      <c r="N138" s="30">
        <v>18</v>
      </c>
      <c r="O138" s="22">
        <v>18</v>
      </c>
      <c r="P138" s="22">
        <v>0</v>
      </c>
      <c r="Q138" s="22">
        <v>1</v>
      </c>
      <c r="R138">
        <f>IFERROR(IF(I138=1,VLOOKUP(F138,Lookup!$A$2:$B$15,2,FALSE),0),0.5)</f>
        <v>0</v>
      </c>
      <c r="S138">
        <f>IF(K138=1,1,IFERROR(IF(H138="pass",VLOOKUP(F138,[1]Lookup!$D$2:$E$26,2,FALSE),0),1.6))</f>
        <v>1.6</v>
      </c>
      <c r="T138" s="6">
        <v>1.915</v>
      </c>
      <c r="U138" s="6">
        <f t="shared" si="2"/>
        <v>1.915</v>
      </c>
      <c r="V138" t="s">
        <v>58</v>
      </c>
    </row>
    <row r="139" spans="1:22" hidden="1">
      <c r="A139">
        <v>170</v>
      </c>
      <c r="B139" s="30">
        <v>2</v>
      </c>
      <c r="C139" s="30" t="s">
        <v>26</v>
      </c>
      <c r="D139" s="30" t="s">
        <v>10</v>
      </c>
      <c r="E139" s="30">
        <v>86</v>
      </c>
      <c r="F139" s="30">
        <v>14</v>
      </c>
      <c r="G139" s="30" t="s">
        <v>3011</v>
      </c>
      <c r="H139" s="30" t="s">
        <v>439</v>
      </c>
      <c r="I139" s="30">
        <v>0</v>
      </c>
      <c r="J139" s="30">
        <v>1</v>
      </c>
      <c r="K139" s="30">
        <v>0</v>
      </c>
      <c r="L139" s="30">
        <v>0</v>
      </c>
      <c r="M139" s="30" t="s">
        <v>2359</v>
      </c>
      <c r="N139" s="30">
        <v>6</v>
      </c>
      <c r="O139" s="22">
        <v>6</v>
      </c>
      <c r="P139" s="22">
        <v>0</v>
      </c>
      <c r="Q139" s="22">
        <v>1</v>
      </c>
      <c r="R139">
        <f>IFERROR(IF(I139=1,VLOOKUP(F139,Lookup!$A$2:$B$15,2,FALSE),0),0.5)</f>
        <v>0</v>
      </c>
      <c r="S139">
        <f>IF(K139=1,1,IFERROR(IF(H139="pass",VLOOKUP(F139,[1]Lookup!$D$2:$E$26,2,FALSE),0),1.6))</f>
        <v>1.6</v>
      </c>
      <c r="T139" s="6">
        <v>1.7050000000000001</v>
      </c>
      <c r="U139" s="6">
        <f t="shared" si="2"/>
        <v>1.7050000000000001</v>
      </c>
      <c r="V139" t="s">
        <v>53</v>
      </c>
    </row>
    <row r="140" spans="1:22" s="5" customFormat="1" hidden="1">
      <c r="A140">
        <v>171</v>
      </c>
      <c r="B140" s="30">
        <v>2</v>
      </c>
      <c r="C140" s="30" t="s">
        <v>26</v>
      </c>
      <c r="D140" s="30" t="s">
        <v>10</v>
      </c>
      <c r="E140" s="30">
        <v>84</v>
      </c>
      <c r="F140" s="30">
        <v>16</v>
      </c>
      <c r="G140" s="30" t="s">
        <v>3012</v>
      </c>
      <c r="H140" s="30" t="s">
        <v>439</v>
      </c>
      <c r="I140" s="30">
        <v>0</v>
      </c>
      <c r="J140" s="30">
        <v>1</v>
      </c>
      <c r="K140" s="30">
        <v>0</v>
      </c>
      <c r="L140" s="30">
        <v>0</v>
      </c>
      <c r="M140" s="30" t="s">
        <v>2370</v>
      </c>
      <c r="N140" s="30">
        <v>19</v>
      </c>
      <c r="O140" s="22">
        <v>19</v>
      </c>
      <c r="P140" s="22">
        <v>0</v>
      </c>
      <c r="Q140" s="22">
        <v>1</v>
      </c>
      <c r="R140">
        <f>IFERROR(IF(I140=1,VLOOKUP(F140,Lookup!$A$2:$B$15,2,FALSE),0),0.5)</f>
        <v>0</v>
      </c>
      <c r="S140">
        <f>IF(K140=1,1,IFERROR(IF(H140="pass",VLOOKUP(F140,[1]Lookup!$D$2:$E$26,2,FALSE),0),1.6))</f>
        <v>1.6</v>
      </c>
      <c r="T140" s="6">
        <v>1.9325000000000001</v>
      </c>
      <c r="U140" s="6">
        <f t="shared" si="2"/>
        <v>1.9325000000000001</v>
      </c>
      <c r="V140" t="s">
        <v>89</v>
      </c>
    </row>
    <row r="141" spans="1:22" hidden="1">
      <c r="A141">
        <v>172</v>
      </c>
      <c r="B141" s="30">
        <v>2</v>
      </c>
      <c r="C141" s="30" t="s">
        <v>26</v>
      </c>
      <c r="D141" s="30" t="s">
        <v>10</v>
      </c>
      <c r="E141" s="30">
        <v>84</v>
      </c>
      <c r="F141" s="30">
        <v>16</v>
      </c>
      <c r="G141" s="30" t="s">
        <v>3013</v>
      </c>
      <c r="H141" s="30" t="s">
        <v>439</v>
      </c>
      <c r="I141" s="30">
        <v>0</v>
      </c>
      <c r="J141" s="30">
        <v>1</v>
      </c>
      <c r="K141" s="30">
        <v>0</v>
      </c>
      <c r="L141" s="30">
        <v>0</v>
      </c>
      <c r="M141" s="30" t="s">
        <v>2361</v>
      </c>
      <c r="N141" s="30">
        <v>9</v>
      </c>
      <c r="O141" s="22">
        <v>9</v>
      </c>
      <c r="P141" s="22">
        <v>0</v>
      </c>
      <c r="Q141" s="22">
        <v>1</v>
      </c>
      <c r="R141">
        <f>IFERROR(IF(I141=1,VLOOKUP(F141,Lookup!$A$2:$B$15,2,FALSE),0),0.5)</f>
        <v>0</v>
      </c>
      <c r="S141">
        <f>IF(K141=1,1,IFERROR(IF(H141="pass",VLOOKUP(F141,[1]Lookup!$D$2:$E$26,2,FALSE),0),1.6))</f>
        <v>1.6</v>
      </c>
      <c r="T141" s="6">
        <v>1.7575000000000001</v>
      </c>
      <c r="U141" s="6">
        <f t="shared" si="2"/>
        <v>1.7575000000000001</v>
      </c>
      <c r="V141" t="s">
        <v>166</v>
      </c>
    </row>
    <row r="142" spans="1:22" hidden="1">
      <c r="A142">
        <v>301</v>
      </c>
      <c r="B142" s="30">
        <v>2</v>
      </c>
      <c r="C142" s="30" t="s">
        <v>1</v>
      </c>
      <c r="D142" s="30" t="s">
        <v>17</v>
      </c>
      <c r="E142" s="30">
        <v>85</v>
      </c>
      <c r="F142" s="30">
        <v>15</v>
      </c>
      <c r="G142" s="30" t="s">
        <v>3147</v>
      </c>
      <c r="H142" s="30" t="s">
        <v>439</v>
      </c>
      <c r="I142" s="30">
        <v>0</v>
      </c>
      <c r="J142" s="30">
        <v>1</v>
      </c>
      <c r="K142" s="30">
        <v>0</v>
      </c>
      <c r="L142" s="30">
        <v>0</v>
      </c>
      <c r="M142" s="30" t="s">
        <v>1979</v>
      </c>
      <c r="N142" s="30">
        <v>5</v>
      </c>
      <c r="O142" s="22">
        <v>5</v>
      </c>
      <c r="P142" s="22">
        <v>0</v>
      </c>
      <c r="Q142" s="22">
        <v>1</v>
      </c>
      <c r="R142">
        <f>IFERROR(IF(I142=1,VLOOKUP(F142,Lookup!$A$2:$B$15,2,FALSE),0),0.5)</f>
        <v>0</v>
      </c>
      <c r="S142">
        <f>IF(K142=1,1,IFERROR(IF(H142="pass",VLOOKUP(F142,[1]Lookup!$D$2:$E$26,2,FALSE),0),1.6))</f>
        <v>1.6</v>
      </c>
      <c r="T142" s="6">
        <v>1.6875</v>
      </c>
      <c r="U142" s="6">
        <f t="shared" si="2"/>
        <v>1.6875</v>
      </c>
      <c r="V142" t="s">
        <v>170</v>
      </c>
    </row>
    <row r="143" spans="1:22" hidden="1">
      <c r="A143">
        <v>451</v>
      </c>
      <c r="B143" s="30">
        <v>2</v>
      </c>
      <c r="C143" s="30" t="s">
        <v>25</v>
      </c>
      <c r="D143" s="30" t="s">
        <v>2</v>
      </c>
      <c r="E143" s="30">
        <v>82</v>
      </c>
      <c r="F143" s="30">
        <v>18</v>
      </c>
      <c r="G143" s="30" t="s">
        <v>3298</v>
      </c>
      <c r="H143" s="30" t="s">
        <v>439</v>
      </c>
      <c r="I143" s="30">
        <v>0</v>
      </c>
      <c r="J143" s="30">
        <v>1</v>
      </c>
      <c r="K143" s="30">
        <v>0</v>
      </c>
      <c r="L143" s="30">
        <v>0</v>
      </c>
      <c r="M143" s="30" t="s">
        <v>1685</v>
      </c>
      <c r="N143" s="30">
        <v>0</v>
      </c>
      <c r="O143" s="22">
        <v>0</v>
      </c>
      <c r="P143" s="22">
        <v>0</v>
      </c>
      <c r="Q143" s="22">
        <v>1</v>
      </c>
      <c r="R143">
        <f>IFERROR(IF(I143=1,VLOOKUP(F143,Lookup!$A$2:$B$15,2,FALSE),0),0.5)</f>
        <v>0</v>
      </c>
      <c r="S143">
        <f>IF(K143=1,1,IFERROR(IF(H143="pass",VLOOKUP(F143,[1]Lookup!$D$2:$E$26,2,FALSE),0),1.6))</f>
        <v>1.6</v>
      </c>
      <c r="T143" s="6">
        <v>1.6</v>
      </c>
      <c r="U143" s="6">
        <f t="shared" si="2"/>
        <v>1.6</v>
      </c>
      <c r="V143" t="s">
        <v>39</v>
      </c>
    </row>
    <row r="144" spans="1:22" hidden="1">
      <c r="A144">
        <v>484</v>
      </c>
      <c r="B144" s="30">
        <v>2</v>
      </c>
      <c r="C144" s="30" t="s">
        <v>2</v>
      </c>
      <c r="D144" s="30" t="s">
        <v>25</v>
      </c>
      <c r="E144" s="30">
        <v>81</v>
      </c>
      <c r="F144" s="30">
        <v>19</v>
      </c>
      <c r="G144" s="30" t="s">
        <v>3331</v>
      </c>
      <c r="H144" s="30" t="s">
        <v>439</v>
      </c>
      <c r="I144" s="30">
        <v>0</v>
      </c>
      <c r="J144" s="30">
        <v>1</v>
      </c>
      <c r="K144" s="30">
        <v>0</v>
      </c>
      <c r="L144" s="30">
        <v>0</v>
      </c>
      <c r="M144" s="30" t="s">
        <v>1137</v>
      </c>
      <c r="N144" s="30">
        <v>1</v>
      </c>
      <c r="O144" s="22">
        <v>1</v>
      </c>
      <c r="P144" s="22">
        <v>0</v>
      </c>
      <c r="Q144" s="22">
        <v>1</v>
      </c>
      <c r="R144">
        <f>IFERROR(IF(I144=1,VLOOKUP(F144,Lookup!$A$2:$B$15,2,FALSE),0),0.5)</f>
        <v>0</v>
      </c>
      <c r="S144">
        <f>IF(K144=1,1,IFERROR(IF(H144="pass",VLOOKUP(F144,[1]Lookup!$D$2:$E$26,2,FALSE),0),1.6))</f>
        <v>1.6</v>
      </c>
      <c r="T144" s="6">
        <v>1.6175000000000002</v>
      </c>
      <c r="U144" s="6">
        <f t="shared" si="2"/>
        <v>1.6175000000000002</v>
      </c>
      <c r="V144" t="s">
        <v>95</v>
      </c>
    </row>
    <row r="145" spans="1:22" hidden="1">
      <c r="A145">
        <v>537</v>
      </c>
      <c r="B145" s="30">
        <v>2</v>
      </c>
      <c r="C145" s="30" t="s">
        <v>27</v>
      </c>
      <c r="D145" s="30" t="s">
        <v>20</v>
      </c>
      <c r="E145" s="30">
        <v>86</v>
      </c>
      <c r="F145" s="30">
        <v>14</v>
      </c>
      <c r="G145" s="30" t="s">
        <v>3385</v>
      </c>
      <c r="H145" s="30" t="s">
        <v>439</v>
      </c>
      <c r="I145" s="30">
        <v>0</v>
      </c>
      <c r="J145" s="30">
        <v>1</v>
      </c>
      <c r="K145" s="30">
        <v>0</v>
      </c>
      <c r="L145" s="30">
        <v>0</v>
      </c>
      <c r="M145" s="30" t="s">
        <v>1294</v>
      </c>
      <c r="N145" s="30">
        <v>-3</v>
      </c>
      <c r="O145" s="22">
        <v>-3</v>
      </c>
      <c r="P145" s="22">
        <v>0</v>
      </c>
      <c r="Q145" s="22">
        <v>1</v>
      </c>
      <c r="R145">
        <f>IFERROR(IF(I145=1,VLOOKUP(F145,Lookup!$A$2:$B$15,2,FALSE),0),0.5)</f>
        <v>0</v>
      </c>
      <c r="S145">
        <f>IF(K145=1,1,IFERROR(IF(H145="pass",VLOOKUP(F145,[1]Lookup!$D$2:$E$26,2,FALSE),0),1.6))</f>
        <v>1.6</v>
      </c>
      <c r="T145" s="6">
        <v>1.5475000000000001</v>
      </c>
      <c r="U145" s="6">
        <f t="shared" si="2"/>
        <v>1.5475000000000001</v>
      </c>
      <c r="V145" t="s">
        <v>498</v>
      </c>
    </row>
    <row r="146" spans="1:22" hidden="1">
      <c r="A146">
        <v>639</v>
      </c>
      <c r="B146" s="30">
        <v>2</v>
      </c>
      <c r="C146" s="30" t="s">
        <v>24</v>
      </c>
      <c r="D146" s="30" t="s">
        <v>28</v>
      </c>
      <c r="E146" s="30">
        <v>82</v>
      </c>
      <c r="F146" s="30">
        <v>18</v>
      </c>
      <c r="G146" s="30" t="s">
        <v>3492</v>
      </c>
      <c r="H146" s="30" t="s">
        <v>439</v>
      </c>
      <c r="I146" s="30">
        <v>0</v>
      </c>
      <c r="J146" s="30">
        <v>1</v>
      </c>
      <c r="K146" s="30">
        <v>0</v>
      </c>
      <c r="L146" s="30">
        <v>0</v>
      </c>
      <c r="M146" s="30" t="s">
        <v>1423</v>
      </c>
      <c r="N146" s="30">
        <v>32</v>
      </c>
      <c r="O146" s="22">
        <v>32</v>
      </c>
      <c r="P146" s="22">
        <v>0</v>
      </c>
      <c r="Q146" s="22">
        <v>1</v>
      </c>
      <c r="R146">
        <f>IFERROR(IF(I146=1,VLOOKUP(F146,Lookup!$A$2:$B$15,2,FALSE),0),0.5)</f>
        <v>0</v>
      </c>
      <c r="S146">
        <f>IF(K146=1,1,IFERROR(IF(H146="pass",VLOOKUP(F146,[1]Lookup!$D$2:$E$26,2,FALSE),0),1.6))</f>
        <v>1.6</v>
      </c>
      <c r="T146" s="6">
        <v>2.16</v>
      </c>
      <c r="U146" s="6">
        <f t="shared" si="2"/>
        <v>2.16</v>
      </c>
      <c r="V146" t="s">
        <v>148</v>
      </c>
    </row>
    <row r="147" spans="1:22" hidden="1">
      <c r="A147">
        <v>640</v>
      </c>
      <c r="B147" s="30">
        <v>2</v>
      </c>
      <c r="C147" s="30" t="s">
        <v>24</v>
      </c>
      <c r="D147" s="30" t="s">
        <v>28</v>
      </c>
      <c r="E147" s="30">
        <v>82</v>
      </c>
      <c r="F147" s="30">
        <v>18</v>
      </c>
      <c r="G147" s="30" t="s">
        <v>3493</v>
      </c>
      <c r="H147" s="30" t="s">
        <v>439</v>
      </c>
      <c r="I147" s="30">
        <v>0</v>
      </c>
      <c r="J147" s="30">
        <v>1</v>
      </c>
      <c r="K147" s="30">
        <v>0</v>
      </c>
      <c r="L147" s="30">
        <v>0</v>
      </c>
      <c r="M147" s="30" t="s">
        <v>1420</v>
      </c>
      <c r="N147" s="30">
        <v>4</v>
      </c>
      <c r="O147" s="22">
        <v>4</v>
      </c>
      <c r="P147" s="22">
        <v>0</v>
      </c>
      <c r="Q147" s="22">
        <v>1</v>
      </c>
      <c r="R147">
        <f>IFERROR(IF(I147=1,VLOOKUP(F147,Lookup!$A$2:$B$15,2,FALSE),0),0.5)</f>
        <v>0</v>
      </c>
      <c r="S147">
        <f>IF(K147=1,1,IFERROR(IF(H147="pass",VLOOKUP(F147,[1]Lookup!$D$2:$E$26,2,FALSE),0),1.6))</f>
        <v>1.6</v>
      </c>
      <c r="T147" s="6">
        <v>1.6700000000000002</v>
      </c>
      <c r="U147" s="6">
        <f t="shared" si="2"/>
        <v>1.6700000000000002</v>
      </c>
      <c r="V147" t="s">
        <v>67</v>
      </c>
    </row>
    <row r="148" spans="1:22" hidden="1">
      <c r="A148">
        <v>668</v>
      </c>
      <c r="B148" s="30">
        <v>2</v>
      </c>
      <c r="C148" s="30" t="s">
        <v>24</v>
      </c>
      <c r="D148" s="30" t="s">
        <v>28</v>
      </c>
      <c r="E148" s="30">
        <v>84</v>
      </c>
      <c r="F148" s="30">
        <v>16</v>
      </c>
      <c r="G148" s="30" t="s">
        <v>3522</v>
      </c>
      <c r="H148" s="30" t="s">
        <v>439</v>
      </c>
      <c r="I148" s="30">
        <v>0</v>
      </c>
      <c r="J148" s="30">
        <v>1</v>
      </c>
      <c r="K148" s="30">
        <v>0</v>
      </c>
      <c r="L148" s="30">
        <v>0</v>
      </c>
      <c r="M148" s="30" t="s">
        <v>1418</v>
      </c>
      <c r="N148" s="30">
        <v>2</v>
      </c>
      <c r="O148" s="22">
        <v>2</v>
      </c>
      <c r="P148" s="22">
        <v>0</v>
      </c>
      <c r="Q148" s="22">
        <v>1</v>
      </c>
      <c r="R148">
        <f>IFERROR(IF(I148=1,VLOOKUP(F148,Lookup!$A$2:$B$15,2,FALSE),0),0.5)</f>
        <v>0</v>
      </c>
      <c r="S148">
        <f>IF(K148=1,1,IFERROR(IF(H148="pass",VLOOKUP(F148,[1]Lookup!$D$2:$E$26,2,FALSE),0),1.6))</f>
        <v>1.6</v>
      </c>
      <c r="T148" s="6">
        <v>1.635</v>
      </c>
      <c r="U148" s="6">
        <f t="shared" si="2"/>
        <v>1.635</v>
      </c>
      <c r="V148" t="s">
        <v>43</v>
      </c>
    </row>
    <row r="149" spans="1:22" hidden="1">
      <c r="A149">
        <v>708</v>
      </c>
      <c r="B149" s="30">
        <v>2</v>
      </c>
      <c r="C149" s="30" t="s">
        <v>24</v>
      </c>
      <c r="D149" s="30" t="s">
        <v>28</v>
      </c>
      <c r="E149" s="30">
        <v>85</v>
      </c>
      <c r="F149" s="30">
        <v>15</v>
      </c>
      <c r="G149" s="30" t="s">
        <v>3562</v>
      </c>
      <c r="H149" s="30" t="s">
        <v>439</v>
      </c>
      <c r="I149" s="30">
        <v>0</v>
      </c>
      <c r="J149" s="30">
        <v>1</v>
      </c>
      <c r="K149" s="30">
        <v>0</v>
      </c>
      <c r="L149" s="30">
        <v>0</v>
      </c>
      <c r="M149" s="30" t="s">
        <v>1420</v>
      </c>
      <c r="N149" s="30">
        <v>15</v>
      </c>
      <c r="O149" s="22">
        <v>15</v>
      </c>
      <c r="P149" s="22">
        <v>0</v>
      </c>
      <c r="Q149" s="22">
        <v>1</v>
      </c>
      <c r="R149">
        <f>IFERROR(IF(I149=1,VLOOKUP(F149,Lookup!$A$2:$B$15,2,FALSE),0),0.5)</f>
        <v>0</v>
      </c>
      <c r="S149">
        <f>IF(K149=1,1,IFERROR(IF(H149="pass",VLOOKUP(F149,[1]Lookup!$D$2:$E$26,2,FALSE),0),1.6))</f>
        <v>1.6</v>
      </c>
      <c r="T149" s="6">
        <v>1.8625</v>
      </c>
      <c r="U149" s="6">
        <f t="shared" si="2"/>
        <v>1.8625</v>
      </c>
      <c r="V149" t="s">
        <v>67</v>
      </c>
    </row>
    <row r="150" spans="1:22" hidden="1">
      <c r="A150">
        <v>713</v>
      </c>
      <c r="B150" s="30">
        <v>2</v>
      </c>
      <c r="C150" s="30" t="s">
        <v>28</v>
      </c>
      <c r="D150" s="30" t="s">
        <v>24</v>
      </c>
      <c r="E150" s="30">
        <v>81</v>
      </c>
      <c r="F150" s="30">
        <v>19</v>
      </c>
      <c r="G150" s="30" t="s">
        <v>3568</v>
      </c>
      <c r="H150" s="30" t="s">
        <v>439</v>
      </c>
      <c r="I150" s="30">
        <v>0</v>
      </c>
      <c r="J150" s="30">
        <v>1</v>
      </c>
      <c r="K150" s="30">
        <v>0</v>
      </c>
      <c r="L150" s="30">
        <v>0</v>
      </c>
      <c r="M150" s="30" t="s">
        <v>2726</v>
      </c>
      <c r="N150" s="30">
        <v>11</v>
      </c>
      <c r="O150" s="22">
        <v>11</v>
      </c>
      <c r="P150" s="22">
        <v>0</v>
      </c>
      <c r="Q150" s="22">
        <v>1</v>
      </c>
      <c r="R150">
        <f>IFERROR(IF(I150=1,VLOOKUP(F150,Lookup!$A$2:$B$15,2,FALSE),0),0.5)</f>
        <v>0</v>
      </c>
      <c r="S150">
        <f>IF(K150=1,1,IFERROR(IF(H150="pass",VLOOKUP(F150,[1]Lookup!$D$2:$E$26,2,FALSE),0),1.6))</f>
        <v>1.6</v>
      </c>
      <c r="T150" s="6">
        <v>1.7925</v>
      </c>
      <c r="U150" s="6">
        <f t="shared" si="2"/>
        <v>1.7925</v>
      </c>
      <c r="V150" t="s">
        <v>156</v>
      </c>
    </row>
    <row r="151" spans="1:22" hidden="1">
      <c r="A151">
        <v>720</v>
      </c>
      <c r="B151" s="30">
        <v>2</v>
      </c>
      <c r="C151" s="30" t="s">
        <v>28</v>
      </c>
      <c r="D151" s="30" t="s">
        <v>24</v>
      </c>
      <c r="E151" s="30">
        <v>84</v>
      </c>
      <c r="F151" s="30">
        <v>16</v>
      </c>
      <c r="G151" s="30" t="s">
        <v>3575</v>
      </c>
      <c r="H151" s="30" t="s">
        <v>439</v>
      </c>
      <c r="I151" s="30">
        <v>0</v>
      </c>
      <c r="J151" s="30">
        <v>1</v>
      </c>
      <c r="K151" s="30">
        <v>0</v>
      </c>
      <c r="L151" s="30">
        <v>0</v>
      </c>
      <c r="M151" s="30" t="s">
        <v>2637</v>
      </c>
      <c r="N151" s="30">
        <v>5</v>
      </c>
      <c r="O151" s="22">
        <v>5</v>
      </c>
      <c r="P151" s="22">
        <v>0</v>
      </c>
      <c r="Q151" s="22">
        <v>1</v>
      </c>
      <c r="R151">
        <f>IFERROR(IF(I151=1,VLOOKUP(F151,Lookup!$A$2:$B$15,2,FALSE),0),0.5)</f>
        <v>0</v>
      </c>
      <c r="S151">
        <f>IF(K151=1,1,IFERROR(IF(H151="pass",VLOOKUP(F151,[1]Lookup!$D$2:$E$26,2,FALSE),0),1.6))</f>
        <v>1.6</v>
      </c>
      <c r="T151" s="6">
        <v>1.6875</v>
      </c>
      <c r="U151" s="6">
        <f t="shared" si="2"/>
        <v>1.6875</v>
      </c>
      <c r="V151" t="s">
        <v>443</v>
      </c>
    </row>
    <row r="152" spans="1:22" hidden="1">
      <c r="A152">
        <v>738</v>
      </c>
      <c r="B152" s="30">
        <v>2</v>
      </c>
      <c r="C152" s="30" t="s">
        <v>19</v>
      </c>
      <c r="D152" s="30" t="s">
        <v>4</v>
      </c>
      <c r="E152" s="30">
        <v>84</v>
      </c>
      <c r="F152" s="30">
        <v>16</v>
      </c>
      <c r="G152" s="30" t="s">
        <v>3594</v>
      </c>
      <c r="H152" s="30" t="s">
        <v>439</v>
      </c>
      <c r="I152" s="30">
        <v>0</v>
      </c>
      <c r="J152" s="30">
        <v>1</v>
      </c>
      <c r="K152" s="30">
        <v>0</v>
      </c>
      <c r="L152" s="30">
        <v>0</v>
      </c>
      <c r="M152" s="30" t="s">
        <v>1534</v>
      </c>
      <c r="N152" s="30">
        <v>11</v>
      </c>
      <c r="O152" s="22">
        <v>11</v>
      </c>
      <c r="P152" s="22">
        <v>0</v>
      </c>
      <c r="Q152" s="22">
        <v>1</v>
      </c>
      <c r="R152">
        <f>IFERROR(IF(I152=1,VLOOKUP(F152,Lookup!$A$2:$B$15,2,FALSE),0),0.5)</f>
        <v>0</v>
      </c>
      <c r="S152">
        <f>IF(K152=1,1,IFERROR(IF(H152="pass",VLOOKUP(F152,[1]Lookup!$D$2:$E$26,2,FALSE),0),1.6))</f>
        <v>1.6</v>
      </c>
      <c r="T152" s="6">
        <v>1.7925</v>
      </c>
      <c r="U152" s="6">
        <f t="shared" si="2"/>
        <v>1.7925</v>
      </c>
      <c r="V152" t="s">
        <v>525</v>
      </c>
    </row>
    <row r="153" spans="1:22" hidden="1">
      <c r="A153">
        <v>758</v>
      </c>
      <c r="B153" s="30">
        <v>2</v>
      </c>
      <c r="C153" s="30" t="s">
        <v>4</v>
      </c>
      <c r="D153" s="30" t="s">
        <v>19</v>
      </c>
      <c r="E153" s="30">
        <v>84</v>
      </c>
      <c r="F153" s="30">
        <v>16</v>
      </c>
      <c r="G153" s="30" t="s">
        <v>3614</v>
      </c>
      <c r="H153" s="30" t="s">
        <v>439</v>
      </c>
      <c r="I153" s="30">
        <v>0</v>
      </c>
      <c r="J153" s="30">
        <v>1</v>
      </c>
      <c r="K153" s="30">
        <v>0</v>
      </c>
      <c r="L153" s="30">
        <v>0</v>
      </c>
      <c r="M153" s="30" t="s">
        <v>3615</v>
      </c>
      <c r="N153" s="30">
        <v>11</v>
      </c>
      <c r="O153" s="22">
        <v>11</v>
      </c>
      <c r="P153" s="22">
        <v>0</v>
      </c>
      <c r="Q153" s="22">
        <v>1</v>
      </c>
      <c r="R153">
        <f>IFERROR(IF(I153=1,VLOOKUP(F153,Lookup!$A$2:$B$15,2,FALSE),0),0.5)</f>
        <v>0</v>
      </c>
      <c r="S153">
        <f>IF(K153=1,1,IFERROR(IF(H153="pass",VLOOKUP(F153,[1]Lookup!$D$2:$E$26,2,FALSE),0),1.6))</f>
        <v>1.6</v>
      </c>
      <c r="T153" s="6">
        <v>1.7925</v>
      </c>
      <c r="U153" s="6">
        <f t="shared" si="2"/>
        <v>1.7925</v>
      </c>
      <c r="V153" t="s">
        <v>2824</v>
      </c>
    </row>
    <row r="154" spans="1:22" hidden="1">
      <c r="A154">
        <v>857</v>
      </c>
      <c r="B154" s="30">
        <v>2</v>
      </c>
      <c r="C154" s="30" t="s">
        <v>9</v>
      </c>
      <c r="D154" s="30" t="s">
        <v>0</v>
      </c>
      <c r="E154" s="30">
        <v>83</v>
      </c>
      <c r="F154" s="30">
        <v>17</v>
      </c>
      <c r="G154" s="30" t="s">
        <v>3720</v>
      </c>
      <c r="H154" s="30" t="s">
        <v>439</v>
      </c>
      <c r="I154" s="30">
        <v>0</v>
      </c>
      <c r="J154" s="30">
        <v>1</v>
      </c>
      <c r="K154" s="30">
        <v>0</v>
      </c>
      <c r="L154" s="30">
        <v>0</v>
      </c>
      <c r="M154" s="30" t="s">
        <v>1049</v>
      </c>
      <c r="N154" s="30">
        <v>6</v>
      </c>
      <c r="O154" s="22">
        <v>6</v>
      </c>
      <c r="P154" s="22">
        <v>0</v>
      </c>
      <c r="Q154" s="22">
        <v>1</v>
      </c>
      <c r="R154">
        <f>IFERROR(IF(I154=1,VLOOKUP(F154,Lookup!$A$2:$B$15,2,FALSE),0),0.5)</f>
        <v>0</v>
      </c>
      <c r="S154">
        <f>IF(K154=1,1,IFERROR(IF(H154="pass",VLOOKUP(F154,[1]Lookup!$D$2:$E$26,2,FALSE),0),1.6))</f>
        <v>1.6</v>
      </c>
      <c r="T154" s="6">
        <v>1.7050000000000001</v>
      </c>
      <c r="U154" s="6">
        <f t="shared" si="2"/>
        <v>1.7050000000000001</v>
      </c>
      <c r="V154" t="s">
        <v>143</v>
      </c>
    </row>
    <row r="155" spans="1:22" hidden="1">
      <c r="A155">
        <v>873</v>
      </c>
      <c r="B155" s="30">
        <v>2</v>
      </c>
      <c r="C155" s="30" t="s">
        <v>9</v>
      </c>
      <c r="D155" s="30" t="s">
        <v>0</v>
      </c>
      <c r="E155" s="30">
        <v>86</v>
      </c>
      <c r="F155" s="30">
        <v>14</v>
      </c>
      <c r="G155" s="30" t="s">
        <v>3736</v>
      </c>
      <c r="H155" s="30" t="s">
        <v>439</v>
      </c>
      <c r="I155" s="30">
        <v>0</v>
      </c>
      <c r="J155" s="30">
        <v>1</v>
      </c>
      <c r="K155" s="30">
        <v>0</v>
      </c>
      <c r="L155" s="30">
        <v>0</v>
      </c>
      <c r="M155" s="30" t="s">
        <v>1049</v>
      </c>
      <c r="N155" s="30">
        <v>17</v>
      </c>
      <c r="O155" s="22">
        <v>17</v>
      </c>
      <c r="P155" s="22">
        <v>0</v>
      </c>
      <c r="Q155" s="22">
        <v>1</v>
      </c>
      <c r="R155">
        <f>IFERROR(IF(I155=1,VLOOKUP(F155,Lookup!$A$2:$B$15,2,FALSE),0),0.5)</f>
        <v>0</v>
      </c>
      <c r="S155">
        <f>IF(K155=1,1,IFERROR(IF(H155="pass",VLOOKUP(F155,[1]Lookup!$D$2:$E$26,2,FALSE),0),1.6))</f>
        <v>1.6</v>
      </c>
      <c r="T155" s="6">
        <v>1.8975</v>
      </c>
      <c r="U155" s="6">
        <f t="shared" si="2"/>
        <v>1.8975</v>
      </c>
      <c r="V155" t="s">
        <v>143</v>
      </c>
    </row>
    <row r="156" spans="1:22" hidden="1">
      <c r="A156">
        <v>1047</v>
      </c>
      <c r="B156" s="30">
        <v>2</v>
      </c>
      <c r="C156" s="30" t="s">
        <v>877</v>
      </c>
      <c r="D156" s="30" t="s">
        <v>5</v>
      </c>
      <c r="E156" s="30">
        <v>83</v>
      </c>
      <c r="F156" s="30">
        <v>17</v>
      </c>
      <c r="G156" s="30" t="s">
        <v>3915</v>
      </c>
      <c r="H156" s="30" t="s">
        <v>439</v>
      </c>
      <c r="I156" s="30">
        <v>0</v>
      </c>
      <c r="J156" s="30">
        <v>1</v>
      </c>
      <c r="K156" s="30">
        <v>0</v>
      </c>
      <c r="L156" s="30">
        <v>0</v>
      </c>
      <c r="M156" s="30" t="s">
        <v>892</v>
      </c>
      <c r="N156" s="30">
        <v>3</v>
      </c>
      <c r="O156" s="22">
        <v>3</v>
      </c>
      <c r="P156" s="22">
        <v>0</v>
      </c>
      <c r="Q156" s="22">
        <v>1</v>
      </c>
      <c r="R156">
        <f>IFERROR(IF(I156=1,VLOOKUP(F156,Lookup!$A$2:$B$15,2,FALSE),0),0.5)</f>
        <v>0</v>
      </c>
      <c r="S156">
        <f>IF(K156=1,1,IFERROR(IF(H156="pass",VLOOKUP(F156,[1]Lookup!$D$2:$E$26,2,FALSE),0),1.6))</f>
        <v>1.6</v>
      </c>
      <c r="T156" s="6">
        <v>1.6525000000000001</v>
      </c>
      <c r="U156" s="6">
        <f t="shared" si="2"/>
        <v>1.6525000000000001</v>
      </c>
      <c r="V156" t="s">
        <v>181</v>
      </c>
    </row>
    <row r="157" spans="1:22" hidden="1">
      <c r="A157">
        <v>1048</v>
      </c>
      <c r="B157" s="30">
        <v>2</v>
      </c>
      <c r="C157" s="30" t="s">
        <v>877</v>
      </c>
      <c r="D157" s="30" t="s">
        <v>5</v>
      </c>
      <c r="E157" s="30">
        <v>83</v>
      </c>
      <c r="F157" s="30">
        <v>17</v>
      </c>
      <c r="G157" s="30" t="s">
        <v>3916</v>
      </c>
      <c r="H157" s="30" t="s">
        <v>439</v>
      </c>
      <c r="I157" s="30">
        <v>0</v>
      </c>
      <c r="J157" s="30">
        <v>1</v>
      </c>
      <c r="K157" s="30">
        <v>0</v>
      </c>
      <c r="L157" s="30">
        <v>0</v>
      </c>
      <c r="M157" s="30" t="s">
        <v>919</v>
      </c>
      <c r="N157" s="30">
        <v>20</v>
      </c>
      <c r="O157" s="22">
        <v>20</v>
      </c>
      <c r="P157" s="22">
        <v>0</v>
      </c>
      <c r="Q157" s="22">
        <v>1</v>
      </c>
      <c r="R157">
        <f>IFERROR(IF(I157=1,VLOOKUP(F157,Lookup!$A$2:$B$15,2,FALSE),0),0.5)</f>
        <v>0</v>
      </c>
      <c r="S157">
        <f>IF(K157=1,1,IFERROR(IF(H157="pass",VLOOKUP(F157,[1]Lookup!$D$2:$E$26,2,FALSE),0),1.6))</f>
        <v>1.6</v>
      </c>
      <c r="T157" s="6">
        <v>1.9500000000000002</v>
      </c>
      <c r="U157" s="6">
        <f t="shared" si="2"/>
        <v>1.9500000000000002</v>
      </c>
      <c r="V157" t="s">
        <v>164</v>
      </c>
    </row>
    <row r="158" spans="1:22" hidden="1">
      <c r="A158">
        <v>1095</v>
      </c>
      <c r="B158" s="30">
        <v>2</v>
      </c>
      <c r="C158" s="30" t="s">
        <v>8</v>
      </c>
      <c r="D158" s="30" t="s">
        <v>15</v>
      </c>
      <c r="E158" s="30">
        <v>84</v>
      </c>
      <c r="F158" s="30">
        <v>16</v>
      </c>
      <c r="G158" s="30" t="s">
        <v>3964</v>
      </c>
      <c r="H158" s="30" t="s">
        <v>439</v>
      </c>
      <c r="I158" s="30">
        <v>0</v>
      </c>
      <c r="J158" s="30">
        <v>1</v>
      </c>
      <c r="K158" s="30">
        <v>0</v>
      </c>
      <c r="L158" s="30">
        <v>0</v>
      </c>
      <c r="M158" s="30" t="s">
        <v>3965</v>
      </c>
      <c r="N158" s="30">
        <v>5</v>
      </c>
      <c r="O158" s="22">
        <v>5</v>
      </c>
      <c r="P158" s="22">
        <v>0</v>
      </c>
      <c r="Q158" s="22">
        <v>1</v>
      </c>
      <c r="R158">
        <f>IFERROR(IF(I158=1,VLOOKUP(F158,Lookup!$A$2:$B$15,2,FALSE),0),0.5)</f>
        <v>0</v>
      </c>
      <c r="S158">
        <f>IF(K158=1,1,IFERROR(IF(H158="pass",VLOOKUP(F158,[1]Lookup!$D$2:$E$26,2,FALSE),0),1.6))</f>
        <v>1.6</v>
      </c>
      <c r="T158" s="6">
        <v>1.6875</v>
      </c>
      <c r="U158" s="6">
        <f t="shared" si="2"/>
        <v>1.6875</v>
      </c>
      <c r="V158" t="s">
        <v>2807</v>
      </c>
    </row>
    <row r="159" spans="1:22" hidden="1">
      <c r="A159">
        <v>1096</v>
      </c>
      <c r="B159" s="30">
        <v>2</v>
      </c>
      <c r="C159" s="30" t="s">
        <v>8</v>
      </c>
      <c r="D159" s="30" t="s">
        <v>15</v>
      </c>
      <c r="E159" s="30">
        <v>84</v>
      </c>
      <c r="F159" s="30">
        <v>16</v>
      </c>
      <c r="G159" s="30" t="s">
        <v>3966</v>
      </c>
      <c r="H159" s="30" t="s">
        <v>439</v>
      </c>
      <c r="I159" s="30">
        <v>0</v>
      </c>
      <c r="J159" s="30">
        <v>1</v>
      </c>
      <c r="K159" s="30">
        <v>0</v>
      </c>
      <c r="L159" s="30">
        <v>0</v>
      </c>
      <c r="M159" s="30" t="s">
        <v>3967</v>
      </c>
      <c r="N159" s="30">
        <v>6</v>
      </c>
      <c r="O159" s="22">
        <v>6</v>
      </c>
      <c r="P159" s="22">
        <v>0</v>
      </c>
      <c r="Q159" s="22">
        <v>1</v>
      </c>
      <c r="R159">
        <f>IFERROR(IF(I159=1,VLOOKUP(F159,Lookup!$A$2:$B$15,2,FALSE),0),0.5)</f>
        <v>0</v>
      </c>
      <c r="S159">
        <f>IF(K159=1,1,IFERROR(IF(H159="pass",VLOOKUP(F159,[1]Lookup!$D$2:$E$26,2,FALSE),0),1.6))</f>
        <v>1.6</v>
      </c>
      <c r="T159" s="6">
        <v>1.7050000000000001</v>
      </c>
      <c r="U159" s="6">
        <f t="shared" si="2"/>
        <v>1.7050000000000001</v>
      </c>
      <c r="V159" t="s">
        <v>2787</v>
      </c>
    </row>
    <row r="160" spans="1:22" hidden="1">
      <c r="A160">
        <v>1154</v>
      </c>
      <c r="B160" s="30">
        <v>2</v>
      </c>
      <c r="C160" s="30" t="s">
        <v>15</v>
      </c>
      <c r="D160" s="30" t="s">
        <v>8</v>
      </c>
      <c r="E160" s="30">
        <v>82</v>
      </c>
      <c r="F160" s="30">
        <v>18</v>
      </c>
      <c r="G160" s="30" t="s">
        <v>4027</v>
      </c>
      <c r="H160" s="30" t="s">
        <v>439</v>
      </c>
      <c r="I160" s="30">
        <v>0</v>
      </c>
      <c r="J160" s="30">
        <v>1</v>
      </c>
      <c r="K160" s="30">
        <v>0</v>
      </c>
      <c r="L160" s="30">
        <v>0</v>
      </c>
      <c r="M160" s="30" t="s">
        <v>2454</v>
      </c>
      <c r="N160" s="30">
        <v>8</v>
      </c>
      <c r="O160" s="22">
        <v>8</v>
      </c>
      <c r="P160" s="22">
        <v>0</v>
      </c>
      <c r="Q160" s="22">
        <v>1</v>
      </c>
      <c r="R160">
        <f>IFERROR(IF(I160=1,VLOOKUP(F160,Lookup!$A$2:$B$15,2,FALSE),0),0.5)</f>
        <v>0</v>
      </c>
      <c r="S160">
        <f>IF(K160=1,1,IFERROR(IF(H160="pass",VLOOKUP(F160,[1]Lookup!$D$2:$E$26,2,FALSE),0),1.6))</f>
        <v>1.6</v>
      </c>
      <c r="T160" s="6">
        <v>1.74</v>
      </c>
      <c r="U160" s="6">
        <f t="shared" si="2"/>
        <v>1.74</v>
      </c>
      <c r="V160" t="s">
        <v>527</v>
      </c>
    </row>
    <row r="161" spans="1:22" hidden="1">
      <c r="A161">
        <v>1157</v>
      </c>
      <c r="B161" s="30">
        <v>2</v>
      </c>
      <c r="C161" s="30" t="s">
        <v>8</v>
      </c>
      <c r="D161" s="30" t="s">
        <v>15</v>
      </c>
      <c r="E161" s="30">
        <v>82</v>
      </c>
      <c r="F161" s="30">
        <v>18</v>
      </c>
      <c r="G161" s="30" t="s">
        <v>4030</v>
      </c>
      <c r="H161" s="30" t="s">
        <v>439</v>
      </c>
      <c r="I161" s="30">
        <v>0</v>
      </c>
      <c r="J161" s="30">
        <v>1</v>
      </c>
      <c r="K161" s="30">
        <v>0</v>
      </c>
      <c r="L161" s="30">
        <v>0</v>
      </c>
      <c r="M161" s="30" t="s">
        <v>806</v>
      </c>
      <c r="N161" s="30">
        <v>15</v>
      </c>
      <c r="O161" s="22">
        <v>15</v>
      </c>
      <c r="P161" s="22">
        <v>0</v>
      </c>
      <c r="Q161" s="22">
        <v>1</v>
      </c>
      <c r="R161">
        <f>IFERROR(IF(I161=1,VLOOKUP(F161,Lookup!$A$2:$B$15,2,FALSE),0),0.5)</f>
        <v>0</v>
      </c>
      <c r="S161">
        <f>IF(K161=1,1,IFERROR(IF(H161="pass",VLOOKUP(F161,[1]Lookup!$D$2:$E$26,2,FALSE),0),1.6))</f>
        <v>1.6</v>
      </c>
      <c r="T161" s="6">
        <v>1.8625</v>
      </c>
      <c r="U161" s="6">
        <f t="shared" si="2"/>
        <v>1.8625</v>
      </c>
      <c r="V161" t="s">
        <v>416</v>
      </c>
    </row>
    <row r="162" spans="1:22" hidden="1">
      <c r="A162">
        <v>1170</v>
      </c>
      <c r="B162" s="30">
        <v>2</v>
      </c>
      <c r="C162" s="30" t="s">
        <v>8</v>
      </c>
      <c r="D162" s="30" t="s">
        <v>15</v>
      </c>
      <c r="E162" s="30">
        <v>84</v>
      </c>
      <c r="F162" s="30">
        <v>16</v>
      </c>
      <c r="G162" s="30" t="s">
        <v>4043</v>
      </c>
      <c r="H162" s="30" t="s">
        <v>439</v>
      </c>
      <c r="I162" s="30">
        <v>0</v>
      </c>
      <c r="J162" s="30">
        <v>1</v>
      </c>
      <c r="K162" s="30">
        <v>0</v>
      </c>
      <c r="L162" s="30">
        <v>0</v>
      </c>
      <c r="M162" s="30" t="s">
        <v>788</v>
      </c>
      <c r="N162" s="30">
        <v>-2</v>
      </c>
      <c r="O162" s="22">
        <v>-2</v>
      </c>
      <c r="P162" s="22">
        <v>0</v>
      </c>
      <c r="Q162" s="22">
        <v>1</v>
      </c>
      <c r="R162">
        <f>IFERROR(IF(I162=1,VLOOKUP(F162,Lookup!$A$2:$B$15,2,FALSE),0),0.5)</f>
        <v>0</v>
      </c>
      <c r="S162">
        <f>IF(K162=1,1,IFERROR(IF(H162="pass",VLOOKUP(F162,[1]Lookup!$D$2:$E$26,2,FALSE),0),1.6))</f>
        <v>1.6</v>
      </c>
      <c r="T162" s="6">
        <v>1.5650000000000002</v>
      </c>
      <c r="U162" s="6">
        <f t="shared" si="2"/>
        <v>1.5650000000000002</v>
      </c>
      <c r="V162" t="s">
        <v>101</v>
      </c>
    </row>
    <row r="163" spans="1:22" hidden="1">
      <c r="A163">
        <v>1171</v>
      </c>
      <c r="B163" s="30">
        <v>2</v>
      </c>
      <c r="C163" s="30" t="s">
        <v>8</v>
      </c>
      <c r="D163" s="30" t="s">
        <v>15</v>
      </c>
      <c r="E163" s="30">
        <v>82</v>
      </c>
      <c r="F163" s="30">
        <v>18</v>
      </c>
      <c r="G163" s="30" t="s">
        <v>4044</v>
      </c>
      <c r="H163" s="30" t="s">
        <v>439</v>
      </c>
      <c r="I163" s="30">
        <v>0</v>
      </c>
      <c r="J163" s="30">
        <v>1</v>
      </c>
      <c r="K163" s="30">
        <v>0</v>
      </c>
      <c r="L163" s="30">
        <v>0</v>
      </c>
      <c r="M163" s="30" t="s">
        <v>728</v>
      </c>
      <c r="N163" s="30">
        <v>7</v>
      </c>
      <c r="O163" s="22">
        <v>7</v>
      </c>
      <c r="P163" s="22">
        <v>0</v>
      </c>
      <c r="Q163" s="22">
        <v>1</v>
      </c>
      <c r="R163">
        <f>IFERROR(IF(I163=1,VLOOKUP(F163,Lookup!$A$2:$B$15,2,FALSE),0),0.5)</f>
        <v>0</v>
      </c>
      <c r="S163">
        <f>IF(K163=1,1,IFERROR(IF(H163="pass",VLOOKUP(F163,[1]Lookup!$D$2:$E$26,2,FALSE),0),1.6))</f>
        <v>1.6</v>
      </c>
      <c r="T163" s="6">
        <v>1.7225000000000001</v>
      </c>
      <c r="U163" s="6">
        <f t="shared" si="2"/>
        <v>1.7225000000000001</v>
      </c>
      <c r="V163" t="s">
        <v>93</v>
      </c>
    </row>
    <row r="164" spans="1:22" hidden="1">
      <c r="A164">
        <v>1211</v>
      </c>
      <c r="B164" s="30">
        <v>2</v>
      </c>
      <c r="C164" s="30" t="s">
        <v>13</v>
      </c>
      <c r="D164" s="30" t="s">
        <v>7</v>
      </c>
      <c r="E164" s="30">
        <v>81</v>
      </c>
      <c r="F164" s="30">
        <v>19</v>
      </c>
      <c r="G164" s="30" t="s">
        <v>4084</v>
      </c>
      <c r="H164" s="30" t="s">
        <v>439</v>
      </c>
      <c r="I164" s="30">
        <v>0</v>
      </c>
      <c r="J164" s="30">
        <v>1</v>
      </c>
      <c r="K164" s="30">
        <v>0</v>
      </c>
      <c r="L164" s="30">
        <v>0</v>
      </c>
      <c r="M164" s="30" t="s">
        <v>594</v>
      </c>
      <c r="N164" s="30">
        <v>3</v>
      </c>
      <c r="O164" s="22">
        <v>3</v>
      </c>
      <c r="P164" s="22">
        <v>0</v>
      </c>
      <c r="Q164" s="22">
        <v>1</v>
      </c>
      <c r="R164">
        <f>IFERROR(IF(I164=1,VLOOKUP(F164,Lookup!$A$2:$B$15,2,FALSE),0),0.5)</f>
        <v>0</v>
      </c>
      <c r="S164">
        <f>IF(K164=1,1,IFERROR(IF(H164="pass",VLOOKUP(F164,[1]Lookup!$D$2:$E$26,2,FALSE),0),1.6))</f>
        <v>1.6</v>
      </c>
      <c r="T164" s="6">
        <v>1.6525000000000001</v>
      </c>
      <c r="U164" s="6">
        <f t="shared" si="2"/>
        <v>1.6525000000000001</v>
      </c>
      <c r="V164" t="s">
        <v>75</v>
      </c>
    </row>
    <row r="165" spans="1:22" hidden="1">
      <c r="A165">
        <v>1279</v>
      </c>
      <c r="B165" s="30">
        <v>2</v>
      </c>
      <c r="C165" s="30" t="s">
        <v>13</v>
      </c>
      <c r="D165" s="30" t="s">
        <v>7</v>
      </c>
      <c r="E165" s="30">
        <v>82</v>
      </c>
      <c r="F165" s="30">
        <v>18</v>
      </c>
      <c r="G165" s="30" t="s">
        <v>4153</v>
      </c>
      <c r="H165" s="30" t="s">
        <v>439</v>
      </c>
      <c r="I165" s="30">
        <v>0</v>
      </c>
      <c r="J165" s="30">
        <v>1</v>
      </c>
      <c r="K165" s="30">
        <v>0</v>
      </c>
      <c r="L165" s="30">
        <v>0</v>
      </c>
      <c r="M165" s="30" t="s">
        <v>603</v>
      </c>
      <c r="N165" s="30">
        <v>10</v>
      </c>
      <c r="O165" s="22">
        <v>10</v>
      </c>
      <c r="P165" s="22">
        <v>0</v>
      </c>
      <c r="Q165" s="22">
        <v>1</v>
      </c>
      <c r="R165">
        <f>IFERROR(IF(I165=1,VLOOKUP(F165,Lookup!$A$2:$B$15,2,FALSE),0),0.5)</f>
        <v>0</v>
      </c>
      <c r="S165">
        <f>IF(K165=1,1,IFERROR(IF(H165="pass",VLOOKUP(F165,[1]Lookup!$D$2:$E$26,2,FALSE),0),1.6))</f>
        <v>1.6</v>
      </c>
      <c r="T165" s="6">
        <v>1.7750000000000001</v>
      </c>
      <c r="U165" s="6">
        <f t="shared" si="2"/>
        <v>1.7750000000000001</v>
      </c>
      <c r="V165" t="s">
        <v>59</v>
      </c>
    </row>
    <row r="166" spans="1:22" hidden="1">
      <c r="A166">
        <v>1309</v>
      </c>
      <c r="B166" s="30">
        <v>2</v>
      </c>
      <c r="C166" s="30" t="s">
        <v>7</v>
      </c>
      <c r="D166" s="30" t="s">
        <v>13</v>
      </c>
      <c r="E166" s="30">
        <v>85</v>
      </c>
      <c r="F166" s="30">
        <v>15</v>
      </c>
      <c r="G166" s="30" t="s">
        <v>4183</v>
      </c>
      <c r="H166" s="30" t="s">
        <v>439</v>
      </c>
      <c r="I166" s="30">
        <v>0</v>
      </c>
      <c r="J166" s="30">
        <v>1</v>
      </c>
      <c r="K166" s="30">
        <v>0</v>
      </c>
      <c r="L166" s="30">
        <v>0</v>
      </c>
      <c r="M166" s="30" t="s">
        <v>1955</v>
      </c>
      <c r="N166" s="30">
        <v>13</v>
      </c>
      <c r="O166" s="22">
        <v>13</v>
      </c>
      <c r="P166" s="22">
        <v>0</v>
      </c>
      <c r="Q166" s="22">
        <v>1</v>
      </c>
      <c r="R166">
        <f>IFERROR(IF(I166=1,VLOOKUP(F166,Lookup!$A$2:$B$15,2,FALSE),0),0.5)</f>
        <v>0</v>
      </c>
      <c r="S166">
        <f>IF(K166=1,1,IFERROR(IF(H166="pass",VLOOKUP(F166,[1]Lookup!$D$2:$E$26,2,FALSE),0),1.6))</f>
        <v>1.6</v>
      </c>
      <c r="T166" s="6">
        <v>1.8275000000000001</v>
      </c>
      <c r="U166" s="6">
        <f t="shared" si="2"/>
        <v>1.8275000000000001</v>
      </c>
      <c r="V166" t="s">
        <v>112</v>
      </c>
    </row>
    <row r="167" spans="1:22" hidden="1">
      <c r="A167">
        <v>1332</v>
      </c>
      <c r="B167" s="30">
        <v>2</v>
      </c>
      <c r="C167" s="30" t="s">
        <v>12</v>
      </c>
      <c r="D167" s="30" t="s">
        <v>23</v>
      </c>
      <c r="E167" s="30">
        <v>84</v>
      </c>
      <c r="F167" s="30">
        <v>16</v>
      </c>
      <c r="G167" s="30" t="s">
        <v>4206</v>
      </c>
      <c r="H167" s="30" t="s">
        <v>439</v>
      </c>
      <c r="I167" s="30">
        <v>0</v>
      </c>
      <c r="J167" s="30">
        <v>1</v>
      </c>
      <c r="K167" s="30">
        <v>0</v>
      </c>
      <c r="L167" s="30">
        <v>0</v>
      </c>
      <c r="M167" s="30" t="s">
        <v>2112</v>
      </c>
      <c r="N167" s="30">
        <v>14</v>
      </c>
      <c r="O167" s="22">
        <v>14</v>
      </c>
      <c r="P167" s="22">
        <v>0</v>
      </c>
      <c r="Q167" s="22">
        <v>1</v>
      </c>
      <c r="R167">
        <f>IFERROR(IF(I167=1,VLOOKUP(F167,Lookup!$A$2:$B$15,2,FALSE),0),0.5)</f>
        <v>0</v>
      </c>
      <c r="S167">
        <f>IF(K167=1,1,IFERROR(IF(H167="pass",VLOOKUP(F167,[1]Lookup!$D$2:$E$26,2,FALSE),0),1.6))</f>
        <v>1.6</v>
      </c>
      <c r="T167" s="6">
        <v>1.845</v>
      </c>
      <c r="U167" s="6">
        <f t="shared" si="2"/>
        <v>1.845</v>
      </c>
      <c r="V167" t="s">
        <v>453</v>
      </c>
    </row>
    <row r="168" spans="1:22" hidden="1">
      <c r="A168">
        <v>1362</v>
      </c>
      <c r="B168" s="30">
        <v>2</v>
      </c>
      <c r="C168" s="30" t="s">
        <v>23</v>
      </c>
      <c r="D168" s="30" t="s">
        <v>12</v>
      </c>
      <c r="E168" s="30">
        <v>86</v>
      </c>
      <c r="F168" s="30">
        <v>14</v>
      </c>
      <c r="G168" s="30" t="s">
        <v>4236</v>
      </c>
      <c r="H168" s="30" t="s">
        <v>439</v>
      </c>
      <c r="I168" s="30">
        <v>0</v>
      </c>
      <c r="J168" s="30">
        <v>1</v>
      </c>
      <c r="K168" s="30">
        <v>0</v>
      </c>
      <c r="L168" s="30">
        <v>0</v>
      </c>
      <c r="M168" s="30" t="s">
        <v>1843</v>
      </c>
      <c r="N168" s="30">
        <v>22</v>
      </c>
      <c r="O168" s="22">
        <v>22</v>
      </c>
      <c r="P168" s="22">
        <v>0</v>
      </c>
      <c r="Q168" s="22">
        <v>1</v>
      </c>
      <c r="R168">
        <f>IFERROR(IF(I168=1,VLOOKUP(F168,Lookup!$A$2:$B$15,2,FALSE),0),0.5)</f>
        <v>0</v>
      </c>
      <c r="S168">
        <f>IF(K168=1,1,IFERROR(IF(H168="pass",VLOOKUP(F168,[1]Lookup!$D$2:$E$26,2,FALSE),0),1.6))</f>
        <v>1.6</v>
      </c>
      <c r="T168" s="6">
        <v>1.9850000000000001</v>
      </c>
      <c r="U168" s="6">
        <f t="shared" si="2"/>
        <v>1.9850000000000001</v>
      </c>
      <c r="V168" t="s">
        <v>388</v>
      </c>
    </row>
    <row r="169" spans="1:22" hidden="1">
      <c r="A169">
        <v>1417</v>
      </c>
      <c r="B169" s="30">
        <v>2</v>
      </c>
      <c r="C169" s="30" t="s">
        <v>12</v>
      </c>
      <c r="D169" s="30" t="s">
        <v>23</v>
      </c>
      <c r="E169" s="30">
        <v>83</v>
      </c>
      <c r="F169" s="30">
        <v>17</v>
      </c>
      <c r="G169" s="30" t="s">
        <v>4291</v>
      </c>
      <c r="H169" s="30" t="s">
        <v>439</v>
      </c>
      <c r="I169" s="30">
        <v>0</v>
      </c>
      <c r="J169" s="30">
        <v>1</v>
      </c>
      <c r="K169" s="30">
        <v>0</v>
      </c>
      <c r="L169" s="30">
        <v>0</v>
      </c>
      <c r="M169" s="30" t="s">
        <v>2159</v>
      </c>
      <c r="N169" s="30">
        <v>6</v>
      </c>
      <c r="O169" s="22">
        <v>6</v>
      </c>
      <c r="P169" s="22">
        <v>0</v>
      </c>
      <c r="Q169" s="22">
        <v>1</v>
      </c>
      <c r="R169">
        <f>IFERROR(IF(I169=1,VLOOKUP(F169,Lookup!$A$2:$B$15,2,FALSE),0),0.5)</f>
        <v>0</v>
      </c>
      <c r="S169">
        <f>IF(K169=1,1,IFERROR(IF(H169="pass",VLOOKUP(F169,[1]Lookup!$D$2:$E$26,2,FALSE),0),1.6))</f>
        <v>1.6</v>
      </c>
      <c r="T169" s="6">
        <v>1.7050000000000001</v>
      </c>
      <c r="U169" s="6">
        <f t="shared" si="2"/>
        <v>1.7050000000000001</v>
      </c>
      <c r="V169" t="s">
        <v>50</v>
      </c>
    </row>
    <row r="170" spans="1:22" hidden="1">
      <c r="A170">
        <v>1418</v>
      </c>
      <c r="B170" s="30">
        <v>2</v>
      </c>
      <c r="C170" s="30" t="s">
        <v>12</v>
      </c>
      <c r="D170" s="30" t="s">
        <v>23</v>
      </c>
      <c r="E170" s="30">
        <v>83</v>
      </c>
      <c r="F170" s="30">
        <v>17</v>
      </c>
      <c r="G170" s="30" t="s">
        <v>4292</v>
      </c>
      <c r="H170" s="30" t="s">
        <v>439</v>
      </c>
      <c r="I170" s="30">
        <v>0</v>
      </c>
      <c r="J170" s="30">
        <v>1</v>
      </c>
      <c r="K170" s="30">
        <v>0</v>
      </c>
      <c r="L170" s="30">
        <v>0</v>
      </c>
      <c r="M170" s="30" t="s">
        <v>2159</v>
      </c>
      <c r="N170" s="30">
        <v>26</v>
      </c>
      <c r="O170" s="22">
        <v>26</v>
      </c>
      <c r="P170" s="22">
        <v>0</v>
      </c>
      <c r="Q170" s="22">
        <v>1</v>
      </c>
      <c r="R170">
        <f>IFERROR(IF(I170=1,VLOOKUP(F170,Lookup!$A$2:$B$15,2,FALSE),0),0.5)</f>
        <v>0</v>
      </c>
      <c r="S170">
        <f>IF(K170=1,1,IFERROR(IF(H170="pass",VLOOKUP(F170,[1]Lookup!$D$2:$E$26,2,FALSE),0),1.6))</f>
        <v>1.6</v>
      </c>
      <c r="T170" s="6">
        <v>2.0550000000000002</v>
      </c>
      <c r="U170" s="6">
        <f t="shared" si="2"/>
        <v>2.0550000000000002</v>
      </c>
      <c r="V170" t="s">
        <v>50</v>
      </c>
    </row>
    <row r="171" spans="1:22" hidden="1">
      <c r="A171">
        <v>1429</v>
      </c>
      <c r="B171" s="30">
        <v>2</v>
      </c>
      <c r="C171" s="30" t="s">
        <v>12</v>
      </c>
      <c r="D171" s="30" t="s">
        <v>23</v>
      </c>
      <c r="E171" s="30">
        <v>82</v>
      </c>
      <c r="F171" s="30">
        <v>18</v>
      </c>
      <c r="G171" s="30" t="s">
        <v>4303</v>
      </c>
      <c r="H171" s="30" t="s">
        <v>439</v>
      </c>
      <c r="I171" s="30">
        <v>0</v>
      </c>
      <c r="J171" s="30">
        <v>1</v>
      </c>
      <c r="K171" s="30">
        <v>0</v>
      </c>
      <c r="L171" s="30">
        <v>0</v>
      </c>
      <c r="M171" s="30" t="s">
        <v>2159</v>
      </c>
      <c r="N171" s="30">
        <v>2</v>
      </c>
      <c r="O171" s="22">
        <v>2</v>
      </c>
      <c r="P171" s="22">
        <v>0</v>
      </c>
      <c r="Q171" s="22">
        <v>1</v>
      </c>
      <c r="R171">
        <f>IFERROR(IF(I171=1,VLOOKUP(F171,Lookup!$A$2:$B$15,2,FALSE),0),0.5)</f>
        <v>0</v>
      </c>
      <c r="S171">
        <f>IF(K171=1,1,IFERROR(IF(H171="pass",VLOOKUP(F171,[1]Lookup!$D$2:$E$26,2,FALSE),0),1.6))</f>
        <v>1.6</v>
      </c>
      <c r="T171" s="6">
        <v>1.635</v>
      </c>
      <c r="U171" s="6">
        <f t="shared" si="2"/>
        <v>1.635</v>
      </c>
      <c r="V171" t="s">
        <v>50</v>
      </c>
    </row>
    <row r="172" spans="1:22" hidden="1">
      <c r="A172">
        <v>1430</v>
      </c>
      <c r="B172" s="30">
        <v>2</v>
      </c>
      <c r="C172" s="30" t="s">
        <v>12</v>
      </c>
      <c r="D172" s="30" t="s">
        <v>23</v>
      </c>
      <c r="E172" s="30">
        <v>82</v>
      </c>
      <c r="F172" s="30">
        <v>18</v>
      </c>
      <c r="G172" s="30" t="s">
        <v>4304</v>
      </c>
      <c r="H172" s="30" t="s">
        <v>439</v>
      </c>
      <c r="I172" s="30">
        <v>0</v>
      </c>
      <c r="J172" s="30">
        <v>1</v>
      </c>
      <c r="K172" s="30">
        <v>0</v>
      </c>
      <c r="L172" s="30">
        <v>0</v>
      </c>
      <c r="M172" s="30" t="s">
        <v>2150</v>
      </c>
      <c r="N172" s="30">
        <v>3</v>
      </c>
      <c r="O172" s="22">
        <v>3</v>
      </c>
      <c r="P172" s="22">
        <v>0</v>
      </c>
      <c r="Q172" s="22">
        <v>1</v>
      </c>
      <c r="R172">
        <f>IFERROR(IF(I172=1,VLOOKUP(F172,Lookup!$A$2:$B$15,2,FALSE),0),0.5)</f>
        <v>0</v>
      </c>
      <c r="S172">
        <f>IF(K172=1,1,IFERROR(IF(H172="pass",VLOOKUP(F172,[1]Lookup!$D$2:$E$26,2,FALSE),0),1.6))</f>
        <v>1.6</v>
      </c>
      <c r="T172" s="6">
        <v>1.6525000000000001</v>
      </c>
      <c r="U172" s="6">
        <f t="shared" si="2"/>
        <v>1.6525000000000001</v>
      </c>
      <c r="V172" t="s">
        <v>540</v>
      </c>
    </row>
    <row r="173" spans="1:22" hidden="1">
      <c r="A173">
        <v>1462</v>
      </c>
      <c r="B173" s="30">
        <v>2</v>
      </c>
      <c r="C173" s="30" t="s">
        <v>29</v>
      </c>
      <c r="D173" s="30" t="s">
        <v>21</v>
      </c>
      <c r="E173" s="30">
        <v>84</v>
      </c>
      <c r="F173" s="30">
        <v>16</v>
      </c>
      <c r="G173" s="30" t="s">
        <v>4337</v>
      </c>
      <c r="H173" s="30" t="s">
        <v>439</v>
      </c>
      <c r="I173" s="30">
        <v>0</v>
      </c>
      <c r="J173" s="30">
        <v>1</v>
      </c>
      <c r="K173" s="30">
        <v>0</v>
      </c>
      <c r="L173" s="30">
        <v>0</v>
      </c>
      <c r="M173" s="30" t="s">
        <v>1493</v>
      </c>
      <c r="N173" s="30">
        <v>0</v>
      </c>
      <c r="O173" s="22">
        <v>0</v>
      </c>
      <c r="P173" s="22">
        <v>0</v>
      </c>
      <c r="Q173" s="22">
        <v>1</v>
      </c>
      <c r="R173">
        <f>IFERROR(IF(I173=1,VLOOKUP(F173,Lookup!$A$2:$B$15,2,FALSE),0),0.5)</f>
        <v>0</v>
      </c>
      <c r="S173">
        <f>IF(K173=1,1,IFERROR(IF(H173="pass",VLOOKUP(F173,[1]Lookup!$D$2:$E$26,2,FALSE),0),1.6))</f>
        <v>1.6</v>
      </c>
      <c r="T173" s="6">
        <v>1.6</v>
      </c>
      <c r="U173" s="6">
        <f t="shared" si="2"/>
        <v>1.6</v>
      </c>
      <c r="V173" t="s">
        <v>455</v>
      </c>
    </row>
    <row r="174" spans="1:22" hidden="1">
      <c r="A174">
        <v>1532</v>
      </c>
      <c r="B174" s="30">
        <v>2</v>
      </c>
      <c r="C174" s="30" t="s">
        <v>29</v>
      </c>
      <c r="D174" s="30" t="s">
        <v>21</v>
      </c>
      <c r="E174" s="30">
        <v>84</v>
      </c>
      <c r="F174" s="30">
        <v>16</v>
      </c>
      <c r="G174" s="30" t="s">
        <v>4408</v>
      </c>
      <c r="H174" s="30" t="s">
        <v>439</v>
      </c>
      <c r="I174" s="30">
        <v>0</v>
      </c>
      <c r="J174" s="30">
        <v>1</v>
      </c>
      <c r="K174" s="30">
        <v>0</v>
      </c>
      <c r="L174" s="30">
        <v>0</v>
      </c>
      <c r="M174" s="30" t="s">
        <v>1493</v>
      </c>
      <c r="N174" s="30">
        <v>-5</v>
      </c>
      <c r="O174" s="22">
        <v>-5</v>
      </c>
      <c r="P174" s="22">
        <v>0</v>
      </c>
      <c r="Q174" s="22">
        <v>1</v>
      </c>
      <c r="R174">
        <f>IFERROR(IF(I174=1,VLOOKUP(F174,Lookup!$A$2:$B$15,2,FALSE),0),0.5)</f>
        <v>0</v>
      </c>
      <c r="S174">
        <f>IF(K174=1,1,IFERROR(IF(H174="pass",VLOOKUP(F174,[1]Lookup!$D$2:$E$26,2,FALSE),0),1.6))</f>
        <v>1.6</v>
      </c>
      <c r="T174" s="6">
        <v>1.5125000000000002</v>
      </c>
      <c r="U174" s="6">
        <f t="shared" si="2"/>
        <v>1.5125000000000002</v>
      </c>
      <c r="V174" t="s">
        <v>455</v>
      </c>
    </row>
    <row r="175" spans="1:22" hidden="1">
      <c r="A175">
        <v>1575</v>
      </c>
      <c r="B175" s="30">
        <v>2</v>
      </c>
      <c r="C175" s="30" t="s">
        <v>14</v>
      </c>
      <c r="D175" s="30" t="s">
        <v>3</v>
      </c>
      <c r="E175" s="30">
        <v>84</v>
      </c>
      <c r="F175" s="30">
        <v>16</v>
      </c>
      <c r="G175" s="30" t="s">
        <v>4451</v>
      </c>
      <c r="H175" s="30" t="s">
        <v>439</v>
      </c>
      <c r="I175" s="30">
        <v>0</v>
      </c>
      <c r="J175" s="30">
        <v>1</v>
      </c>
      <c r="K175" s="30">
        <v>0</v>
      </c>
      <c r="L175" s="30">
        <v>0</v>
      </c>
      <c r="M175" s="30" t="s">
        <v>1699</v>
      </c>
      <c r="N175" s="30">
        <v>19</v>
      </c>
      <c r="O175" s="22">
        <v>19</v>
      </c>
      <c r="P175" s="22">
        <v>0</v>
      </c>
      <c r="Q175" s="22">
        <v>1</v>
      </c>
      <c r="R175">
        <f>IFERROR(IF(I175=1,VLOOKUP(F175,Lookup!$A$2:$B$15,2,FALSE),0),0.5)</f>
        <v>0</v>
      </c>
      <c r="S175">
        <f>IF(K175=1,1,IFERROR(IF(H175="pass",VLOOKUP(F175,[1]Lookup!$D$2:$E$26,2,FALSE),0),1.6))</f>
        <v>1.6</v>
      </c>
      <c r="T175" s="6">
        <v>1.9325000000000001</v>
      </c>
      <c r="U175" s="6">
        <f t="shared" si="2"/>
        <v>1.9325000000000001</v>
      </c>
      <c r="V175" t="s">
        <v>466</v>
      </c>
    </row>
    <row r="176" spans="1:22" hidden="1">
      <c r="A176">
        <v>1626</v>
      </c>
      <c r="B176" s="30">
        <v>2</v>
      </c>
      <c r="C176" s="30" t="s">
        <v>14</v>
      </c>
      <c r="D176" s="30" t="s">
        <v>3</v>
      </c>
      <c r="E176" s="30">
        <v>86</v>
      </c>
      <c r="F176" s="30">
        <v>14</v>
      </c>
      <c r="G176" s="30" t="s">
        <v>4504</v>
      </c>
      <c r="H176" s="30" t="s">
        <v>439</v>
      </c>
      <c r="I176" s="30">
        <v>0</v>
      </c>
      <c r="J176" s="30">
        <v>1</v>
      </c>
      <c r="K176" s="30">
        <v>0</v>
      </c>
      <c r="L176" s="30">
        <v>0</v>
      </c>
      <c r="M176" s="30" t="s">
        <v>1753</v>
      </c>
      <c r="N176" s="30">
        <v>1</v>
      </c>
      <c r="O176" s="22">
        <v>1</v>
      </c>
      <c r="P176" s="22">
        <v>0</v>
      </c>
      <c r="Q176" s="22">
        <v>1</v>
      </c>
      <c r="R176">
        <f>IFERROR(IF(I176=1,VLOOKUP(F176,Lookup!$A$2:$B$15,2,FALSE),0),0.5)</f>
        <v>0</v>
      </c>
      <c r="S176">
        <f>IF(K176=1,1,IFERROR(IF(H176="pass",VLOOKUP(F176,[1]Lookup!$D$2:$E$26,2,FALSE),0),1.6))</f>
        <v>1.6</v>
      </c>
      <c r="T176" s="6">
        <v>1.6175000000000002</v>
      </c>
      <c r="U176" s="6">
        <f t="shared" si="2"/>
        <v>1.6175000000000002</v>
      </c>
      <c r="V176" t="s">
        <v>133</v>
      </c>
    </row>
    <row r="177" spans="1:22" hidden="1">
      <c r="A177">
        <v>1627</v>
      </c>
      <c r="B177" s="30">
        <v>2</v>
      </c>
      <c r="C177" s="30" t="s">
        <v>14</v>
      </c>
      <c r="D177" s="30" t="s">
        <v>3</v>
      </c>
      <c r="E177" s="30">
        <v>82</v>
      </c>
      <c r="F177" s="30">
        <v>18</v>
      </c>
      <c r="G177" s="30" t="s">
        <v>4505</v>
      </c>
      <c r="H177" s="30" t="s">
        <v>439</v>
      </c>
      <c r="I177" s="30">
        <v>0</v>
      </c>
      <c r="J177" s="30">
        <v>1</v>
      </c>
      <c r="K177" s="30">
        <v>0</v>
      </c>
      <c r="L177" s="30">
        <v>0</v>
      </c>
      <c r="M177" s="30" t="s">
        <v>1758</v>
      </c>
      <c r="N177" s="30">
        <v>16</v>
      </c>
      <c r="O177" s="22">
        <v>16</v>
      </c>
      <c r="P177" s="22">
        <v>0</v>
      </c>
      <c r="Q177" s="22">
        <v>1</v>
      </c>
      <c r="R177">
        <f>IFERROR(IF(I177=1,VLOOKUP(F177,Lookup!$A$2:$B$15,2,FALSE),0),0.5)</f>
        <v>0</v>
      </c>
      <c r="S177">
        <f>IF(K177=1,1,IFERROR(IF(H177="pass",VLOOKUP(F177,[1]Lookup!$D$2:$E$26,2,FALSE),0),1.6))</f>
        <v>1.6</v>
      </c>
      <c r="T177" s="6">
        <v>1.8800000000000001</v>
      </c>
      <c r="U177" s="6">
        <f t="shared" si="2"/>
        <v>1.8800000000000001</v>
      </c>
      <c r="V177" t="s">
        <v>177</v>
      </c>
    </row>
    <row r="178" spans="1:22" hidden="1">
      <c r="A178">
        <v>1698</v>
      </c>
      <c r="B178" s="30">
        <v>2</v>
      </c>
      <c r="C178" s="30" t="s">
        <v>11</v>
      </c>
      <c r="D178" s="30" t="s">
        <v>16</v>
      </c>
      <c r="E178" s="30">
        <v>81</v>
      </c>
      <c r="F178" s="30">
        <v>19</v>
      </c>
      <c r="G178" s="30" t="s">
        <v>4577</v>
      </c>
      <c r="H178" s="30" t="s">
        <v>439</v>
      </c>
      <c r="I178" s="30">
        <v>0</v>
      </c>
      <c r="J178" s="30">
        <v>1</v>
      </c>
      <c r="K178" s="30">
        <v>0</v>
      </c>
      <c r="L178" s="30">
        <v>0</v>
      </c>
      <c r="M178" s="30" t="s">
        <v>2667</v>
      </c>
      <c r="N178" s="30">
        <v>-9</v>
      </c>
      <c r="O178" s="22">
        <v>-9</v>
      </c>
      <c r="P178" s="22">
        <v>0</v>
      </c>
      <c r="Q178" s="22">
        <v>1</v>
      </c>
      <c r="R178">
        <f>IFERROR(IF(I178=1,VLOOKUP(F178,Lookup!$A$2:$B$15,2,FALSE),0),0.5)</f>
        <v>0</v>
      </c>
      <c r="S178">
        <f>IF(K178=1,1,IFERROR(IF(H178="pass",VLOOKUP(F178,[1]Lookup!$D$2:$E$26,2,FALSE),0),1.6))</f>
        <v>1.6</v>
      </c>
      <c r="T178" s="6">
        <v>1.4425000000000001</v>
      </c>
      <c r="U178" s="6">
        <f t="shared" si="2"/>
        <v>1.4425000000000001</v>
      </c>
      <c r="V178" t="s">
        <v>87</v>
      </c>
    </row>
    <row r="179" spans="1:22" hidden="1">
      <c r="A179">
        <v>1699</v>
      </c>
      <c r="B179" s="30">
        <v>2</v>
      </c>
      <c r="C179" s="30" t="s">
        <v>11</v>
      </c>
      <c r="D179" s="30" t="s">
        <v>16</v>
      </c>
      <c r="E179" s="30">
        <v>81</v>
      </c>
      <c r="F179" s="30">
        <v>19</v>
      </c>
      <c r="G179" s="30" t="s">
        <v>4578</v>
      </c>
      <c r="H179" s="30" t="s">
        <v>439</v>
      </c>
      <c r="I179" s="30">
        <v>0</v>
      </c>
      <c r="J179" s="30">
        <v>1</v>
      </c>
      <c r="K179" s="30">
        <v>0</v>
      </c>
      <c r="L179" s="30">
        <v>0</v>
      </c>
      <c r="M179" s="30" t="s">
        <v>2650</v>
      </c>
      <c r="N179" s="30">
        <v>12</v>
      </c>
      <c r="O179" s="22">
        <v>12</v>
      </c>
      <c r="P179" s="22">
        <v>0</v>
      </c>
      <c r="Q179" s="22">
        <v>1</v>
      </c>
      <c r="R179">
        <f>IFERROR(IF(I179=1,VLOOKUP(F179,Lookup!$A$2:$B$15,2,FALSE),0),0.5)</f>
        <v>0</v>
      </c>
      <c r="S179">
        <f>IF(K179=1,1,IFERROR(IF(H179="pass",VLOOKUP(F179,[1]Lookup!$D$2:$E$26,2,FALSE),0),1.6))</f>
        <v>1.6</v>
      </c>
      <c r="T179" s="6">
        <v>1.81</v>
      </c>
      <c r="U179" s="6">
        <f t="shared" si="2"/>
        <v>1.81</v>
      </c>
      <c r="V179" t="s">
        <v>520</v>
      </c>
    </row>
    <row r="180" spans="1:22" hidden="1">
      <c r="A180">
        <v>1745</v>
      </c>
      <c r="B180" s="30">
        <v>2</v>
      </c>
      <c r="C180" s="30" t="s">
        <v>11</v>
      </c>
      <c r="D180" s="30" t="s">
        <v>16</v>
      </c>
      <c r="E180" s="30">
        <v>83</v>
      </c>
      <c r="F180" s="30">
        <v>17</v>
      </c>
      <c r="G180" s="30" t="s">
        <v>4625</v>
      </c>
      <c r="H180" s="30" t="s">
        <v>439</v>
      </c>
      <c r="I180" s="30">
        <v>0</v>
      </c>
      <c r="J180" s="30">
        <v>1</v>
      </c>
      <c r="K180" s="30">
        <v>0</v>
      </c>
      <c r="L180" s="30">
        <v>0</v>
      </c>
      <c r="M180" s="30" t="s">
        <v>2644</v>
      </c>
      <c r="N180" s="30">
        <v>-2</v>
      </c>
      <c r="O180" s="22">
        <v>-2</v>
      </c>
      <c r="P180" s="22">
        <v>0</v>
      </c>
      <c r="Q180" s="22">
        <v>1</v>
      </c>
      <c r="R180">
        <f>IFERROR(IF(I180=1,VLOOKUP(F180,Lookup!$A$2:$B$15,2,FALSE),0),0.5)</f>
        <v>0</v>
      </c>
      <c r="S180">
        <f>IF(K180=1,1,IFERROR(IF(H180="pass",VLOOKUP(F180,[1]Lookup!$D$2:$E$26,2,FALSE),0),1.6))</f>
        <v>1.6</v>
      </c>
      <c r="T180" s="6">
        <v>1.5650000000000002</v>
      </c>
      <c r="U180" s="6">
        <f t="shared" si="2"/>
        <v>1.5650000000000002</v>
      </c>
      <c r="V180" t="s">
        <v>97</v>
      </c>
    </row>
    <row r="181" spans="1:22" hidden="1">
      <c r="A181">
        <v>1809</v>
      </c>
      <c r="B181" s="30">
        <v>2</v>
      </c>
      <c r="C181" s="30" t="s">
        <v>11</v>
      </c>
      <c r="D181" s="30" t="s">
        <v>16</v>
      </c>
      <c r="E181" s="30">
        <v>85</v>
      </c>
      <c r="F181" s="30">
        <v>15</v>
      </c>
      <c r="G181" s="30" t="s">
        <v>4691</v>
      </c>
      <c r="H181" s="30" t="s">
        <v>439</v>
      </c>
      <c r="I181" s="30">
        <v>0</v>
      </c>
      <c r="J181" s="30">
        <v>1</v>
      </c>
      <c r="K181" s="30">
        <v>0</v>
      </c>
      <c r="L181" s="30">
        <v>0</v>
      </c>
      <c r="M181" s="30" t="s">
        <v>2680</v>
      </c>
      <c r="N181" s="30">
        <v>5</v>
      </c>
      <c r="O181" s="22">
        <v>5</v>
      </c>
      <c r="P181" s="22">
        <v>0</v>
      </c>
      <c r="Q181" s="22">
        <v>1</v>
      </c>
      <c r="R181">
        <f>IFERROR(IF(I181=1,VLOOKUP(F181,Lookup!$A$2:$B$15,2,FALSE),0),0.5)</f>
        <v>0</v>
      </c>
      <c r="S181">
        <f>IF(K181=1,1,IFERROR(IF(H181="pass",VLOOKUP(F181,[1]Lookup!$D$2:$E$26,2,FALSE),0),1.6))</f>
        <v>1.6</v>
      </c>
      <c r="T181" s="6">
        <v>1.6875</v>
      </c>
      <c r="U181" s="6">
        <f t="shared" si="2"/>
        <v>1.6875</v>
      </c>
      <c r="V181" t="s">
        <v>130</v>
      </c>
    </row>
    <row r="182" spans="1:22" hidden="1">
      <c r="A182">
        <v>1819</v>
      </c>
      <c r="B182" s="30">
        <v>2</v>
      </c>
      <c r="C182" s="30" t="s">
        <v>30</v>
      </c>
      <c r="D182" s="30" t="s">
        <v>6</v>
      </c>
      <c r="E182" s="30">
        <v>81</v>
      </c>
      <c r="F182" s="30">
        <v>19</v>
      </c>
      <c r="G182" s="30" t="s">
        <v>4701</v>
      </c>
      <c r="H182" s="30" t="s">
        <v>439</v>
      </c>
      <c r="I182" s="30">
        <v>0</v>
      </c>
      <c r="J182" s="30">
        <v>1</v>
      </c>
      <c r="K182" s="30">
        <v>0</v>
      </c>
      <c r="L182" s="30">
        <v>0</v>
      </c>
      <c r="M182" s="30" t="s">
        <v>592</v>
      </c>
      <c r="N182" s="30">
        <v>10</v>
      </c>
      <c r="O182" s="22">
        <v>10</v>
      </c>
      <c r="P182" s="22">
        <v>0</v>
      </c>
      <c r="Q182" s="22">
        <v>1</v>
      </c>
      <c r="R182">
        <f>IFERROR(IF(I182=1,VLOOKUP(F182,Lookup!$A$2:$B$15,2,FALSE),0),0.5)</f>
        <v>0</v>
      </c>
      <c r="S182">
        <f>IF(K182=1,1,IFERROR(IF(H182="pass",VLOOKUP(F182,[1]Lookup!$D$2:$E$26,2,FALSE),0),1.6))</f>
        <v>1.6</v>
      </c>
      <c r="T182" s="6">
        <v>1.7750000000000001</v>
      </c>
      <c r="U182" s="6">
        <f t="shared" si="2"/>
        <v>1.7750000000000001</v>
      </c>
      <c r="V182" t="s">
        <v>460</v>
      </c>
    </row>
    <row r="183" spans="1:22" hidden="1">
      <c r="A183">
        <v>1824</v>
      </c>
      <c r="B183" s="30">
        <v>2</v>
      </c>
      <c r="C183" s="30" t="s">
        <v>30</v>
      </c>
      <c r="D183" s="30" t="s">
        <v>6</v>
      </c>
      <c r="E183" s="30">
        <v>85</v>
      </c>
      <c r="F183" s="30">
        <v>15</v>
      </c>
      <c r="G183" s="30" t="s">
        <v>4706</v>
      </c>
      <c r="H183" s="30" t="s">
        <v>439</v>
      </c>
      <c r="I183" s="30">
        <v>0</v>
      </c>
      <c r="J183" s="30">
        <v>1</v>
      </c>
      <c r="K183" s="30">
        <v>0</v>
      </c>
      <c r="L183" s="30">
        <v>0</v>
      </c>
      <c r="M183" s="30" t="s">
        <v>645</v>
      </c>
      <c r="N183" s="30">
        <v>5</v>
      </c>
      <c r="O183" s="22">
        <v>5</v>
      </c>
      <c r="P183" s="22">
        <v>0</v>
      </c>
      <c r="Q183" s="22">
        <v>1</v>
      </c>
      <c r="R183">
        <f>IFERROR(IF(I183=1,VLOOKUP(F183,Lookup!$A$2:$B$15,2,FALSE),0),0.5)</f>
        <v>0</v>
      </c>
      <c r="S183">
        <f>IF(K183=1,1,IFERROR(IF(H183="pass",VLOOKUP(F183,[1]Lookup!$D$2:$E$26,2,FALSE),0),1.6))</f>
        <v>1.6</v>
      </c>
      <c r="T183" s="6">
        <v>1.6875</v>
      </c>
      <c r="U183" s="6">
        <f t="shared" si="2"/>
        <v>1.6875</v>
      </c>
      <c r="V183" t="s">
        <v>427</v>
      </c>
    </row>
    <row r="184" spans="1:22" hidden="1">
      <c r="A184">
        <v>1849</v>
      </c>
      <c r="B184" s="30">
        <v>2</v>
      </c>
      <c r="C184" s="30" t="s">
        <v>6</v>
      </c>
      <c r="D184" s="30" t="s">
        <v>30</v>
      </c>
      <c r="E184" s="30">
        <v>83</v>
      </c>
      <c r="F184" s="30">
        <v>17</v>
      </c>
      <c r="G184" s="30" t="s">
        <v>4733</v>
      </c>
      <c r="H184" s="30" t="s">
        <v>439</v>
      </c>
      <c r="I184" s="30">
        <v>0</v>
      </c>
      <c r="J184" s="30">
        <v>1</v>
      </c>
      <c r="K184" s="30">
        <v>0</v>
      </c>
      <c r="L184" s="30">
        <v>0</v>
      </c>
      <c r="M184" s="30" t="s">
        <v>2563</v>
      </c>
      <c r="N184" s="30">
        <v>8</v>
      </c>
      <c r="O184" s="22">
        <v>8</v>
      </c>
      <c r="P184" s="22">
        <v>0</v>
      </c>
      <c r="Q184" s="22">
        <v>1</v>
      </c>
      <c r="R184">
        <f>IFERROR(IF(I184=1,VLOOKUP(F184,Lookup!$A$2:$B$15,2,FALSE),0),0.5)</f>
        <v>0</v>
      </c>
      <c r="S184">
        <f>IF(K184=1,1,IFERROR(IF(H184="pass",VLOOKUP(F184,[1]Lookup!$D$2:$E$26,2,FALSE),0),1.6))</f>
        <v>1.6</v>
      </c>
      <c r="T184" s="6">
        <v>1.74</v>
      </c>
      <c r="U184" s="6">
        <f t="shared" si="2"/>
        <v>1.74</v>
      </c>
      <c r="V184" t="s">
        <v>79</v>
      </c>
    </row>
    <row r="185" spans="1:22" hidden="1">
      <c r="A185">
        <v>1882</v>
      </c>
      <c r="B185" s="30">
        <v>2</v>
      </c>
      <c r="C185" s="30" t="s">
        <v>6</v>
      </c>
      <c r="D185" s="30" t="s">
        <v>30</v>
      </c>
      <c r="E185" s="30">
        <v>81</v>
      </c>
      <c r="F185" s="30">
        <v>19</v>
      </c>
      <c r="G185" s="30" t="s">
        <v>4769</v>
      </c>
      <c r="H185" s="30" t="s">
        <v>439</v>
      </c>
      <c r="I185" s="30">
        <v>0</v>
      </c>
      <c r="J185" s="30">
        <v>1</v>
      </c>
      <c r="K185" s="30">
        <v>0</v>
      </c>
      <c r="L185" s="30">
        <v>0</v>
      </c>
      <c r="M185" s="30" t="s">
        <v>2521</v>
      </c>
      <c r="N185" s="30">
        <v>0</v>
      </c>
      <c r="O185" s="22">
        <v>0</v>
      </c>
      <c r="P185" s="22">
        <v>0</v>
      </c>
      <c r="Q185" s="22">
        <v>1</v>
      </c>
      <c r="R185">
        <f>IFERROR(IF(I185=1,VLOOKUP(F185,Lookup!$A$2:$B$15,2,FALSE),0),0.5)</f>
        <v>0</v>
      </c>
      <c r="S185">
        <f>IF(K185=1,1,IFERROR(IF(H185="pass",VLOOKUP(F185,[1]Lookup!$D$2:$E$26,2,FALSE),0),1.6))</f>
        <v>1.6</v>
      </c>
      <c r="T185" s="6">
        <v>1.6</v>
      </c>
      <c r="U185" s="6">
        <f t="shared" si="2"/>
        <v>1.6</v>
      </c>
      <c r="V185" t="s">
        <v>176</v>
      </c>
    </row>
    <row r="186" spans="1:22">
      <c r="A186">
        <v>1937</v>
      </c>
      <c r="B186" s="30">
        <v>2</v>
      </c>
      <c r="C186" s="30" t="s">
        <v>30</v>
      </c>
      <c r="D186" s="30" t="s">
        <v>6</v>
      </c>
      <c r="E186" s="30">
        <v>82</v>
      </c>
      <c r="F186" s="30">
        <v>18</v>
      </c>
      <c r="G186" s="30" t="s">
        <v>4824</v>
      </c>
      <c r="H186" s="30" t="s">
        <v>439</v>
      </c>
      <c r="I186" s="30">
        <v>0</v>
      </c>
      <c r="J186" s="30">
        <v>1</v>
      </c>
      <c r="K186" s="30">
        <v>0</v>
      </c>
      <c r="L186" s="30">
        <v>0</v>
      </c>
      <c r="M186" s="30" t="s">
        <v>588</v>
      </c>
      <c r="N186" s="30">
        <v>6</v>
      </c>
      <c r="O186" s="22">
        <v>6</v>
      </c>
      <c r="P186" s="22">
        <v>0</v>
      </c>
      <c r="Q186" s="22">
        <v>1</v>
      </c>
      <c r="R186">
        <f>IFERROR(IF(I186=1,VLOOKUP(F186,Lookup!$A$2:$B$15,2,FALSE),0),0.5)</f>
        <v>0</v>
      </c>
      <c r="S186">
        <f>IF(K186=1,1,IFERROR(IF(H186="pass",VLOOKUP(F186,[1]Lookup!$D$2:$E$26,2,FALSE),0),1.6))</f>
        <v>1.6</v>
      </c>
      <c r="T186" s="6">
        <v>1.7050000000000001</v>
      </c>
      <c r="U186" s="6">
        <f t="shared" si="2"/>
        <v>1.7050000000000001</v>
      </c>
      <c r="V186" t="s">
        <v>74</v>
      </c>
    </row>
    <row r="187" spans="1:22" hidden="1">
      <c r="A187">
        <v>5</v>
      </c>
      <c r="B187" s="22">
        <v>1</v>
      </c>
      <c r="C187" s="22" t="s">
        <v>30</v>
      </c>
      <c r="D187" s="22" t="s">
        <v>13</v>
      </c>
      <c r="E187" s="22">
        <v>78</v>
      </c>
      <c r="F187" s="22">
        <v>22</v>
      </c>
      <c r="G187" s="22" t="s">
        <v>590</v>
      </c>
      <c r="H187" s="22" t="s">
        <v>439</v>
      </c>
      <c r="I187" s="22">
        <v>0</v>
      </c>
      <c r="J187" s="22">
        <v>1</v>
      </c>
      <c r="K187" s="22">
        <v>0</v>
      </c>
      <c r="L187" s="22">
        <v>0</v>
      </c>
      <c r="M187" s="22" t="s">
        <v>588</v>
      </c>
      <c r="N187" s="22">
        <v>2</v>
      </c>
      <c r="O187" s="22">
        <v>2</v>
      </c>
      <c r="P187" s="22">
        <v>0</v>
      </c>
      <c r="Q187" s="22">
        <v>1</v>
      </c>
      <c r="R187">
        <f>IFERROR(IF(I187=1,VLOOKUP(F187,Lookup!$A$2:$B$15,2,FALSE),0),0.5)</f>
        <v>0</v>
      </c>
      <c r="S187">
        <f>IF(K187=1,1,IFERROR(IF(H187="pass",VLOOKUP(F187,[1]Lookup!$D$2:$E$26,2,FALSE),0),1.6))</f>
        <v>1.6</v>
      </c>
      <c r="T187" s="6">
        <v>1.635</v>
      </c>
      <c r="U187" s="6">
        <f t="shared" si="2"/>
        <v>1.635</v>
      </c>
      <c r="V187" t="s">
        <v>74</v>
      </c>
    </row>
    <row r="188" spans="1:22" hidden="1">
      <c r="A188">
        <v>6</v>
      </c>
      <c r="B188" s="22">
        <v>1</v>
      </c>
      <c r="C188" s="22" t="s">
        <v>30</v>
      </c>
      <c r="D188" s="22" t="s">
        <v>13</v>
      </c>
      <c r="E188" s="22">
        <v>75</v>
      </c>
      <c r="F188" s="22">
        <v>25</v>
      </c>
      <c r="G188" s="22" t="s">
        <v>591</v>
      </c>
      <c r="H188" s="22" t="s">
        <v>439</v>
      </c>
      <c r="I188" s="22">
        <v>0</v>
      </c>
      <c r="J188" s="22">
        <v>1</v>
      </c>
      <c r="K188" s="22">
        <v>0</v>
      </c>
      <c r="L188" s="22">
        <v>0</v>
      </c>
      <c r="M188" s="22" t="s">
        <v>592</v>
      </c>
      <c r="N188" s="22">
        <v>10</v>
      </c>
      <c r="O188" s="22">
        <v>10</v>
      </c>
      <c r="P188" s="22">
        <v>0</v>
      </c>
      <c r="Q188" s="22">
        <v>1</v>
      </c>
      <c r="R188">
        <f>IFERROR(IF(I188=1,VLOOKUP(F188,Lookup!$A$2:$B$15,2,FALSE),0),0.5)</f>
        <v>0</v>
      </c>
      <c r="S188">
        <f>IF(K188=1,1,IFERROR(IF(H188="pass",VLOOKUP(F188,[1]Lookup!$D$2:$E$26,2,FALSE),0),1.6))</f>
        <v>1.6</v>
      </c>
      <c r="T188" s="6">
        <v>1.7750000000000001</v>
      </c>
      <c r="U188" s="6">
        <f t="shared" si="2"/>
        <v>1.7750000000000001</v>
      </c>
      <c r="V188" t="s">
        <v>460</v>
      </c>
    </row>
    <row r="189" spans="1:22" hidden="1">
      <c r="A189">
        <v>59</v>
      </c>
      <c r="B189" s="22">
        <v>1</v>
      </c>
      <c r="C189" s="22" t="s">
        <v>30</v>
      </c>
      <c r="D189" s="22" t="s">
        <v>13</v>
      </c>
      <c r="E189" s="22">
        <v>75</v>
      </c>
      <c r="F189" s="22">
        <v>25</v>
      </c>
      <c r="G189" s="22" t="s">
        <v>633</v>
      </c>
      <c r="H189" s="22" t="s">
        <v>439</v>
      </c>
      <c r="I189" s="22">
        <v>0</v>
      </c>
      <c r="J189" s="22">
        <v>1</v>
      </c>
      <c r="K189" s="22">
        <v>0</v>
      </c>
      <c r="L189" s="22">
        <v>0</v>
      </c>
      <c r="M189" s="22" t="s">
        <v>634</v>
      </c>
      <c r="N189" s="22">
        <v>0</v>
      </c>
      <c r="O189" s="22">
        <v>0</v>
      </c>
      <c r="P189" s="22">
        <v>0</v>
      </c>
      <c r="Q189" s="22">
        <v>1</v>
      </c>
      <c r="R189">
        <f>IFERROR(IF(I189=1,VLOOKUP(F189,Lookup!$A$2:$B$15,2,FALSE),0),0.5)</f>
        <v>0</v>
      </c>
      <c r="S189">
        <f>IF(K189=1,1,IFERROR(IF(H189="pass",VLOOKUP(F189,[1]Lookup!$D$2:$E$26,2,FALSE),0),1.6))</f>
        <v>1.6</v>
      </c>
      <c r="T189" s="6">
        <v>1.6</v>
      </c>
      <c r="U189" s="6">
        <f t="shared" si="2"/>
        <v>1.6</v>
      </c>
      <c r="V189" t="s">
        <v>37</v>
      </c>
    </row>
    <row r="190" spans="1:22" hidden="1">
      <c r="A190">
        <v>60</v>
      </c>
      <c r="B190" s="22">
        <v>1</v>
      </c>
      <c r="C190" s="22" t="s">
        <v>30</v>
      </c>
      <c r="D190" s="22" t="s">
        <v>13</v>
      </c>
      <c r="E190" s="22">
        <v>75</v>
      </c>
      <c r="F190" s="22">
        <v>25</v>
      </c>
      <c r="G190" s="22" t="s">
        <v>635</v>
      </c>
      <c r="H190" s="22" t="s">
        <v>439</v>
      </c>
      <c r="I190" s="22">
        <v>0</v>
      </c>
      <c r="J190" s="22">
        <v>1</v>
      </c>
      <c r="K190" s="22">
        <v>0</v>
      </c>
      <c r="L190" s="22">
        <v>0</v>
      </c>
      <c r="M190" s="22" t="s">
        <v>634</v>
      </c>
      <c r="N190" s="22">
        <v>9</v>
      </c>
      <c r="O190" s="22">
        <v>9</v>
      </c>
      <c r="P190" s="22">
        <v>0</v>
      </c>
      <c r="Q190" s="22">
        <v>1</v>
      </c>
      <c r="R190">
        <f>IFERROR(IF(I190=1,VLOOKUP(F190,Lookup!$A$2:$B$15,2,FALSE),0),0.5)</f>
        <v>0</v>
      </c>
      <c r="S190">
        <f>IF(K190=1,1,IFERROR(IF(H190="pass",VLOOKUP(F190,[1]Lookup!$D$2:$E$26,2,FALSE),0),1.6))</f>
        <v>1.6</v>
      </c>
      <c r="T190" s="6">
        <v>1.7575000000000001</v>
      </c>
      <c r="U190" s="6">
        <f t="shared" si="2"/>
        <v>1.7575000000000001</v>
      </c>
      <c r="V190" t="s">
        <v>37</v>
      </c>
    </row>
    <row r="191" spans="1:22" hidden="1">
      <c r="A191">
        <v>72</v>
      </c>
      <c r="B191" s="22">
        <v>1</v>
      </c>
      <c r="C191" s="22" t="s">
        <v>13</v>
      </c>
      <c r="D191" s="22" t="s">
        <v>30</v>
      </c>
      <c r="E191" s="22">
        <v>75</v>
      </c>
      <c r="F191" s="22">
        <v>25</v>
      </c>
      <c r="G191" s="22" t="s">
        <v>648</v>
      </c>
      <c r="H191" s="22" t="s">
        <v>439</v>
      </c>
      <c r="I191" s="22">
        <v>0</v>
      </c>
      <c r="J191" s="22">
        <v>1</v>
      </c>
      <c r="K191" s="22">
        <v>0</v>
      </c>
      <c r="L191" s="22">
        <v>0</v>
      </c>
      <c r="M191" s="22" t="s">
        <v>649</v>
      </c>
      <c r="N191" s="22">
        <v>22</v>
      </c>
      <c r="O191" s="22">
        <v>22</v>
      </c>
      <c r="P191" s="22">
        <v>0</v>
      </c>
      <c r="Q191" s="22">
        <v>1</v>
      </c>
      <c r="R191">
        <f>IFERROR(IF(I191=1,VLOOKUP(F191,Lookup!$A$2:$B$15,2,FALSE),0),0.5)</f>
        <v>0</v>
      </c>
      <c r="S191">
        <f>IF(K191=1,1,IFERROR(IF(H191="pass",VLOOKUP(F191,[1]Lookup!$D$2:$E$26,2,FALSE),0),1.6))</f>
        <v>1.6</v>
      </c>
      <c r="T191" s="6">
        <v>1.9850000000000001</v>
      </c>
      <c r="U191" s="6">
        <f t="shared" si="2"/>
        <v>1.9850000000000001</v>
      </c>
      <c r="V191" t="s">
        <v>149</v>
      </c>
    </row>
    <row r="192" spans="1:22" hidden="1">
      <c r="A192">
        <v>73</v>
      </c>
      <c r="B192" s="22">
        <v>1</v>
      </c>
      <c r="C192" s="22" t="s">
        <v>13</v>
      </c>
      <c r="D192" s="22" t="s">
        <v>30</v>
      </c>
      <c r="E192" s="22">
        <v>75</v>
      </c>
      <c r="F192" s="22">
        <v>25</v>
      </c>
      <c r="G192" s="22" t="s">
        <v>650</v>
      </c>
      <c r="H192" s="22" t="s">
        <v>439</v>
      </c>
      <c r="I192" s="22">
        <v>0</v>
      </c>
      <c r="J192" s="22">
        <v>1</v>
      </c>
      <c r="K192" s="22">
        <v>0</v>
      </c>
      <c r="L192" s="22">
        <v>0</v>
      </c>
      <c r="M192" s="22" t="s">
        <v>600</v>
      </c>
      <c r="N192" s="22">
        <v>11</v>
      </c>
      <c r="O192" s="22">
        <v>11</v>
      </c>
      <c r="P192" s="22">
        <v>0</v>
      </c>
      <c r="Q192" s="22">
        <v>1</v>
      </c>
      <c r="R192">
        <f>IFERROR(IF(I192=1,VLOOKUP(F192,Lookup!$A$2:$B$15,2,FALSE),0),0.5)</f>
        <v>0</v>
      </c>
      <c r="S192">
        <f>IF(K192=1,1,IFERROR(IF(H192="pass",VLOOKUP(F192,[1]Lookup!$D$2:$E$26,2,FALSE),0),1.6))</f>
        <v>1.6</v>
      </c>
      <c r="T192" s="6">
        <v>1.7925</v>
      </c>
      <c r="U192" s="6">
        <f t="shared" si="2"/>
        <v>1.7925</v>
      </c>
      <c r="V192" t="s">
        <v>444</v>
      </c>
    </row>
    <row r="193" spans="1:22" hidden="1">
      <c r="A193">
        <v>74</v>
      </c>
      <c r="B193" s="22">
        <v>1</v>
      </c>
      <c r="C193" s="22" t="s">
        <v>13</v>
      </c>
      <c r="D193" s="22" t="s">
        <v>30</v>
      </c>
      <c r="E193" s="22">
        <v>75</v>
      </c>
      <c r="F193" s="22">
        <v>25</v>
      </c>
      <c r="G193" s="22" t="s">
        <v>651</v>
      </c>
      <c r="H193" s="22" t="s">
        <v>439</v>
      </c>
      <c r="I193" s="22">
        <v>0</v>
      </c>
      <c r="J193" s="22">
        <v>1</v>
      </c>
      <c r="K193" s="22">
        <v>0</v>
      </c>
      <c r="L193" s="22">
        <v>0</v>
      </c>
      <c r="M193" s="22" t="s">
        <v>605</v>
      </c>
      <c r="N193" s="22">
        <v>17</v>
      </c>
      <c r="O193" s="22">
        <v>17</v>
      </c>
      <c r="P193" s="22">
        <v>0</v>
      </c>
      <c r="Q193" s="22">
        <v>1</v>
      </c>
      <c r="R193">
        <f>IFERROR(IF(I193=1,VLOOKUP(F193,Lookup!$A$2:$B$15,2,FALSE),0),0.5)</f>
        <v>0</v>
      </c>
      <c r="S193">
        <f>IF(K193=1,1,IFERROR(IF(H193="pass",VLOOKUP(F193,[1]Lookup!$D$2:$E$26,2,FALSE),0),1.6))</f>
        <v>1.6</v>
      </c>
      <c r="T193" s="6">
        <v>1.8975</v>
      </c>
      <c r="U193" s="6">
        <f t="shared" si="2"/>
        <v>1.8975</v>
      </c>
      <c r="V193" t="s">
        <v>531</v>
      </c>
    </row>
    <row r="194" spans="1:22" hidden="1">
      <c r="A194">
        <v>87</v>
      </c>
      <c r="B194" s="22">
        <v>1</v>
      </c>
      <c r="C194" s="22" t="s">
        <v>30</v>
      </c>
      <c r="D194" s="22" t="s">
        <v>13</v>
      </c>
      <c r="E194" s="22">
        <v>75</v>
      </c>
      <c r="F194" s="22">
        <v>25</v>
      </c>
      <c r="G194" s="22" t="s">
        <v>660</v>
      </c>
      <c r="H194" s="22" t="s">
        <v>439</v>
      </c>
      <c r="I194" s="22">
        <v>0</v>
      </c>
      <c r="J194" s="22">
        <v>1</v>
      </c>
      <c r="K194" s="22">
        <v>0</v>
      </c>
      <c r="L194" s="22">
        <v>0</v>
      </c>
      <c r="M194" s="22" t="s">
        <v>641</v>
      </c>
      <c r="N194" s="22">
        <v>5</v>
      </c>
      <c r="O194" s="22">
        <v>5</v>
      </c>
      <c r="P194" s="22">
        <v>0</v>
      </c>
      <c r="Q194" s="22">
        <v>1</v>
      </c>
      <c r="R194">
        <f>IFERROR(IF(I194=1,VLOOKUP(F194,Lookup!$A$2:$B$15,2,FALSE),0),0.5)</f>
        <v>0</v>
      </c>
      <c r="S194">
        <f>IF(K194=1,1,IFERROR(IF(H194="pass",VLOOKUP(F194,[1]Lookup!$D$2:$E$26,2,FALSE),0),1.6))</f>
        <v>1.6</v>
      </c>
      <c r="T194" s="6">
        <v>1.6875</v>
      </c>
      <c r="U194" s="6">
        <f t="shared" si="2"/>
        <v>1.6875</v>
      </c>
      <c r="V194" t="s">
        <v>492</v>
      </c>
    </row>
    <row r="195" spans="1:22" hidden="1">
      <c r="A195">
        <v>105</v>
      </c>
      <c r="B195" s="22">
        <v>1</v>
      </c>
      <c r="C195" s="22" t="s">
        <v>13</v>
      </c>
      <c r="D195" s="22" t="s">
        <v>30</v>
      </c>
      <c r="E195" s="22">
        <v>80</v>
      </c>
      <c r="F195" s="22">
        <v>20</v>
      </c>
      <c r="G195" s="22" t="s">
        <v>670</v>
      </c>
      <c r="H195" s="22" t="s">
        <v>439</v>
      </c>
      <c r="I195" s="22">
        <v>0</v>
      </c>
      <c r="J195" s="22">
        <v>1</v>
      </c>
      <c r="K195" s="22">
        <v>0</v>
      </c>
      <c r="L195" s="22">
        <v>0</v>
      </c>
      <c r="M195" s="22" t="s">
        <v>598</v>
      </c>
      <c r="N195" s="22">
        <v>-6</v>
      </c>
      <c r="O195" s="22">
        <v>-6</v>
      </c>
      <c r="P195" s="22">
        <v>0</v>
      </c>
      <c r="Q195" s="22">
        <v>1</v>
      </c>
      <c r="R195">
        <f>IFERROR(IF(I195=1,VLOOKUP(F195,Lookup!$A$2:$B$15,2,FALSE),0),0.5)</f>
        <v>0</v>
      </c>
      <c r="S195">
        <f>IF(K195=1,1,IFERROR(IF(H195="pass",VLOOKUP(F195,[1]Lookup!$D$2:$E$26,2,FALSE),0),1.6))</f>
        <v>1.6</v>
      </c>
      <c r="T195" s="6">
        <v>1.4950000000000001</v>
      </c>
      <c r="U195" s="6">
        <f t="shared" ref="U195:U258" si="3">R195+IF(S195&gt;=3.2,S195,IF(AND(S195&lt;3.2,S195&gt;=1.8),S195*0.66+T195*0.34,T195))+K195*0.4735*2</f>
        <v>1.4950000000000001</v>
      </c>
      <c r="V195" t="s">
        <v>56</v>
      </c>
    </row>
    <row r="196" spans="1:22" hidden="1">
      <c r="A196">
        <v>106</v>
      </c>
      <c r="B196" s="22">
        <v>1</v>
      </c>
      <c r="C196" s="22" t="s">
        <v>13</v>
      </c>
      <c r="D196" s="22" t="s">
        <v>30</v>
      </c>
      <c r="E196" s="22">
        <v>77</v>
      </c>
      <c r="F196" s="22">
        <v>23</v>
      </c>
      <c r="G196" s="22" t="s">
        <v>671</v>
      </c>
      <c r="H196" s="22" t="s">
        <v>439</v>
      </c>
      <c r="I196" s="22">
        <v>0</v>
      </c>
      <c r="J196" s="22">
        <v>1</v>
      </c>
      <c r="K196" s="22">
        <v>0</v>
      </c>
      <c r="L196" s="22">
        <v>0</v>
      </c>
      <c r="M196" s="22" t="s">
        <v>609</v>
      </c>
      <c r="N196" s="22">
        <v>21</v>
      </c>
      <c r="O196" s="22">
        <v>21</v>
      </c>
      <c r="P196" s="22">
        <v>0</v>
      </c>
      <c r="Q196" s="22">
        <v>1</v>
      </c>
      <c r="R196">
        <f>IFERROR(IF(I196=1,VLOOKUP(F196,Lookup!$A$2:$B$15,2,FALSE),0),0.5)</f>
        <v>0</v>
      </c>
      <c r="S196">
        <f>IF(K196=1,1,IFERROR(IF(H196="pass",VLOOKUP(F196,[1]Lookup!$D$2:$E$26,2,FALSE),0),1.6))</f>
        <v>1.6</v>
      </c>
      <c r="T196" s="6">
        <v>1.9675</v>
      </c>
      <c r="U196" s="6">
        <f t="shared" si="3"/>
        <v>1.9675</v>
      </c>
      <c r="V196" t="s">
        <v>470</v>
      </c>
    </row>
    <row r="197" spans="1:22" hidden="1">
      <c r="A197">
        <v>111</v>
      </c>
      <c r="B197" s="22">
        <v>1</v>
      </c>
      <c r="C197" s="22" t="s">
        <v>13</v>
      </c>
      <c r="D197" s="22" t="s">
        <v>30</v>
      </c>
      <c r="E197" s="22">
        <v>75</v>
      </c>
      <c r="F197" s="22">
        <v>25</v>
      </c>
      <c r="G197" s="22" t="s">
        <v>674</v>
      </c>
      <c r="H197" s="22" t="s">
        <v>439</v>
      </c>
      <c r="I197" s="22">
        <v>0</v>
      </c>
      <c r="J197" s="22">
        <v>1</v>
      </c>
      <c r="K197" s="22">
        <v>0</v>
      </c>
      <c r="L197" s="22">
        <v>0</v>
      </c>
      <c r="M197" s="22" t="s">
        <v>605</v>
      </c>
      <c r="N197" s="22">
        <v>-4</v>
      </c>
      <c r="O197" s="22">
        <v>-4</v>
      </c>
      <c r="P197" s="22">
        <v>0</v>
      </c>
      <c r="Q197" s="22">
        <v>1</v>
      </c>
      <c r="R197">
        <f>IFERROR(IF(I197=1,VLOOKUP(F197,Lookup!$A$2:$B$15,2,FALSE),0),0.5)</f>
        <v>0</v>
      </c>
      <c r="S197">
        <f>IF(K197=1,1,IFERROR(IF(H197="pass",VLOOKUP(F197,[1]Lookup!$D$2:$E$26,2,FALSE),0),1.6))</f>
        <v>1.6</v>
      </c>
      <c r="T197" s="6">
        <v>1.53</v>
      </c>
      <c r="U197" s="6">
        <f t="shared" si="3"/>
        <v>1.53</v>
      </c>
      <c r="V197" t="s">
        <v>531</v>
      </c>
    </row>
    <row r="198" spans="1:22" hidden="1">
      <c r="A198">
        <v>121</v>
      </c>
      <c r="B198" s="22">
        <v>1</v>
      </c>
      <c r="C198" s="22" t="s">
        <v>30</v>
      </c>
      <c r="D198" s="22" t="s">
        <v>13</v>
      </c>
      <c r="E198" s="22">
        <v>80</v>
      </c>
      <c r="F198" s="22">
        <v>20</v>
      </c>
      <c r="G198" s="22" t="s">
        <v>680</v>
      </c>
      <c r="H198" s="22" t="s">
        <v>439</v>
      </c>
      <c r="I198" s="22">
        <v>0</v>
      </c>
      <c r="J198" s="22">
        <v>1</v>
      </c>
      <c r="K198" s="22">
        <v>0</v>
      </c>
      <c r="L198" s="22">
        <v>0</v>
      </c>
      <c r="M198" s="22" t="s">
        <v>592</v>
      </c>
      <c r="N198" s="22">
        <v>7</v>
      </c>
      <c r="O198" s="22">
        <v>7</v>
      </c>
      <c r="P198" s="22">
        <v>0</v>
      </c>
      <c r="Q198" s="22">
        <v>1</v>
      </c>
      <c r="R198">
        <f>IFERROR(IF(I198=1,VLOOKUP(F198,Lookup!$A$2:$B$15,2,FALSE),0),0.5)</f>
        <v>0</v>
      </c>
      <c r="S198">
        <f>IF(K198=1,1,IFERROR(IF(H198="pass",VLOOKUP(F198,[1]Lookup!$D$2:$E$26,2,FALSE),0),1.6))</f>
        <v>1.6</v>
      </c>
      <c r="T198" s="6">
        <v>1.7225000000000001</v>
      </c>
      <c r="U198" s="6">
        <f t="shared" si="3"/>
        <v>1.7225000000000001</v>
      </c>
      <c r="V198" t="s">
        <v>460</v>
      </c>
    </row>
    <row r="199" spans="1:22" hidden="1">
      <c r="A199">
        <v>141</v>
      </c>
      <c r="B199" s="22">
        <v>1</v>
      </c>
      <c r="C199" s="22" t="s">
        <v>30</v>
      </c>
      <c r="D199" s="22" t="s">
        <v>13</v>
      </c>
      <c r="E199" s="22">
        <v>75</v>
      </c>
      <c r="F199" s="22">
        <v>25</v>
      </c>
      <c r="G199" s="22" t="s">
        <v>694</v>
      </c>
      <c r="H199" s="22" t="s">
        <v>439</v>
      </c>
      <c r="I199" s="22">
        <v>0</v>
      </c>
      <c r="J199" s="22">
        <v>1</v>
      </c>
      <c r="K199" s="22">
        <v>0</v>
      </c>
      <c r="L199" s="22">
        <v>0</v>
      </c>
      <c r="M199" s="22" t="s">
        <v>592</v>
      </c>
      <c r="N199" s="22">
        <v>10</v>
      </c>
      <c r="O199" s="22">
        <v>10</v>
      </c>
      <c r="P199" s="22">
        <v>0</v>
      </c>
      <c r="Q199" s="22">
        <v>1</v>
      </c>
      <c r="R199">
        <f>IFERROR(IF(I199=1,VLOOKUP(F199,Lookup!$A$2:$B$15,2,FALSE),0),0.5)</f>
        <v>0</v>
      </c>
      <c r="S199">
        <f>IF(K199=1,1,IFERROR(IF(H199="pass",VLOOKUP(F199,[1]Lookup!$D$2:$E$26,2,FALSE),0),1.6))</f>
        <v>1.6</v>
      </c>
      <c r="T199" s="6">
        <v>1.7750000000000001</v>
      </c>
      <c r="U199" s="6">
        <f t="shared" si="3"/>
        <v>1.7750000000000001</v>
      </c>
      <c r="V199" t="s">
        <v>460</v>
      </c>
    </row>
    <row r="200" spans="1:22" hidden="1">
      <c r="A200">
        <v>186</v>
      </c>
      <c r="B200" s="22">
        <v>1</v>
      </c>
      <c r="C200" s="22" t="s">
        <v>8</v>
      </c>
      <c r="D200" s="22" t="s">
        <v>0</v>
      </c>
      <c r="E200" s="22">
        <v>75</v>
      </c>
      <c r="F200" s="22">
        <v>25</v>
      </c>
      <c r="G200" s="22" t="s">
        <v>727</v>
      </c>
      <c r="H200" s="22" t="s">
        <v>439</v>
      </c>
      <c r="I200" s="22">
        <v>0</v>
      </c>
      <c r="J200" s="22">
        <v>1</v>
      </c>
      <c r="K200" s="22">
        <v>0</v>
      </c>
      <c r="L200" s="22">
        <v>0</v>
      </c>
      <c r="M200" s="22" t="s">
        <v>728</v>
      </c>
      <c r="N200" s="22">
        <v>6</v>
      </c>
      <c r="O200" s="22">
        <v>6</v>
      </c>
      <c r="P200" s="22">
        <v>0</v>
      </c>
      <c r="Q200" s="22">
        <v>1</v>
      </c>
      <c r="R200">
        <f>IFERROR(IF(I200=1,VLOOKUP(F200,Lookup!$A$2:$B$15,2,FALSE),0),0.5)</f>
        <v>0</v>
      </c>
      <c r="S200">
        <f>IF(K200=1,1,IFERROR(IF(H200="pass",VLOOKUP(F200,[1]Lookup!$D$2:$E$26,2,FALSE),0),1.6))</f>
        <v>1.6</v>
      </c>
      <c r="T200" s="6">
        <v>1.7050000000000001</v>
      </c>
      <c r="U200" s="6">
        <f t="shared" si="3"/>
        <v>1.7050000000000001</v>
      </c>
      <c r="V200" t="s">
        <v>93</v>
      </c>
    </row>
    <row r="201" spans="1:22" hidden="1">
      <c r="A201">
        <v>187</v>
      </c>
      <c r="B201" s="22">
        <v>1</v>
      </c>
      <c r="C201" s="22" t="s">
        <v>8</v>
      </c>
      <c r="D201" s="22" t="s">
        <v>0</v>
      </c>
      <c r="E201" s="22">
        <v>75</v>
      </c>
      <c r="F201" s="22">
        <v>25</v>
      </c>
      <c r="G201" s="22" t="s">
        <v>729</v>
      </c>
      <c r="H201" s="22" t="s">
        <v>439</v>
      </c>
      <c r="I201" s="22">
        <v>0</v>
      </c>
      <c r="J201" s="22">
        <v>1</v>
      </c>
      <c r="K201" s="22">
        <v>0</v>
      </c>
      <c r="L201" s="22">
        <v>0</v>
      </c>
      <c r="M201" s="22" t="s">
        <v>730</v>
      </c>
      <c r="N201" s="22">
        <v>5</v>
      </c>
      <c r="O201" s="22">
        <v>5</v>
      </c>
      <c r="P201" s="22">
        <v>0</v>
      </c>
      <c r="Q201" s="22">
        <v>1</v>
      </c>
      <c r="R201">
        <f>IFERROR(IF(I201=1,VLOOKUP(F201,Lookup!$A$2:$B$15,2,FALSE),0),0.5)</f>
        <v>0</v>
      </c>
      <c r="S201">
        <f>IF(K201=1,1,IFERROR(IF(H201="pass",VLOOKUP(F201,[1]Lookup!$D$2:$E$26,2,FALSE),0),1.6))</f>
        <v>1.6</v>
      </c>
      <c r="T201" s="6">
        <v>1.6875</v>
      </c>
      <c r="U201" s="6">
        <f t="shared" si="3"/>
        <v>1.6875</v>
      </c>
      <c r="V201" t="s">
        <v>393</v>
      </c>
    </row>
    <row r="202" spans="1:22" hidden="1">
      <c r="A202">
        <v>207</v>
      </c>
      <c r="B202" s="22">
        <v>1</v>
      </c>
      <c r="C202" s="22" t="s">
        <v>8</v>
      </c>
      <c r="D202" s="22" t="s">
        <v>0</v>
      </c>
      <c r="E202" s="22">
        <v>76</v>
      </c>
      <c r="F202" s="22">
        <v>24</v>
      </c>
      <c r="G202" s="22" t="s">
        <v>752</v>
      </c>
      <c r="H202" s="22" t="s">
        <v>439</v>
      </c>
      <c r="I202" s="22">
        <v>0</v>
      </c>
      <c r="J202" s="22">
        <v>1</v>
      </c>
      <c r="K202" s="22">
        <v>0</v>
      </c>
      <c r="L202" s="22">
        <v>0</v>
      </c>
      <c r="M202" s="22" t="s">
        <v>728</v>
      </c>
      <c r="N202" s="22">
        <v>23</v>
      </c>
      <c r="O202" s="22">
        <v>23</v>
      </c>
      <c r="P202" s="22">
        <v>0</v>
      </c>
      <c r="Q202" s="22">
        <v>1</v>
      </c>
      <c r="R202">
        <f>IFERROR(IF(I202=1,VLOOKUP(F202,Lookup!$A$2:$B$15,2,FALSE),0),0.5)</f>
        <v>0</v>
      </c>
      <c r="S202">
        <f>IF(K202=1,1,IFERROR(IF(H202="pass",VLOOKUP(F202,[1]Lookup!$D$2:$E$26,2,FALSE),0),1.6))</f>
        <v>1.6</v>
      </c>
      <c r="T202" s="6">
        <v>2.0024999999999999</v>
      </c>
      <c r="U202" s="6">
        <f t="shared" si="3"/>
        <v>2.0024999999999999</v>
      </c>
      <c r="V202" t="s">
        <v>93</v>
      </c>
    </row>
    <row r="203" spans="1:22" hidden="1">
      <c r="A203">
        <v>208</v>
      </c>
      <c r="B203" s="22">
        <v>1</v>
      </c>
      <c r="C203" s="22" t="s">
        <v>8</v>
      </c>
      <c r="D203" s="22" t="s">
        <v>0</v>
      </c>
      <c r="E203" s="22">
        <v>76</v>
      </c>
      <c r="F203" s="22">
        <v>24</v>
      </c>
      <c r="G203" s="22" t="s">
        <v>753</v>
      </c>
      <c r="H203" s="22" t="s">
        <v>439</v>
      </c>
      <c r="I203" s="22">
        <v>0</v>
      </c>
      <c r="J203" s="22">
        <v>1</v>
      </c>
      <c r="K203" s="22">
        <v>0</v>
      </c>
      <c r="L203" s="22">
        <v>0</v>
      </c>
      <c r="M203" s="22" t="s">
        <v>728</v>
      </c>
      <c r="N203" s="22">
        <v>35</v>
      </c>
      <c r="O203" s="22">
        <v>35</v>
      </c>
      <c r="P203" s="22">
        <v>0</v>
      </c>
      <c r="Q203" s="22">
        <v>1</v>
      </c>
      <c r="R203">
        <f>IFERROR(IF(I203=1,VLOOKUP(F203,Lookup!$A$2:$B$15,2,FALSE),0),0.5)</f>
        <v>0</v>
      </c>
      <c r="S203">
        <f>IF(K203=1,1,IFERROR(IF(H203="pass",VLOOKUP(F203,[1]Lookup!$D$2:$E$26,2,FALSE),0),1.6))</f>
        <v>1.6</v>
      </c>
      <c r="T203" s="6">
        <v>2.2124999999999999</v>
      </c>
      <c r="U203" s="6">
        <f t="shared" si="3"/>
        <v>2.2124999999999999</v>
      </c>
      <c r="V203" t="s">
        <v>93</v>
      </c>
    </row>
    <row r="204" spans="1:22" hidden="1">
      <c r="A204">
        <v>209</v>
      </c>
      <c r="B204" s="22">
        <v>1</v>
      </c>
      <c r="C204" s="22" t="s">
        <v>8</v>
      </c>
      <c r="D204" s="22" t="s">
        <v>0</v>
      </c>
      <c r="E204" s="22">
        <v>76</v>
      </c>
      <c r="F204" s="22">
        <v>24</v>
      </c>
      <c r="G204" s="22" t="s">
        <v>754</v>
      </c>
      <c r="H204" s="22" t="s">
        <v>439</v>
      </c>
      <c r="I204" s="22">
        <v>0</v>
      </c>
      <c r="J204" s="22">
        <v>1</v>
      </c>
      <c r="K204" s="22">
        <v>0</v>
      </c>
      <c r="L204" s="22">
        <v>0</v>
      </c>
      <c r="M204" s="22" t="s">
        <v>728</v>
      </c>
      <c r="N204" s="22">
        <v>20</v>
      </c>
      <c r="O204" s="22">
        <v>20</v>
      </c>
      <c r="P204" s="22">
        <v>0</v>
      </c>
      <c r="Q204" s="22">
        <v>1</v>
      </c>
      <c r="R204">
        <f>IFERROR(IF(I204=1,VLOOKUP(F204,Lookup!$A$2:$B$15,2,FALSE),0),0.5)</f>
        <v>0</v>
      </c>
      <c r="S204">
        <f>IF(K204=1,1,IFERROR(IF(H204="pass",VLOOKUP(F204,[1]Lookup!$D$2:$E$26,2,FALSE),0),1.6))</f>
        <v>1.6</v>
      </c>
      <c r="T204" s="6">
        <v>1.9500000000000002</v>
      </c>
      <c r="U204" s="6">
        <f t="shared" si="3"/>
        <v>1.9500000000000002</v>
      </c>
      <c r="V204" t="s">
        <v>93</v>
      </c>
    </row>
    <row r="205" spans="1:22" hidden="1">
      <c r="A205">
        <v>224</v>
      </c>
      <c r="B205" s="22">
        <v>1</v>
      </c>
      <c r="C205" s="22" t="s">
        <v>0</v>
      </c>
      <c r="D205" s="22" t="s">
        <v>8</v>
      </c>
      <c r="E205" s="22">
        <v>80</v>
      </c>
      <c r="F205" s="22">
        <v>20</v>
      </c>
      <c r="G205" s="22" t="s">
        <v>766</v>
      </c>
      <c r="H205" s="22" t="s">
        <v>439</v>
      </c>
      <c r="I205" s="22">
        <v>0</v>
      </c>
      <c r="J205" s="22">
        <v>1</v>
      </c>
      <c r="K205" s="22">
        <v>0</v>
      </c>
      <c r="L205" s="22">
        <v>0</v>
      </c>
      <c r="M205" s="22" t="s">
        <v>767</v>
      </c>
      <c r="N205" s="22">
        <v>-3</v>
      </c>
      <c r="O205" s="22">
        <v>-3</v>
      </c>
      <c r="P205" s="22">
        <v>0</v>
      </c>
      <c r="Q205" s="22">
        <v>1</v>
      </c>
      <c r="R205">
        <f>IFERROR(IF(I205=1,VLOOKUP(F205,Lookup!$A$2:$B$15,2,FALSE),0),0.5)</f>
        <v>0</v>
      </c>
      <c r="S205">
        <f>IF(K205=1,1,IFERROR(IF(H205="pass",VLOOKUP(F205,[1]Lookup!$D$2:$E$26,2,FALSE),0),1.6))</f>
        <v>1.6</v>
      </c>
      <c r="T205" s="6">
        <v>1.5475000000000001</v>
      </c>
      <c r="U205" s="6">
        <f t="shared" si="3"/>
        <v>1.5475000000000001</v>
      </c>
      <c r="V205" t="s">
        <v>368</v>
      </c>
    </row>
    <row r="206" spans="1:22" hidden="1">
      <c r="A206">
        <v>227</v>
      </c>
      <c r="B206" s="22">
        <v>1</v>
      </c>
      <c r="C206" s="22" t="s">
        <v>0</v>
      </c>
      <c r="D206" s="22" t="s">
        <v>8</v>
      </c>
      <c r="E206" s="22">
        <v>77</v>
      </c>
      <c r="F206" s="22">
        <v>23</v>
      </c>
      <c r="G206" s="22" t="s">
        <v>770</v>
      </c>
      <c r="H206" s="22" t="s">
        <v>439</v>
      </c>
      <c r="I206" s="22">
        <v>0</v>
      </c>
      <c r="J206" s="22">
        <v>1</v>
      </c>
      <c r="K206" s="22">
        <v>0</v>
      </c>
      <c r="L206" s="22">
        <v>0</v>
      </c>
      <c r="M206" s="22" t="s">
        <v>747</v>
      </c>
      <c r="N206" s="22">
        <v>6</v>
      </c>
      <c r="O206" s="22">
        <v>6</v>
      </c>
      <c r="P206" s="22">
        <v>0</v>
      </c>
      <c r="Q206" s="22">
        <v>1</v>
      </c>
      <c r="R206">
        <f>IFERROR(IF(I206=1,VLOOKUP(F206,Lookup!$A$2:$B$15,2,FALSE),0),0.5)</f>
        <v>0</v>
      </c>
      <c r="S206">
        <f>IF(K206=1,1,IFERROR(IF(H206="pass",VLOOKUP(F206,[1]Lookup!$D$2:$E$26,2,FALSE),0),1.6))</f>
        <v>1.6</v>
      </c>
      <c r="T206" s="6">
        <v>1.7050000000000001</v>
      </c>
      <c r="U206" s="6">
        <f t="shared" si="3"/>
        <v>1.7050000000000001</v>
      </c>
      <c r="V206" t="s">
        <v>535</v>
      </c>
    </row>
    <row r="207" spans="1:22" hidden="1">
      <c r="A207">
        <v>242</v>
      </c>
      <c r="B207" s="22">
        <v>1</v>
      </c>
      <c r="C207" s="22" t="s">
        <v>8</v>
      </c>
      <c r="D207" s="22" t="s">
        <v>0</v>
      </c>
      <c r="E207" s="22">
        <v>75</v>
      </c>
      <c r="F207" s="22">
        <v>25</v>
      </c>
      <c r="G207" s="22" t="s">
        <v>781</v>
      </c>
      <c r="H207" s="22" t="s">
        <v>439</v>
      </c>
      <c r="I207" s="22">
        <v>0</v>
      </c>
      <c r="J207" s="22">
        <v>1</v>
      </c>
      <c r="K207" s="22">
        <v>0</v>
      </c>
      <c r="L207" s="22">
        <v>0</v>
      </c>
      <c r="M207" s="22" t="s">
        <v>730</v>
      </c>
      <c r="N207" s="22">
        <v>3</v>
      </c>
      <c r="O207" s="22">
        <v>3</v>
      </c>
      <c r="P207" s="22">
        <v>0</v>
      </c>
      <c r="Q207" s="22">
        <v>1</v>
      </c>
      <c r="R207">
        <f>IFERROR(IF(I207=1,VLOOKUP(F207,Lookup!$A$2:$B$15,2,FALSE),0),0.5)</f>
        <v>0</v>
      </c>
      <c r="S207">
        <f>IF(K207=1,1,IFERROR(IF(H207="pass",VLOOKUP(F207,[1]Lookup!$D$2:$E$26,2,FALSE),0),1.6))</f>
        <v>1.6</v>
      </c>
      <c r="T207" s="6">
        <v>1.6525000000000001</v>
      </c>
      <c r="U207" s="6">
        <f t="shared" si="3"/>
        <v>1.6525000000000001</v>
      </c>
      <c r="V207" t="s">
        <v>393</v>
      </c>
    </row>
    <row r="208" spans="1:22" hidden="1">
      <c r="A208">
        <v>279</v>
      </c>
      <c r="B208" s="22">
        <v>1</v>
      </c>
      <c r="C208" s="22" t="s">
        <v>0</v>
      </c>
      <c r="D208" s="22" t="s">
        <v>8</v>
      </c>
      <c r="E208" s="22">
        <v>75</v>
      </c>
      <c r="F208" s="22">
        <v>25</v>
      </c>
      <c r="G208" s="22" t="s">
        <v>807</v>
      </c>
      <c r="H208" s="22" t="s">
        <v>439</v>
      </c>
      <c r="I208" s="22">
        <v>0</v>
      </c>
      <c r="J208" s="22">
        <v>1</v>
      </c>
      <c r="K208" s="22">
        <v>0</v>
      </c>
      <c r="L208" s="22">
        <v>0</v>
      </c>
      <c r="M208" s="22" t="s">
        <v>749</v>
      </c>
      <c r="N208" s="22">
        <v>9</v>
      </c>
      <c r="O208" s="22">
        <v>9</v>
      </c>
      <c r="P208" s="22">
        <v>0</v>
      </c>
      <c r="Q208" s="22">
        <v>1</v>
      </c>
      <c r="R208">
        <f>IFERROR(IF(I208=1,VLOOKUP(F208,Lookup!$A$2:$B$15,2,FALSE),0),0.5)</f>
        <v>0</v>
      </c>
      <c r="S208">
        <f>IF(K208=1,1,IFERROR(IF(H208="pass",VLOOKUP(F208,[1]Lookup!$D$2:$E$26,2,FALSE),0),1.6))</f>
        <v>1.6</v>
      </c>
      <c r="T208" s="6">
        <v>1.7575000000000001</v>
      </c>
      <c r="U208" s="6">
        <f t="shared" si="3"/>
        <v>1.7575000000000001</v>
      </c>
      <c r="V208" t="s">
        <v>135</v>
      </c>
    </row>
    <row r="209" spans="1:22" hidden="1">
      <c r="A209">
        <v>300</v>
      </c>
      <c r="B209" s="22">
        <v>1</v>
      </c>
      <c r="C209" s="22" t="s">
        <v>8</v>
      </c>
      <c r="D209" s="22" t="s">
        <v>0</v>
      </c>
      <c r="E209" s="22">
        <v>76</v>
      </c>
      <c r="F209" s="22">
        <v>24</v>
      </c>
      <c r="G209" s="22" t="s">
        <v>821</v>
      </c>
      <c r="H209" s="22" t="s">
        <v>439</v>
      </c>
      <c r="I209" s="22">
        <v>0</v>
      </c>
      <c r="J209" s="22">
        <v>1</v>
      </c>
      <c r="K209" s="22">
        <v>0</v>
      </c>
      <c r="L209" s="22">
        <v>0</v>
      </c>
      <c r="M209" s="22" t="s">
        <v>734</v>
      </c>
      <c r="N209" s="22">
        <v>-1</v>
      </c>
      <c r="O209" s="22">
        <v>-1</v>
      </c>
      <c r="P209" s="22">
        <v>0</v>
      </c>
      <c r="Q209" s="22">
        <v>1</v>
      </c>
      <c r="R209">
        <f>IFERROR(IF(I209=1,VLOOKUP(F209,Lookup!$A$2:$B$15,2,FALSE),0),0.5)</f>
        <v>0</v>
      </c>
      <c r="S209">
        <f>IF(K209=1,1,IFERROR(IF(H209="pass",VLOOKUP(F209,[1]Lookup!$D$2:$E$26,2,FALSE),0),1.6))</f>
        <v>1.6</v>
      </c>
      <c r="T209" s="6">
        <v>1.5825</v>
      </c>
      <c r="U209" s="6">
        <f t="shared" si="3"/>
        <v>1.5825</v>
      </c>
      <c r="V209" t="s">
        <v>501</v>
      </c>
    </row>
    <row r="210" spans="1:22" hidden="1">
      <c r="A210">
        <v>319</v>
      </c>
      <c r="B210" s="22">
        <v>1</v>
      </c>
      <c r="C210" s="22" t="s">
        <v>8</v>
      </c>
      <c r="D210" s="22" t="s">
        <v>0</v>
      </c>
      <c r="E210" s="22">
        <v>77</v>
      </c>
      <c r="F210" s="22">
        <v>23</v>
      </c>
      <c r="G210" s="22" t="s">
        <v>833</v>
      </c>
      <c r="H210" s="22" t="s">
        <v>439</v>
      </c>
      <c r="I210" s="22">
        <v>0</v>
      </c>
      <c r="J210" s="22">
        <v>1</v>
      </c>
      <c r="K210" s="22">
        <v>0</v>
      </c>
      <c r="L210" s="22">
        <v>0</v>
      </c>
      <c r="M210" s="22" t="s">
        <v>734</v>
      </c>
      <c r="N210" s="22">
        <v>6</v>
      </c>
      <c r="O210" s="22">
        <v>6</v>
      </c>
      <c r="P210" s="22">
        <v>0</v>
      </c>
      <c r="Q210" s="22">
        <v>1</v>
      </c>
      <c r="R210">
        <f>IFERROR(IF(I210=1,VLOOKUP(F210,Lookup!$A$2:$B$15,2,FALSE),0),0.5)</f>
        <v>0</v>
      </c>
      <c r="S210">
        <f>IF(K210=1,1,IFERROR(IF(H210="pass",VLOOKUP(F210,[1]Lookup!$D$2:$E$26,2,FALSE),0),1.6))</f>
        <v>1.6</v>
      </c>
      <c r="T210" s="6">
        <v>1.7050000000000001</v>
      </c>
      <c r="U210" s="6">
        <f t="shared" si="3"/>
        <v>1.7050000000000001</v>
      </c>
      <c r="V210" t="s">
        <v>501</v>
      </c>
    </row>
    <row r="211" spans="1:22" hidden="1">
      <c r="A211">
        <v>340</v>
      </c>
      <c r="B211" s="22">
        <v>1</v>
      </c>
      <c r="C211" s="22" t="s">
        <v>8</v>
      </c>
      <c r="D211" s="22" t="s">
        <v>0</v>
      </c>
      <c r="E211" s="22">
        <v>75</v>
      </c>
      <c r="F211" s="22">
        <v>25</v>
      </c>
      <c r="G211" s="22" t="s">
        <v>847</v>
      </c>
      <c r="H211" s="22" t="s">
        <v>439</v>
      </c>
      <c r="I211" s="22">
        <v>0</v>
      </c>
      <c r="J211" s="22">
        <v>1</v>
      </c>
      <c r="K211" s="22">
        <v>0</v>
      </c>
      <c r="L211" s="22">
        <v>0</v>
      </c>
      <c r="M211" s="22" t="s">
        <v>728</v>
      </c>
      <c r="N211" s="22">
        <v>8</v>
      </c>
      <c r="O211" s="22">
        <v>8</v>
      </c>
      <c r="P211" s="22">
        <v>0</v>
      </c>
      <c r="Q211" s="22">
        <v>1</v>
      </c>
      <c r="R211">
        <f>IFERROR(IF(I211=1,VLOOKUP(F211,Lookup!$A$2:$B$15,2,FALSE),0),0.5)</f>
        <v>0</v>
      </c>
      <c r="S211">
        <f>IF(K211=1,1,IFERROR(IF(H211="pass",VLOOKUP(F211,[1]Lookup!$D$2:$E$26,2,FALSE),0),1.6))</f>
        <v>1.6</v>
      </c>
      <c r="T211" s="6">
        <v>1.74</v>
      </c>
      <c r="U211" s="6">
        <f t="shared" si="3"/>
        <v>1.74</v>
      </c>
      <c r="V211" t="s">
        <v>93</v>
      </c>
    </row>
    <row r="212" spans="1:22" hidden="1">
      <c r="A212">
        <v>366</v>
      </c>
      <c r="B212" s="22">
        <v>1</v>
      </c>
      <c r="C212" s="22" t="s">
        <v>8</v>
      </c>
      <c r="D212" s="22" t="s">
        <v>0</v>
      </c>
      <c r="E212" s="22">
        <v>75</v>
      </c>
      <c r="F212" s="22">
        <v>25</v>
      </c>
      <c r="G212" s="22" t="s">
        <v>861</v>
      </c>
      <c r="H212" s="22" t="s">
        <v>439</v>
      </c>
      <c r="I212" s="22">
        <v>0</v>
      </c>
      <c r="J212" s="22">
        <v>1</v>
      </c>
      <c r="K212" s="22">
        <v>0</v>
      </c>
      <c r="L212" s="22">
        <v>0</v>
      </c>
      <c r="M212" s="22" t="s">
        <v>806</v>
      </c>
      <c r="N212" s="22">
        <v>18</v>
      </c>
      <c r="O212" s="22">
        <v>18</v>
      </c>
      <c r="P212" s="22">
        <v>0</v>
      </c>
      <c r="Q212" s="22">
        <v>1</v>
      </c>
      <c r="R212">
        <f>IFERROR(IF(I212=1,VLOOKUP(F212,Lookup!$A$2:$B$15,2,FALSE),0),0.5)</f>
        <v>0</v>
      </c>
      <c r="S212">
        <f>IF(K212=1,1,IFERROR(IF(H212="pass",VLOOKUP(F212,[1]Lookup!$D$2:$E$26,2,FALSE),0),1.6))</f>
        <v>1.6</v>
      </c>
      <c r="T212" s="6">
        <v>1.915</v>
      </c>
      <c r="U212" s="6">
        <f t="shared" si="3"/>
        <v>1.915</v>
      </c>
      <c r="V212" t="s">
        <v>416</v>
      </c>
    </row>
    <row r="213" spans="1:22" hidden="1">
      <c r="A213">
        <v>375</v>
      </c>
      <c r="B213" s="22">
        <v>1</v>
      </c>
      <c r="C213" s="22" t="s">
        <v>8</v>
      </c>
      <c r="D213" s="22" t="s">
        <v>0</v>
      </c>
      <c r="E213" s="22">
        <v>75</v>
      </c>
      <c r="F213" s="22">
        <v>25</v>
      </c>
      <c r="G213" s="22" t="s">
        <v>863</v>
      </c>
      <c r="H213" s="22" t="s">
        <v>439</v>
      </c>
      <c r="I213" s="22">
        <v>0</v>
      </c>
      <c r="J213" s="22">
        <v>1</v>
      </c>
      <c r="K213" s="22">
        <v>0</v>
      </c>
      <c r="L213" s="22">
        <v>0</v>
      </c>
      <c r="M213" s="22" t="s">
        <v>806</v>
      </c>
      <c r="N213" s="22">
        <v>10</v>
      </c>
      <c r="O213" s="22">
        <v>10</v>
      </c>
      <c r="P213" s="22">
        <v>0</v>
      </c>
      <c r="Q213" s="22">
        <v>1</v>
      </c>
      <c r="R213">
        <f>IFERROR(IF(I213=1,VLOOKUP(F213,Lookup!$A$2:$B$15,2,FALSE),0),0.5)</f>
        <v>0</v>
      </c>
      <c r="S213">
        <f>IF(K213=1,1,IFERROR(IF(H213="pass",VLOOKUP(F213,[1]Lookup!$D$2:$E$26,2,FALSE),0),1.6))</f>
        <v>1.6</v>
      </c>
      <c r="T213" s="6">
        <v>1.7750000000000001</v>
      </c>
      <c r="U213" s="6">
        <f t="shared" si="3"/>
        <v>1.7750000000000001</v>
      </c>
      <c r="V213" t="s">
        <v>416</v>
      </c>
    </row>
    <row r="214" spans="1:22" hidden="1">
      <c r="A214">
        <v>389</v>
      </c>
      <c r="B214" s="22">
        <v>1</v>
      </c>
      <c r="C214" s="22" t="s">
        <v>0</v>
      </c>
      <c r="D214" s="22" t="s">
        <v>8</v>
      </c>
      <c r="E214" s="22">
        <v>80</v>
      </c>
      <c r="F214" s="22">
        <v>20</v>
      </c>
      <c r="G214" s="22" t="s">
        <v>872</v>
      </c>
      <c r="H214" s="22" t="s">
        <v>439</v>
      </c>
      <c r="I214" s="22">
        <v>0</v>
      </c>
      <c r="J214" s="22">
        <v>1</v>
      </c>
      <c r="K214" s="22">
        <v>0</v>
      </c>
      <c r="L214" s="22">
        <v>0</v>
      </c>
      <c r="M214" s="22" t="s">
        <v>747</v>
      </c>
      <c r="N214" s="22">
        <v>5</v>
      </c>
      <c r="O214" s="22">
        <v>5</v>
      </c>
      <c r="P214" s="22">
        <v>0</v>
      </c>
      <c r="Q214" s="22">
        <v>1</v>
      </c>
      <c r="R214">
        <f>IFERROR(IF(I214=1,VLOOKUP(F214,Lookup!$A$2:$B$15,2,FALSE),0),0.5)</f>
        <v>0</v>
      </c>
      <c r="S214">
        <f>IF(K214=1,1,IFERROR(IF(H214="pass",VLOOKUP(F214,[1]Lookup!$D$2:$E$26,2,FALSE),0),1.6))</f>
        <v>1.6</v>
      </c>
      <c r="T214" s="6">
        <v>1.6875</v>
      </c>
      <c r="U214" s="6">
        <f t="shared" si="3"/>
        <v>1.6875</v>
      </c>
      <c r="V214" t="s">
        <v>535</v>
      </c>
    </row>
    <row r="215" spans="1:22" hidden="1">
      <c r="A215">
        <v>426</v>
      </c>
      <c r="B215" s="22">
        <v>1</v>
      </c>
      <c r="C215" s="22" t="s">
        <v>17</v>
      </c>
      <c r="D215" s="22" t="s">
        <v>877</v>
      </c>
      <c r="E215" s="22">
        <v>78</v>
      </c>
      <c r="F215" s="22">
        <v>22</v>
      </c>
      <c r="G215" s="22" t="s">
        <v>911</v>
      </c>
      <c r="H215" s="22" t="s">
        <v>439</v>
      </c>
      <c r="I215" s="22">
        <v>0</v>
      </c>
      <c r="J215" s="22">
        <v>1</v>
      </c>
      <c r="K215" s="22">
        <v>0</v>
      </c>
      <c r="L215" s="22">
        <v>0</v>
      </c>
      <c r="M215" s="22" t="s">
        <v>885</v>
      </c>
      <c r="N215" s="22">
        <v>8</v>
      </c>
      <c r="O215" s="22">
        <v>8</v>
      </c>
      <c r="P215" s="22">
        <v>0</v>
      </c>
      <c r="Q215" s="22">
        <v>1</v>
      </c>
      <c r="R215">
        <f>IFERROR(IF(I215=1,VLOOKUP(F215,Lookup!$A$2:$B$15,2,FALSE),0),0.5)</f>
        <v>0</v>
      </c>
      <c r="S215">
        <f>IF(K215=1,1,IFERROR(IF(H215="pass",VLOOKUP(F215,[1]Lookup!$D$2:$E$26,2,FALSE),0),1.6))</f>
        <v>1.6</v>
      </c>
      <c r="T215" s="6">
        <v>1.74</v>
      </c>
      <c r="U215" s="6">
        <f t="shared" si="3"/>
        <v>1.74</v>
      </c>
      <c r="V215" t="s">
        <v>516</v>
      </c>
    </row>
    <row r="216" spans="1:22" hidden="1">
      <c r="A216">
        <v>473</v>
      </c>
      <c r="B216" s="22">
        <v>1</v>
      </c>
      <c r="C216" s="22" t="s">
        <v>877</v>
      </c>
      <c r="D216" s="22" t="s">
        <v>17</v>
      </c>
      <c r="E216" s="22">
        <v>75</v>
      </c>
      <c r="F216" s="22">
        <v>25</v>
      </c>
      <c r="G216" s="22" t="s">
        <v>943</v>
      </c>
      <c r="H216" s="22" t="s">
        <v>439</v>
      </c>
      <c r="I216" s="22">
        <v>0</v>
      </c>
      <c r="J216" s="22">
        <v>1</v>
      </c>
      <c r="K216" s="22">
        <v>0</v>
      </c>
      <c r="L216" s="22">
        <v>0</v>
      </c>
      <c r="M216" s="22" t="s">
        <v>903</v>
      </c>
      <c r="N216" s="22">
        <v>-1</v>
      </c>
      <c r="O216" s="22">
        <v>-1</v>
      </c>
      <c r="P216" s="22">
        <v>0</v>
      </c>
      <c r="Q216" s="22">
        <v>1</v>
      </c>
      <c r="R216">
        <f>IFERROR(IF(I216=1,VLOOKUP(F216,Lookup!$A$2:$B$15,2,FALSE),0),0.5)</f>
        <v>0</v>
      </c>
      <c r="S216">
        <f>IF(K216=1,1,IFERROR(IF(H216="pass",VLOOKUP(F216,[1]Lookup!$D$2:$E$26,2,FALSE),0),1.6))</f>
        <v>1.6</v>
      </c>
      <c r="T216" s="6">
        <v>1.5825</v>
      </c>
      <c r="U216" s="6">
        <f t="shared" si="3"/>
        <v>1.5825</v>
      </c>
      <c r="V216" t="s">
        <v>61</v>
      </c>
    </row>
    <row r="217" spans="1:22" hidden="1">
      <c r="A217">
        <v>475</v>
      </c>
      <c r="B217" s="22">
        <v>1</v>
      </c>
      <c r="C217" s="22" t="s">
        <v>877</v>
      </c>
      <c r="D217" s="22" t="s">
        <v>17</v>
      </c>
      <c r="E217" s="22">
        <v>75</v>
      </c>
      <c r="F217" s="22">
        <v>25</v>
      </c>
      <c r="G217" s="22" t="s">
        <v>945</v>
      </c>
      <c r="H217" s="22" t="s">
        <v>439</v>
      </c>
      <c r="I217" s="22">
        <v>0</v>
      </c>
      <c r="J217" s="22">
        <v>1</v>
      </c>
      <c r="K217" s="22">
        <v>0</v>
      </c>
      <c r="L217" s="22">
        <v>0</v>
      </c>
      <c r="M217" s="22" t="s">
        <v>919</v>
      </c>
      <c r="N217" s="22">
        <v>19</v>
      </c>
      <c r="O217" s="22">
        <v>19</v>
      </c>
      <c r="P217" s="22">
        <v>0</v>
      </c>
      <c r="Q217" s="22">
        <v>1</v>
      </c>
      <c r="R217">
        <f>IFERROR(IF(I217=1,VLOOKUP(F217,Lookup!$A$2:$B$15,2,FALSE),0),0.5)</f>
        <v>0</v>
      </c>
      <c r="S217">
        <f>IF(K217=1,1,IFERROR(IF(H217="pass",VLOOKUP(F217,[1]Lookup!$D$2:$E$26,2,FALSE),0),1.6))</f>
        <v>1.6</v>
      </c>
      <c r="T217" s="6">
        <v>1.9325000000000001</v>
      </c>
      <c r="U217" s="6">
        <f t="shared" si="3"/>
        <v>1.9325000000000001</v>
      </c>
      <c r="V217" t="s">
        <v>164</v>
      </c>
    </row>
    <row r="218" spans="1:22" hidden="1">
      <c r="A218">
        <v>508</v>
      </c>
      <c r="B218" s="22">
        <v>1</v>
      </c>
      <c r="C218" s="22" t="s">
        <v>17</v>
      </c>
      <c r="D218" s="22" t="s">
        <v>877</v>
      </c>
      <c r="E218" s="22">
        <v>79</v>
      </c>
      <c r="F218" s="22">
        <v>21</v>
      </c>
      <c r="G218" s="22" t="s">
        <v>973</v>
      </c>
      <c r="H218" s="22" t="s">
        <v>439</v>
      </c>
      <c r="I218" s="22">
        <v>0</v>
      </c>
      <c r="J218" s="22">
        <v>1</v>
      </c>
      <c r="K218" s="22">
        <v>0</v>
      </c>
      <c r="L218" s="22">
        <v>0</v>
      </c>
      <c r="M218" s="22" t="s">
        <v>883</v>
      </c>
      <c r="N218" s="22">
        <v>4</v>
      </c>
      <c r="O218" s="22">
        <v>4</v>
      </c>
      <c r="P218" s="22">
        <v>0</v>
      </c>
      <c r="Q218" s="22">
        <v>1</v>
      </c>
      <c r="R218">
        <f>IFERROR(IF(I218=1,VLOOKUP(F218,Lookup!$A$2:$B$15,2,FALSE),0),0.5)</f>
        <v>0</v>
      </c>
      <c r="S218">
        <f>IF(K218=1,1,IFERROR(IF(H218="pass",VLOOKUP(F218,[1]Lookup!$D$2:$E$26,2,FALSE),0),1.6))</f>
        <v>1.6</v>
      </c>
      <c r="T218" s="6">
        <v>1.6700000000000002</v>
      </c>
      <c r="U218" s="6">
        <f t="shared" si="3"/>
        <v>1.6700000000000002</v>
      </c>
      <c r="V218" t="s">
        <v>476</v>
      </c>
    </row>
    <row r="219" spans="1:22" hidden="1">
      <c r="A219">
        <v>539</v>
      </c>
      <c r="B219" s="22">
        <v>1</v>
      </c>
      <c r="C219" s="22" t="s">
        <v>17</v>
      </c>
      <c r="D219" s="22" t="s">
        <v>877</v>
      </c>
      <c r="E219" s="22">
        <v>75</v>
      </c>
      <c r="F219" s="22">
        <v>25</v>
      </c>
      <c r="G219" s="22" t="s">
        <v>997</v>
      </c>
      <c r="H219" s="22" t="s">
        <v>439</v>
      </c>
      <c r="I219" s="22">
        <v>0</v>
      </c>
      <c r="J219" s="22">
        <v>1</v>
      </c>
      <c r="K219" s="22">
        <v>0</v>
      </c>
      <c r="L219" s="22">
        <v>0</v>
      </c>
      <c r="M219" s="22" t="s">
        <v>895</v>
      </c>
      <c r="N219" s="22">
        <v>5</v>
      </c>
      <c r="O219" s="22">
        <v>5</v>
      </c>
      <c r="P219" s="22">
        <v>0</v>
      </c>
      <c r="Q219" s="22">
        <v>1</v>
      </c>
      <c r="R219">
        <f>IFERROR(IF(I219=1,VLOOKUP(F219,Lookup!$A$2:$B$15,2,FALSE),0),0.5)</f>
        <v>0</v>
      </c>
      <c r="S219">
        <f>IF(K219=1,1,IFERROR(IF(H219="pass",VLOOKUP(F219,[1]Lookup!$D$2:$E$26,2,FALSE),0),1.6))</f>
        <v>1.6</v>
      </c>
      <c r="T219" s="6">
        <v>1.6875</v>
      </c>
      <c r="U219" s="6">
        <f t="shared" si="3"/>
        <v>1.6875</v>
      </c>
      <c r="V219" t="s">
        <v>47</v>
      </c>
    </row>
    <row r="220" spans="1:22" hidden="1">
      <c r="A220">
        <v>583</v>
      </c>
      <c r="B220" s="22">
        <v>1</v>
      </c>
      <c r="C220" s="22" t="s">
        <v>4</v>
      </c>
      <c r="D220" s="22" t="s">
        <v>9</v>
      </c>
      <c r="E220" s="22">
        <v>75</v>
      </c>
      <c r="F220" s="22">
        <v>25</v>
      </c>
      <c r="G220" s="22" t="s">
        <v>1035</v>
      </c>
      <c r="H220" s="22" t="s">
        <v>439</v>
      </c>
      <c r="I220" s="22">
        <v>0</v>
      </c>
      <c r="J220" s="22">
        <v>1</v>
      </c>
      <c r="K220" s="22">
        <v>0</v>
      </c>
      <c r="L220" s="22">
        <v>0</v>
      </c>
      <c r="M220" s="22" t="s">
        <v>1013</v>
      </c>
      <c r="N220" s="22">
        <v>40</v>
      </c>
      <c r="O220" s="22">
        <v>40</v>
      </c>
      <c r="P220" s="22">
        <v>0</v>
      </c>
      <c r="Q220" s="22">
        <v>1</v>
      </c>
      <c r="R220">
        <f>IFERROR(IF(I220=1,VLOOKUP(F220,Lookup!$A$2:$B$15,2,FALSE),0),0.5)</f>
        <v>0</v>
      </c>
      <c r="S220">
        <f>IF(K220=1,1,IFERROR(IF(H220="pass",VLOOKUP(F220,[1]Lookup!$D$2:$E$26,2,FALSE),0),1.6))</f>
        <v>1.6</v>
      </c>
      <c r="T220" s="6">
        <v>2.2999999999999998</v>
      </c>
      <c r="U220" s="6">
        <f t="shared" si="3"/>
        <v>2.2999999999999998</v>
      </c>
      <c r="V220" t="s">
        <v>447</v>
      </c>
    </row>
    <row r="221" spans="1:22" hidden="1">
      <c r="A221">
        <v>709</v>
      </c>
      <c r="B221" s="22">
        <v>1</v>
      </c>
      <c r="C221" s="22" t="s">
        <v>4</v>
      </c>
      <c r="D221" s="22" t="s">
        <v>9</v>
      </c>
      <c r="E221" s="22">
        <v>78</v>
      </c>
      <c r="F221" s="22">
        <v>22</v>
      </c>
      <c r="G221" s="22" t="s">
        <v>1040</v>
      </c>
      <c r="H221" s="22" t="s">
        <v>439</v>
      </c>
      <c r="I221" s="22">
        <v>0</v>
      </c>
      <c r="J221" s="22">
        <v>1</v>
      </c>
      <c r="K221" s="22">
        <v>0</v>
      </c>
      <c r="L221" s="22">
        <v>0</v>
      </c>
      <c r="M221" s="22" t="s">
        <v>1005</v>
      </c>
      <c r="N221" s="22">
        <v>-1</v>
      </c>
      <c r="O221" s="22">
        <v>-1</v>
      </c>
      <c r="P221" s="22">
        <v>0</v>
      </c>
      <c r="Q221" s="22">
        <v>1</v>
      </c>
      <c r="R221">
        <f>IFERROR(IF(I221=1,VLOOKUP(F221,Lookup!$A$2:$B$15,2,FALSE),0),0.5)</f>
        <v>0</v>
      </c>
      <c r="S221">
        <f>IF(K221=1,1,IFERROR(IF(H221="pass",VLOOKUP(F221,[1]Lookup!$D$2:$E$26,2,FALSE),0),1.6))</f>
        <v>1.6</v>
      </c>
      <c r="T221" s="6">
        <v>1.5825</v>
      </c>
      <c r="U221" s="6">
        <f t="shared" si="3"/>
        <v>1.5825</v>
      </c>
      <c r="V221" t="s">
        <v>129</v>
      </c>
    </row>
    <row r="222" spans="1:22" hidden="1">
      <c r="A222">
        <v>592</v>
      </c>
      <c r="B222" s="22">
        <v>1</v>
      </c>
      <c r="C222" s="22" t="s">
        <v>9</v>
      </c>
      <c r="D222" s="22" t="s">
        <v>4</v>
      </c>
      <c r="E222" s="22">
        <v>75</v>
      </c>
      <c r="F222" s="22">
        <v>25</v>
      </c>
      <c r="G222" s="22" t="s">
        <v>1043</v>
      </c>
      <c r="H222" s="22" t="s">
        <v>439</v>
      </c>
      <c r="I222" s="22">
        <v>0</v>
      </c>
      <c r="J222" s="22">
        <v>1</v>
      </c>
      <c r="K222" s="22">
        <v>0</v>
      </c>
      <c r="L222" s="22">
        <v>0</v>
      </c>
      <c r="M222" s="22" t="s">
        <v>1030</v>
      </c>
      <c r="N222" s="22">
        <v>4</v>
      </c>
      <c r="O222" s="22">
        <v>4</v>
      </c>
      <c r="P222" s="22">
        <v>0</v>
      </c>
      <c r="Q222" s="22">
        <v>1</v>
      </c>
      <c r="R222">
        <f>IFERROR(IF(I222=1,VLOOKUP(F222,Lookup!$A$2:$B$15,2,FALSE),0),0.5)</f>
        <v>0</v>
      </c>
      <c r="S222">
        <f>IF(K222=1,1,IFERROR(IF(H222="pass",VLOOKUP(F222,[1]Lookup!$D$2:$E$26,2,FALSE),0),1.6))</f>
        <v>1.6</v>
      </c>
      <c r="T222" s="6">
        <v>1.6700000000000002</v>
      </c>
      <c r="U222" s="6">
        <f t="shared" si="3"/>
        <v>1.6700000000000002</v>
      </c>
      <c r="V222" t="s">
        <v>171</v>
      </c>
    </row>
    <row r="223" spans="1:22" hidden="1">
      <c r="A223">
        <v>627</v>
      </c>
      <c r="B223" s="22">
        <v>1</v>
      </c>
      <c r="C223" s="22" t="s">
        <v>4</v>
      </c>
      <c r="D223" s="22" t="s">
        <v>9</v>
      </c>
      <c r="E223" s="22">
        <v>79</v>
      </c>
      <c r="F223" s="22">
        <v>21</v>
      </c>
      <c r="G223" s="22" t="s">
        <v>1070</v>
      </c>
      <c r="H223" s="22" t="s">
        <v>439</v>
      </c>
      <c r="I223" s="22">
        <v>0</v>
      </c>
      <c r="J223" s="22">
        <v>1</v>
      </c>
      <c r="K223" s="22">
        <v>0</v>
      </c>
      <c r="L223" s="22">
        <v>0</v>
      </c>
      <c r="M223" s="22" t="s">
        <v>1016</v>
      </c>
      <c r="N223" s="22">
        <v>30</v>
      </c>
      <c r="O223" s="22">
        <v>30</v>
      </c>
      <c r="P223" s="22">
        <v>0</v>
      </c>
      <c r="Q223" s="22">
        <v>1</v>
      </c>
      <c r="R223">
        <f>IFERROR(IF(I223=1,VLOOKUP(F223,Lookup!$A$2:$B$15,2,FALSE),0),0.5)</f>
        <v>0</v>
      </c>
      <c r="S223">
        <f>IF(K223=1,1,IFERROR(IF(H223="pass",VLOOKUP(F223,[1]Lookup!$D$2:$E$26,2,FALSE),0),1.6))</f>
        <v>1.6</v>
      </c>
      <c r="T223" s="6">
        <v>2.125</v>
      </c>
      <c r="U223" s="6">
        <f t="shared" si="3"/>
        <v>2.125</v>
      </c>
      <c r="V223" t="s">
        <v>83</v>
      </c>
    </row>
    <row r="224" spans="1:22" hidden="1">
      <c r="A224">
        <v>670</v>
      </c>
      <c r="B224" s="22">
        <v>1</v>
      </c>
      <c r="C224" s="22" t="s">
        <v>4</v>
      </c>
      <c r="D224" s="22" t="s">
        <v>9</v>
      </c>
      <c r="E224" s="22">
        <v>75</v>
      </c>
      <c r="F224" s="22">
        <v>25</v>
      </c>
      <c r="G224" s="22" t="s">
        <v>1097</v>
      </c>
      <c r="H224" s="22" t="s">
        <v>439</v>
      </c>
      <c r="I224" s="22">
        <v>0</v>
      </c>
      <c r="J224" s="22">
        <v>1</v>
      </c>
      <c r="K224" s="22">
        <v>0</v>
      </c>
      <c r="L224" s="22">
        <v>0</v>
      </c>
      <c r="M224" s="22" t="s">
        <v>1042</v>
      </c>
      <c r="N224" s="22">
        <v>5</v>
      </c>
      <c r="O224" s="22">
        <v>5</v>
      </c>
      <c r="P224" s="22">
        <v>0</v>
      </c>
      <c r="Q224" s="22">
        <v>1</v>
      </c>
      <c r="R224">
        <f>IFERROR(IF(I224=1,VLOOKUP(F224,Lookup!$A$2:$B$15,2,FALSE),0),0.5)</f>
        <v>0</v>
      </c>
      <c r="S224">
        <f>IF(K224=1,1,IFERROR(IF(H224="pass",VLOOKUP(F224,[1]Lookup!$D$2:$E$26,2,FALSE),0),1.6))</f>
        <v>1.6</v>
      </c>
      <c r="T224" s="6">
        <v>1.6875</v>
      </c>
      <c r="U224" s="6">
        <f t="shared" si="3"/>
        <v>1.6875</v>
      </c>
      <c r="V224" t="s">
        <v>114</v>
      </c>
    </row>
    <row r="225" spans="1:22" hidden="1">
      <c r="A225">
        <v>682</v>
      </c>
      <c r="B225" s="22">
        <v>1</v>
      </c>
      <c r="C225" s="22" t="s">
        <v>9</v>
      </c>
      <c r="D225" s="22" t="s">
        <v>4</v>
      </c>
      <c r="E225" s="22">
        <v>75</v>
      </c>
      <c r="F225" s="22">
        <v>25</v>
      </c>
      <c r="G225" s="22" t="s">
        <v>1106</v>
      </c>
      <c r="H225" s="22" t="s">
        <v>439</v>
      </c>
      <c r="I225" s="22">
        <v>0</v>
      </c>
      <c r="J225" s="22">
        <v>1</v>
      </c>
      <c r="K225" s="22">
        <v>0</v>
      </c>
      <c r="L225" s="22">
        <v>0</v>
      </c>
      <c r="M225" s="22" t="s">
        <v>1030</v>
      </c>
      <c r="N225" s="22">
        <v>45</v>
      </c>
      <c r="O225" s="22">
        <v>45</v>
      </c>
      <c r="P225" s="22">
        <v>0</v>
      </c>
      <c r="Q225" s="22">
        <v>1</v>
      </c>
      <c r="R225">
        <f>IFERROR(IF(I225=1,VLOOKUP(F225,Lookup!$A$2:$B$15,2,FALSE),0),0.5)</f>
        <v>0</v>
      </c>
      <c r="S225">
        <f>IF(K225=1,1,IFERROR(IF(H225="pass",VLOOKUP(F225,[1]Lookup!$D$2:$E$26,2,FALSE),0),1.6))</f>
        <v>1.6</v>
      </c>
      <c r="T225" s="6">
        <v>2.3875000000000002</v>
      </c>
      <c r="U225" s="6">
        <f t="shared" si="3"/>
        <v>2.3875000000000002</v>
      </c>
      <c r="V225" t="s">
        <v>171</v>
      </c>
    </row>
    <row r="226" spans="1:22" hidden="1">
      <c r="A226">
        <v>687</v>
      </c>
      <c r="B226" s="22">
        <v>1</v>
      </c>
      <c r="C226" s="22" t="s">
        <v>4</v>
      </c>
      <c r="D226" s="22" t="s">
        <v>9</v>
      </c>
      <c r="E226" s="22">
        <v>77</v>
      </c>
      <c r="F226" s="22">
        <v>23</v>
      </c>
      <c r="G226" s="22" t="s">
        <v>1108</v>
      </c>
      <c r="H226" s="22" t="s">
        <v>439</v>
      </c>
      <c r="I226" s="22">
        <v>0</v>
      </c>
      <c r="J226" s="22">
        <v>1</v>
      </c>
      <c r="K226" s="22">
        <v>0</v>
      </c>
      <c r="L226" s="22">
        <v>0</v>
      </c>
      <c r="M226" s="22" t="s">
        <v>1016</v>
      </c>
      <c r="N226" s="22">
        <v>29</v>
      </c>
      <c r="O226" s="22">
        <v>29</v>
      </c>
      <c r="P226" s="22">
        <v>0</v>
      </c>
      <c r="Q226" s="22">
        <v>1</v>
      </c>
      <c r="R226">
        <f>IFERROR(IF(I226=1,VLOOKUP(F226,Lookup!$A$2:$B$15,2,FALSE),0),0.5)</f>
        <v>0</v>
      </c>
      <c r="S226">
        <f>IF(K226=1,1,IFERROR(IF(H226="pass",VLOOKUP(F226,[1]Lookup!$D$2:$E$26,2,FALSE),0),1.6))</f>
        <v>1.6</v>
      </c>
      <c r="T226" s="6">
        <v>2.1074999999999999</v>
      </c>
      <c r="U226" s="6">
        <f t="shared" si="3"/>
        <v>2.1074999999999999</v>
      </c>
      <c r="V226" t="s">
        <v>83</v>
      </c>
    </row>
    <row r="227" spans="1:22" hidden="1">
      <c r="A227">
        <v>695</v>
      </c>
      <c r="B227" s="22">
        <v>1</v>
      </c>
      <c r="C227" s="22" t="s">
        <v>4</v>
      </c>
      <c r="D227" s="22" t="s">
        <v>9</v>
      </c>
      <c r="E227" s="22">
        <v>80</v>
      </c>
      <c r="F227" s="22">
        <v>20</v>
      </c>
      <c r="G227" s="22" t="s">
        <v>1115</v>
      </c>
      <c r="H227" s="22" t="s">
        <v>439</v>
      </c>
      <c r="I227" s="22">
        <v>0</v>
      </c>
      <c r="J227" s="22">
        <v>1</v>
      </c>
      <c r="K227" s="22">
        <v>0</v>
      </c>
      <c r="L227" s="22">
        <v>0</v>
      </c>
      <c r="M227" s="22" t="s">
        <v>1042</v>
      </c>
      <c r="N227" s="22">
        <v>6</v>
      </c>
      <c r="O227" s="22">
        <v>6</v>
      </c>
      <c r="P227" s="22">
        <v>0</v>
      </c>
      <c r="Q227" s="22">
        <v>1</v>
      </c>
      <c r="R227">
        <f>IFERROR(IF(I227=1,VLOOKUP(F227,Lookup!$A$2:$B$15,2,FALSE),0),0.5)</f>
        <v>0</v>
      </c>
      <c r="S227">
        <f>IF(K227=1,1,IFERROR(IF(H227="pass",VLOOKUP(F227,[1]Lookup!$D$2:$E$26,2,FALSE),0),1.6))</f>
        <v>1.6</v>
      </c>
      <c r="T227" s="6">
        <v>1.7050000000000001</v>
      </c>
      <c r="U227" s="6">
        <f t="shared" si="3"/>
        <v>1.7050000000000001</v>
      </c>
      <c r="V227" t="s">
        <v>114</v>
      </c>
    </row>
    <row r="228" spans="1:22" hidden="1">
      <c r="A228">
        <v>711</v>
      </c>
      <c r="B228" s="22">
        <v>1</v>
      </c>
      <c r="C228" s="22" t="s">
        <v>4</v>
      </c>
      <c r="D228" s="22" t="s">
        <v>9</v>
      </c>
      <c r="E228" s="22">
        <v>75</v>
      </c>
      <c r="F228" s="22">
        <v>25</v>
      </c>
      <c r="G228" s="22" t="s">
        <v>1125</v>
      </c>
      <c r="H228" s="22" t="s">
        <v>439</v>
      </c>
      <c r="I228" s="22">
        <v>0</v>
      </c>
      <c r="J228" s="22">
        <v>1</v>
      </c>
      <c r="K228" s="22">
        <v>0</v>
      </c>
      <c r="L228" s="22">
        <v>0</v>
      </c>
      <c r="M228" s="22" t="s">
        <v>1126</v>
      </c>
      <c r="N228" s="22">
        <v>3</v>
      </c>
      <c r="O228" s="22">
        <v>3</v>
      </c>
      <c r="P228" s="22">
        <v>0</v>
      </c>
      <c r="Q228" s="22">
        <v>1</v>
      </c>
      <c r="R228">
        <f>IFERROR(IF(I228=1,VLOOKUP(F228,Lookup!$A$2:$B$15,2,FALSE),0),0.5)</f>
        <v>0</v>
      </c>
      <c r="S228">
        <f>IF(K228=1,1,IFERROR(IF(H228="pass",VLOOKUP(F228,[1]Lookup!$D$2:$E$26,2,FALSE),0),1.6))</f>
        <v>1.6</v>
      </c>
      <c r="T228" s="6">
        <v>1.6525000000000001</v>
      </c>
      <c r="U228" s="6">
        <f t="shared" si="3"/>
        <v>1.6525000000000001</v>
      </c>
      <c r="V228" t="s">
        <v>376</v>
      </c>
    </row>
    <row r="229" spans="1:22" hidden="1">
      <c r="A229">
        <v>736</v>
      </c>
      <c r="B229" s="22">
        <v>1</v>
      </c>
      <c r="C229" s="22" t="s">
        <v>18</v>
      </c>
      <c r="D229" s="22" t="s">
        <v>2</v>
      </c>
      <c r="E229" s="22">
        <v>79</v>
      </c>
      <c r="F229" s="22">
        <v>21</v>
      </c>
      <c r="G229" s="22" t="s">
        <v>1151</v>
      </c>
      <c r="H229" s="22" t="s">
        <v>439</v>
      </c>
      <c r="I229" s="22">
        <v>0</v>
      </c>
      <c r="J229" s="22">
        <v>1</v>
      </c>
      <c r="K229" s="22">
        <v>0</v>
      </c>
      <c r="L229" s="22">
        <v>0</v>
      </c>
      <c r="M229" s="22" t="s">
        <v>1150</v>
      </c>
      <c r="N229" s="22">
        <v>7</v>
      </c>
      <c r="O229" s="22">
        <v>7</v>
      </c>
      <c r="P229" s="22">
        <v>0</v>
      </c>
      <c r="Q229" s="22">
        <v>1</v>
      </c>
      <c r="R229">
        <f>IFERROR(IF(I229=1,VLOOKUP(F229,Lookup!$A$2:$B$15,2,FALSE),0),0.5)</f>
        <v>0</v>
      </c>
      <c r="S229">
        <f>IF(K229=1,1,IFERROR(IF(H229="pass",VLOOKUP(F229,[1]Lookup!$D$2:$E$26,2,FALSE),0),1.6))</f>
        <v>1.6</v>
      </c>
      <c r="T229" s="6">
        <v>1.7225000000000001</v>
      </c>
      <c r="U229" s="6">
        <f t="shared" si="3"/>
        <v>1.7225000000000001</v>
      </c>
      <c r="V229" t="s">
        <v>138</v>
      </c>
    </row>
    <row r="230" spans="1:22" hidden="1">
      <c r="A230">
        <v>737</v>
      </c>
      <c r="B230" s="22">
        <v>1</v>
      </c>
      <c r="C230" s="22" t="s">
        <v>18</v>
      </c>
      <c r="D230" s="22" t="s">
        <v>2</v>
      </c>
      <c r="E230" s="22">
        <v>79</v>
      </c>
      <c r="F230" s="22">
        <v>21</v>
      </c>
      <c r="G230" s="22" t="s">
        <v>1152</v>
      </c>
      <c r="H230" s="22" t="s">
        <v>439</v>
      </c>
      <c r="I230" s="22">
        <v>0</v>
      </c>
      <c r="J230" s="22">
        <v>1</v>
      </c>
      <c r="K230" s="22">
        <v>0</v>
      </c>
      <c r="L230" s="22">
        <v>0</v>
      </c>
      <c r="M230" s="22" t="s">
        <v>1153</v>
      </c>
      <c r="N230" s="22">
        <v>17</v>
      </c>
      <c r="O230" s="22">
        <v>17</v>
      </c>
      <c r="P230" s="22">
        <v>0</v>
      </c>
      <c r="Q230" s="22">
        <v>1</v>
      </c>
      <c r="R230">
        <f>IFERROR(IF(I230=1,VLOOKUP(F230,Lookup!$A$2:$B$15,2,FALSE),0),0.5)</f>
        <v>0</v>
      </c>
      <c r="S230">
        <f>IF(K230=1,1,IFERROR(IF(H230="pass",VLOOKUP(F230,[1]Lookup!$D$2:$E$26,2,FALSE),0),1.6))</f>
        <v>1.6</v>
      </c>
      <c r="T230" s="6">
        <v>1.8975</v>
      </c>
      <c r="U230" s="6">
        <f t="shared" si="3"/>
        <v>1.8975</v>
      </c>
      <c r="V230" t="s">
        <v>160</v>
      </c>
    </row>
    <row r="231" spans="1:22" hidden="1">
      <c r="A231">
        <v>745</v>
      </c>
      <c r="B231" s="22">
        <v>1</v>
      </c>
      <c r="C231" s="22" t="s">
        <v>2</v>
      </c>
      <c r="D231" s="22" t="s">
        <v>18</v>
      </c>
      <c r="E231" s="22">
        <v>75</v>
      </c>
      <c r="F231" s="22">
        <v>25</v>
      </c>
      <c r="G231" s="22" t="s">
        <v>1159</v>
      </c>
      <c r="H231" s="22" t="s">
        <v>439</v>
      </c>
      <c r="I231" s="22">
        <v>0</v>
      </c>
      <c r="J231" s="22">
        <v>1</v>
      </c>
      <c r="K231" s="22">
        <v>0</v>
      </c>
      <c r="L231" s="22">
        <v>0</v>
      </c>
      <c r="M231" s="22" t="s">
        <v>1160</v>
      </c>
      <c r="N231" s="22">
        <v>-5</v>
      </c>
      <c r="O231" s="22">
        <v>-5</v>
      </c>
      <c r="P231" s="22">
        <v>0</v>
      </c>
      <c r="Q231" s="22">
        <v>1</v>
      </c>
      <c r="R231">
        <f>IFERROR(IF(I231=1,VLOOKUP(F231,Lookup!$A$2:$B$15,2,FALSE),0),0.5)</f>
        <v>0</v>
      </c>
      <c r="S231">
        <f>IF(K231=1,1,IFERROR(IF(H231="pass",VLOOKUP(F231,[1]Lookup!$D$2:$E$26,2,FALSE),0),1.6))</f>
        <v>1.6</v>
      </c>
      <c r="T231" s="6">
        <v>1.5125000000000002</v>
      </c>
      <c r="U231" s="6">
        <f t="shared" si="3"/>
        <v>1.5125000000000002</v>
      </c>
      <c r="V231" t="s">
        <v>180</v>
      </c>
    </row>
    <row r="232" spans="1:22" hidden="1">
      <c r="A232">
        <v>775</v>
      </c>
      <c r="B232" s="22">
        <v>1</v>
      </c>
      <c r="C232" s="22" t="s">
        <v>2</v>
      </c>
      <c r="D232" s="22" t="s">
        <v>18</v>
      </c>
      <c r="E232" s="22">
        <v>75</v>
      </c>
      <c r="F232" s="22">
        <v>25</v>
      </c>
      <c r="G232" s="22" t="s">
        <v>1184</v>
      </c>
      <c r="H232" s="22" t="s">
        <v>439</v>
      </c>
      <c r="I232" s="22">
        <v>0</v>
      </c>
      <c r="J232" s="22">
        <v>1</v>
      </c>
      <c r="K232" s="22">
        <v>0</v>
      </c>
      <c r="L232" s="22">
        <v>0</v>
      </c>
      <c r="M232" s="22" t="s">
        <v>1144</v>
      </c>
      <c r="N232" s="22">
        <v>14</v>
      </c>
      <c r="O232" s="22">
        <v>14</v>
      </c>
      <c r="P232" s="22">
        <v>0</v>
      </c>
      <c r="Q232" s="22">
        <v>1</v>
      </c>
      <c r="R232">
        <f>IFERROR(IF(I232=1,VLOOKUP(F232,Lookup!$A$2:$B$15,2,FALSE),0),0.5)</f>
        <v>0</v>
      </c>
      <c r="S232">
        <f>IF(K232=1,1,IFERROR(IF(H232="pass",VLOOKUP(F232,[1]Lookup!$D$2:$E$26,2,FALSE),0),1.6))</f>
        <v>1.6</v>
      </c>
      <c r="T232" s="6">
        <v>1.845</v>
      </c>
      <c r="U232" s="6">
        <f t="shared" si="3"/>
        <v>1.845</v>
      </c>
      <c r="V232" t="s">
        <v>62</v>
      </c>
    </row>
    <row r="233" spans="1:22" hidden="1">
      <c r="A233">
        <v>793</v>
      </c>
      <c r="B233" s="22">
        <v>1</v>
      </c>
      <c r="C233" s="22" t="s">
        <v>18</v>
      </c>
      <c r="D233" s="22" t="s">
        <v>2</v>
      </c>
      <c r="E233" s="22">
        <v>80</v>
      </c>
      <c r="F233" s="22">
        <v>20</v>
      </c>
      <c r="G233" s="22" t="s">
        <v>1195</v>
      </c>
      <c r="H233" s="22" t="s">
        <v>439</v>
      </c>
      <c r="I233" s="22">
        <v>0</v>
      </c>
      <c r="J233" s="22">
        <v>1</v>
      </c>
      <c r="K233" s="22">
        <v>0</v>
      </c>
      <c r="L233" s="22">
        <v>0</v>
      </c>
      <c r="M233" s="22" t="s">
        <v>1130</v>
      </c>
      <c r="N233" s="22">
        <v>1</v>
      </c>
      <c r="O233" s="22">
        <v>1</v>
      </c>
      <c r="P233" s="22">
        <v>0</v>
      </c>
      <c r="Q233" s="22">
        <v>1</v>
      </c>
      <c r="R233">
        <f>IFERROR(IF(I233=1,VLOOKUP(F233,Lookup!$A$2:$B$15,2,FALSE),0),0.5)</f>
        <v>0</v>
      </c>
      <c r="S233">
        <f>IF(K233=1,1,IFERROR(IF(H233="pass",VLOOKUP(F233,[1]Lookup!$D$2:$E$26,2,FALSE),0),1.6))</f>
        <v>1.6</v>
      </c>
      <c r="T233" s="6">
        <v>1.6175000000000002</v>
      </c>
      <c r="U233" s="6">
        <f t="shared" si="3"/>
        <v>1.6175000000000002</v>
      </c>
      <c r="V233" t="s">
        <v>131</v>
      </c>
    </row>
    <row r="234" spans="1:22" hidden="1">
      <c r="A234">
        <v>803</v>
      </c>
      <c r="B234" s="22">
        <v>1</v>
      </c>
      <c r="C234" s="22" t="s">
        <v>2</v>
      </c>
      <c r="D234" s="22" t="s">
        <v>18</v>
      </c>
      <c r="E234" s="22">
        <v>75</v>
      </c>
      <c r="F234" s="22">
        <v>25</v>
      </c>
      <c r="G234" s="22" t="s">
        <v>1201</v>
      </c>
      <c r="H234" s="22" t="s">
        <v>439</v>
      </c>
      <c r="I234" s="22">
        <v>0</v>
      </c>
      <c r="J234" s="22">
        <v>1</v>
      </c>
      <c r="K234" s="22">
        <v>0</v>
      </c>
      <c r="L234" s="22">
        <v>0</v>
      </c>
      <c r="M234" s="22" t="s">
        <v>1135</v>
      </c>
      <c r="N234" s="22">
        <v>9</v>
      </c>
      <c r="O234" s="22">
        <v>9</v>
      </c>
      <c r="P234" s="22">
        <v>0</v>
      </c>
      <c r="Q234" s="22">
        <v>1</v>
      </c>
      <c r="R234">
        <f>IFERROR(IF(I234=1,VLOOKUP(F234,Lookup!$A$2:$B$15,2,FALSE),0),0.5)</f>
        <v>0</v>
      </c>
      <c r="S234">
        <f>IF(K234=1,1,IFERROR(IF(H234="pass",VLOOKUP(F234,[1]Lookup!$D$2:$E$26,2,FALSE),0),1.6))</f>
        <v>1.6</v>
      </c>
      <c r="T234" s="6">
        <v>1.7575000000000001</v>
      </c>
      <c r="U234" s="6">
        <f t="shared" si="3"/>
        <v>1.7575000000000001</v>
      </c>
      <c r="V234" t="s">
        <v>38</v>
      </c>
    </row>
    <row r="235" spans="1:22" hidden="1">
      <c r="A235">
        <v>820</v>
      </c>
      <c r="B235" s="22">
        <v>1</v>
      </c>
      <c r="C235" s="22" t="s">
        <v>2</v>
      </c>
      <c r="D235" s="22" t="s">
        <v>18</v>
      </c>
      <c r="E235" s="22">
        <v>75</v>
      </c>
      <c r="F235" s="22">
        <v>25</v>
      </c>
      <c r="G235" s="22" t="s">
        <v>1209</v>
      </c>
      <c r="H235" s="22" t="s">
        <v>439</v>
      </c>
      <c r="I235" s="22">
        <v>0</v>
      </c>
      <c r="J235" s="22">
        <v>1</v>
      </c>
      <c r="K235" s="22">
        <v>0</v>
      </c>
      <c r="L235" s="22">
        <v>0</v>
      </c>
      <c r="M235" s="22" t="s">
        <v>1135</v>
      </c>
      <c r="N235" s="22">
        <v>3</v>
      </c>
      <c r="O235" s="22">
        <v>3</v>
      </c>
      <c r="P235" s="22">
        <v>0</v>
      </c>
      <c r="Q235" s="22">
        <v>1</v>
      </c>
      <c r="R235">
        <f>IFERROR(IF(I235=1,VLOOKUP(F235,Lookup!$A$2:$B$15,2,FALSE),0),0.5)</f>
        <v>0</v>
      </c>
      <c r="S235">
        <f>IF(K235=1,1,IFERROR(IF(H235="pass",VLOOKUP(F235,[1]Lookup!$D$2:$E$26,2,FALSE),0),1.6))</f>
        <v>1.6</v>
      </c>
      <c r="T235" s="6">
        <v>1.6525000000000001</v>
      </c>
      <c r="U235" s="6">
        <f t="shared" si="3"/>
        <v>1.6525000000000001</v>
      </c>
      <c r="V235" t="s">
        <v>38</v>
      </c>
    </row>
    <row r="236" spans="1:22" hidden="1">
      <c r="A236">
        <v>821</v>
      </c>
      <c r="B236" s="22">
        <v>1</v>
      </c>
      <c r="C236" s="22" t="s">
        <v>2</v>
      </c>
      <c r="D236" s="22" t="s">
        <v>18</v>
      </c>
      <c r="E236" s="22">
        <v>75</v>
      </c>
      <c r="F236" s="22">
        <v>25</v>
      </c>
      <c r="G236" s="22" t="s">
        <v>1210</v>
      </c>
      <c r="H236" s="22" t="s">
        <v>439</v>
      </c>
      <c r="I236" s="22">
        <v>0</v>
      </c>
      <c r="J236" s="22">
        <v>1</v>
      </c>
      <c r="K236" s="22">
        <v>0</v>
      </c>
      <c r="L236" s="22">
        <v>0</v>
      </c>
      <c r="M236" s="22" t="s">
        <v>1139</v>
      </c>
      <c r="N236" s="22">
        <v>1</v>
      </c>
      <c r="O236" s="22">
        <v>1</v>
      </c>
      <c r="P236" s="22">
        <v>0</v>
      </c>
      <c r="Q236" s="22">
        <v>1</v>
      </c>
      <c r="R236">
        <f>IFERROR(IF(I236=1,VLOOKUP(F236,Lookup!$A$2:$B$15,2,FALSE),0),0.5)</f>
        <v>0</v>
      </c>
      <c r="S236">
        <f>IF(K236=1,1,IFERROR(IF(H236="pass",VLOOKUP(F236,[1]Lookup!$D$2:$E$26,2,FALSE),0),1.6))</f>
        <v>1.6</v>
      </c>
      <c r="T236" s="6">
        <v>1.6175000000000002</v>
      </c>
      <c r="U236" s="6">
        <f t="shared" si="3"/>
        <v>1.6175000000000002</v>
      </c>
      <c r="V236" t="s">
        <v>88</v>
      </c>
    </row>
    <row r="237" spans="1:22" hidden="1">
      <c r="A237">
        <v>840</v>
      </c>
      <c r="B237" s="22">
        <v>1</v>
      </c>
      <c r="C237" s="22" t="s">
        <v>2</v>
      </c>
      <c r="D237" s="22" t="s">
        <v>18</v>
      </c>
      <c r="E237" s="22">
        <v>75</v>
      </c>
      <c r="F237" s="22">
        <v>25</v>
      </c>
      <c r="G237" s="22" t="s">
        <v>1225</v>
      </c>
      <c r="H237" s="22" t="s">
        <v>439</v>
      </c>
      <c r="I237" s="22">
        <v>0</v>
      </c>
      <c r="J237" s="22">
        <v>1</v>
      </c>
      <c r="K237" s="22">
        <v>0</v>
      </c>
      <c r="L237" s="22">
        <v>0</v>
      </c>
      <c r="M237" s="22" t="s">
        <v>1144</v>
      </c>
      <c r="N237" s="22">
        <v>25</v>
      </c>
      <c r="O237" s="22">
        <v>25</v>
      </c>
      <c r="P237" s="22">
        <v>0</v>
      </c>
      <c r="Q237" s="22">
        <v>1</v>
      </c>
      <c r="R237">
        <f>IFERROR(IF(I237=1,VLOOKUP(F237,Lookup!$A$2:$B$15,2,FALSE),0),0.5)</f>
        <v>0</v>
      </c>
      <c r="S237">
        <f>IF(K237=1,1,IFERROR(IF(H237="pass",VLOOKUP(F237,[1]Lookup!$D$2:$E$26,2,FALSE),0),1.6))</f>
        <v>1.6</v>
      </c>
      <c r="T237" s="6">
        <v>2.0375000000000001</v>
      </c>
      <c r="U237" s="6">
        <f t="shared" si="3"/>
        <v>2.0375000000000001</v>
      </c>
      <c r="V237" t="s">
        <v>62</v>
      </c>
    </row>
    <row r="238" spans="1:22" hidden="1">
      <c r="A238">
        <v>859</v>
      </c>
      <c r="B238" s="22">
        <v>1</v>
      </c>
      <c r="C238" s="22" t="s">
        <v>18</v>
      </c>
      <c r="D238" s="22" t="s">
        <v>2</v>
      </c>
      <c r="E238" s="22">
        <v>75</v>
      </c>
      <c r="F238" s="22">
        <v>25</v>
      </c>
      <c r="G238" s="22" t="s">
        <v>1239</v>
      </c>
      <c r="H238" s="22" t="s">
        <v>439</v>
      </c>
      <c r="I238" s="22">
        <v>0</v>
      </c>
      <c r="J238" s="22">
        <v>1</v>
      </c>
      <c r="K238" s="22">
        <v>0</v>
      </c>
      <c r="L238" s="22">
        <v>0</v>
      </c>
      <c r="M238" s="22" t="s">
        <v>1130</v>
      </c>
      <c r="N238" s="22">
        <v>-3</v>
      </c>
      <c r="O238" s="22">
        <v>-3</v>
      </c>
      <c r="P238" s="22">
        <v>0</v>
      </c>
      <c r="Q238" s="22">
        <v>1</v>
      </c>
      <c r="R238">
        <f>IFERROR(IF(I238=1,VLOOKUP(F238,Lookup!$A$2:$B$15,2,FALSE),0),0.5)</f>
        <v>0</v>
      </c>
      <c r="S238">
        <f>IF(K238=1,1,IFERROR(IF(H238="pass",VLOOKUP(F238,[1]Lookup!$D$2:$E$26,2,FALSE),0),1.6))</f>
        <v>1.6</v>
      </c>
      <c r="T238" s="6">
        <v>1.5475000000000001</v>
      </c>
      <c r="U238" s="6">
        <f t="shared" si="3"/>
        <v>1.5475000000000001</v>
      </c>
      <c r="V238" t="s">
        <v>131</v>
      </c>
    </row>
    <row r="239" spans="1:22" hidden="1">
      <c r="A239">
        <v>888</v>
      </c>
      <c r="B239" s="22">
        <v>1</v>
      </c>
      <c r="C239" s="22" t="s">
        <v>2</v>
      </c>
      <c r="D239" s="22" t="s">
        <v>18</v>
      </c>
      <c r="E239" s="22">
        <v>75</v>
      </c>
      <c r="F239" s="22">
        <v>25</v>
      </c>
      <c r="G239" s="22" t="s">
        <v>1262</v>
      </c>
      <c r="H239" s="22" t="s">
        <v>439</v>
      </c>
      <c r="I239" s="22">
        <v>0</v>
      </c>
      <c r="J239" s="22">
        <v>1</v>
      </c>
      <c r="K239" s="22">
        <v>0</v>
      </c>
      <c r="L239" s="22">
        <v>0</v>
      </c>
      <c r="M239" s="22" t="s">
        <v>1135</v>
      </c>
      <c r="N239" s="22">
        <v>6</v>
      </c>
      <c r="O239" s="22">
        <v>6</v>
      </c>
      <c r="P239" s="22">
        <v>0</v>
      </c>
      <c r="Q239" s="22">
        <v>1</v>
      </c>
      <c r="R239">
        <f>IFERROR(IF(I239=1,VLOOKUP(F239,Lookup!$A$2:$B$15,2,FALSE),0),0.5)</f>
        <v>0</v>
      </c>
      <c r="S239">
        <f>IF(K239=1,1,IFERROR(IF(H239="pass",VLOOKUP(F239,[1]Lookup!$D$2:$E$26,2,FALSE),0),1.6))</f>
        <v>1.6</v>
      </c>
      <c r="T239" s="6">
        <v>1.7050000000000001</v>
      </c>
      <c r="U239" s="6">
        <f t="shared" si="3"/>
        <v>1.7050000000000001</v>
      </c>
      <c r="V239" t="s">
        <v>38</v>
      </c>
    </row>
    <row r="240" spans="1:22" hidden="1">
      <c r="A240">
        <v>903</v>
      </c>
      <c r="B240" s="22">
        <v>1</v>
      </c>
      <c r="C240" s="22" t="s">
        <v>18</v>
      </c>
      <c r="D240" s="22" t="s">
        <v>2</v>
      </c>
      <c r="E240" s="22">
        <v>75</v>
      </c>
      <c r="F240" s="22">
        <v>25</v>
      </c>
      <c r="G240" s="22" t="s">
        <v>1269</v>
      </c>
      <c r="H240" s="22" t="s">
        <v>439</v>
      </c>
      <c r="I240" s="22">
        <v>0</v>
      </c>
      <c r="J240" s="22">
        <v>1</v>
      </c>
      <c r="K240" s="22">
        <v>0</v>
      </c>
      <c r="L240" s="22">
        <v>0</v>
      </c>
      <c r="M240" s="22" t="s">
        <v>1206</v>
      </c>
      <c r="N240" s="22">
        <v>-5</v>
      </c>
      <c r="O240" s="22">
        <v>-5</v>
      </c>
      <c r="P240" s="22">
        <v>0</v>
      </c>
      <c r="Q240" s="22">
        <v>1</v>
      </c>
      <c r="R240">
        <f>IFERROR(IF(I240=1,VLOOKUP(F240,Lookup!$A$2:$B$15,2,FALSE),0),0.5)</f>
        <v>0</v>
      </c>
      <c r="S240">
        <f>IF(K240=1,1,IFERROR(IF(H240="pass",VLOOKUP(F240,[1]Lookup!$D$2:$E$26,2,FALSE),0),1.6))</f>
        <v>1.6</v>
      </c>
      <c r="T240" s="6">
        <v>1.5125000000000002</v>
      </c>
      <c r="U240" s="6">
        <f t="shared" si="3"/>
        <v>1.5125000000000002</v>
      </c>
      <c r="V240" t="s">
        <v>482</v>
      </c>
    </row>
    <row r="241" spans="1:22" hidden="1">
      <c r="A241">
        <v>957</v>
      </c>
      <c r="B241" s="22">
        <v>1</v>
      </c>
      <c r="C241" s="22" t="s">
        <v>3</v>
      </c>
      <c r="D241" s="22" t="s">
        <v>27</v>
      </c>
      <c r="E241" s="22">
        <v>75</v>
      </c>
      <c r="F241" s="22">
        <v>25</v>
      </c>
      <c r="G241" s="22" t="s">
        <v>1316</v>
      </c>
      <c r="H241" s="22" t="s">
        <v>439</v>
      </c>
      <c r="I241" s="22">
        <v>0</v>
      </c>
      <c r="J241" s="22">
        <v>1</v>
      </c>
      <c r="K241" s="22">
        <v>0</v>
      </c>
      <c r="L241" s="22">
        <v>0</v>
      </c>
      <c r="M241" s="22" t="s">
        <v>1317</v>
      </c>
      <c r="N241" s="22">
        <v>16</v>
      </c>
      <c r="O241" s="22">
        <v>16</v>
      </c>
      <c r="P241" s="22">
        <v>0</v>
      </c>
      <c r="Q241" s="22">
        <v>1</v>
      </c>
      <c r="R241">
        <f>IFERROR(IF(I241=1,VLOOKUP(F241,Lookup!$A$2:$B$15,2,FALSE),0),0.5)</f>
        <v>0</v>
      </c>
      <c r="S241">
        <f>IF(K241=1,1,IFERROR(IF(H241="pass",VLOOKUP(F241,[1]Lookup!$D$2:$E$26,2,FALSE),0),1.6))</f>
        <v>1.6</v>
      </c>
      <c r="T241" s="6">
        <v>1.8800000000000001</v>
      </c>
      <c r="U241" s="6">
        <f t="shared" si="3"/>
        <v>1.8800000000000001</v>
      </c>
      <c r="V241" t="s">
        <v>503</v>
      </c>
    </row>
    <row r="242" spans="1:22" hidden="1">
      <c r="A242">
        <v>967</v>
      </c>
      <c r="B242" s="22">
        <v>1</v>
      </c>
      <c r="C242" s="22" t="s">
        <v>27</v>
      </c>
      <c r="D242" s="22" t="s">
        <v>3</v>
      </c>
      <c r="E242" s="22">
        <v>75</v>
      </c>
      <c r="F242" s="22">
        <v>25</v>
      </c>
      <c r="G242" s="22" t="s">
        <v>1324</v>
      </c>
      <c r="H242" s="22" t="s">
        <v>439</v>
      </c>
      <c r="I242" s="22">
        <v>0</v>
      </c>
      <c r="J242" s="22">
        <v>1</v>
      </c>
      <c r="K242" s="22">
        <v>0</v>
      </c>
      <c r="L242" s="22">
        <v>0</v>
      </c>
      <c r="M242" s="22" t="s">
        <v>1291</v>
      </c>
      <c r="N242" s="22">
        <v>3</v>
      </c>
      <c r="O242" s="22">
        <v>3</v>
      </c>
      <c r="P242" s="22">
        <v>0</v>
      </c>
      <c r="Q242" s="22">
        <v>1</v>
      </c>
      <c r="R242">
        <f>IFERROR(IF(I242=1,VLOOKUP(F242,Lookup!$A$2:$B$15,2,FALSE),0),0.5)</f>
        <v>0</v>
      </c>
      <c r="S242">
        <f>IF(K242=1,1,IFERROR(IF(H242="pass",VLOOKUP(F242,[1]Lookup!$D$2:$E$26,2,FALSE),0),1.6))</f>
        <v>1.6</v>
      </c>
      <c r="T242" s="6">
        <v>1.6525000000000001</v>
      </c>
      <c r="U242" s="6">
        <f t="shared" si="3"/>
        <v>1.6525000000000001</v>
      </c>
      <c r="V242" t="s">
        <v>152</v>
      </c>
    </row>
    <row r="243" spans="1:22" hidden="1">
      <c r="A243">
        <v>1092</v>
      </c>
      <c r="B243" s="22">
        <v>1</v>
      </c>
      <c r="C243" s="22" t="s">
        <v>24</v>
      </c>
      <c r="D243" s="22" t="s">
        <v>29</v>
      </c>
      <c r="E243" s="22">
        <v>76</v>
      </c>
      <c r="F243" s="22">
        <v>24</v>
      </c>
      <c r="G243" s="22" t="s">
        <v>1419</v>
      </c>
      <c r="H243" s="22" t="s">
        <v>439</v>
      </c>
      <c r="I243" s="22">
        <v>0</v>
      </c>
      <c r="J243" s="22">
        <v>1</v>
      </c>
      <c r="K243" s="22">
        <v>0</v>
      </c>
      <c r="L243" s="22">
        <v>0</v>
      </c>
      <c r="M243" s="22" t="s">
        <v>1420</v>
      </c>
      <c r="N243" s="22">
        <v>4</v>
      </c>
      <c r="O243" s="22">
        <v>4</v>
      </c>
      <c r="P243" s="22">
        <v>0</v>
      </c>
      <c r="Q243" s="22">
        <v>1</v>
      </c>
      <c r="R243">
        <f>IFERROR(IF(I243=1,VLOOKUP(F243,Lookup!$A$2:$B$15,2,FALSE),0),0.5)</f>
        <v>0</v>
      </c>
      <c r="S243">
        <f>IF(K243=1,1,IFERROR(IF(H243="pass",VLOOKUP(F243,[1]Lookup!$D$2:$E$26,2,FALSE),0),1.6))</f>
        <v>1.6</v>
      </c>
      <c r="T243" s="6">
        <v>1.6700000000000002</v>
      </c>
      <c r="U243" s="6">
        <f t="shared" si="3"/>
        <v>1.6700000000000002</v>
      </c>
      <c r="V243" t="s">
        <v>67</v>
      </c>
    </row>
    <row r="244" spans="1:22" hidden="1">
      <c r="A244">
        <v>1124</v>
      </c>
      <c r="B244" s="22">
        <v>1</v>
      </c>
      <c r="C244" s="22" t="s">
        <v>29</v>
      </c>
      <c r="D244" s="22" t="s">
        <v>24</v>
      </c>
      <c r="E244" s="22">
        <v>80</v>
      </c>
      <c r="F244" s="22">
        <v>20</v>
      </c>
      <c r="G244" s="22" t="s">
        <v>1446</v>
      </c>
      <c r="H244" s="22" t="s">
        <v>439</v>
      </c>
      <c r="I244" s="22">
        <v>0</v>
      </c>
      <c r="J244" s="22">
        <v>1</v>
      </c>
      <c r="K244" s="22">
        <v>0</v>
      </c>
      <c r="L244" s="22">
        <v>0</v>
      </c>
      <c r="M244" s="22" t="s">
        <v>1415</v>
      </c>
      <c r="N244" s="22">
        <v>-3</v>
      </c>
      <c r="O244" s="22">
        <v>-3</v>
      </c>
      <c r="P244" s="22">
        <v>0</v>
      </c>
      <c r="Q244" s="22">
        <v>1</v>
      </c>
      <c r="R244">
        <f>IFERROR(IF(I244=1,VLOOKUP(F244,Lookup!$A$2:$B$15,2,FALSE),0),0.5)</f>
        <v>0</v>
      </c>
      <c r="S244">
        <f>IF(K244=1,1,IFERROR(IF(H244="pass",VLOOKUP(F244,[1]Lookup!$D$2:$E$26,2,FALSE),0),1.6))</f>
        <v>1.6</v>
      </c>
      <c r="T244" s="6">
        <v>1.5475000000000001</v>
      </c>
      <c r="U244" s="6">
        <f t="shared" si="3"/>
        <v>1.5475000000000001</v>
      </c>
      <c r="V244" t="s">
        <v>49</v>
      </c>
    </row>
    <row r="245" spans="1:22" hidden="1">
      <c r="A245">
        <v>1145</v>
      </c>
      <c r="B245" s="22">
        <v>1</v>
      </c>
      <c r="C245" s="22" t="s">
        <v>24</v>
      </c>
      <c r="D245" s="22" t="s">
        <v>29</v>
      </c>
      <c r="E245" s="22">
        <v>75</v>
      </c>
      <c r="F245" s="22">
        <v>25</v>
      </c>
      <c r="G245" s="22" t="s">
        <v>1463</v>
      </c>
      <c r="H245" s="22" t="s">
        <v>439</v>
      </c>
      <c r="I245" s="22">
        <v>0</v>
      </c>
      <c r="J245" s="22">
        <v>1</v>
      </c>
      <c r="K245" s="22">
        <v>0</v>
      </c>
      <c r="L245" s="22">
        <v>0</v>
      </c>
      <c r="M245" s="22" t="s">
        <v>1464</v>
      </c>
      <c r="N245" s="22">
        <v>14</v>
      </c>
      <c r="O245" s="22">
        <v>14</v>
      </c>
      <c r="P245" s="22">
        <v>0</v>
      </c>
      <c r="Q245" s="22">
        <v>1</v>
      </c>
      <c r="R245">
        <f>IFERROR(IF(I245=1,VLOOKUP(F245,Lookup!$A$2:$B$15,2,FALSE),0),0.5)</f>
        <v>0</v>
      </c>
      <c r="S245">
        <f>IF(K245=1,1,IFERROR(IF(H245="pass",VLOOKUP(F245,[1]Lookup!$D$2:$E$26,2,FALSE),0),1.6))</f>
        <v>1.6</v>
      </c>
      <c r="T245" s="6">
        <v>1.845</v>
      </c>
      <c r="U245" s="6">
        <f t="shared" si="3"/>
        <v>1.845</v>
      </c>
      <c r="V245" t="s">
        <v>45</v>
      </c>
    </row>
    <row r="246" spans="1:22" hidden="1">
      <c r="A246">
        <v>1188</v>
      </c>
      <c r="B246" s="22">
        <v>1</v>
      </c>
      <c r="C246" s="22" t="s">
        <v>24</v>
      </c>
      <c r="D246" s="22" t="s">
        <v>29</v>
      </c>
      <c r="E246" s="22">
        <v>78</v>
      </c>
      <c r="F246" s="22">
        <v>22</v>
      </c>
      <c r="G246" s="22" t="s">
        <v>1496</v>
      </c>
      <c r="H246" s="22" t="s">
        <v>439</v>
      </c>
      <c r="I246" s="22">
        <v>0</v>
      </c>
      <c r="J246" s="22">
        <v>1</v>
      </c>
      <c r="K246" s="22">
        <v>0</v>
      </c>
      <c r="L246" s="22">
        <v>0</v>
      </c>
      <c r="M246" s="22" t="s">
        <v>1420</v>
      </c>
      <c r="N246" s="22">
        <v>5</v>
      </c>
      <c r="O246" s="22">
        <v>5</v>
      </c>
      <c r="P246" s="22">
        <v>0</v>
      </c>
      <c r="Q246" s="22">
        <v>1</v>
      </c>
      <c r="R246">
        <f>IFERROR(IF(I246=1,VLOOKUP(F246,Lookup!$A$2:$B$15,2,FALSE),0),0.5)</f>
        <v>0</v>
      </c>
      <c r="S246">
        <f>IF(K246=1,1,IFERROR(IF(H246="pass",VLOOKUP(F246,[1]Lookup!$D$2:$E$26,2,FALSE),0),1.6))</f>
        <v>1.6</v>
      </c>
      <c r="T246" s="6">
        <v>1.6875</v>
      </c>
      <c r="U246" s="6">
        <f t="shared" si="3"/>
        <v>1.6875</v>
      </c>
      <c r="V246" t="s">
        <v>67</v>
      </c>
    </row>
    <row r="247" spans="1:22" hidden="1">
      <c r="A247">
        <v>1197</v>
      </c>
      <c r="B247" s="22">
        <v>1</v>
      </c>
      <c r="C247" s="22" t="s">
        <v>24</v>
      </c>
      <c r="D247" s="22" t="s">
        <v>29</v>
      </c>
      <c r="E247" s="22">
        <v>75</v>
      </c>
      <c r="F247" s="22">
        <v>25</v>
      </c>
      <c r="G247" s="22" t="s">
        <v>1501</v>
      </c>
      <c r="H247" s="22" t="s">
        <v>439</v>
      </c>
      <c r="I247" s="22">
        <v>0</v>
      </c>
      <c r="J247" s="22">
        <v>1</v>
      </c>
      <c r="K247" s="22">
        <v>0</v>
      </c>
      <c r="L247" s="22">
        <v>0</v>
      </c>
      <c r="M247" s="22" t="s">
        <v>1464</v>
      </c>
      <c r="N247" s="22">
        <v>0</v>
      </c>
      <c r="O247" s="22">
        <v>0</v>
      </c>
      <c r="P247" s="22">
        <v>0</v>
      </c>
      <c r="Q247" s="22">
        <v>1</v>
      </c>
      <c r="R247">
        <f>IFERROR(IF(I247=1,VLOOKUP(F247,Lookup!$A$2:$B$15,2,FALSE),0),0.5)</f>
        <v>0</v>
      </c>
      <c r="S247">
        <f>IF(K247=1,1,IFERROR(IF(H247="pass",VLOOKUP(F247,[1]Lookup!$D$2:$E$26,2,FALSE),0),1.6))</f>
        <v>1.6</v>
      </c>
      <c r="T247" s="6">
        <v>1.6</v>
      </c>
      <c r="U247" s="6">
        <f t="shared" si="3"/>
        <v>1.6</v>
      </c>
      <c r="V247" t="s">
        <v>45</v>
      </c>
    </row>
    <row r="248" spans="1:22" hidden="1">
      <c r="A248">
        <v>1200</v>
      </c>
      <c r="B248" s="22">
        <v>1</v>
      </c>
      <c r="C248" s="22" t="s">
        <v>24</v>
      </c>
      <c r="D248" s="22" t="s">
        <v>29</v>
      </c>
      <c r="E248" s="22">
        <v>80</v>
      </c>
      <c r="F248" s="22">
        <v>20</v>
      </c>
      <c r="G248" s="22" t="s">
        <v>1503</v>
      </c>
      <c r="H248" s="22" t="s">
        <v>439</v>
      </c>
      <c r="I248" s="22">
        <v>0</v>
      </c>
      <c r="J248" s="22">
        <v>1</v>
      </c>
      <c r="K248" s="22">
        <v>0</v>
      </c>
      <c r="L248" s="22">
        <v>0</v>
      </c>
      <c r="M248" s="22" t="s">
        <v>1442</v>
      </c>
      <c r="N248" s="22">
        <v>2</v>
      </c>
      <c r="O248" s="22">
        <v>2</v>
      </c>
      <c r="P248" s="22">
        <v>0</v>
      </c>
      <c r="Q248" s="22">
        <v>1</v>
      </c>
      <c r="R248">
        <f>IFERROR(IF(I248=1,VLOOKUP(F248,Lookup!$A$2:$B$15,2,FALSE),0),0.5)</f>
        <v>0</v>
      </c>
      <c r="S248">
        <f>IF(K248=1,1,IFERROR(IF(H248="pass",VLOOKUP(F248,[1]Lookup!$D$2:$E$26,2,FALSE),0),1.6))</f>
        <v>1.6</v>
      </c>
      <c r="T248" s="6">
        <v>1.635</v>
      </c>
      <c r="U248" s="6">
        <f t="shared" si="3"/>
        <v>1.635</v>
      </c>
      <c r="V248" t="s">
        <v>372</v>
      </c>
    </row>
    <row r="249" spans="1:22" hidden="1">
      <c r="A249">
        <v>1263</v>
      </c>
      <c r="B249" s="22">
        <v>1</v>
      </c>
      <c r="C249" s="22" t="s">
        <v>20</v>
      </c>
      <c r="D249" s="22" t="s">
        <v>19</v>
      </c>
      <c r="E249" s="22">
        <v>75</v>
      </c>
      <c r="F249" s="22">
        <v>25</v>
      </c>
      <c r="G249" s="22" t="s">
        <v>1555</v>
      </c>
      <c r="H249" s="22" t="s">
        <v>439</v>
      </c>
      <c r="I249" s="22">
        <v>0</v>
      </c>
      <c r="J249" s="22">
        <v>1</v>
      </c>
      <c r="K249" s="22">
        <v>0</v>
      </c>
      <c r="L249" s="22">
        <v>0</v>
      </c>
      <c r="M249" s="22" t="s">
        <v>1556</v>
      </c>
      <c r="N249" s="22">
        <v>28</v>
      </c>
      <c r="O249" s="22">
        <v>28</v>
      </c>
      <c r="P249" s="22">
        <v>0</v>
      </c>
      <c r="Q249" s="22">
        <v>1</v>
      </c>
      <c r="R249">
        <f>IFERROR(IF(I249=1,VLOOKUP(F249,Lookup!$A$2:$B$15,2,FALSE),0),0.5)</f>
        <v>0</v>
      </c>
      <c r="S249">
        <f>IF(K249=1,1,IFERROR(IF(H249="pass",VLOOKUP(F249,[1]Lookup!$D$2:$E$26,2,FALSE),0),1.6))</f>
        <v>1.6</v>
      </c>
      <c r="T249" s="6">
        <v>2.09</v>
      </c>
      <c r="U249" s="6">
        <f t="shared" si="3"/>
        <v>2.09</v>
      </c>
      <c r="V249" t="s">
        <v>518</v>
      </c>
    </row>
    <row r="250" spans="1:22" hidden="1">
      <c r="A250">
        <v>1276</v>
      </c>
      <c r="B250" s="22">
        <v>1</v>
      </c>
      <c r="C250" s="22" t="s">
        <v>20</v>
      </c>
      <c r="D250" s="22" t="s">
        <v>19</v>
      </c>
      <c r="E250" s="22">
        <v>75</v>
      </c>
      <c r="F250" s="22">
        <v>25</v>
      </c>
      <c r="G250" s="22" t="s">
        <v>1567</v>
      </c>
      <c r="H250" s="22" t="s">
        <v>439</v>
      </c>
      <c r="I250" s="22">
        <v>0</v>
      </c>
      <c r="J250" s="22">
        <v>1</v>
      </c>
      <c r="K250" s="22">
        <v>0</v>
      </c>
      <c r="L250" s="22">
        <v>0</v>
      </c>
      <c r="M250" s="22" t="s">
        <v>1538</v>
      </c>
      <c r="N250" s="22">
        <v>-2</v>
      </c>
      <c r="O250" s="22">
        <v>-2</v>
      </c>
      <c r="P250" s="22">
        <v>0</v>
      </c>
      <c r="Q250" s="22">
        <v>1</v>
      </c>
      <c r="R250">
        <f>IFERROR(IF(I250=1,VLOOKUP(F250,Lookup!$A$2:$B$15,2,FALSE),0),0.5)</f>
        <v>0</v>
      </c>
      <c r="S250">
        <f>IF(K250=1,1,IFERROR(IF(H250="pass",VLOOKUP(F250,[1]Lookup!$D$2:$E$26,2,FALSE),0),1.6))</f>
        <v>1.6</v>
      </c>
      <c r="T250" s="6">
        <v>1.5650000000000002</v>
      </c>
      <c r="U250" s="6">
        <f t="shared" si="3"/>
        <v>1.5650000000000002</v>
      </c>
      <c r="V250" t="s">
        <v>132</v>
      </c>
    </row>
    <row r="251" spans="1:22" hidden="1">
      <c r="A251">
        <v>1329</v>
      </c>
      <c r="B251" s="22">
        <v>1</v>
      </c>
      <c r="C251" s="22" t="s">
        <v>20</v>
      </c>
      <c r="D251" s="22" t="s">
        <v>19</v>
      </c>
      <c r="E251" s="22">
        <v>75</v>
      </c>
      <c r="F251" s="22">
        <v>25</v>
      </c>
      <c r="G251" s="22" t="s">
        <v>1605</v>
      </c>
      <c r="H251" s="22" t="s">
        <v>439</v>
      </c>
      <c r="I251" s="22">
        <v>0</v>
      </c>
      <c r="J251" s="22">
        <v>1</v>
      </c>
      <c r="K251" s="22">
        <v>0</v>
      </c>
      <c r="L251" s="22">
        <v>0</v>
      </c>
      <c r="M251" s="22" t="s">
        <v>1536</v>
      </c>
      <c r="N251" s="22">
        <v>12</v>
      </c>
      <c r="O251" s="22">
        <v>12</v>
      </c>
      <c r="P251" s="22">
        <v>0</v>
      </c>
      <c r="Q251" s="22">
        <v>1</v>
      </c>
      <c r="R251">
        <f>IFERROR(IF(I251=1,VLOOKUP(F251,Lookup!$A$2:$B$15,2,FALSE),0),0.5)</f>
        <v>0</v>
      </c>
      <c r="S251">
        <f>IF(K251=1,1,IFERROR(IF(H251="pass",VLOOKUP(F251,[1]Lookup!$D$2:$E$26,2,FALSE),0),1.6))</f>
        <v>1.6</v>
      </c>
      <c r="T251" s="6">
        <v>1.81</v>
      </c>
      <c r="U251" s="6">
        <f t="shared" si="3"/>
        <v>1.81</v>
      </c>
      <c r="V251" t="s">
        <v>68</v>
      </c>
    </row>
    <row r="252" spans="1:22" hidden="1">
      <c r="A252">
        <v>1330</v>
      </c>
      <c r="B252" s="22">
        <v>1</v>
      </c>
      <c r="C252" s="22" t="s">
        <v>20</v>
      </c>
      <c r="D252" s="22" t="s">
        <v>19</v>
      </c>
      <c r="E252" s="22">
        <v>75</v>
      </c>
      <c r="F252" s="22">
        <v>25</v>
      </c>
      <c r="G252" s="22" t="s">
        <v>1606</v>
      </c>
      <c r="H252" s="22" t="s">
        <v>439</v>
      </c>
      <c r="I252" s="22">
        <v>0</v>
      </c>
      <c r="J252" s="22">
        <v>1</v>
      </c>
      <c r="K252" s="22">
        <v>0</v>
      </c>
      <c r="L252" s="22">
        <v>0</v>
      </c>
      <c r="M252" s="22" t="s">
        <v>1559</v>
      </c>
      <c r="N252" s="22">
        <v>7</v>
      </c>
      <c r="O252" s="22">
        <v>7</v>
      </c>
      <c r="P252" s="22">
        <v>0</v>
      </c>
      <c r="Q252" s="22">
        <v>1</v>
      </c>
      <c r="R252">
        <f>IFERROR(IF(I252=1,VLOOKUP(F252,Lookup!$A$2:$B$15,2,FALSE),0),0.5)</f>
        <v>0</v>
      </c>
      <c r="S252">
        <f>IF(K252=1,1,IFERROR(IF(H252="pass",VLOOKUP(F252,[1]Lookup!$D$2:$E$26,2,FALSE),0),1.6))</f>
        <v>1.6</v>
      </c>
      <c r="T252" s="6">
        <v>1.7225000000000001</v>
      </c>
      <c r="U252" s="6">
        <f t="shared" si="3"/>
        <v>1.7225000000000001</v>
      </c>
      <c r="V252" t="s">
        <v>118</v>
      </c>
    </row>
    <row r="253" spans="1:22" hidden="1">
      <c r="A253">
        <v>1331</v>
      </c>
      <c r="B253" s="22">
        <v>1</v>
      </c>
      <c r="C253" s="22" t="s">
        <v>20</v>
      </c>
      <c r="D253" s="22" t="s">
        <v>19</v>
      </c>
      <c r="E253" s="22">
        <v>75</v>
      </c>
      <c r="F253" s="22">
        <v>25</v>
      </c>
      <c r="G253" s="22" t="s">
        <v>1607</v>
      </c>
      <c r="H253" s="22" t="s">
        <v>439</v>
      </c>
      <c r="I253" s="22">
        <v>0</v>
      </c>
      <c r="J253" s="22">
        <v>1</v>
      </c>
      <c r="K253" s="22">
        <v>0</v>
      </c>
      <c r="L253" s="22">
        <v>0</v>
      </c>
      <c r="M253" s="22" t="s">
        <v>1578</v>
      </c>
      <c r="N253" s="22">
        <v>5</v>
      </c>
      <c r="O253" s="22">
        <v>5</v>
      </c>
      <c r="P253" s="22">
        <v>0</v>
      </c>
      <c r="Q253" s="22">
        <v>1</v>
      </c>
      <c r="R253">
        <f>IFERROR(IF(I253=1,VLOOKUP(F253,Lookup!$A$2:$B$15,2,FALSE),0),0.5)</f>
        <v>0</v>
      </c>
      <c r="S253">
        <f>IF(K253=1,1,IFERROR(IF(H253="pass",VLOOKUP(F253,[1]Lookup!$D$2:$E$26,2,FALSE),0),1.6))</f>
        <v>1.6</v>
      </c>
      <c r="T253" s="6">
        <v>1.6875</v>
      </c>
      <c r="U253" s="6">
        <f t="shared" si="3"/>
        <v>1.6875</v>
      </c>
      <c r="V253" t="s">
        <v>120</v>
      </c>
    </row>
    <row r="254" spans="1:22" hidden="1">
      <c r="A254">
        <v>1370</v>
      </c>
      <c r="B254" s="22">
        <v>1</v>
      </c>
      <c r="C254" s="22" t="s">
        <v>20</v>
      </c>
      <c r="D254" s="22" t="s">
        <v>19</v>
      </c>
      <c r="E254" s="22">
        <v>75</v>
      </c>
      <c r="F254" s="22">
        <v>25</v>
      </c>
      <c r="G254" s="22" t="s">
        <v>1633</v>
      </c>
      <c r="H254" s="22" t="s">
        <v>439</v>
      </c>
      <c r="I254" s="22">
        <v>0</v>
      </c>
      <c r="J254" s="22">
        <v>1</v>
      </c>
      <c r="K254" s="22">
        <v>0</v>
      </c>
      <c r="L254" s="22">
        <v>0</v>
      </c>
      <c r="M254" s="22" t="s">
        <v>1559</v>
      </c>
      <c r="N254" s="22">
        <v>-3</v>
      </c>
      <c r="O254" s="22">
        <v>-3</v>
      </c>
      <c r="P254" s="22">
        <v>0</v>
      </c>
      <c r="Q254" s="22">
        <v>1</v>
      </c>
      <c r="R254">
        <f>IFERROR(IF(I254=1,VLOOKUP(F254,Lookup!$A$2:$B$15,2,FALSE),0),0.5)</f>
        <v>0</v>
      </c>
      <c r="S254">
        <f>IF(K254=1,1,IFERROR(IF(H254="pass",VLOOKUP(F254,[1]Lookup!$D$2:$E$26,2,FALSE),0),1.6))</f>
        <v>1.6</v>
      </c>
      <c r="T254" s="6">
        <v>1.5475000000000001</v>
      </c>
      <c r="U254" s="6">
        <f t="shared" si="3"/>
        <v>1.5475000000000001</v>
      </c>
      <c r="V254" t="s">
        <v>118</v>
      </c>
    </row>
    <row r="255" spans="1:22" hidden="1">
      <c r="A255">
        <v>1371</v>
      </c>
      <c r="B255" s="22">
        <v>1</v>
      </c>
      <c r="C255" s="22" t="s">
        <v>20</v>
      </c>
      <c r="D255" s="22" t="s">
        <v>19</v>
      </c>
      <c r="E255" s="22">
        <v>78</v>
      </c>
      <c r="F255" s="22">
        <v>22</v>
      </c>
      <c r="G255" s="22" t="s">
        <v>1634</v>
      </c>
      <c r="H255" s="22" t="s">
        <v>439</v>
      </c>
      <c r="I255" s="22">
        <v>0</v>
      </c>
      <c r="J255" s="22">
        <v>1</v>
      </c>
      <c r="K255" s="22">
        <v>0</v>
      </c>
      <c r="L255" s="22">
        <v>0</v>
      </c>
      <c r="M255" s="22" t="s">
        <v>1559</v>
      </c>
      <c r="N255" s="22">
        <v>6</v>
      </c>
      <c r="O255" s="22">
        <v>6</v>
      </c>
      <c r="P255" s="22">
        <v>0</v>
      </c>
      <c r="Q255" s="22">
        <v>1</v>
      </c>
      <c r="R255">
        <f>IFERROR(IF(I255=1,VLOOKUP(F255,Lookup!$A$2:$B$15,2,FALSE),0),0.5)</f>
        <v>0</v>
      </c>
      <c r="S255">
        <f>IF(K255=1,1,IFERROR(IF(H255="pass",VLOOKUP(F255,[1]Lookup!$D$2:$E$26,2,FALSE),0),1.6))</f>
        <v>1.6</v>
      </c>
      <c r="T255" s="6">
        <v>1.7050000000000001</v>
      </c>
      <c r="U255" s="6">
        <f t="shared" si="3"/>
        <v>1.7050000000000001</v>
      </c>
      <c r="V255" t="s">
        <v>118</v>
      </c>
    </row>
    <row r="256" spans="1:22" hidden="1">
      <c r="A256">
        <v>1380</v>
      </c>
      <c r="B256" s="22">
        <v>1</v>
      </c>
      <c r="C256" s="22" t="s">
        <v>20</v>
      </c>
      <c r="D256" s="22" t="s">
        <v>19</v>
      </c>
      <c r="E256" s="22">
        <v>79</v>
      </c>
      <c r="F256" s="22">
        <v>21</v>
      </c>
      <c r="G256" s="22" t="s">
        <v>1640</v>
      </c>
      <c r="H256" s="22" t="s">
        <v>439</v>
      </c>
      <c r="I256" s="22">
        <v>0</v>
      </c>
      <c r="J256" s="22">
        <v>1</v>
      </c>
      <c r="K256" s="22">
        <v>0</v>
      </c>
      <c r="L256" s="22">
        <v>0</v>
      </c>
      <c r="M256" s="22" t="s">
        <v>1536</v>
      </c>
      <c r="N256" s="22">
        <v>25</v>
      </c>
      <c r="O256" s="22">
        <v>25</v>
      </c>
      <c r="P256" s="22">
        <v>0</v>
      </c>
      <c r="Q256" s="22">
        <v>1</v>
      </c>
      <c r="R256">
        <f>IFERROR(IF(I256=1,VLOOKUP(F256,Lookup!$A$2:$B$15,2,FALSE),0),0.5)</f>
        <v>0</v>
      </c>
      <c r="S256">
        <f>IF(K256=1,1,IFERROR(IF(H256="pass",VLOOKUP(F256,[1]Lookup!$D$2:$E$26,2,FALSE),0),1.6))</f>
        <v>1.6</v>
      </c>
      <c r="T256" s="6">
        <v>2.0375000000000001</v>
      </c>
      <c r="U256" s="6">
        <f t="shared" si="3"/>
        <v>2.0375000000000001</v>
      </c>
      <c r="V256" t="s">
        <v>68</v>
      </c>
    </row>
    <row r="257" spans="1:22" hidden="1">
      <c r="A257">
        <v>1381</v>
      </c>
      <c r="B257" s="22">
        <v>1</v>
      </c>
      <c r="C257" s="22" t="s">
        <v>20</v>
      </c>
      <c r="D257" s="22" t="s">
        <v>19</v>
      </c>
      <c r="E257" s="22">
        <v>79</v>
      </c>
      <c r="F257" s="22">
        <v>21</v>
      </c>
      <c r="G257" s="22" t="s">
        <v>1641</v>
      </c>
      <c r="H257" s="22" t="s">
        <v>439</v>
      </c>
      <c r="I257" s="22">
        <v>0</v>
      </c>
      <c r="J257" s="22">
        <v>1</v>
      </c>
      <c r="K257" s="22">
        <v>0</v>
      </c>
      <c r="L257" s="22">
        <v>0</v>
      </c>
      <c r="M257" s="22" t="s">
        <v>1559</v>
      </c>
      <c r="N257" s="22">
        <v>6</v>
      </c>
      <c r="O257" s="22">
        <v>6</v>
      </c>
      <c r="P257" s="22">
        <v>0</v>
      </c>
      <c r="Q257" s="22">
        <v>1</v>
      </c>
      <c r="R257">
        <f>IFERROR(IF(I257=1,VLOOKUP(F257,Lookup!$A$2:$B$15,2,FALSE),0),0.5)</f>
        <v>0</v>
      </c>
      <c r="S257">
        <f>IF(K257=1,1,IFERROR(IF(H257="pass",VLOOKUP(F257,[1]Lookup!$D$2:$E$26,2,FALSE),0),1.6))</f>
        <v>1.6</v>
      </c>
      <c r="T257" s="6">
        <v>1.7050000000000001</v>
      </c>
      <c r="U257" s="6">
        <f t="shared" si="3"/>
        <v>1.7050000000000001</v>
      </c>
      <c r="V257" t="s">
        <v>118</v>
      </c>
    </row>
    <row r="258" spans="1:22" hidden="1">
      <c r="A258">
        <v>1394</v>
      </c>
      <c r="B258" s="22">
        <v>1</v>
      </c>
      <c r="C258" s="22" t="s">
        <v>20</v>
      </c>
      <c r="D258" s="22" t="s">
        <v>19</v>
      </c>
      <c r="E258" s="22">
        <v>75</v>
      </c>
      <c r="F258" s="22">
        <v>25</v>
      </c>
      <c r="G258" s="22" t="s">
        <v>1648</v>
      </c>
      <c r="H258" s="22" t="s">
        <v>439</v>
      </c>
      <c r="I258" s="22">
        <v>0</v>
      </c>
      <c r="J258" s="22">
        <v>1</v>
      </c>
      <c r="K258" s="22">
        <v>0</v>
      </c>
      <c r="L258" s="22">
        <v>0</v>
      </c>
      <c r="M258" s="22" t="s">
        <v>1559</v>
      </c>
      <c r="N258" s="22">
        <v>-1</v>
      </c>
      <c r="O258" s="22">
        <v>-1</v>
      </c>
      <c r="P258" s="22">
        <v>0</v>
      </c>
      <c r="Q258" s="22">
        <v>1</v>
      </c>
      <c r="R258">
        <f>IFERROR(IF(I258=1,VLOOKUP(F258,Lookup!$A$2:$B$15,2,FALSE),0),0.5)</f>
        <v>0</v>
      </c>
      <c r="S258">
        <f>IF(K258=1,1,IFERROR(IF(H258="pass",VLOOKUP(F258,[1]Lookup!$D$2:$E$26,2,FALSE),0),1.6))</f>
        <v>1.6</v>
      </c>
      <c r="T258" s="6">
        <v>1.5825</v>
      </c>
      <c r="U258" s="6">
        <f t="shared" si="3"/>
        <v>1.5825</v>
      </c>
      <c r="V258" t="s">
        <v>118</v>
      </c>
    </row>
    <row r="259" spans="1:22" hidden="1">
      <c r="A259">
        <v>1443</v>
      </c>
      <c r="B259" s="22">
        <v>1</v>
      </c>
      <c r="C259" s="22" t="s">
        <v>25</v>
      </c>
      <c r="D259" s="22" t="s">
        <v>14</v>
      </c>
      <c r="E259" s="22">
        <v>75</v>
      </c>
      <c r="F259" s="22">
        <v>25</v>
      </c>
      <c r="G259" s="22" t="s">
        <v>1680</v>
      </c>
      <c r="H259" s="22" t="s">
        <v>439</v>
      </c>
      <c r="I259" s="22">
        <v>0</v>
      </c>
      <c r="J259" s="22">
        <v>1</v>
      </c>
      <c r="K259" s="22">
        <v>0</v>
      </c>
      <c r="L259" s="22">
        <v>0</v>
      </c>
      <c r="M259" s="22" t="s">
        <v>1681</v>
      </c>
      <c r="N259" s="22">
        <v>-4</v>
      </c>
      <c r="O259" s="22">
        <v>-4</v>
      </c>
      <c r="P259" s="22">
        <v>0</v>
      </c>
      <c r="Q259" s="22">
        <v>1</v>
      </c>
      <c r="R259">
        <f>IFERROR(IF(I259=1,VLOOKUP(F259,Lookup!$A$2:$B$15,2,FALSE),0),0.5)</f>
        <v>0</v>
      </c>
      <c r="S259">
        <f>IF(K259=1,1,IFERROR(IF(H259="pass",VLOOKUP(F259,[1]Lookup!$D$2:$E$26,2,FALSE),0),1.6))</f>
        <v>1.6</v>
      </c>
      <c r="T259" s="6">
        <v>1.53</v>
      </c>
      <c r="U259" s="6">
        <f t="shared" ref="U259:U322" si="4">R259+IF(S259&gt;=3.2,S259,IF(AND(S259&lt;3.2,S259&gt;=1.8),S259*0.66+T259*0.34,T259))+K259*0.4735*2</f>
        <v>1.53</v>
      </c>
      <c r="V259" t="s">
        <v>108</v>
      </c>
    </row>
    <row r="260" spans="1:22" hidden="1">
      <c r="A260">
        <v>1538</v>
      </c>
      <c r="B260" s="22">
        <v>1</v>
      </c>
      <c r="C260" s="22" t="s">
        <v>14</v>
      </c>
      <c r="D260" s="22" t="s">
        <v>25</v>
      </c>
      <c r="E260" s="22">
        <v>76</v>
      </c>
      <c r="F260" s="22">
        <v>24</v>
      </c>
      <c r="G260" s="22" t="s">
        <v>1755</v>
      </c>
      <c r="H260" s="22" t="s">
        <v>439</v>
      </c>
      <c r="I260" s="22">
        <v>0</v>
      </c>
      <c r="J260" s="22">
        <v>1</v>
      </c>
      <c r="K260" s="22">
        <v>0</v>
      </c>
      <c r="L260" s="22">
        <v>0</v>
      </c>
      <c r="M260" s="22" t="s">
        <v>1696</v>
      </c>
      <c r="N260" s="22">
        <v>0</v>
      </c>
      <c r="O260" s="22">
        <v>0</v>
      </c>
      <c r="P260" s="22">
        <v>0</v>
      </c>
      <c r="Q260" s="22">
        <v>1</v>
      </c>
      <c r="R260">
        <f>IFERROR(IF(I260=1,VLOOKUP(F260,Lookup!$A$2:$B$15,2,FALSE),0),0.5)</f>
        <v>0</v>
      </c>
      <c r="S260">
        <f>IF(K260=1,1,IFERROR(IF(H260="pass",VLOOKUP(F260,[1]Lookup!$D$2:$E$26,2,FALSE),0),1.6))</f>
        <v>1.6</v>
      </c>
      <c r="T260" s="6">
        <v>1.6</v>
      </c>
      <c r="U260" s="6">
        <f t="shared" si="4"/>
        <v>1.6</v>
      </c>
      <c r="V260" t="s">
        <v>41</v>
      </c>
    </row>
    <row r="261" spans="1:22" hidden="1">
      <c r="A261">
        <v>1548</v>
      </c>
      <c r="B261" s="22">
        <v>1</v>
      </c>
      <c r="C261" s="22" t="s">
        <v>25</v>
      </c>
      <c r="D261" s="22" t="s">
        <v>14</v>
      </c>
      <c r="E261" s="22">
        <v>75</v>
      </c>
      <c r="F261" s="22">
        <v>25</v>
      </c>
      <c r="G261" s="22" t="s">
        <v>1764</v>
      </c>
      <c r="H261" s="22" t="s">
        <v>439</v>
      </c>
      <c r="I261" s="22">
        <v>0</v>
      </c>
      <c r="J261" s="22">
        <v>1</v>
      </c>
      <c r="K261" s="22">
        <v>0</v>
      </c>
      <c r="L261" s="22">
        <v>0</v>
      </c>
      <c r="M261" s="22" t="s">
        <v>1693</v>
      </c>
      <c r="N261" s="22">
        <v>5</v>
      </c>
      <c r="O261" s="22">
        <v>5</v>
      </c>
      <c r="P261" s="22">
        <v>0</v>
      </c>
      <c r="Q261" s="22">
        <v>1</v>
      </c>
      <c r="R261">
        <f>IFERROR(IF(I261=1,VLOOKUP(F261,Lookup!$A$2:$B$15,2,FALSE),0),0.5)</f>
        <v>0</v>
      </c>
      <c r="S261">
        <f>IF(K261=1,1,IFERROR(IF(H261="pass",VLOOKUP(F261,[1]Lookup!$D$2:$E$26,2,FALSE),0),1.6))</f>
        <v>1.6</v>
      </c>
      <c r="T261" s="6">
        <v>1.6875</v>
      </c>
      <c r="U261" s="6">
        <f t="shared" si="4"/>
        <v>1.6875</v>
      </c>
      <c r="V261" t="s">
        <v>126</v>
      </c>
    </row>
    <row r="262" spans="1:22" hidden="1">
      <c r="A262">
        <v>1586</v>
      </c>
      <c r="B262" s="22">
        <v>1</v>
      </c>
      <c r="C262" s="22" t="s">
        <v>14</v>
      </c>
      <c r="D262" s="22" t="s">
        <v>25</v>
      </c>
      <c r="E262" s="22">
        <v>75</v>
      </c>
      <c r="F262" s="22">
        <v>25</v>
      </c>
      <c r="G262" s="22" t="s">
        <v>1797</v>
      </c>
      <c r="H262" s="22" t="s">
        <v>439</v>
      </c>
      <c r="I262" s="22">
        <v>0</v>
      </c>
      <c r="J262" s="22">
        <v>1</v>
      </c>
      <c r="K262" s="22">
        <v>0</v>
      </c>
      <c r="L262" s="22">
        <v>0</v>
      </c>
      <c r="M262" s="22" t="s">
        <v>1696</v>
      </c>
      <c r="N262" s="22">
        <v>-4</v>
      </c>
      <c r="O262" s="22">
        <v>-4</v>
      </c>
      <c r="P262" s="22">
        <v>0</v>
      </c>
      <c r="Q262" s="22">
        <v>1</v>
      </c>
      <c r="R262">
        <f>IFERROR(IF(I262=1,VLOOKUP(F262,Lookup!$A$2:$B$15,2,FALSE),0),0.5)</f>
        <v>0</v>
      </c>
      <c r="S262">
        <f>IF(K262=1,1,IFERROR(IF(H262="pass",VLOOKUP(F262,[1]Lookup!$D$2:$E$26,2,FALSE),0),1.6))</f>
        <v>1.6</v>
      </c>
      <c r="T262" s="6">
        <v>1.53</v>
      </c>
      <c r="U262" s="6">
        <f t="shared" si="4"/>
        <v>1.53</v>
      </c>
      <c r="V262" t="s">
        <v>41</v>
      </c>
    </row>
    <row r="263" spans="1:22" hidden="1">
      <c r="A263">
        <v>1629</v>
      </c>
      <c r="B263" s="22">
        <v>1</v>
      </c>
      <c r="C263" s="22" t="s">
        <v>10</v>
      </c>
      <c r="D263" s="22" t="s">
        <v>23</v>
      </c>
      <c r="E263" s="22">
        <v>80</v>
      </c>
      <c r="F263" s="22">
        <v>20</v>
      </c>
      <c r="G263" s="22" t="s">
        <v>1823</v>
      </c>
      <c r="H263" s="22" t="s">
        <v>439</v>
      </c>
      <c r="I263" s="22">
        <v>0</v>
      </c>
      <c r="J263" s="22">
        <v>1</v>
      </c>
      <c r="K263" s="22">
        <v>0</v>
      </c>
      <c r="L263" s="22">
        <v>0</v>
      </c>
      <c r="M263" s="22" t="s">
        <v>1824</v>
      </c>
      <c r="N263" s="22">
        <v>7</v>
      </c>
      <c r="O263" s="22">
        <v>7</v>
      </c>
      <c r="P263" s="22">
        <v>0</v>
      </c>
      <c r="Q263" s="22">
        <v>1</v>
      </c>
      <c r="R263">
        <f>IFERROR(IF(I263=1,VLOOKUP(F263,Lookup!$A$2:$B$15,2,FALSE),0),0.5)</f>
        <v>0</v>
      </c>
      <c r="S263">
        <f>IF(K263=1,1,IFERROR(IF(H263="pass",VLOOKUP(F263,[1]Lookup!$D$2:$E$26,2,FALSE),0),1.6))</f>
        <v>1.6</v>
      </c>
      <c r="T263" s="6">
        <v>1.7225000000000001</v>
      </c>
      <c r="U263" s="6">
        <f t="shared" si="4"/>
        <v>1.7225000000000001</v>
      </c>
      <c r="V263" t="s">
        <v>497</v>
      </c>
    </row>
    <row r="264" spans="1:22" hidden="1">
      <c r="A264">
        <v>1666</v>
      </c>
      <c r="B264" s="22">
        <v>1</v>
      </c>
      <c r="C264" s="22" t="s">
        <v>10</v>
      </c>
      <c r="D264" s="22" t="s">
        <v>23</v>
      </c>
      <c r="E264" s="22">
        <v>75</v>
      </c>
      <c r="F264" s="22">
        <v>25</v>
      </c>
      <c r="G264" s="22" t="s">
        <v>1860</v>
      </c>
      <c r="H264" s="22" t="s">
        <v>439</v>
      </c>
      <c r="I264" s="22">
        <v>0</v>
      </c>
      <c r="J264" s="22">
        <v>1</v>
      </c>
      <c r="K264" s="22">
        <v>0</v>
      </c>
      <c r="L264" s="22">
        <v>0</v>
      </c>
      <c r="M264" s="22" t="s">
        <v>1846</v>
      </c>
      <c r="N264" s="22">
        <v>15</v>
      </c>
      <c r="O264" s="22">
        <v>15</v>
      </c>
      <c r="P264" s="22">
        <v>0</v>
      </c>
      <c r="Q264" s="22">
        <v>1</v>
      </c>
      <c r="R264">
        <f>IFERROR(IF(I264=1,VLOOKUP(F264,Lookup!$A$2:$B$15,2,FALSE),0),0.5)</f>
        <v>0</v>
      </c>
      <c r="S264">
        <f>IF(K264=1,1,IFERROR(IF(H264="pass",VLOOKUP(F264,[1]Lookup!$D$2:$E$26,2,FALSE),0),1.6))</f>
        <v>1.6</v>
      </c>
      <c r="T264" s="6">
        <v>1.8625</v>
      </c>
      <c r="U264" s="6">
        <f t="shared" si="4"/>
        <v>1.8625</v>
      </c>
      <c r="V264" t="s">
        <v>141</v>
      </c>
    </row>
    <row r="265" spans="1:22" hidden="1">
      <c r="A265">
        <v>1667</v>
      </c>
      <c r="B265" s="22">
        <v>1</v>
      </c>
      <c r="C265" s="22" t="s">
        <v>10</v>
      </c>
      <c r="D265" s="22" t="s">
        <v>23</v>
      </c>
      <c r="E265" s="22">
        <v>75</v>
      </c>
      <c r="F265" s="22">
        <v>25</v>
      </c>
      <c r="G265" s="22" t="s">
        <v>1861</v>
      </c>
      <c r="H265" s="22" t="s">
        <v>439</v>
      </c>
      <c r="I265" s="22">
        <v>0</v>
      </c>
      <c r="J265" s="22">
        <v>1</v>
      </c>
      <c r="K265" s="22">
        <v>0</v>
      </c>
      <c r="L265" s="22">
        <v>0</v>
      </c>
      <c r="M265" s="22" t="s">
        <v>1862</v>
      </c>
      <c r="N265" s="22">
        <v>12</v>
      </c>
      <c r="O265" s="22">
        <v>12</v>
      </c>
      <c r="P265" s="22">
        <v>0</v>
      </c>
      <c r="Q265" s="22">
        <v>1</v>
      </c>
      <c r="R265">
        <f>IFERROR(IF(I265=1,VLOOKUP(F265,Lookup!$A$2:$B$15,2,FALSE),0),0.5)</f>
        <v>0</v>
      </c>
      <c r="S265">
        <f>IF(K265=1,1,IFERROR(IF(H265="pass",VLOOKUP(F265,[1]Lookup!$D$2:$E$26,2,FALSE),0),1.6))</f>
        <v>1.6</v>
      </c>
      <c r="T265" s="6">
        <v>1.81</v>
      </c>
      <c r="U265" s="6">
        <f t="shared" si="4"/>
        <v>1.81</v>
      </c>
      <c r="V265" t="s">
        <v>85</v>
      </c>
    </row>
    <row r="266" spans="1:22" hidden="1">
      <c r="A266">
        <v>1672</v>
      </c>
      <c r="B266" s="22">
        <v>1</v>
      </c>
      <c r="C266" s="22" t="s">
        <v>23</v>
      </c>
      <c r="D266" s="22" t="s">
        <v>10</v>
      </c>
      <c r="E266" s="22">
        <v>80</v>
      </c>
      <c r="F266" s="22">
        <v>20</v>
      </c>
      <c r="G266" s="22" t="s">
        <v>1866</v>
      </c>
      <c r="H266" s="22" t="s">
        <v>439</v>
      </c>
      <c r="I266" s="22">
        <v>0</v>
      </c>
      <c r="J266" s="22">
        <v>1</v>
      </c>
      <c r="K266" s="22">
        <v>0</v>
      </c>
      <c r="L266" s="22">
        <v>0</v>
      </c>
      <c r="M266" s="22" t="s">
        <v>1839</v>
      </c>
      <c r="N266" s="22">
        <v>12</v>
      </c>
      <c r="O266" s="22">
        <v>12</v>
      </c>
      <c r="P266" s="22">
        <v>0</v>
      </c>
      <c r="Q266" s="22">
        <v>1</v>
      </c>
      <c r="R266">
        <f>IFERROR(IF(I266=1,VLOOKUP(F266,Lookup!$A$2:$B$15,2,FALSE),0),0.5)</f>
        <v>0</v>
      </c>
      <c r="S266">
        <f>IF(K266=1,1,IFERROR(IF(H266="pass",VLOOKUP(F266,[1]Lookup!$D$2:$E$26,2,FALSE),0),1.6))</f>
        <v>1.6</v>
      </c>
      <c r="T266" s="6">
        <v>1.81</v>
      </c>
      <c r="U266" s="6">
        <f t="shared" si="4"/>
        <v>1.81</v>
      </c>
      <c r="V266" t="s">
        <v>524</v>
      </c>
    </row>
    <row r="267" spans="1:22" hidden="1">
      <c r="A267">
        <v>1677</v>
      </c>
      <c r="B267" s="22">
        <v>1</v>
      </c>
      <c r="C267" s="22" t="s">
        <v>10</v>
      </c>
      <c r="D267" s="22" t="s">
        <v>23</v>
      </c>
      <c r="E267" s="22">
        <v>80</v>
      </c>
      <c r="F267" s="22">
        <v>20</v>
      </c>
      <c r="G267" s="22" t="s">
        <v>1870</v>
      </c>
      <c r="H267" s="22" t="s">
        <v>439</v>
      </c>
      <c r="I267" s="22">
        <v>0</v>
      </c>
      <c r="J267" s="22">
        <v>1</v>
      </c>
      <c r="K267" s="22">
        <v>0</v>
      </c>
      <c r="L267" s="22">
        <v>0</v>
      </c>
      <c r="M267" s="22" t="s">
        <v>1834</v>
      </c>
      <c r="N267" s="22">
        <v>0</v>
      </c>
      <c r="O267" s="22">
        <v>0</v>
      </c>
      <c r="P267" s="22">
        <v>0</v>
      </c>
      <c r="Q267" s="22">
        <v>1</v>
      </c>
      <c r="R267">
        <f>IFERROR(IF(I267=1,VLOOKUP(F267,Lookup!$A$2:$B$15,2,FALSE),0),0.5)</f>
        <v>0</v>
      </c>
      <c r="S267">
        <f>IF(K267=1,1,IFERROR(IF(H267="pass",VLOOKUP(F267,[1]Lookup!$D$2:$E$26,2,FALSE),0),1.6))</f>
        <v>1.6</v>
      </c>
      <c r="T267" s="6">
        <v>1.6</v>
      </c>
      <c r="U267" s="6">
        <f t="shared" si="4"/>
        <v>1.6</v>
      </c>
      <c r="V267" t="s">
        <v>413</v>
      </c>
    </row>
    <row r="268" spans="1:22" hidden="1">
      <c r="A268">
        <v>1679</v>
      </c>
      <c r="B268" s="22">
        <v>1</v>
      </c>
      <c r="C268" s="22" t="s">
        <v>10</v>
      </c>
      <c r="D268" s="22" t="s">
        <v>23</v>
      </c>
      <c r="E268" s="22">
        <v>75</v>
      </c>
      <c r="F268" s="22">
        <v>25</v>
      </c>
      <c r="G268" s="22" t="s">
        <v>1872</v>
      </c>
      <c r="H268" s="22" t="s">
        <v>439</v>
      </c>
      <c r="I268" s="22">
        <v>0</v>
      </c>
      <c r="J268" s="22">
        <v>1</v>
      </c>
      <c r="K268" s="22">
        <v>0</v>
      </c>
      <c r="L268" s="22">
        <v>0</v>
      </c>
      <c r="M268" s="22" t="s">
        <v>1824</v>
      </c>
      <c r="N268" s="22">
        <v>17</v>
      </c>
      <c r="O268" s="22">
        <v>17</v>
      </c>
      <c r="P268" s="22">
        <v>0</v>
      </c>
      <c r="Q268" s="22">
        <v>1</v>
      </c>
      <c r="R268">
        <f>IFERROR(IF(I268=1,VLOOKUP(F268,Lookup!$A$2:$B$15,2,FALSE),0),0.5)</f>
        <v>0</v>
      </c>
      <c r="S268">
        <f>IF(K268=1,1,IFERROR(IF(H268="pass",VLOOKUP(F268,[1]Lookup!$D$2:$E$26,2,FALSE),0),1.6))</f>
        <v>1.6</v>
      </c>
      <c r="T268" s="6">
        <v>1.8975</v>
      </c>
      <c r="U268" s="6">
        <f t="shared" si="4"/>
        <v>1.8975</v>
      </c>
      <c r="V268" t="s">
        <v>497</v>
      </c>
    </row>
    <row r="269" spans="1:22" hidden="1">
      <c r="A269">
        <v>1691</v>
      </c>
      <c r="B269" s="22">
        <v>1</v>
      </c>
      <c r="C269" s="22" t="s">
        <v>10</v>
      </c>
      <c r="D269" s="22" t="s">
        <v>23</v>
      </c>
      <c r="E269" s="22">
        <v>75</v>
      </c>
      <c r="F269" s="22">
        <v>25</v>
      </c>
      <c r="G269" s="22" t="s">
        <v>1880</v>
      </c>
      <c r="H269" s="22" t="s">
        <v>439</v>
      </c>
      <c r="I269" s="22">
        <v>0</v>
      </c>
      <c r="J269" s="22">
        <v>1</v>
      </c>
      <c r="K269" s="22">
        <v>0</v>
      </c>
      <c r="L269" s="22">
        <v>0</v>
      </c>
      <c r="M269" s="22" t="s">
        <v>1824</v>
      </c>
      <c r="N269" s="22">
        <v>28</v>
      </c>
      <c r="O269" s="22">
        <v>28</v>
      </c>
      <c r="P269" s="22">
        <v>0</v>
      </c>
      <c r="Q269" s="22">
        <v>1</v>
      </c>
      <c r="R269">
        <f>IFERROR(IF(I269=1,VLOOKUP(F269,Lookup!$A$2:$B$15,2,FALSE),0),0.5)</f>
        <v>0</v>
      </c>
      <c r="S269">
        <f>IF(K269=1,1,IFERROR(IF(H269="pass",VLOOKUP(F269,[1]Lookup!$D$2:$E$26,2,FALSE),0),1.6))</f>
        <v>1.6</v>
      </c>
      <c r="T269" s="6">
        <v>2.09</v>
      </c>
      <c r="U269" s="6">
        <f t="shared" si="4"/>
        <v>2.09</v>
      </c>
      <c r="V269" t="s">
        <v>497</v>
      </c>
    </row>
    <row r="270" spans="1:22" hidden="1">
      <c r="A270">
        <v>1736</v>
      </c>
      <c r="B270" s="22">
        <v>1</v>
      </c>
      <c r="C270" s="22" t="s">
        <v>10</v>
      </c>
      <c r="D270" s="22" t="s">
        <v>23</v>
      </c>
      <c r="E270" s="22">
        <v>78</v>
      </c>
      <c r="F270" s="22">
        <v>22</v>
      </c>
      <c r="G270" s="22" t="s">
        <v>1913</v>
      </c>
      <c r="H270" s="22" t="s">
        <v>439</v>
      </c>
      <c r="I270" s="22">
        <v>0</v>
      </c>
      <c r="J270" s="22">
        <v>1</v>
      </c>
      <c r="K270" s="22">
        <v>0</v>
      </c>
      <c r="L270" s="22">
        <v>0</v>
      </c>
      <c r="M270" s="22" t="s">
        <v>1834</v>
      </c>
      <c r="N270" s="22">
        <v>33</v>
      </c>
      <c r="O270" s="22">
        <v>33</v>
      </c>
      <c r="P270" s="22">
        <v>0</v>
      </c>
      <c r="Q270" s="22">
        <v>1</v>
      </c>
      <c r="R270">
        <f>IFERROR(IF(I270=1,VLOOKUP(F270,Lookup!$A$2:$B$15,2,FALSE),0),0.5)</f>
        <v>0</v>
      </c>
      <c r="S270">
        <f>IF(K270=1,1,IFERROR(IF(H270="pass",VLOOKUP(F270,[1]Lookup!$D$2:$E$26,2,FALSE),0),1.6))</f>
        <v>1.6</v>
      </c>
      <c r="T270" s="6">
        <v>2.1775000000000002</v>
      </c>
      <c r="U270" s="6">
        <f t="shared" si="4"/>
        <v>2.1775000000000002</v>
      </c>
      <c r="V270" t="s">
        <v>413</v>
      </c>
    </row>
    <row r="271" spans="1:22" hidden="1">
      <c r="A271">
        <v>1737</v>
      </c>
      <c r="B271" s="22">
        <v>1</v>
      </c>
      <c r="C271" s="22" t="s">
        <v>10</v>
      </c>
      <c r="D271" s="22" t="s">
        <v>23</v>
      </c>
      <c r="E271" s="22">
        <v>78</v>
      </c>
      <c r="F271" s="22">
        <v>22</v>
      </c>
      <c r="G271" s="22" t="s">
        <v>1914</v>
      </c>
      <c r="H271" s="22" t="s">
        <v>439</v>
      </c>
      <c r="I271" s="22">
        <v>0</v>
      </c>
      <c r="J271" s="22">
        <v>1</v>
      </c>
      <c r="K271" s="22">
        <v>0</v>
      </c>
      <c r="L271" s="22">
        <v>0</v>
      </c>
      <c r="M271" s="22" t="s">
        <v>1826</v>
      </c>
      <c r="N271" s="22">
        <v>-4</v>
      </c>
      <c r="O271" s="22">
        <v>-4</v>
      </c>
      <c r="P271" s="22">
        <v>0</v>
      </c>
      <c r="Q271" s="22">
        <v>1</v>
      </c>
      <c r="R271">
        <f>IFERROR(IF(I271=1,VLOOKUP(F271,Lookup!$A$2:$B$15,2,FALSE),0),0.5)</f>
        <v>0</v>
      </c>
      <c r="S271">
        <f>IF(K271=1,1,IFERROR(IF(H271="pass",VLOOKUP(F271,[1]Lookup!$D$2:$E$26,2,FALSE),0),1.6))</f>
        <v>1.6</v>
      </c>
      <c r="T271" s="6">
        <v>1.53</v>
      </c>
      <c r="U271" s="6">
        <f t="shared" si="4"/>
        <v>1.53</v>
      </c>
      <c r="V271" t="s">
        <v>140</v>
      </c>
    </row>
    <row r="272" spans="1:22" hidden="1">
      <c r="A272">
        <v>1755</v>
      </c>
      <c r="B272" s="22">
        <v>1</v>
      </c>
      <c r="C272" s="22" t="s">
        <v>10</v>
      </c>
      <c r="D272" s="22" t="s">
        <v>23</v>
      </c>
      <c r="E272" s="22">
        <v>75</v>
      </c>
      <c r="F272" s="22">
        <v>25</v>
      </c>
      <c r="G272" s="22" t="s">
        <v>1928</v>
      </c>
      <c r="H272" s="22" t="s">
        <v>439</v>
      </c>
      <c r="I272" s="22">
        <v>0</v>
      </c>
      <c r="J272" s="22">
        <v>1</v>
      </c>
      <c r="K272" s="22">
        <v>0</v>
      </c>
      <c r="L272" s="22">
        <v>0</v>
      </c>
      <c r="M272" s="22" t="s">
        <v>1862</v>
      </c>
      <c r="N272" s="22">
        <v>3</v>
      </c>
      <c r="O272" s="22">
        <v>3</v>
      </c>
      <c r="P272" s="22">
        <v>0</v>
      </c>
      <c r="Q272" s="22">
        <v>1</v>
      </c>
      <c r="R272">
        <f>IFERROR(IF(I272=1,VLOOKUP(F272,Lookup!$A$2:$B$15,2,FALSE),0),0.5)</f>
        <v>0</v>
      </c>
      <c r="S272">
        <f>IF(K272=1,1,IFERROR(IF(H272="pass",VLOOKUP(F272,[1]Lookup!$D$2:$E$26,2,FALSE),0),1.6))</f>
        <v>1.6</v>
      </c>
      <c r="T272" s="6">
        <v>1.6525000000000001</v>
      </c>
      <c r="U272" s="6">
        <f t="shared" si="4"/>
        <v>1.6525000000000001</v>
      </c>
      <c r="V272" t="s">
        <v>85</v>
      </c>
    </row>
    <row r="273" spans="1:22" hidden="1">
      <c r="A273">
        <v>1786</v>
      </c>
      <c r="B273" s="22">
        <v>1</v>
      </c>
      <c r="C273" s="22" t="s">
        <v>7</v>
      </c>
      <c r="D273" s="22" t="s">
        <v>1</v>
      </c>
      <c r="E273" s="22">
        <v>80</v>
      </c>
      <c r="F273" s="22">
        <v>20</v>
      </c>
      <c r="G273" s="22" t="s">
        <v>1947</v>
      </c>
      <c r="H273" s="22" t="s">
        <v>439</v>
      </c>
      <c r="I273" s="22">
        <v>0</v>
      </c>
      <c r="J273" s="22">
        <v>1</v>
      </c>
      <c r="K273" s="22">
        <v>0</v>
      </c>
      <c r="L273" s="22">
        <v>0</v>
      </c>
      <c r="M273" s="22" t="s">
        <v>1948</v>
      </c>
      <c r="N273" s="22">
        <v>-5</v>
      </c>
      <c r="O273" s="22">
        <v>-5</v>
      </c>
      <c r="P273" s="22">
        <v>0</v>
      </c>
      <c r="Q273" s="22">
        <v>1</v>
      </c>
      <c r="R273">
        <f>IFERROR(IF(I273=1,VLOOKUP(F273,Lookup!$A$2:$B$15,2,FALSE),0),0.5)</f>
        <v>0</v>
      </c>
      <c r="S273">
        <f>IF(K273=1,1,IFERROR(IF(H273="pass",VLOOKUP(F273,[1]Lookup!$D$2:$E$26,2,FALSE),0),1.6))</f>
        <v>1.6</v>
      </c>
      <c r="T273" s="6">
        <v>1.5125000000000002</v>
      </c>
      <c r="U273" s="6">
        <f t="shared" si="4"/>
        <v>1.5125000000000002</v>
      </c>
      <c r="V273" t="s">
        <v>69</v>
      </c>
    </row>
    <row r="274" spans="1:22" hidden="1">
      <c r="A274">
        <v>1788</v>
      </c>
      <c r="B274" s="22">
        <v>1</v>
      </c>
      <c r="C274" s="22" t="s">
        <v>7</v>
      </c>
      <c r="D274" s="22" t="s">
        <v>1</v>
      </c>
      <c r="E274" s="22">
        <v>76</v>
      </c>
      <c r="F274" s="22">
        <v>24</v>
      </c>
      <c r="G274" s="22" t="s">
        <v>1949</v>
      </c>
      <c r="H274" s="22" t="s">
        <v>439</v>
      </c>
      <c r="I274" s="22">
        <v>0</v>
      </c>
      <c r="J274" s="22">
        <v>1</v>
      </c>
      <c r="K274" s="22">
        <v>0</v>
      </c>
      <c r="L274" s="22">
        <v>0</v>
      </c>
      <c r="M274" s="22" t="s">
        <v>1950</v>
      </c>
      <c r="N274" s="22">
        <v>5</v>
      </c>
      <c r="O274" s="22">
        <v>5</v>
      </c>
      <c r="P274" s="22">
        <v>0</v>
      </c>
      <c r="Q274" s="22">
        <v>1</v>
      </c>
      <c r="R274">
        <f>IFERROR(IF(I274=1,VLOOKUP(F274,Lookup!$A$2:$B$15,2,FALSE),0),0.5)</f>
        <v>0</v>
      </c>
      <c r="S274">
        <f>IF(K274=1,1,IFERROR(IF(H274="pass",VLOOKUP(F274,[1]Lookup!$D$2:$E$26,2,FALSE),0),1.6))</f>
        <v>1.6</v>
      </c>
      <c r="T274" s="6">
        <v>1.6875</v>
      </c>
      <c r="U274" s="6">
        <f t="shared" si="4"/>
        <v>1.6875</v>
      </c>
      <c r="V274" t="s">
        <v>415</v>
      </c>
    </row>
    <row r="275" spans="1:22" hidden="1">
      <c r="A275">
        <v>1805</v>
      </c>
      <c r="B275" s="22">
        <v>1</v>
      </c>
      <c r="C275" s="22" t="s">
        <v>7</v>
      </c>
      <c r="D275" s="22" t="s">
        <v>1</v>
      </c>
      <c r="E275" s="22">
        <v>76</v>
      </c>
      <c r="F275" s="22">
        <v>24</v>
      </c>
      <c r="G275" s="22" t="s">
        <v>1969</v>
      </c>
      <c r="H275" s="22" t="s">
        <v>439</v>
      </c>
      <c r="I275" s="22">
        <v>0</v>
      </c>
      <c r="J275" s="22">
        <v>1</v>
      </c>
      <c r="K275" s="22">
        <v>0</v>
      </c>
      <c r="L275" s="22">
        <v>0</v>
      </c>
      <c r="M275" s="22" t="s">
        <v>1952</v>
      </c>
      <c r="N275" s="22">
        <v>6</v>
      </c>
      <c r="O275" s="22">
        <v>6</v>
      </c>
      <c r="P275" s="22">
        <v>0</v>
      </c>
      <c r="Q275" s="22">
        <v>1</v>
      </c>
      <c r="R275">
        <f>IFERROR(IF(I275=1,VLOOKUP(F275,Lookup!$A$2:$B$15,2,FALSE),0),0.5)</f>
        <v>0</v>
      </c>
      <c r="S275">
        <f>IF(K275=1,1,IFERROR(IF(H275="pass",VLOOKUP(F275,[1]Lookup!$D$2:$E$26,2,FALSE),0),1.6))</f>
        <v>1.6</v>
      </c>
      <c r="T275" s="6">
        <v>1.7050000000000001</v>
      </c>
      <c r="U275" s="6">
        <f t="shared" si="4"/>
        <v>1.7050000000000001</v>
      </c>
      <c r="V275" t="s">
        <v>48</v>
      </c>
    </row>
    <row r="276" spans="1:22" hidden="1">
      <c r="A276">
        <v>1842</v>
      </c>
      <c r="B276" s="22">
        <v>1</v>
      </c>
      <c r="C276" s="22" t="s">
        <v>1</v>
      </c>
      <c r="D276" s="22" t="s">
        <v>7</v>
      </c>
      <c r="E276" s="22">
        <v>75</v>
      </c>
      <c r="F276" s="22">
        <v>25</v>
      </c>
      <c r="G276" s="22" t="s">
        <v>1997</v>
      </c>
      <c r="H276" s="22" t="s">
        <v>439</v>
      </c>
      <c r="I276" s="22">
        <v>0</v>
      </c>
      <c r="J276" s="22">
        <v>1</v>
      </c>
      <c r="K276" s="22">
        <v>0</v>
      </c>
      <c r="L276" s="22">
        <v>0</v>
      </c>
      <c r="M276" s="22" t="s">
        <v>1959</v>
      </c>
      <c r="N276" s="22">
        <v>3</v>
      </c>
      <c r="O276" s="22">
        <v>3</v>
      </c>
      <c r="P276" s="22">
        <v>0</v>
      </c>
      <c r="Q276" s="22">
        <v>1</v>
      </c>
      <c r="R276">
        <f>IFERROR(IF(I276=1,VLOOKUP(F276,Lookup!$A$2:$B$15,2,FALSE),0),0.5)</f>
        <v>0</v>
      </c>
      <c r="S276">
        <f>IF(K276=1,1,IFERROR(IF(H276="pass",VLOOKUP(F276,[1]Lookup!$D$2:$E$26,2,FALSE),0),1.6))</f>
        <v>1.6</v>
      </c>
      <c r="T276" s="6">
        <v>1.6525000000000001</v>
      </c>
      <c r="U276" s="6">
        <f t="shared" si="4"/>
        <v>1.6525000000000001</v>
      </c>
      <c r="V276" t="s">
        <v>117</v>
      </c>
    </row>
    <row r="277" spans="1:22" hidden="1">
      <c r="A277">
        <v>1855</v>
      </c>
      <c r="B277" s="22">
        <v>1</v>
      </c>
      <c r="C277" s="22" t="s">
        <v>7</v>
      </c>
      <c r="D277" s="22" t="s">
        <v>1</v>
      </c>
      <c r="E277" s="22">
        <v>75</v>
      </c>
      <c r="F277" s="22">
        <v>25</v>
      </c>
      <c r="G277" s="22" t="s">
        <v>2005</v>
      </c>
      <c r="H277" s="22" t="s">
        <v>439</v>
      </c>
      <c r="I277" s="22">
        <v>0</v>
      </c>
      <c r="J277" s="22">
        <v>1</v>
      </c>
      <c r="K277" s="22">
        <v>0</v>
      </c>
      <c r="L277" s="22">
        <v>0</v>
      </c>
      <c r="M277" s="22" t="s">
        <v>1948</v>
      </c>
      <c r="N277" s="22">
        <v>0</v>
      </c>
      <c r="O277" s="22">
        <v>0</v>
      </c>
      <c r="P277" s="22">
        <v>0</v>
      </c>
      <c r="Q277" s="22">
        <v>1</v>
      </c>
      <c r="R277">
        <f>IFERROR(IF(I277=1,VLOOKUP(F277,Lookup!$A$2:$B$15,2,FALSE),0),0.5)</f>
        <v>0</v>
      </c>
      <c r="S277">
        <f>IF(K277=1,1,IFERROR(IF(H277="pass",VLOOKUP(F277,[1]Lookup!$D$2:$E$26,2,FALSE),0),1.6))</f>
        <v>1.6</v>
      </c>
      <c r="T277" s="6">
        <v>1.6</v>
      </c>
      <c r="U277" s="6">
        <f t="shared" si="4"/>
        <v>1.6</v>
      </c>
      <c r="V277" t="s">
        <v>69</v>
      </c>
    </row>
    <row r="278" spans="1:22" hidden="1">
      <c r="A278">
        <v>1858</v>
      </c>
      <c r="B278" s="22">
        <v>1</v>
      </c>
      <c r="C278" s="22" t="s">
        <v>7</v>
      </c>
      <c r="D278" s="22" t="s">
        <v>1</v>
      </c>
      <c r="E278" s="22">
        <v>80</v>
      </c>
      <c r="F278" s="22">
        <v>20</v>
      </c>
      <c r="G278" s="22" t="s">
        <v>2007</v>
      </c>
      <c r="H278" s="22" t="s">
        <v>439</v>
      </c>
      <c r="I278" s="22">
        <v>0</v>
      </c>
      <c r="J278" s="22">
        <v>1</v>
      </c>
      <c r="K278" s="22">
        <v>0</v>
      </c>
      <c r="L278" s="22">
        <v>0</v>
      </c>
      <c r="M278" s="22" t="s">
        <v>1950</v>
      </c>
      <c r="N278" s="22">
        <v>3</v>
      </c>
      <c r="O278" s="22">
        <v>3</v>
      </c>
      <c r="P278" s="22">
        <v>0</v>
      </c>
      <c r="Q278" s="22">
        <v>1</v>
      </c>
      <c r="R278">
        <f>IFERROR(IF(I278=1,VLOOKUP(F278,Lookup!$A$2:$B$15,2,FALSE),0),0.5)</f>
        <v>0</v>
      </c>
      <c r="S278">
        <f>IF(K278=1,1,IFERROR(IF(H278="pass",VLOOKUP(F278,[1]Lookup!$D$2:$E$26,2,FALSE),0),1.6))</f>
        <v>1.6</v>
      </c>
      <c r="T278" s="6">
        <v>1.6525000000000001</v>
      </c>
      <c r="U278" s="6">
        <f t="shared" si="4"/>
        <v>1.6525000000000001</v>
      </c>
      <c r="V278" t="s">
        <v>415</v>
      </c>
    </row>
    <row r="279" spans="1:22" hidden="1">
      <c r="A279">
        <v>1861</v>
      </c>
      <c r="B279" s="22">
        <v>1</v>
      </c>
      <c r="C279" s="22" t="s">
        <v>1</v>
      </c>
      <c r="D279" s="22" t="s">
        <v>7</v>
      </c>
      <c r="E279" s="22">
        <v>75</v>
      </c>
      <c r="F279" s="22">
        <v>25</v>
      </c>
      <c r="G279" s="22" t="s">
        <v>2008</v>
      </c>
      <c r="H279" s="22" t="s">
        <v>439</v>
      </c>
      <c r="I279" s="22">
        <v>0</v>
      </c>
      <c r="J279" s="22">
        <v>1</v>
      </c>
      <c r="K279" s="22">
        <v>0</v>
      </c>
      <c r="L279" s="22">
        <v>0</v>
      </c>
      <c r="M279" s="22" t="s">
        <v>1979</v>
      </c>
      <c r="N279" s="22">
        <v>10</v>
      </c>
      <c r="O279" s="22">
        <v>10</v>
      </c>
      <c r="P279" s="22">
        <v>0</v>
      </c>
      <c r="Q279" s="22">
        <v>1</v>
      </c>
      <c r="R279">
        <f>IFERROR(IF(I279=1,VLOOKUP(F279,Lookup!$A$2:$B$15,2,FALSE),0),0.5)</f>
        <v>0</v>
      </c>
      <c r="S279">
        <f>IF(K279=1,1,IFERROR(IF(H279="pass",VLOOKUP(F279,[1]Lookup!$D$2:$E$26,2,FALSE),0),1.6))</f>
        <v>1.6</v>
      </c>
      <c r="T279" s="6">
        <v>1.7750000000000001</v>
      </c>
      <c r="U279" s="6">
        <f t="shared" si="4"/>
        <v>1.7750000000000001</v>
      </c>
      <c r="V279" t="s">
        <v>170</v>
      </c>
    </row>
    <row r="280" spans="1:22" hidden="1">
      <c r="A280">
        <v>1868</v>
      </c>
      <c r="B280" s="22">
        <v>1</v>
      </c>
      <c r="C280" s="22" t="s">
        <v>7</v>
      </c>
      <c r="D280" s="22" t="s">
        <v>1</v>
      </c>
      <c r="E280" s="22">
        <v>80</v>
      </c>
      <c r="F280" s="22">
        <v>20</v>
      </c>
      <c r="G280" s="22" t="s">
        <v>2012</v>
      </c>
      <c r="H280" s="22" t="s">
        <v>439</v>
      </c>
      <c r="I280" s="22">
        <v>0</v>
      </c>
      <c r="J280" s="22">
        <v>1</v>
      </c>
      <c r="K280" s="22">
        <v>0</v>
      </c>
      <c r="L280" s="22">
        <v>0</v>
      </c>
      <c r="M280" s="22" t="s">
        <v>1952</v>
      </c>
      <c r="N280" s="22">
        <v>19</v>
      </c>
      <c r="O280" s="22">
        <v>19</v>
      </c>
      <c r="P280" s="22">
        <v>0</v>
      </c>
      <c r="Q280" s="22">
        <v>1</v>
      </c>
      <c r="R280">
        <f>IFERROR(IF(I280=1,VLOOKUP(F280,Lookup!$A$2:$B$15,2,FALSE),0),0.5)</f>
        <v>0</v>
      </c>
      <c r="S280">
        <f>IF(K280=1,1,IFERROR(IF(H280="pass",VLOOKUP(F280,[1]Lookup!$D$2:$E$26,2,FALSE),0),1.6))</f>
        <v>1.6</v>
      </c>
      <c r="T280" s="6">
        <v>1.9325000000000001</v>
      </c>
      <c r="U280" s="6">
        <f t="shared" si="4"/>
        <v>1.9325000000000001</v>
      </c>
      <c r="V280" t="s">
        <v>48</v>
      </c>
    </row>
    <row r="281" spans="1:22" hidden="1">
      <c r="A281">
        <v>1918</v>
      </c>
      <c r="B281" s="22">
        <v>1</v>
      </c>
      <c r="C281" s="22" t="s">
        <v>7</v>
      </c>
      <c r="D281" s="22" t="s">
        <v>1</v>
      </c>
      <c r="E281" s="22">
        <v>75</v>
      </c>
      <c r="F281" s="22">
        <v>25</v>
      </c>
      <c r="G281" s="22" t="s">
        <v>2050</v>
      </c>
      <c r="H281" s="22" t="s">
        <v>439</v>
      </c>
      <c r="I281" s="22">
        <v>0</v>
      </c>
      <c r="J281" s="22">
        <v>1</v>
      </c>
      <c r="K281" s="22">
        <v>0</v>
      </c>
      <c r="L281" s="22">
        <v>0</v>
      </c>
      <c r="M281" s="22" t="s">
        <v>1952</v>
      </c>
      <c r="N281" s="22">
        <v>0</v>
      </c>
      <c r="O281" s="22">
        <v>0</v>
      </c>
      <c r="P281" s="22">
        <v>0</v>
      </c>
      <c r="Q281" s="22">
        <v>1</v>
      </c>
      <c r="R281">
        <f>IFERROR(IF(I281=1,VLOOKUP(F281,Lookup!$A$2:$B$15,2,FALSE),0),0.5)</f>
        <v>0</v>
      </c>
      <c r="S281">
        <f>IF(K281=1,1,IFERROR(IF(H281="pass",VLOOKUP(F281,[1]Lookup!$D$2:$E$26,2,FALSE),0),1.6))</f>
        <v>1.6</v>
      </c>
      <c r="T281" s="6">
        <v>1.6</v>
      </c>
      <c r="U281" s="6">
        <f t="shared" si="4"/>
        <v>1.6</v>
      </c>
      <c r="V281" t="s">
        <v>48</v>
      </c>
    </row>
    <row r="282" spans="1:22" hidden="1">
      <c r="A282">
        <v>1939</v>
      </c>
      <c r="B282" s="22">
        <v>1</v>
      </c>
      <c r="C282" s="22" t="s">
        <v>7</v>
      </c>
      <c r="D282" s="22" t="s">
        <v>1</v>
      </c>
      <c r="E282" s="22">
        <v>78</v>
      </c>
      <c r="F282" s="22">
        <v>22</v>
      </c>
      <c r="G282" s="22" t="s">
        <v>2064</v>
      </c>
      <c r="H282" s="22" t="s">
        <v>439</v>
      </c>
      <c r="I282" s="22">
        <v>0</v>
      </c>
      <c r="J282" s="22">
        <v>1</v>
      </c>
      <c r="K282" s="22">
        <v>0</v>
      </c>
      <c r="L282" s="22">
        <v>0</v>
      </c>
      <c r="M282" s="22" t="s">
        <v>1990</v>
      </c>
      <c r="N282" s="22">
        <v>10</v>
      </c>
      <c r="O282" s="22">
        <v>10</v>
      </c>
      <c r="P282" s="22">
        <v>0</v>
      </c>
      <c r="Q282" s="22">
        <v>1</v>
      </c>
      <c r="R282">
        <f>IFERROR(IF(I282=1,VLOOKUP(F282,Lookup!$A$2:$B$15,2,FALSE),0),0.5)</f>
        <v>0</v>
      </c>
      <c r="S282">
        <f>IF(K282=1,1,IFERROR(IF(H282="pass",VLOOKUP(F282,[1]Lookup!$D$2:$E$26,2,FALSE),0),1.6))</f>
        <v>1.6</v>
      </c>
      <c r="T282" s="6">
        <v>1.7750000000000001</v>
      </c>
      <c r="U282" s="6">
        <f t="shared" si="4"/>
        <v>1.7750000000000001</v>
      </c>
      <c r="V282" t="s">
        <v>505</v>
      </c>
    </row>
    <row r="283" spans="1:22" hidden="1">
      <c r="A283">
        <v>1971</v>
      </c>
      <c r="B283" s="22">
        <v>1</v>
      </c>
      <c r="C283" s="22" t="s">
        <v>7</v>
      </c>
      <c r="D283" s="22" t="s">
        <v>1</v>
      </c>
      <c r="E283" s="22">
        <v>80</v>
      </c>
      <c r="F283" s="22">
        <v>20</v>
      </c>
      <c r="G283" s="22" t="s">
        <v>2082</v>
      </c>
      <c r="H283" s="22" t="s">
        <v>439</v>
      </c>
      <c r="I283" s="22">
        <v>0</v>
      </c>
      <c r="J283" s="22">
        <v>1</v>
      </c>
      <c r="K283" s="22">
        <v>0</v>
      </c>
      <c r="L283" s="22">
        <v>0</v>
      </c>
      <c r="M283" s="22" t="s">
        <v>1952</v>
      </c>
      <c r="N283" s="22">
        <v>7</v>
      </c>
      <c r="O283" s="22">
        <v>7</v>
      </c>
      <c r="P283" s="22">
        <v>0</v>
      </c>
      <c r="Q283" s="22">
        <v>1</v>
      </c>
      <c r="R283">
        <f>IFERROR(IF(I283=1,VLOOKUP(F283,Lookup!$A$2:$B$15,2,FALSE),0),0.5)</f>
        <v>0</v>
      </c>
      <c r="S283">
        <f>IF(K283=1,1,IFERROR(IF(H283="pass",VLOOKUP(F283,[1]Lookup!$D$2:$E$26,2,FALSE),0),1.6))</f>
        <v>1.6</v>
      </c>
      <c r="T283" s="6">
        <v>1.7225000000000001</v>
      </c>
      <c r="U283" s="6">
        <f t="shared" si="4"/>
        <v>1.7225000000000001</v>
      </c>
      <c r="V283" t="s">
        <v>48</v>
      </c>
    </row>
    <row r="284" spans="1:22" hidden="1">
      <c r="A284">
        <v>2003</v>
      </c>
      <c r="B284" s="22">
        <v>1</v>
      </c>
      <c r="C284" s="22" t="s">
        <v>12</v>
      </c>
      <c r="D284" s="22" t="s">
        <v>21</v>
      </c>
      <c r="E284" s="22">
        <v>78</v>
      </c>
      <c r="F284" s="22">
        <v>22</v>
      </c>
      <c r="G284" s="22" t="s">
        <v>2102</v>
      </c>
      <c r="H284" s="22" t="s">
        <v>439</v>
      </c>
      <c r="I284" s="22">
        <v>0</v>
      </c>
      <c r="J284" s="22">
        <v>1</v>
      </c>
      <c r="K284" s="22">
        <v>0</v>
      </c>
      <c r="L284" s="22">
        <v>0</v>
      </c>
      <c r="M284" s="22" t="s">
        <v>2103</v>
      </c>
      <c r="N284" s="22">
        <v>-2</v>
      </c>
      <c r="O284" s="22">
        <v>-2</v>
      </c>
      <c r="P284" s="22">
        <v>0</v>
      </c>
      <c r="Q284" s="22">
        <v>1</v>
      </c>
      <c r="R284">
        <f>IFERROR(IF(I284=1,VLOOKUP(F284,Lookup!$A$2:$B$15,2,FALSE),0),0.5)</f>
        <v>0</v>
      </c>
      <c r="S284">
        <f>IF(K284=1,1,IFERROR(IF(H284="pass",VLOOKUP(F284,[1]Lookup!$D$2:$E$26,2,FALSE),0),1.6))</f>
        <v>1.6</v>
      </c>
      <c r="T284" s="6">
        <v>1.5650000000000002</v>
      </c>
      <c r="U284" s="6">
        <f t="shared" si="4"/>
        <v>1.5650000000000002</v>
      </c>
      <c r="V284" t="s">
        <v>585</v>
      </c>
    </row>
    <row r="285" spans="1:22" hidden="1">
      <c r="A285">
        <v>2012</v>
      </c>
      <c r="B285" s="22">
        <v>1</v>
      </c>
      <c r="C285" s="22" t="s">
        <v>12</v>
      </c>
      <c r="D285" s="22" t="s">
        <v>21</v>
      </c>
      <c r="E285" s="22">
        <v>76</v>
      </c>
      <c r="F285" s="22">
        <v>24</v>
      </c>
      <c r="G285" s="22" t="s">
        <v>2111</v>
      </c>
      <c r="H285" s="22" t="s">
        <v>439</v>
      </c>
      <c r="I285" s="22">
        <v>0</v>
      </c>
      <c r="J285" s="22">
        <v>1</v>
      </c>
      <c r="K285" s="22">
        <v>0</v>
      </c>
      <c r="L285" s="22">
        <v>0</v>
      </c>
      <c r="M285" s="22" t="s">
        <v>2112</v>
      </c>
      <c r="N285" s="22">
        <v>46</v>
      </c>
      <c r="O285" s="22">
        <v>46</v>
      </c>
      <c r="P285" s="22">
        <v>0</v>
      </c>
      <c r="Q285" s="22">
        <v>1</v>
      </c>
      <c r="R285">
        <f>IFERROR(IF(I285=1,VLOOKUP(F285,Lookup!$A$2:$B$15,2,FALSE),0),0.5)</f>
        <v>0</v>
      </c>
      <c r="S285">
        <f>IF(K285=1,1,IFERROR(IF(H285="pass",VLOOKUP(F285,[1]Lookup!$D$2:$E$26,2,FALSE),0),1.6))</f>
        <v>1.6</v>
      </c>
      <c r="T285" s="6">
        <v>2.4050000000000002</v>
      </c>
      <c r="U285" s="6">
        <f t="shared" si="4"/>
        <v>2.4050000000000002</v>
      </c>
      <c r="V285" t="s">
        <v>453</v>
      </c>
    </row>
    <row r="286" spans="1:22" hidden="1">
      <c r="A286">
        <v>2013</v>
      </c>
      <c r="B286" s="22">
        <v>1</v>
      </c>
      <c r="C286" s="22" t="s">
        <v>12</v>
      </c>
      <c r="D286" s="22" t="s">
        <v>21</v>
      </c>
      <c r="E286" s="22">
        <v>76</v>
      </c>
      <c r="F286" s="22">
        <v>24</v>
      </c>
      <c r="G286" s="22" t="s">
        <v>2113</v>
      </c>
      <c r="H286" s="22" t="s">
        <v>439</v>
      </c>
      <c r="I286" s="22">
        <v>0</v>
      </c>
      <c r="J286" s="22">
        <v>1</v>
      </c>
      <c r="K286" s="22">
        <v>0</v>
      </c>
      <c r="L286" s="22">
        <v>0</v>
      </c>
      <c r="M286" s="22" t="s">
        <v>1208</v>
      </c>
      <c r="N286" s="22">
        <v>26</v>
      </c>
      <c r="O286" s="22">
        <v>26</v>
      </c>
      <c r="P286" s="22">
        <v>0</v>
      </c>
      <c r="Q286" s="22">
        <v>1</v>
      </c>
      <c r="R286">
        <f>IFERROR(IF(I286=1,VLOOKUP(F286,Lookup!$A$2:$B$15,2,FALSE),0),0.5)</f>
        <v>0</v>
      </c>
      <c r="S286">
        <f>IF(K286=1,1,IFERROR(IF(H286="pass",VLOOKUP(F286,[1]Lookup!$D$2:$E$26,2,FALSE),0),1.6))</f>
        <v>1.6</v>
      </c>
      <c r="T286" s="6">
        <v>2.0550000000000002</v>
      </c>
      <c r="U286" s="6">
        <f t="shared" si="4"/>
        <v>2.0550000000000002</v>
      </c>
      <c r="V286" t="s">
        <v>369</v>
      </c>
    </row>
    <row r="287" spans="1:22" hidden="1">
      <c r="A287">
        <v>2026</v>
      </c>
      <c r="B287" s="22">
        <v>1</v>
      </c>
      <c r="C287" s="22" t="s">
        <v>12</v>
      </c>
      <c r="D287" s="22" t="s">
        <v>21</v>
      </c>
      <c r="E287" s="22">
        <v>75</v>
      </c>
      <c r="F287" s="22">
        <v>25</v>
      </c>
      <c r="G287" s="22" t="s">
        <v>2124</v>
      </c>
      <c r="H287" s="22" t="s">
        <v>439</v>
      </c>
      <c r="I287" s="22">
        <v>0</v>
      </c>
      <c r="J287" s="22">
        <v>1</v>
      </c>
      <c r="K287" s="22">
        <v>0</v>
      </c>
      <c r="L287" s="22">
        <v>0</v>
      </c>
      <c r="M287" s="22" t="s">
        <v>2125</v>
      </c>
      <c r="N287" s="22">
        <v>1</v>
      </c>
      <c r="O287" s="22">
        <v>1</v>
      </c>
      <c r="P287" s="22">
        <v>0</v>
      </c>
      <c r="Q287" s="22">
        <v>1</v>
      </c>
      <c r="R287">
        <f>IFERROR(IF(I287=1,VLOOKUP(F287,Lookup!$A$2:$B$15,2,FALSE),0),0.5)</f>
        <v>0</v>
      </c>
      <c r="S287">
        <f>IF(K287=1,1,IFERROR(IF(H287="pass",VLOOKUP(F287,[1]Lookup!$D$2:$E$26,2,FALSE),0),1.6))</f>
        <v>1.6</v>
      </c>
      <c r="T287" s="6">
        <v>1.6175000000000002</v>
      </c>
      <c r="U287" s="6">
        <f t="shared" si="4"/>
        <v>1.6175000000000002</v>
      </c>
      <c r="V287" t="s">
        <v>479</v>
      </c>
    </row>
    <row r="288" spans="1:22" hidden="1">
      <c r="A288">
        <v>2027</v>
      </c>
      <c r="B288" s="22">
        <v>1</v>
      </c>
      <c r="C288" s="22" t="s">
        <v>12</v>
      </c>
      <c r="D288" s="22" t="s">
        <v>21</v>
      </c>
      <c r="E288" s="22">
        <v>75</v>
      </c>
      <c r="F288" s="22">
        <v>25</v>
      </c>
      <c r="G288" s="22" t="s">
        <v>2126</v>
      </c>
      <c r="H288" s="22" t="s">
        <v>439</v>
      </c>
      <c r="I288" s="22">
        <v>0</v>
      </c>
      <c r="J288" s="22">
        <v>1</v>
      </c>
      <c r="K288" s="22">
        <v>0</v>
      </c>
      <c r="L288" s="22">
        <v>0</v>
      </c>
      <c r="M288" s="22" t="s">
        <v>2125</v>
      </c>
      <c r="N288" s="22">
        <v>54</v>
      </c>
      <c r="O288" s="22">
        <v>54</v>
      </c>
      <c r="P288" s="22">
        <v>0</v>
      </c>
      <c r="Q288" s="22">
        <v>1</v>
      </c>
      <c r="R288">
        <f>IFERROR(IF(I288=1,VLOOKUP(F288,Lookup!$A$2:$B$15,2,FALSE),0),0.5)</f>
        <v>0</v>
      </c>
      <c r="S288">
        <f>IF(K288=1,1,IFERROR(IF(H288="pass",VLOOKUP(F288,[1]Lookup!$D$2:$E$26,2,FALSE),0),1.6))</f>
        <v>1.6</v>
      </c>
      <c r="T288" s="6">
        <v>2.5449999999999999</v>
      </c>
      <c r="U288" s="6">
        <f t="shared" si="4"/>
        <v>2.5449999999999999</v>
      </c>
      <c r="V288" t="s">
        <v>479</v>
      </c>
    </row>
    <row r="289" spans="1:22" hidden="1">
      <c r="A289">
        <v>2054</v>
      </c>
      <c r="B289" s="22">
        <v>1</v>
      </c>
      <c r="C289" s="22" t="s">
        <v>12</v>
      </c>
      <c r="D289" s="22" t="s">
        <v>21</v>
      </c>
      <c r="E289" s="22">
        <v>75</v>
      </c>
      <c r="F289" s="22">
        <v>25</v>
      </c>
      <c r="G289" s="22" t="s">
        <v>2148</v>
      </c>
      <c r="H289" s="22" t="s">
        <v>439</v>
      </c>
      <c r="I289" s="22">
        <v>0</v>
      </c>
      <c r="J289" s="22">
        <v>1</v>
      </c>
      <c r="K289" s="22">
        <v>0</v>
      </c>
      <c r="L289" s="22">
        <v>0</v>
      </c>
      <c r="M289" s="22" t="s">
        <v>1818</v>
      </c>
      <c r="N289" s="22">
        <v>12</v>
      </c>
      <c r="O289" s="22">
        <v>12</v>
      </c>
      <c r="P289" s="22">
        <v>0</v>
      </c>
      <c r="Q289" s="22">
        <v>1</v>
      </c>
      <c r="R289">
        <f>IFERROR(IF(I289=1,VLOOKUP(F289,Lookup!$A$2:$B$15,2,FALSE),0),0.5)</f>
        <v>0</v>
      </c>
      <c r="S289">
        <f>IF(K289=1,1,IFERROR(IF(H289="pass",VLOOKUP(F289,[1]Lookup!$D$2:$E$26,2,FALSE),0),1.6))</f>
        <v>1.6</v>
      </c>
      <c r="T289" s="6">
        <v>1.81</v>
      </c>
      <c r="U289" s="6">
        <f t="shared" si="4"/>
        <v>1.81</v>
      </c>
      <c r="V289" t="s">
        <v>121</v>
      </c>
    </row>
    <row r="290" spans="1:22" hidden="1">
      <c r="A290">
        <v>2055</v>
      </c>
      <c r="B290" s="22">
        <v>1</v>
      </c>
      <c r="C290" s="22" t="s">
        <v>12</v>
      </c>
      <c r="D290" s="22" t="s">
        <v>21</v>
      </c>
      <c r="E290" s="22">
        <v>75</v>
      </c>
      <c r="F290" s="22">
        <v>25</v>
      </c>
      <c r="G290" s="22" t="s">
        <v>2149</v>
      </c>
      <c r="H290" s="22" t="s">
        <v>439</v>
      </c>
      <c r="I290" s="22">
        <v>0</v>
      </c>
      <c r="J290" s="22">
        <v>1</v>
      </c>
      <c r="K290" s="22">
        <v>0</v>
      </c>
      <c r="L290" s="22">
        <v>0</v>
      </c>
      <c r="M290" s="22" t="s">
        <v>2150</v>
      </c>
      <c r="N290" s="22">
        <v>3</v>
      </c>
      <c r="O290" s="22">
        <v>3</v>
      </c>
      <c r="P290" s="22">
        <v>0</v>
      </c>
      <c r="Q290" s="22">
        <v>1</v>
      </c>
      <c r="R290">
        <f>IFERROR(IF(I290=1,VLOOKUP(F290,Lookup!$A$2:$B$15,2,FALSE),0),0.5)</f>
        <v>0</v>
      </c>
      <c r="S290">
        <f>IF(K290=1,1,IFERROR(IF(H290="pass",VLOOKUP(F290,[1]Lookup!$D$2:$E$26,2,FALSE),0),1.6))</f>
        <v>1.6</v>
      </c>
      <c r="T290" s="6">
        <v>1.6525000000000001</v>
      </c>
      <c r="U290" s="6">
        <f t="shared" si="4"/>
        <v>1.6525000000000001</v>
      </c>
      <c r="V290" t="s">
        <v>540</v>
      </c>
    </row>
    <row r="291" spans="1:22" hidden="1">
      <c r="A291">
        <v>2065</v>
      </c>
      <c r="B291" s="22">
        <v>1</v>
      </c>
      <c r="C291" s="22" t="s">
        <v>12</v>
      </c>
      <c r="D291" s="22" t="s">
        <v>21</v>
      </c>
      <c r="E291" s="22">
        <v>75</v>
      </c>
      <c r="F291" s="22">
        <v>25</v>
      </c>
      <c r="G291" s="22" t="s">
        <v>2157</v>
      </c>
      <c r="H291" s="22" t="s">
        <v>439</v>
      </c>
      <c r="I291" s="22">
        <v>0</v>
      </c>
      <c r="J291" s="22">
        <v>1</v>
      </c>
      <c r="K291" s="22">
        <v>0</v>
      </c>
      <c r="L291" s="22">
        <v>0</v>
      </c>
      <c r="M291" s="22" t="s">
        <v>2150</v>
      </c>
      <c r="N291" s="22">
        <v>4</v>
      </c>
      <c r="O291" s="22">
        <v>4</v>
      </c>
      <c r="P291" s="22">
        <v>0</v>
      </c>
      <c r="Q291" s="22">
        <v>1</v>
      </c>
      <c r="R291">
        <f>IFERROR(IF(I291=1,VLOOKUP(F291,Lookup!$A$2:$B$15,2,FALSE),0),0.5)</f>
        <v>0</v>
      </c>
      <c r="S291">
        <f>IF(K291=1,1,IFERROR(IF(H291="pass",VLOOKUP(F291,[1]Lookup!$D$2:$E$26,2,FALSE),0),1.6))</f>
        <v>1.6</v>
      </c>
      <c r="T291" s="6">
        <v>1.6700000000000002</v>
      </c>
      <c r="U291" s="6">
        <f t="shared" si="4"/>
        <v>1.6700000000000002</v>
      </c>
      <c r="V291" t="s">
        <v>540</v>
      </c>
    </row>
    <row r="292" spans="1:22" hidden="1">
      <c r="A292">
        <v>2066</v>
      </c>
      <c r="B292" s="22">
        <v>1</v>
      </c>
      <c r="C292" s="22" t="s">
        <v>12</v>
      </c>
      <c r="D292" s="22" t="s">
        <v>21</v>
      </c>
      <c r="E292" s="22">
        <v>75</v>
      </c>
      <c r="F292" s="22">
        <v>25</v>
      </c>
      <c r="G292" s="22" t="s">
        <v>2158</v>
      </c>
      <c r="H292" s="22" t="s">
        <v>439</v>
      </c>
      <c r="I292" s="22">
        <v>0</v>
      </c>
      <c r="J292" s="22">
        <v>1</v>
      </c>
      <c r="K292" s="22">
        <v>0</v>
      </c>
      <c r="L292" s="22">
        <v>0</v>
      </c>
      <c r="M292" s="22" t="s">
        <v>2159</v>
      </c>
      <c r="N292" s="22">
        <v>5</v>
      </c>
      <c r="O292" s="22">
        <v>5</v>
      </c>
      <c r="P292" s="22">
        <v>0</v>
      </c>
      <c r="Q292" s="22">
        <v>1</v>
      </c>
      <c r="R292">
        <f>IFERROR(IF(I292=1,VLOOKUP(F292,Lookup!$A$2:$B$15,2,FALSE),0),0.5)</f>
        <v>0</v>
      </c>
      <c r="S292">
        <f>IF(K292=1,1,IFERROR(IF(H292="pass",VLOOKUP(F292,[1]Lookup!$D$2:$E$26,2,FALSE),0),1.6))</f>
        <v>1.6</v>
      </c>
      <c r="T292" s="6">
        <v>1.6875</v>
      </c>
      <c r="U292" s="6">
        <f t="shared" si="4"/>
        <v>1.6875</v>
      </c>
      <c r="V292" t="s">
        <v>50</v>
      </c>
    </row>
    <row r="293" spans="1:22" hidden="1">
      <c r="A293">
        <v>2083</v>
      </c>
      <c r="B293" s="22">
        <v>1</v>
      </c>
      <c r="C293" s="22" t="s">
        <v>21</v>
      </c>
      <c r="D293" s="22" t="s">
        <v>12</v>
      </c>
      <c r="E293" s="22">
        <v>79</v>
      </c>
      <c r="F293" s="22">
        <v>21</v>
      </c>
      <c r="G293" s="22" t="s">
        <v>2168</v>
      </c>
      <c r="H293" s="22" t="s">
        <v>439</v>
      </c>
      <c r="I293" s="22">
        <v>0</v>
      </c>
      <c r="J293" s="22">
        <v>1</v>
      </c>
      <c r="K293" s="22">
        <v>0</v>
      </c>
      <c r="L293" s="22">
        <v>0</v>
      </c>
      <c r="M293" s="22" t="s">
        <v>2156</v>
      </c>
      <c r="N293" s="22">
        <v>14</v>
      </c>
      <c r="O293" s="22">
        <v>14</v>
      </c>
      <c r="P293" s="22">
        <v>0</v>
      </c>
      <c r="Q293" s="22">
        <v>1</v>
      </c>
      <c r="R293">
        <f>IFERROR(IF(I293=1,VLOOKUP(F293,Lookup!$A$2:$B$15,2,FALSE),0),0.5)</f>
        <v>0</v>
      </c>
      <c r="S293">
        <f>IF(K293=1,1,IFERROR(IF(H293="pass",VLOOKUP(F293,[1]Lookup!$D$2:$E$26,2,FALSE),0),1.6))</f>
        <v>1.6</v>
      </c>
      <c r="T293" s="6">
        <v>1.845</v>
      </c>
      <c r="U293" s="6">
        <f t="shared" si="4"/>
        <v>1.845</v>
      </c>
      <c r="V293" t="s">
        <v>157</v>
      </c>
    </row>
    <row r="294" spans="1:22" hidden="1">
      <c r="A294">
        <v>2095</v>
      </c>
      <c r="B294" s="22">
        <v>1</v>
      </c>
      <c r="C294" s="22" t="s">
        <v>21</v>
      </c>
      <c r="D294" s="22" t="s">
        <v>12</v>
      </c>
      <c r="E294" s="22">
        <v>80</v>
      </c>
      <c r="F294" s="22">
        <v>20</v>
      </c>
      <c r="G294" s="22" t="s">
        <v>2176</v>
      </c>
      <c r="H294" s="22" t="s">
        <v>439</v>
      </c>
      <c r="I294" s="22">
        <v>0</v>
      </c>
      <c r="J294" s="22">
        <v>1</v>
      </c>
      <c r="K294" s="22">
        <v>0</v>
      </c>
      <c r="L294" s="22">
        <v>0</v>
      </c>
      <c r="M294" s="22" t="s">
        <v>2135</v>
      </c>
      <c r="N294" s="22">
        <v>2</v>
      </c>
      <c r="O294" s="22">
        <v>2</v>
      </c>
      <c r="P294" s="22">
        <v>0</v>
      </c>
      <c r="Q294" s="22">
        <v>1</v>
      </c>
      <c r="R294">
        <f>IFERROR(IF(I294=1,VLOOKUP(F294,Lookup!$A$2:$B$15,2,FALSE),0),0.5)</f>
        <v>0</v>
      </c>
      <c r="S294">
        <f>IF(K294=1,1,IFERROR(IF(H294="pass",VLOOKUP(F294,[1]Lookup!$D$2:$E$26,2,FALSE),0),1.6))</f>
        <v>1.6</v>
      </c>
      <c r="T294" s="6">
        <v>1.635</v>
      </c>
      <c r="U294" s="6">
        <f t="shared" si="4"/>
        <v>1.635</v>
      </c>
      <c r="V294" t="s">
        <v>103</v>
      </c>
    </row>
    <row r="295" spans="1:22" hidden="1">
      <c r="A295">
        <v>2148</v>
      </c>
      <c r="B295" s="22">
        <v>1</v>
      </c>
      <c r="C295" s="22" t="s">
        <v>12</v>
      </c>
      <c r="D295" s="22" t="s">
        <v>21</v>
      </c>
      <c r="E295" s="22">
        <v>77</v>
      </c>
      <c r="F295" s="22">
        <v>23</v>
      </c>
      <c r="G295" s="22" t="s">
        <v>2214</v>
      </c>
      <c r="H295" s="22" t="s">
        <v>439</v>
      </c>
      <c r="I295" s="22">
        <v>0</v>
      </c>
      <c r="J295" s="22">
        <v>1</v>
      </c>
      <c r="K295" s="22">
        <v>0</v>
      </c>
      <c r="L295" s="22">
        <v>0</v>
      </c>
      <c r="M295" s="22" t="s">
        <v>2159</v>
      </c>
      <c r="N295" s="22">
        <v>2</v>
      </c>
      <c r="O295" s="22">
        <v>2</v>
      </c>
      <c r="P295" s="22">
        <v>0</v>
      </c>
      <c r="Q295" s="22">
        <v>1</v>
      </c>
      <c r="R295">
        <f>IFERROR(IF(I295=1,VLOOKUP(F295,Lookup!$A$2:$B$15,2,FALSE),0),0.5)</f>
        <v>0</v>
      </c>
      <c r="S295">
        <f>IF(K295=1,1,IFERROR(IF(H295="pass",VLOOKUP(F295,[1]Lookup!$D$2:$E$26,2,FALSE),0),1.6))</f>
        <v>1.6</v>
      </c>
      <c r="T295" s="6">
        <v>1.635</v>
      </c>
      <c r="U295" s="6">
        <f t="shared" si="4"/>
        <v>1.635</v>
      </c>
      <c r="V295" t="s">
        <v>50</v>
      </c>
    </row>
    <row r="296" spans="1:22" hidden="1">
      <c r="A296">
        <v>2149</v>
      </c>
      <c r="B296" s="22">
        <v>1</v>
      </c>
      <c r="C296" s="22" t="s">
        <v>12</v>
      </c>
      <c r="D296" s="22" t="s">
        <v>21</v>
      </c>
      <c r="E296" s="22">
        <v>75</v>
      </c>
      <c r="F296" s="22">
        <v>25</v>
      </c>
      <c r="G296" s="22" t="s">
        <v>2215</v>
      </c>
      <c r="H296" s="22" t="s">
        <v>439</v>
      </c>
      <c r="I296" s="22">
        <v>0</v>
      </c>
      <c r="J296" s="22">
        <v>1</v>
      </c>
      <c r="K296" s="22">
        <v>0</v>
      </c>
      <c r="L296" s="22">
        <v>0</v>
      </c>
      <c r="M296" s="22" t="s">
        <v>1208</v>
      </c>
      <c r="N296" s="22">
        <v>-1</v>
      </c>
      <c r="O296" s="22">
        <v>-1</v>
      </c>
      <c r="P296" s="22">
        <v>0</v>
      </c>
      <c r="Q296" s="22">
        <v>1</v>
      </c>
      <c r="R296">
        <f>IFERROR(IF(I296=1,VLOOKUP(F296,Lookup!$A$2:$B$15,2,FALSE),0),0.5)</f>
        <v>0</v>
      </c>
      <c r="S296">
        <f>IF(K296=1,1,IFERROR(IF(H296="pass",VLOOKUP(F296,[1]Lookup!$D$2:$E$26,2,FALSE),0),1.6))</f>
        <v>1.6</v>
      </c>
      <c r="T296" s="6">
        <v>1.5825</v>
      </c>
      <c r="U296" s="6">
        <f t="shared" si="4"/>
        <v>1.5825</v>
      </c>
      <c r="V296" t="s">
        <v>369</v>
      </c>
    </row>
    <row r="297" spans="1:22" hidden="1">
      <c r="A297">
        <v>2150</v>
      </c>
      <c r="B297" s="22">
        <v>1</v>
      </c>
      <c r="C297" s="22" t="s">
        <v>12</v>
      </c>
      <c r="D297" s="22" t="s">
        <v>21</v>
      </c>
      <c r="E297" s="22">
        <v>75</v>
      </c>
      <c r="F297" s="22">
        <v>25</v>
      </c>
      <c r="G297" s="22" t="s">
        <v>2216</v>
      </c>
      <c r="H297" s="22" t="s">
        <v>439</v>
      </c>
      <c r="I297" s="22">
        <v>0</v>
      </c>
      <c r="J297" s="22">
        <v>1</v>
      </c>
      <c r="K297" s="22">
        <v>0</v>
      </c>
      <c r="L297" s="22">
        <v>0</v>
      </c>
      <c r="M297" s="22" t="s">
        <v>2125</v>
      </c>
      <c r="N297" s="22">
        <v>41</v>
      </c>
      <c r="O297" s="22">
        <v>41</v>
      </c>
      <c r="P297" s="22">
        <v>0</v>
      </c>
      <c r="Q297" s="22">
        <v>1</v>
      </c>
      <c r="R297">
        <f>IFERROR(IF(I297=1,VLOOKUP(F297,Lookup!$A$2:$B$15,2,FALSE),0),0.5)</f>
        <v>0</v>
      </c>
      <c r="S297">
        <f>IF(K297=1,1,IFERROR(IF(H297="pass",VLOOKUP(F297,[1]Lookup!$D$2:$E$26,2,FALSE),0),1.6))</f>
        <v>1.6</v>
      </c>
      <c r="T297" s="6">
        <v>2.3174999999999999</v>
      </c>
      <c r="U297" s="6">
        <f t="shared" si="4"/>
        <v>2.3174999999999999</v>
      </c>
      <c r="V297" t="s">
        <v>479</v>
      </c>
    </row>
    <row r="298" spans="1:22" hidden="1">
      <c r="A298">
        <v>2151</v>
      </c>
      <c r="B298" s="22">
        <v>1</v>
      </c>
      <c r="C298" s="22" t="s">
        <v>12</v>
      </c>
      <c r="D298" s="22" t="s">
        <v>21</v>
      </c>
      <c r="E298" s="22">
        <v>75</v>
      </c>
      <c r="F298" s="22">
        <v>25</v>
      </c>
      <c r="G298" s="22" t="s">
        <v>2217</v>
      </c>
      <c r="H298" s="22" t="s">
        <v>439</v>
      </c>
      <c r="I298" s="22">
        <v>0</v>
      </c>
      <c r="J298" s="22">
        <v>1</v>
      </c>
      <c r="K298" s="22">
        <v>0</v>
      </c>
      <c r="L298" s="22">
        <v>0</v>
      </c>
      <c r="M298" s="22" t="s">
        <v>2159</v>
      </c>
      <c r="N298" s="22">
        <v>18</v>
      </c>
      <c r="O298" s="22">
        <v>18</v>
      </c>
      <c r="P298" s="22">
        <v>0</v>
      </c>
      <c r="Q298" s="22">
        <v>1</v>
      </c>
      <c r="R298">
        <f>IFERROR(IF(I298=1,VLOOKUP(F298,Lookup!$A$2:$B$15,2,FALSE),0),0.5)</f>
        <v>0</v>
      </c>
      <c r="S298">
        <f>IF(K298=1,1,IFERROR(IF(H298="pass",VLOOKUP(F298,[1]Lookup!$D$2:$E$26,2,FALSE),0),1.6))</f>
        <v>1.6</v>
      </c>
      <c r="T298" s="6">
        <v>1.915</v>
      </c>
      <c r="U298" s="6">
        <f t="shared" si="4"/>
        <v>1.915</v>
      </c>
      <c r="V298" t="s">
        <v>50</v>
      </c>
    </row>
    <row r="299" spans="1:22" hidden="1">
      <c r="A299">
        <v>2171</v>
      </c>
      <c r="B299" s="22">
        <v>1</v>
      </c>
      <c r="C299" s="22" t="s">
        <v>22</v>
      </c>
      <c r="D299" s="22" t="s">
        <v>16</v>
      </c>
      <c r="E299" s="22">
        <v>75</v>
      </c>
      <c r="F299" s="22">
        <v>25</v>
      </c>
      <c r="G299" s="22" t="s">
        <v>2225</v>
      </c>
      <c r="H299" s="22" t="s">
        <v>439</v>
      </c>
      <c r="I299" s="22">
        <v>0</v>
      </c>
      <c r="J299" s="22">
        <v>1</v>
      </c>
      <c r="K299" s="22">
        <v>0</v>
      </c>
      <c r="L299" s="22">
        <v>0</v>
      </c>
      <c r="M299" s="22" t="s">
        <v>2226</v>
      </c>
      <c r="N299" s="22">
        <v>16</v>
      </c>
      <c r="O299" s="22">
        <v>16</v>
      </c>
      <c r="P299" s="22">
        <v>0</v>
      </c>
      <c r="Q299" s="22">
        <v>1</v>
      </c>
      <c r="R299">
        <f>IFERROR(IF(I299=1,VLOOKUP(F299,Lookup!$A$2:$B$15,2,FALSE),0),0.5)</f>
        <v>0</v>
      </c>
      <c r="S299">
        <f>IF(K299=1,1,IFERROR(IF(H299="pass",VLOOKUP(F299,[1]Lookup!$D$2:$E$26,2,FALSE),0),1.6))</f>
        <v>1.6</v>
      </c>
      <c r="T299" s="6">
        <v>1.8800000000000001</v>
      </c>
      <c r="U299" s="6">
        <f t="shared" si="4"/>
        <v>1.8800000000000001</v>
      </c>
      <c r="V299" t="s">
        <v>64</v>
      </c>
    </row>
    <row r="300" spans="1:22" hidden="1">
      <c r="A300">
        <v>2187</v>
      </c>
      <c r="B300" s="22">
        <v>1</v>
      </c>
      <c r="C300" s="22" t="s">
        <v>16</v>
      </c>
      <c r="D300" s="22" t="s">
        <v>22</v>
      </c>
      <c r="E300" s="22">
        <v>75</v>
      </c>
      <c r="F300" s="22">
        <v>25</v>
      </c>
      <c r="G300" s="22" t="s">
        <v>2243</v>
      </c>
      <c r="H300" s="22" t="s">
        <v>439</v>
      </c>
      <c r="I300" s="22">
        <v>0</v>
      </c>
      <c r="J300" s="22">
        <v>1</v>
      </c>
      <c r="K300" s="22">
        <v>0</v>
      </c>
      <c r="L300" s="22">
        <v>0</v>
      </c>
      <c r="M300" s="22" t="s">
        <v>2244</v>
      </c>
      <c r="N300" s="22">
        <v>-4</v>
      </c>
      <c r="O300" s="22">
        <v>-4</v>
      </c>
      <c r="P300" s="22">
        <v>0</v>
      </c>
      <c r="Q300" s="22">
        <v>1</v>
      </c>
      <c r="R300">
        <f>IFERROR(IF(I300=1,VLOOKUP(F300,Lookup!$A$2:$B$15,2,FALSE),0),0.5)</f>
        <v>0</v>
      </c>
      <c r="S300">
        <f>IF(K300=1,1,IFERROR(IF(H300="pass",VLOOKUP(F300,[1]Lookup!$D$2:$E$26,2,FALSE),0),1.6))</f>
        <v>1.6</v>
      </c>
      <c r="T300" s="6">
        <v>1.53</v>
      </c>
      <c r="U300" s="6">
        <f t="shared" si="4"/>
        <v>1.53</v>
      </c>
      <c r="V300" t="s">
        <v>422</v>
      </c>
    </row>
    <row r="301" spans="1:22" hidden="1">
      <c r="A301">
        <v>2234</v>
      </c>
      <c r="B301" s="22">
        <v>1</v>
      </c>
      <c r="C301" s="22" t="s">
        <v>16</v>
      </c>
      <c r="D301" s="22" t="s">
        <v>22</v>
      </c>
      <c r="E301" s="22">
        <v>75</v>
      </c>
      <c r="F301" s="22">
        <v>25</v>
      </c>
      <c r="G301" s="22" t="s">
        <v>2281</v>
      </c>
      <c r="H301" s="22" t="s">
        <v>439</v>
      </c>
      <c r="I301" s="22">
        <v>0</v>
      </c>
      <c r="J301" s="22">
        <v>1</v>
      </c>
      <c r="K301" s="22">
        <v>0</v>
      </c>
      <c r="L301" s="22">
        <v>0</v>
      </c>
      <c r="M301" s="22" t="s">
        <v>1595</v>
      </c>
      <c r="N301" s="22">
        <v>4</v>
      </c>
      <c r="O301" s="22">
        <v>4</v>
      </c>
      <c r="P301" s="22">
        <v>0</v>
      </c>
      <c r="Q301" s="22">
        <v>1</v>
      </c>
      <c r="R301">
        <f>IFERROR(IF(I301=1,VLOOKUP(F301,Lookup!$A$2:$B$15,2,FALSE),0),0.5)</f>
        <v>0</v>
      </c>
      <c r="S301">
        <f>IF(K301=1,1,IFERROR(IF(H301="pass",VLOOKUP(F301,[1]Lookup!$D$2:$E$26,2,FALSE),0),1.6))</f>
        <v>1.6</v>
      </c>
      <c r="T301" s="6">
        <v>1.6700000000000002</v>
      </c>
      <c r="U301" s="6">
        <f t="shared" si="4"/>
        <v>1.6700000000000002</v>
      </c>
      <c r="V301" t="s">
        <v>474</v>
      </c>
    </row>
    <row r="302" spans="1:22" hidden="1">
      <c r="A302">
        <v>2324</v>
      </c>
      <c r="B302" s="22">
        <v>1</v>
      </c>
      <c r="C302" s="22" t="s">
        <v>22</v>
      </c>
      <c r="D302" s="22" t="s">
        <v>16</v>
      </c>
      <c r="E302" s="22">
        <v>77</v>
      </c>
      <c r="F302" s="22">
        <v>23</v>
      </c>
      <c r="G302" s="22" t="s">
        <v>2340</v>
      </c>
      <c r="H302" s="22" t="s">
        <v>439</v>
      </c>
      <c r="I302" s="22">
        <v>0</v>
      </c>
      <c r="J302" s="22">
        <v>1</v>
      </c>
      <c r="K302" s="22">
        <v>0</v>
      </c>
      <c r="L302" s="22">
        <v>0</v>
      </c>
      <c r="M302" s="22" t="s">
        <v>2226</v>
      </c>
      <c r="N302" s="22">
        <v>22</v>
      </c>
      <c r="O302" s="22">
        <v>22</v>
      </c>
      <c r="P302" s="22">
        <v>0</v>
      </c>
      <c r="Q302" s="22">
        <v>1</v>
      </c>
      <c r="R302">
        <f>IFERROR(IF(I302=1,VLOOKUP(F302,Lookup!$A$2:$B$15,2,FALSE),0),0.5)</f>
        <v>0</v>
      </c>
      <c r="S302">
        <f>IF(K302=1,1,IFERROR(IF(H302="pass",VLOOKUP(F302,[1]Lookup!$D$2:$E$26,2,FALSE),0),1.6))</f>
        <v>1.6</v>
      </c>
      <c r="T302" s="6">
        <v>1.9850000000000001</v>
      </c>
      <c r="U302" s="6">
        <f t="shared" si="4"/>
        <v>1.9850000000000001</v>
      </c>
      <c r="V302" t="s">
        <v>64</v>
      </c>
    </row>
    <row r="303" spans="1:22" hidden="1">
      <c r="A303">
        <v>2325</v>
      </c>
      <c r="B303" s="22">
        <v>1</v>
      </c>
      <c r="C303" s="22" t="s">
        <v>22</v>
      </c>
      <c r="D303" s="22" t="s">
        <v>16</v>
      </c>
      <c r="E303" s="22">
        <v>77</v>
      </c>
      <c r="F303" s="22">
        <v>23</v>
      </c>
      <c r="G303" s="22" t="s">
        <v>2341</v>
      </c>
      <c r="H303" s="22" t="s">
        <v>439</v>
      </c>
      <c r="I303" s="22">
        <v>0</v>
      </c>
      <c r="J303" s="22">
        <v>1</v>
      </c>
      <c r="K303" s="22">
        <v>0</v>
      </c>
      <c r="L303" s="22">
        <v>0</v>
      </c>
      <c r="M303" s="22" t="s">
        <v>2259</v>
      </c>
      <c r="N303" s="22">
        <v>-5</v>
      </c>
      <c r="O303" s="22">
        <v>-5</v>
      </c>
      <c r="P303" s="22">
        <v>0</v>
      </c>
      <c r="Q303" s="22">
        <v>1</v>
      </c>
      <c r="R303">
        <f>IFERROR(IF(I303=1,VLOOKUP(F303,Lookup!$A$2:$B$15,2,FALSE),0),0.5)</f>
        <v>0</v>
      </c>
      <c r="S303">
        <f>IF(K303=1,1,IFERROR(IF(H303="pass",VLOOKUP(F303,[1]Lookup!$D$2:$E$26,2,FALSE),0),1.6))</f>
        <v>1.6</v>
      </c>
      <c r="T303" s="6">
        <v>1.5125000000000002</v>
      </c>
      <c r="U303" s="6">
        <f t="shared" si="4"/>
        <v>1.5125000000000002</v>
      </c>
      <c r="V303" t="s">
        <v>515</v>
      </c>
    </row>
    <row r="304" spans="1:22" hidden="1">
      <c r="A304">
        <v>2326</v>
      </c>
      <c r="B304" s="22">
        <v>1</v>
      </c>
      <c r="C304" s="22" t="s">
        <v>22</v>
      </c>
      <c r="D304" s="22" t="s">
        <v>16</v>
      </c>
      <c r="E304" s="22">
        <v>77</v>
      </c>
      <c r="F304" s="22">
        <v>23</v>
      </c>
      <c r="G304" s="22" t="s">
        <v>2342</v>
      </c>
      <c r="H304" s="22" t="s">
        <v>439</v>
      </c>
      <c r="I304" s="22">
        <v>0</v>
      </c>
      <c r="J304" s="22">
        <v>1</v>
      </c>
      <c r="K304" s="22">
        <v>0</v>
      </c>
      <c r="L304" s="22">
        <v>0</v>
      </c>
      <c r="M304" s="22" t="s">
        <v>2233</v>
      </c>
      <c r="N304" s="22">
        <v>7</v>
      </c>
      <c r="O304" s="22">
        <v>7</v>
      </c>
      <c r="P304" s="22">
        <v>0</v>
      </c>
      <c r="Q304" s="22">
        <v>1</v>
      </c>
      <c r="R304">
        <f>IFERROR(IF(I304=1,VLOOKUP(F304,Lookup!$A$2:$B$15,2,FALSE),0),0.5)</f>
        <v>0</v>
      </c>
      <c r="S304">
        <f>IF(K304=1,1,IFERROR(IF(H304="pass",VLOOKUP(F304,[1]Lookup!$D$2:$E$26,2,FALSE),0),1.6))</f>
        <v>1.6</v>
      </c>
      <c r="T304" s="6">
        <v>1.7225000000000001</v>
      </c>
      <c r="U304" s="6">
        <f t="shared" si="4"/>
        <v>1.7225000000000001</v>
      </c>
      <c r="V304" t="s">
        <v>506</v>
      </c>
    </row>
    <row r="305" spans="1:22" hidden="1">
      <c r="A305">
        <v>2331</v>
      </c>
      <c r="B305" s="22">
        <v>1</v>
      </c>
      <c r="C305" s="22" t="s">
        <v>16</v>
      </c>
      <c r="D305" s="22" t="s">
        <v>22</v>
      </c>
      <c r="E305" s="22">
        <v>78</v>
      </c>
      <c r="F305" s="22">
        <v>22</v>
      </c>
      <c r="G305" s="22" t="s">
        <v>2345</v>
      </c>
      <c r="H305" s="22" t="s">
        <v>439</v>
      </c>
      <c r="I305" s="22">
        <v>0</v>
      </c>
      <c r="J305" s="22">
        <v>1</v>
      </c>
      <c r="K305" s="22">
        <v>0</v>
      </c>
      <c r="L305" s="22">
        <v>0</v>
      </c>
      <c r="M305" s="22" t="s">
        <v>2250</v>
      </c>
      <c r="N305" s="22">
        <v>0</v>
      </c>
      <c r="O305" s="22">
        <v>0</v>
      </c>
      <c r="P305" s="22">
        <v>0</v>
      </c>
      <c r="Q305" s="22">
        <v>1</v>
      </c>
      <c r="R305">
        <f>IFERROR(IF(I305=1,VLOOKUP(F305,Lookup!$A$2:$B$15,2,FALSE),0),0.5)</f>
        <v>0</v>
      </c>
      <c r="S305">
        <f>IF(K305=1,1,IFERROR(IF(H305="pass",VLOOKUP(F305,[1]Lookup!$D$2:$E$26,2,FALSE),0),1.6))</f>
        <v>1.6</v>
      </c>
      <c r="T305" s="6">
        <v>1.6</v>
      </c>
      <c r="U305" s="6">
        <f t="shared" si="4"/>
        <v>1.6</v>
      </c>
      <c r="V305" t="s">
        <v>146</v>
      </c>
    </row>
    <row r="306" spans="1:22" hidden="1">
      <c r="A306">
        <v>2334</v>
      </c>
      <c r="B306" s="22">
        <v>1</v>
      </c>
      <c r="C306" s="22" t="s">
        <v>22</v>
      </c>
      <c r="D306" s="22" t="s">
        <v>16</v>
      </c>
      <c r="E306" s="22">
        <v>76</v>
      </c>
      <c r="F306" s="22">
        <v>24</v>
      </c>
      <c r="G306" s="22" t="s">
        <v>2347</v>
      </c>
      <c r="H306" s="22" t="s">
        <v>439</v>
      </c>
      <c r="I306" s="22">
        <v>0</v>
      </c>
      <c r="J306" s="22">
        <v>1</v>
      </c>
      <c r="K306" s="22">
        <v>0</v>
      </c>
      <c r="L306" s="22">
        <v>0</v>
      </c>
      <c r="M306" s="22" t="s">
        <v>2259</v>
      </c>
      <c r="N306" s="22">
        <v>1</v>
      </c>
      <c r="O306" s="22">
        <v>1</v>
      </c>
      <c r="P306" s="22">
        <v>0</v>
      </c>
      <c r="Q306" s="22">
        <v>1</v>
      </c>
      <c r="R306">
        <f>IFERROR(IF(I306=1,VLOOKUP(F306,Lookup!$A$2:$B$15,2,FALSE),0),0.5)</f>
        <v>0</v>
      </c>
      <c r="S306">
        <f>IF(K306=1,1,IFERROR(IF(H306="pass",VLOOKUP(F306,[1]Lookup!$D$2:$E$26,2,FALSE),0),1.6))</f>
        <v>1.6</v>
      </c>
      <c r="T306" s="6">
        <v>1.6175000000000002</v>
      </c>
      <c r="U306" s="6">
        <f t="shared" si="4"/>
        <v>1.6175000000000002</v>
      </c>
      <c r="V306" t="s">
        <v>515</v>
      </c>
    </row>
    <row r="307" spans="1:22" hidden="1">
      <c r="A307">
        <v>2337</v>
      </c>
      <c r="B307" s="22">
        <v>1</v>
      </c>
      <c r="C307" s="22" t="s">
        <v>22</v>
      </c>
      <c r="D307" s="22" t="s">
        <v>16</v>
      </c>
      <c r="E307" s="22">
        <v>75</v>
      </c>
      <c r="F307" s="22">
        <v>25</v>
      </c>
      <c r="G307" s="22" t="s">
        <v>2349</v>
      </c>
      <c r="H307" s="22" t="s">
        <v>439</v>
      </c>
      <c r="I307" s="22">
        <v>0</v>
      </c>
      <c r="J307" s="22">
        <v>1</v>
      </c>
      <c r="K307" s="22">
        <v>0</v>
      </c>
      <c r="L307" s="22">
        <v>0</v>
      </c>
      <c r="M307" s="22" t="s">
        <v>2226</v>
      </c>
      <c r="N307" s="22">
        <v>7</v>
      </c>
      <c r="O307" s="22">
        <v>7</v>
      </c>
      <c r="P307" s="22">
        <v>0</v>
      </c>
      <c r="Q307" s="22">
        <v>1</v>
      </c>
      <c r="R307">
        <f>IFERROR(IF(I307=1,VLOOKUP(F307,Lookup!$A$2:$B$15,2,FALSE),0),0.5)</f>
        <v>0</v>
      </c>
      <c r="S307">
        <f>IF(K307=1,1,IFERROR(IF(H307="pass",VLOOKUP(F307,[1]Lookup!$D$2:$E$26,2,FALSE),0),1.6))</f>
        <v>1.6</v>
      </c>
      <c r="T307" s="6">
        <v>1.7225000000000001</v>
      </c>
      <c r="U307" s="6">
        <f t="shared" si="4"/>
        <v>1.7225000000000001</v>
      </c>
      <c r="V307" t="s">
        <v>64</v>
      </c>
    </row>
    <row r="308" spans="1:22" hidden="1">
      <c r="A308">
        <v>2377</v>
      </c>
      <c r="B308" s="22">
        <v>1</v>
      </c>
      <c r="C308" s="22" t="s">
        <v>26</v>
      </c>
      <c r="D308" s="22" t="s">
        <v>15</v>
      </c>
      <c r="E308" s="22">
        <v>77</v>
      </c>
      <c r="F308" s="22">
        <v>23</v>
      </c>
      <c r="G308" s="22" t="s">
        <v>2374</v>
      </c>
      <c r="H308" s="22" t="s">
        <v>439</v>
      </c>
      <c r="I308" s="22">
        <v>0</v>
      </c>
      <c r="J308" s="22">
        <v>1</v>
      </c>
      <c r="K308" s="22">
        <v>0</v>
      </c>
      <c r="L308" s="22">
        <v>0</v>
      </c>
      <c r="M308" s="22" t="s">
        <v>2375</v>
      </c>
      <c r="N308" s="22">
        <v>2</v>
      </c>
      <c r="O308" s="22">
        <v>2</v>
      </c>
      <c r="P308" s="22">
        <v>0</v>
      </c>
      <c r="Q308" s="22">
        <v>1</v>
      </c>
      <c r="R308">
        <f>IFERROR(IF(I308=1,VLOOKUP(F308,Lookup!$A$2:$B$15,2,FALSE),0),0.5)</f>
        <v>0</v>
      </c>
      <c r="S308">
        <f>IF(K308=1,1,IFERROR(IF(H308="pass",VLOOKUP(F308,[1]Lookup!$D$2:$E$26,2,FALSE),0),1.6))</f>
        <v>1.6</v>
      </c>
      <c r="T308" s="6">
        <v>1.635</v>
      </c>
      <c r="U308" s="6">
        <f t="shared" si="4"/>
        <v>1.635</v>
      </c>
      <c r="V308" t="s">
        <v>78</v>
      </c>
    </row>
    <row r="309" spans="1:22" hidden="1">
      <c r="A309">
        <v>2385</v>
      </c>
      <c r="B309" s="22">
        <v>1</v>
      </c>
      <c r="C309" s="22" t="s">
        <v>15</v>
      </c>
      <c r="D309" s="22" t="s">
        <v>26</v>
      </c>
      <c r="E309" s="22">
        <v>80</v>
      </c>
      <c r="F309" s="22">
        <v>20</v>
      </c>
      <c r="G309" s="22" t="s">
        <v>2382</v>
      </c>
      <c r="H309" s="22" t="s">
        <v>439</v>
      </c>
      <c r="I309" s="22">
        <v>0</v>
      </c>
      <c r="J309" s="22">
        <v>1</v>
      </c>
      <c r="K309" s="22">
        <v>0</v>
      </c>
      <c r="L309" s="22">
        <v>0</v>
      </c>
      <c r="M309" s="22" t="s">
        <v>1549</v>
      </c>
      <c r="N309" s="22">
        <v>4</v>
      </c>
      <c r="O309" s="22">
        <v>4</v>
      </c>
      <c r="P309" s="22">
        <v>0</v>
      </c>
      <c r="Q309" s="22">
        <v>1</v>
      </c>
      <c r="R309">
        <f>IFERROR(IF(I309=1,VLOOKUP(F309,Lookup!$A$2:$B$15,2,FALSE),0),0.5)</f>
        <v>0</v>
      </c>
      <c r="S309">
        <f>IF(K309=1,1,IFERROR(IF(H309="pass",VLOOKUP(F309,[1]Lookup!$D$2:$E$26,2,FALSE),0),1.6))</f>
        <v>1.6</v>
      </c>
      <c r="T309" s="6">
        <v>1.6700000000000002</v>
      </c>
      <c r="U309" s="6">
        <f t="shared" si="4"/>
        <v>1.6700000000000002</v>
      </c>
      <c r="V309" t="s">
        <v>77</v>
      </c>
    </row>
    <row r="310" spans="1:22" hidden="1">
      <c r="A310">
        <v>2395</v>
      </c>
      <c r="B310" s="22">
        <v>1</v>
      </c>
      <c r="C310" s="22" t="s">
        <v>15</v>
      </c>
      <c r="D310" s="22" t="s">
        <v>26</v>
      </c>
      <c r="E310" s="22">
        <v>79</v>
      </c>
      <c r="F310" s="22">
        <v>21</v>
      </c>
      <c r="G310" s="22" t="s">
        <v>2392</v>
      </c>
      <c r="H310" s="22" t="s">
        <v>439</v>
      </c>
      <c r="I310" s="22">
        <v>0</v>
      </c>
      <c r="J310" s="22">
        <v>1</v>
      </c>
      <c r="K310" s="22">
        <v>0</v>
      </c>
      <c r="L310" s="22">
        <v>0</v>
      </c>
      <c r="M310" s="22" t="s">
        <v>2390</v>
      </c>
      <c r="N310" s="22">
        <v>12</v>
      </c>
      <c r="O310" s="22">
        <v>12</v>
      </c>
      <c r="P310" s="22">
        <v>0</v>
      </c>
      <c r="Q310" s="22">
        <v>1</v>
      </c>
      <c r="R310">
        <f>IFERROR(IF(I310=1,VLOOKUP(F310,Lookup!$A$2:$B$15,2,FALSE),0),0.5)</f>
        <v>0</v>
      </c>
      <c r="S310">
        <f>IF(K310=1,1,IFERROR(IF(H310="pass",VLOOKUP(F310,[1]Lookup!$D$2:$E$26,2,FALSE),0),1.6))</f>
        <v>1.6</v>
      </c>
      <c r="T310" s="6">
        <v>1.81</v>
      </c>
      <c r="U310" s="6">
        <f t="shared" si="4"/>
        <v>1.81</v>
      </c>
      <c r="V310" t="s">
        <v>122</v>
      </c>
    </row>
    <row r="311" spans="1:22" hidden="1">
      <c r="A311">
        <v>2402</v>
      </c>
      <c r="B311" s="22">
        <v>1</v>
      </c>
      <c r="C311" s="22" t="s">
        <v>26</v>
      </c>
      <c r="D311" s="22" t="s">
        <v>15</v>
      </c>
      <c r="E311" s="22">
        <v>76</v>
      </c>
      <c r="F311" s="22">
        <v>24</v>
      </c>
      <c r="G311" s="22" t="s">
        <v>2398</v>
      </c>
      <c r="H311" s="22" t="s">
        <v>439</v>
      </c>
      <c r="I311" s="22">
        <v>0</v>
      </c>
      <c r="J311" s="22">
        <v>1</v>
      </c>
      <c r="K311" s="22">
        <v>0</v>
      </c>
      <c r="L311" s="22">
        <v>0</v>
      </c>
      <c r="M311" s="22" t="s">
        <v>2378</v>
      </c>
      <c r="N311" s="22">
        <v>13</v>
      </c>
      <c r="O311" s="22">
        <v>13</v>
      </c>
      <c r="P311" s="22">
        <v>0</v>
      </c>
      <c r="Q311" s="22">
        <v>1</v>
      </c>
      <c r="R311">
        <f>IFERROR(IF(I311=1,VLOOKUP(F311,Lookup!$A$2:$B$15,2,FALSE),0),0.5)</f>
        <v>0</v>
      </c>
      <c r="S311">
        <f>IF(K311=1,1,IFERROR(IF(H311="pass",VLOOKUP(F311,[1]Lookup!$D$2:$E$26,2,FALSE),0),1.6))</f>
        <v>1.6</v>
      </c>
      <c r="T311" s="6">
        <v>1.8275000000000001</v>
      </c>
      <c r="U311" s="6">
        <f t="shared" si="4"/>
        <v>1.8275000000000001</v>
      </c>
      <c r="V311" t="s">
        <v>480</v>
      </c>
    </row>
    <row r="312" spans="1:22" hidden="1">
      <c r="A312">
        <v>2426</v>
      </c>
      <c r="B312" s="22">
        <v>1</v>
      </c>
      <c r="C312" s="22" t="s">
        <v>26</v>
      </c>
      <c r="D312" s="22" t="s">
        <v>15</v>
      </c>
      <c r="E312" s="22">
        <v>78</v>
      </c>
      <c r="F312" s="22">
        <v>22</v>
      </c>
      <c r="G312" s="22" t="s">
        <v>2416</v>
      </c>
      <c r="H312" s="22" t="s">
        <v>439</v>
      </c>
      <c r="I312" s="22">
        <v>0</v>
      </c>
      <c r="J312" s="22">
        <v>1</v>
      </c>
      <c r="K312" s="22">
        <v>0</v>
      </c>
      <c r="L312" s="22">
        <v>0</v>
      </c>
      <c r="M312" s="22" t="s">
        <v>2370</v>
      </c>
      <c r="N312" s="22">
        <v>3</v>
      </c>
      <c r="O312" s="22">
        <v>3</v>
      </c>
      <c r="P312" s="22">
        <v>0</v>
      </c>
      <c r="Q312" s="22">
        <v>1</v>
      </c>
      <c r="R312">
        <f>IFERROR(IF(I312=1,VLOOKUP(F312,Lookup!$A$2:$B$15,2,FALSE),0),0.5)</f>
        <v>0</v>
      </c>
      <c r="S312">
        <f>IF(K312=1,1,IFERROR(IF(H312="pass",VLOOKUP(F312,[1]Lookup!$D$2:$E$26,2,FALSE),0),1.6))</f>
        <v>1.6</v>
      </c>
      <c r="T312" s="6">
        <v>1.6525000000000001</v>
      </c>
      <c r="U312" s="6">
        <f t="shared" si="4"/>
        <v>1.6525000000000001</v>
      </c>
      <c r="V312" t="s">
        <v>89</v>
      </c>
    </row>
    <row r="313" spans="1:22" hidden="1">
      <c r="A313">
        <v>2458</v>
      </c>
      <c r="B313" s="22">
        <v>1</v>
      </c>
      <c r="C313" s="22" t="s">
        <v>26</v>
      </c>
      <c r="D313" s="22" t="s">
        <v>15</v>
      </c>
      <c r="E313" s="22">
        <v>75</v>
      </c>
      <c r="F313" s="22">
        <v>25</v>
      </c>
      <c r="G313" s="22" t="s">
        <v>2436</v>
      </c>
      <c r="H313" s="22" t="s">
        <v>439</v>
      </c>
      <c r="I313" s="22">
        <v>0</v>
      </c>
      <c r="J313" s="22">
        <v>1</v>
      </c>
      <c r="K313" s="22">
        <v>0</v>
      </c>
      <c r="L313" s="22">
        <v>0</v>
      </c>
      <c r="M313" s="22" t="s">
        <v>2361</v>
      </c>
      <c r="N313" s="22">
        <v>3</v>
      </c>
      <c r="O313" s="22">
        <v>3</v>
      </c>
      <c r="P313" s="22">
        <v>0</v>
      </c>
      <c r="Q313" s="22">
        <v>1</v>
      </c>
      <c r="R313">
        <f>IFERROR(IF(I313=1,VLOOKUP(F313,Lookup!$A$2:$B$15,2,FALSE),0),0.5)</f>
        <v>0</v>
      </c>
      <c r="S313">
        <f>IF(K313=1,1,IFERROR(IF(H313="pass",VLOOKUP(F313,[1]Lookup!$D$2:$E$26,2,FALSE),0),1.6))</f>
        <v>1.6</v>
      </c>
      <c r="T313" s="6">
        <v>1.6525000000000001</v>
      </c>
      <c r="U313" s="6">
        <f t="shared" si="4"/>
        <v>1.6525000000000001</v>
      </c>
      <c r="V313" t="s">
        <v>166</v>
      </c>
    </row>
    <row r="314" spans="1:22" hidden="1">
      <c r="A314">
        <v>2482</v>
      </c>
      <c r="B314" s="22">
        <v>1</v>
      </c>
      <c r="C314" s="22" t="s">
        <v>26</v>
      </c>
      <c r="D314" s="22" t="s">
        <v>15</v>
      </c>
      <c r="E314" s="22">
        <v>75</v>
      </c>
      <c r="F314" s="22">
        <v>25</v>
      </c>
      <c r="G314" s="22" t="s">
        <v>2460</v>
      </c>
      <c r="H314" s="22" t="s">
        <v>439</v>
      </c>
      <c r="I314" s="22">
        <v>0</v>
      </c>
      <c r="J314" s="22">
        <v>1</v>
      </c>
      <c r="K314" s="22">
        <v>0</v>
      </c>
      <c r="L314" s="22">
        <v>0</v>
      </c>
      <c r="M314" s="22" t="s">
        <v>2359</v>
      </c>
      <c r="N314" s="22">
        <v>4</v>
      </c>
      <c r="O314" s="22">
        <v>4</v>
      </c>
      <c r="P314" s="22">
        <v>0</v>
      </c>
      <c r="Q314" s="22">
        <v>1</v>
      </c>
      <c r="R314">
        <f>IFERROR(IF(I314=1,VLOOKUP(F314,Lookup!$A$2:$B$15,2,FALSE),0),0.5)</f>
        <v>0</v>
      </c>
      <c r="S314">
        <f>IF(K314=1,1,IFERROR(IF(H314="pass",VLOOKUP(F314,[1]Lookup!$D$2:$E$26,2,FALSE),0),1.6))</f>
        <v>1.6</v>
      </c>
      <c r="T314" s="6">
        <v>1.6700000000000002</v>
      </c>
      <c r="U314" s="6">
        <f t="shared" si="4"/>
        <v>1.6700000000000002</v>
      </c>
      <c r="V314" t="s">
        <v>53</v>
      </c>
    </row>
    <row r="315" spans="1:22" hidden="1">
      <c r="A315">
        <v>2498</v>
      </c>
      <c r="B315" s="22">
        <v>1</v>
      </c>
      <c r="C315" s="22" t="s">
        <v>26</v>
      </c>
      <c r="D315" s="22" t="s">
        <v>15</v>
      </c>
      <c r="E315" s="22">
        <v>75</v>
      </c>
      <c r="F315" s="22">
        <v>25</v>
      </c>
      <c r="G315" s="22" t="s">
        <v>2471</v>
      </c>
      <c r="H315" s="22" t="s">
        <v>439</v>
      </c>
      <c r="I315" s="22">
        <v>0</v>
      </c>
      <c r="J315" s="22">
        <v>1</v>
      </c>
      <c r="K315" s="22">
        <v>0</v>
      </c>
      <c r="L315" s="22">
        <v>0</v>
      </c>
      <c r="M315" s="22" t="s">
        <v>2359</v>
      </c>
      <c r="N315" s="22">
        <v>4</v>
      </c>
      <c r="O315" s="22">
        <v>4</v>
      </c>
      <c r="P315" s="22">
        <v>0</v>
      </c>
      <c r="Q315" s="22">
        <v>1</v>
      </c>
      <c r="R315">
        <f>IFERROR(IF(I315=1,VLOOKUP(F315,Lookup!$A$2:$B$15,2,FALSE),0),0.5)</f>
        <v>0</v>
      </c>
      <c r="S315">
        <f>IF(K315=1,1,IFERROR(IF(H315="pass",VLOOKUP(F315,[1]Lookup!$D$2:$E$26,2,FALSE),0),1.6))</f>
        <v>1.6</v>
      </c>
      <c r="T315" s="6">
        <v>1.6700000000000002</v>
      </c>
      <c r="U315" s="6">
        <f t="shared" si="4"/>
        <v>1.6700000000000002</v>
      </c>
      <c r="V315" t="s">
        <v>53</v>
      </c>
    </row>
    <row r="316" spans="1:22" hidden="1">
      <c r="A316">
        <v>2602</v>
      </c>
      <c r="B316" s="22">
        <v>1</v>
      </c>
      <c r="C316" s="22" t="s">
        <v>6</v>
      </c>
      <c r="D316" s="22" t="s">
        <v>5</v>
      </c>
      <c r="E316" s="22">
        <v>75</v>
      </c>
      <c r="F316" s="22">
        <v>25</v>
      </c>
      <c r="G316" s="22" t="s">
        <v>2542</v>
      </c>
      <c r="H316" s="22" t="s">
        <v>439</v>
      </c>
      <c r="I316" s="22">
        <v>0</v>
      </c>
      <c r="J316" s="22">
        <v>1</v>
      </c>
      <c r="K316" s="22">
        <v>0</v>
      </c>
      <c r="L316" s="22">
        <v>0</v>
      </c>
      <c r="M316" s="22" t="s">
        <v>2514</v>
      </c>
      <c r="N316" s="22">
        <v>0</v>
      </c>
      <c r="O316" s="22">
        <v>0</v>
      </c>
      <c r="P316" s="22">
        <v>0</v>
      </c>
      <c r="Q316" s="22">
        <v>1</v>
      </c>
      <c r="R316">
        <f>IFERROR(IF(I316=1,VLOOKUP(F316,Lookup!$A$2:$B$15,2,FALSE),0),0.5)</f>
        <v>0</v>
      </c>
      <c r="S316">
        <f>IF(K316=1,1,IFERROR(IF(H316="pass",VLOOKUP(F316,[1]Lookup!$D$2:$E$26,2,FALSE),0),1.6))</f>
        <v>1.6</v>
      </c>
      <c r="T316" s="6">
        <v>1.6</v>
      </c>
      <c r="U316" s="6">
        <f t="shared" si="4"/>
        <v>1.6</v>
      </c>
      <c r="V316" t="s">
        <v>54</v>
      </c>
    </row>
    <row r="317" spans="1:22" hidden="1">
      <c r="A317">
        <v>2625</v>
      </c>
      <c r="B317" s="22">
        <v>1</v>
      </c>
      <c r="C317" s="22" t="s">
        <v>5</v>
      </c>
      <c r="D317" s="22" t="s">
        <v>6</v>
      </c>
      <c r="E317" s="22">
        <v>77</v>
      </c>
      <c r="F317" s="22">
        <v>23</v>
      </c>
      <c r="G317" s="22" t="s">
        <v>2560</v>
      </c>
      <c r="H317" s="22" t="s">
        <v>439</v>
      </c>
      <c r="I317" s="22">
        <v>0</v>
      </c>
      <c r="J317" s="22">
        <v>1</v>
      </c>
      <c r="K317" s="22">
        <v>0</v>
      </c>
      <c r="L317" s="22">
        <v>0</v>
      </c>
      <c r="M317" s="22" t="s">
        <v>2499</v>
      </c>
      <c r="N317" s="22">
        <v>4</v>
      </c>
      <c r="O317" s="22">
        <v>4</v>
      </c>
      <c r="P317" s="22">
        <v>0</v>
      </c>
      <c r="Q317" s="22">
        <v>1</v>
      </c>
      <c r="R317">
        <f>IFERROR(IF(I317=1,VLOOKUP(F317,Lookup!$A$2:$B$15,2,FALSE),0),0.5)</f>
        <v>0</v>
      </c>
      <c r="S317">
        <f>IF(K317=1,1,IFERROR(IF(H317="pass",VLOOKUP(F317,[1]Lookup!$D$2:$E$26,2,FALSE),0),1.6))</f>
        <v>1.6</v>
      </c>
      <c r="T317" s="6">
        <v>1.6700000000000002</v>
      </c>
      <c r="U317" s="6">
        <f t="shared" si="4"/>
        <v>1.6700000000000002</v>
      </c>
      <c r="V317" t="s">
        <v>106</v>
      </c>
    </row>
    <row r="318" spans="1:22" hidden="1">
      <c r="A318">
        <v>2630</v>
      </c>
      <c r="B318" s="22">
        <v>1</v>
      </c>
      <c r="C318" s="22" t="s">
        <v>6</v>
      </c>
      <c r="D318" s="22" t="s">
        <v>5</v>
      </c>
      <c r="E318" s="22">
        <v>75</v>
      </c>
      <c r="F318" s="22">
        <v>25</v>
      </c>
      <c r="G318" s="22" t="s">
        <v>2561</v>
      </c>
      <c r="H318" s="22" t="s">
        <v>439</v>
      </c>
      <c r="I318" s="22">
        <v>0</v>
      </c>
      <c r="J318" s="22">
        <v>1</v>
      </c>
      <c r="K318" s="22">
        <v>0</v>
      </c>
      <c r="L318" s="22">
        <v>0</v>
      </c>
      <c r="M318" s="22" t="s">
        <v>2514</v>
      </c>
      <c r="N318" s="22">
        <v>1</v>
      </c>
      <c r="O318" s="22">
        <v>1</v>
      </c>
      <c r="P318" s="22">
        <v>0</v>
      </c>
      <c r="Q318" s="22">
        <v>1</v>
      </c>
      <c r="R318">
        <f>IFERROR(IF(I318=1,VLOOKUP(F318,Lookup!$A$2:$B$15,2,FALSE),0),0.5)</f>
        <v>0</v>
      </c>
      <c r="S318">
        <f>IF(K318=1,1,IFERROR(IF(H318="pass",VLOOKUP(F318,[1]Lookup!$D$2:$E$26,2,FALSE),0),1.6))</f>
        <v>1.6</v>
      </c>
      <c r="T318" s="6">
        <v>1.6175000000000002</v>
      </c>
      <c r="U318" s="6">
        <f t="shared" si="4"/>
        <v>1.6175000000000002</v>
      </c>
      <c r="V318" t="s">
        <v>54</v>
      </c>
    </row>
    <row r="319" spans="1:22" hidden="1">
      <c r="A319">
        <v>2689</v>
      </c>
      <c r="B319" s="22">
        <v>1</v>
      </c>
      <c r="C319" s="22" t="s">
        <v>5</v>
      </c>
      <c r="D319" s="22" t="s">
        <v>6</v>
      </c>
      <c r="E319" s="22">
        <v>75</v>
      </c>
      <c r="F319" s="22">
        <v>25</v>
      </c>
      <c r="G319" s="22" t="s">
        <v>2606</v>
      </c>
      <c r="H319" s="22" t="s">
        <v>439</v>
      </c>
      <c r="I319" s="22">
        <v>0</v>
      </c>
      <c r="J319" s="22">
        <v>1</v>
      </c>
      <c r="K319" s="22">
        <v>0</v>
      </c>
      <c r="L319" s="22">
        <v>0</v>
      </c>
      <c r="M319" s="22" t="s">
        <v>2497</v>
      </c>
      <c r="N319" s="22">
        <v>0</v>
      </c>
      <c r="O319" s="22">
        <v>0</v>
      </c>
      <c r="P319" s="22">
        <v>0</v>
      </c>
      <c r="Q319" s="22">
        <v>1</v>
      </c>
      <c r="R319">
        <f>IFERROR(IF(I319=1,VLOOKUP(F319,Lookup!$A$2:$B$15,2,FALSE),0),0.5)</f>
        <v>0</v>
      </c>
      <c r="S319">
        <f>IF(K319=1,1,IFERROR(IF(H319="pass",VLOOKUP(F319,[1]Lookup!$D$2:$E$26,2,FALSE),0),1.6))</f>
        <v>1.6</v>
      </c>
      <c r="T319" s="6">
        <v>1.6</v>
      </c>
      <c r="U319" s="6">
        <f t="shared" si="4"/>
        <v>1.6</v>
      </c>
      <c r="V319" t="s">
        <v>123</v>
      </c>
    </row>
    <row r="320" spans="1:22" hidden="1">
      <c r="A320">
        <v>2712</v>
      </c>
      <c r="B320" s="22">
        <v>1</v>
      </c>
      <c r="C320" s="22" t="s">
        <v>5</v>
      </c>
      <c r="D320" s="22" t="s">
        <v>6</v>
      </c>
      <c r="E320" s="22">
        <v>79</v>
      </c>
      <c r="F320" s="22">
        <v>21</v>
      </c>
      <c r="G320" s="22" t="s">
        <v>2620</v>
      </c>
      <c r="H320" s="22" t="s">
        <v>439</v>
      </c>
      <c r="I320" s="22">
        <v>0</v>
      </c>
      <c r="J320" s="22">
        <v>1</v>
      </c>
      <c r="K320" s="22">
        <v>0</v>
      </c>
      <c r="L320" s="22">
        <v>0</v>
      </c>
      <c r="M320" s="22" t="s">
        <v>2506</v>
      </c>
      <c r="N320" s="22">
        <v>-1</v>
      </c>
      <c r="O320" s="22">
        <v>-1</v>
      </c>
      <c r="P320" s="22">
        <v>0</v>
      </c>
      <c r="Q320" s="22">
        <v>1</v>
      </c>
      <c r="R320">
        <f>IFERROR(IF(I320=1,VLOOKUP(F320,Lookup!$A$2:$B$15,2,FALSE),0),0.5)</f>
        <v>0</v>
      </c>
      <c r="S320">
        <f>IF(K320=1,1,IFERROR(IF(H320="pass",VLOOKUP(F320,[1]Lookup!$D$2:$E$26,2,FALSE),0),1.6))</f>
        <v>1.6</v>
      </c>
      <c r="T320" s="6">
        <v>1.5825</v>
      </c>
      <c r="U320" s="6">
        <f t="shared" si="4"/>
        <v>1.5825</v>
      </c>
      <c r="V320" t="s">
        <v>153</v>
      </c>
    </row>
    <row r="321" spans="1:22" hidden="1">
      <c r="A321">
        <v>2758</v>
      </c>
      <c r="B321" s="22">
        <v>1</v>
      </c>
      <c r="C321" s="22" t="s">
        <v>11</v>
      </c>
      <c r="D321" s="22" t="s">
        <v>28</v>
      </c>
      <c r="E321" s="22">
        <v>75</v>
      </c>
      <c r="F321" s="22">
        <v>25</v>
      </c>
      <c r="G321" s="22" t="s">
        <v>2666</v>
      </c>
      <c r="H321" s="22" t="s">
        <v>439</v>
      </c>
      <c r="I321" s="22">
        <v>0</v>
      </c>
      <c r="J321" s="22">
        <v>1</v>
      </c>
      <c r="K321" s="22">
        <v>0</v>
      </c>
      <c r="L321" s="22">
        <v>0</v>
      </c>
      <c r="M321" s="22" t="s">
        <v>2667</v>
      </c>
      <c r="N321" s="22">
        <v>18</v>
      </c>
      <c r="O321" s="22">
        <v>18</v>
      </c>
      <c r="P321" s="22">
        <v>0</v>
      </c>
      <c r="Q321" s="22">
        <v>1</v>
      </c>
      <c r="R321">
        <f>IFERROR(IF(I321=1,VLOOKUP(F321,Lookup!$A$2:$B$15,2,FALSE),0),0.5)</f>
        <v>0</v>
      </c>
      <c r="S321">
        <f>IF(K321=1,1,IFERROR(IF(H321="pass",VLOOKUP(F321,[1]Lookup!$D$2:$E$26,2,FALSE),0),1.6))</f>
        <v>1.6</v>
      </c>
      <c r="T321" s="6">
        <v>1.915</v>
      </c>
      <c r="U321" s="6">
        <f t="shared" si="4"/>
        <v>1.915</v>
      </c>
      <c r="V321" t="s">
        <v>87</v>
      </c>
    </row>
    <row r="322" spans="1:22" hidden="1">
      <c r="A322">
        <v>2773</v>
      </c>
      <c r="B322" s="22">
        <v>1</v>
      </c>
      <c r="C322" s="22" t="s">
        <v>11</v>
      </c>
      <c r="D322" s="22" t="s">
        <v>28</v>
      </c>
      <c r="E322" s="22">
        <v>75</v>
      </c>
      <c r="F322" s="22">
        <v>25</v>
      </c>
      <c r="G322" s="22" t="s">
        <v>2679</v>
      </c>
      <c r="H322" s="22" t="s">
        <v>439</v>
      </c>
      <c r="I322" s="22">
        <v>0</v>
      </c>
      <c r="J322" s="22">
        <v>1</v>
      </c>
      <c r="K322" s="22">
        <v>0</v>
      </c>
      <c r="L322" s="22">
        <v>0</v>
      </c>
      <c r="M322" s="22" t="s">
        <v>2680</v>
      </c>
      <c r="N322" s="22">
        <v>5</v>
      </c>
      <c r="O322" s="22">
        <v>5</v>
      </c>
      <c r="P322" s="22">
        <v>0</v>
      </c>
      <c r="Q322" s="22">
        <v>1</v>
      </c>
      <c r="R322">
        <f>IFERROR(IF(I322=1,VLOOKUP(F322,Lookup!$A$2:$B$15,2,FALSE),0),0.5)</f>
        <v>0</v>
      </c>
      <c r="S322">
        <f>IF(K322=1,1,IFERROR(IF(H322="pass",VLOOKUP(F322,[1]Lookup!$D$2:$E$26,2,FALSE),0),1.6))</f>
        <v>1.6</v>
      </c>
      <c r="T322" s="6">
        <v>1.6875</v>
      </c>
      <c r="U322" s="6">
        <f t="shared" si="4"/>
        <v>1.6875</v>
      </c>
      <c r="V322" t="s">
        <v>130</v>
      </c>
    </row>
    <row r="323" spans="1:22" hidden="1">
      <c r="A323">
        <v>2782</v>
      </c>
      <c r="B323" s="22">
        <v>1</v>
      </c>
      <c r="C323" s="22" t="s">
        <v>28</v>
      </c>
      <c r="D323" s="22" t="s">
        <v>11</v>
      </c>
      <c r="E323" s="22">
        <v>80</v>
      </c>
      <c r="F323" s="22">
        <v>20</v>
      </c>
      <c r="G323" s="22" t="s">
        <v>2688</v>
      </c>
      <c r="H323" s="22" t="s">
        <v>439</v>
      </c>
      <c r="I323" s="22">
        <v>0</v>
      </c>
      <c r="J323" s="22">
        <v>1</v>
      </c>
      <c r="K323" s="22">
        <v>0</v>
      </c>
      <c r="L323" s="22">
        <v>0</v>
      </c>
      <c r="M323" s="22" t="s">
        <v>2625</v>
      </c>
      <c r="N323" s="22">
        <v>0</v>
      </c>
      <c r="O323" s="22">
        <v>0</v>
      </c>
      <c r="P323" s="22">
        <v>0</v>
      </c>
      <c r="Q323" s="22">
        <v>1</v>
      </c>
      <c r="R323">
        <f>IFERROR(IF(I323=1,VLOOKUP(F323,Lookup!$A$2:$B$15,2,FALSE),0),0.5)</f>
        <v>0</v>
      </c>
      <c r="S323">
        <f>IF(K323=1,1,IFERROR(IF(H323="pass",VLOOKUP(F323,[1]Lookup!$D$2:$E$26,2,FALSE),0),1.6))</f>
        <v>1.6</v>
      </c>
      <c r="T323" s="6">
        <v>1.6</v>
      </c>
      <c r="U323" s="6">
        <f t="shared" ref="U323:U386" si="5">R323+IF(S323&gt;=3.2,S323,IF(AND(S323&lt;3.2,S323&gt;=1.8),S323*0.66+T323*0.34,T323))+K323*0.4735*2</f>
        <v>1.6</v>
      </c>
      <c r="V323" t="s">
        <v>173</v>
      </c>
    </row>
    <row r="324" spans="1:22" hidden="1">
      <c r="A324">
        <v>2825</v>
      </c>
      <c r="B324" s="22">
        <v>1</v>
      </c>
      <c r="C324" s="22" t="s">
        <v>11</v>
      </c>
      <c r="D324" s="22" t="s">
        <v>28</v>
      </c>
      <c r="E324" s="22">
        <v>79</v>
      </c>
      <c r="F324" s="22">
        <v>21</v>
      </c>
      <c r="G324" s="22" t="s">
        <v>2711</v>
      </c>
      <c r="H324" s="22" t="s">
        <v>439</v>
      </c>
      <c r="I324" s="22">
        <v>0</v>
      </c>
      <c r="J324" s="22">
        <v>1</v>
      </c>
      <c r="K324" s="22">
        <v>0</v>
      </c>
      <c r="L324" s="22">
        <v>0</v>
      </c>
      <c r="M324" s="22" t="s">
        <v>2667</v>
      </c>
      <c r="N324" s="22">
        <v>26</v>
      </c>
      <c r="O324" s="22">
        <v>26</v>
      </c>
      <c r="P324" s="22">
        <v>0</v>
      </c>
      <c r="Q324" s="22">
        <v>1</v>
      </c>
      <c r="R324">
        <f>IFERROR(IF(I324=1,VLOOKUP(F324,Lookup!$A$2:$B$15,2,FALSE),0),0.5)</f>
        <v>0</v>
      </c>
      <c r="S324">
        <f>IF(K324=1,1,IFERROR(IF(H324="pass",VLOOKUP(F324,[1]Lookup!$D$2:$E$26,2,FALSE),0),1.6))</f>
        <v>1.6</v>
      </c>
      <c r="T324" s="6">
        <v>2.0550000000000002</v>
      </c>
      <c r="U324" s="6">
        <f t="shared" si="5"/>
        <v>2.0550000000000002</v>
      </c>
      <c r="V324" t="s">
        <v>87</v>
      </c>
    </row>
    <row r="325" spans="1:22" hidden="1">
      <c r="A325">
        <v>2838</v>
      </c>
      <c r="B325" s="22">
        <v>1</v>
      </c>
      <c r="C325" s="22" t="s">
        <v>11</v>
      </c>
      <c r="D325" s="22" t="s">
        <v>28</v>
      </c>
      <c r="E325" s="22">
        <v>79</v>
      </c>
      <c r="F325" s="22">
        <v>21</v>
      </c>
      <c r="G325" s="22" t="s">
        <v>2720</v>
      </c>
      <c r="H325" s="22" t="s">
        <v>439</v>
      </c>
      <c r="I325" s="22">
        <v>0</v>
      </c>
      <c r="J325" s="22">
        <v>1</v>
      </c>
      <c r="K325" s="22">
        <v>0</v>
      </c>
      <c r="L325" s="22">
        <v>0</v>
      </c>
      <c r="M325" s="22" t="s">
        <v>2667</v>
      </c>
      <c r="N325" s="22">
        <v>14</v>
      </c>
      <c r="O325" s="22">
        <v>14</v>
      </c>
      <c r="P325" s="22">
        <v>0</v>
      </c>
      <c r="Q325" s="22">
        <v>1</v>
      </c>
      <c r="R325">
        <f>IFERROR(IF(I325=1,VLOOKUP(F325,Lookup!$A$2:$B$15,2,FALSE),0),0.5)</f>
        <v>0</v>
      </c>
      <c r="S325">
        <f>IF(K325=1,1,IFERROR(IF(H325="pass",VLOOKUP(F325,[1]Lookup!$D$2:$E$26,2,FALSE),0),1.6))</f>
        <v>1.6</v>
      </c>
      <c r="T325" s="6">
        <v>1.845</v>
      </c>
      <c r="U325" s="6">
        <f t="shared" si="5"/>
        <v>1.845</v>
      </c>
      <c r="V325" t="s">
        <v>87</v>
      </c>
    </row>
    <row r="326" spans="1:22" hidden="1">
      <c r="A326">
        <v>2857</v>
      </c>
      <c r="B326" s="22">
        <v>1</v>
      </c>
      <c r="C326" s="22" t="s">
        <v>28</v>
      </c>
      <c r="D326" s="22" t="s">
        <v>11</v>
      </c>
      <c r="E326" s="22">
        <v>75</v>
      </c>
      <c r="F326" s="22">
        <v>25</v>
      </c>
      <c r="G326" s="22" t="s">
        <v>2732</v>
      </c>
      <c r="H326" s="22" t="s">
        <v>439</v>
      </c>
      <c r="I326" s="22">
        <v>0</v>
      </c>
      <c r="J326" s="22">
        <v>1</v>
      </c>
      <c r="K326" s="22">
        <v>0</v>
      </c>
      <c r="L326" s="22">
        <v>0</v>
      </c>
      <c r="M326" s="22" t="s">
        <v>2625</v>
      </c>
      <c r="N326" s="22">
        <v>13</v>
      </c>
      <c r="O326" s="22">
        <v>13</v>
      </c>
      <c r="P326" s="22">
        <v>0</v>
      </c>
      <c r="Q326" s="22">
        <v>1</v>
      </c>
      <c r="R326">
        <f>IFERROR(IF(I326=1,VLOOKUP(F326,Lookup!$A$2:$B$15,2,FALSE),0),0.5)</f>
        <v>0</v>
      </c>
      <c r="S326">
        <f>IF(K326=1,1,IFERROR(IF(H326="pass",VLOOKUP(F326,[1]Lookup!$D$2:$E$26,2,FALSE),0),1.6))</f>
        <v>1.6</v>
      </c>
      <c r="T326" s="6">
        <v>1.8275000000000001</v>
      </c>
      <c r="U326" s="6">
        <f t="shared" si="5"/>
        <v>1.8275000000000001</v>
      </c>
      <c r="V326" t="s">
        <v>173</v>
      </c>
    </row>
    <row r="327" spans="1:22" hidden="1">
      <c r="A327">
        <v>2</v>
      </c>
      <c r="B327" s="30">
        <v>2</v>
      </c>
      <c r="C327" s="30" t="s">
        <v>18</v>
      </c>
      <c r="D327" s="30" t="s">
        <v>22</v>
      </c>
      <c r="E327" s="30">
        <v>75</v>
      </c>
      <c r="F327" s="30">
        <v>25</v>
      </c>
      <c r="G327" s="30" t="s">
        <v>2830</v>
      </c>
      <c r="H327" s="30" t="s">
        <v>439</v>
      </c>
      <c r="I327" s="30">
        <v>0</v>
      </c>
      <c r="J327" s="30">
        <v>1</v>
      </c>
      <c r="K327" s="30">
        <v>0</v>
      </c>
      <c r="L327" s="30">
        <v>0</v>
      </c>
      <c r="M327" s="30" t="s">
        <v>1150</v>
      </c>
      <c r="N327" s="30">
        <v>20</v>
      </c>
      <c r="O327" s="22">
        <v>20</v>
      </c>
      <c r="P327" s="22">
        <v>0</v>
      </c>
      <c r="Q327" s="22">
        <v>1</v>
      </c>
      <c r="R327">
        <f>IFERROR(IF(I327=1,VLOOKUP(F327,Lookup!$A$2:$B$15,2,FALSE),0),0.5)</f>
        <v>0</v>
      </c>
      <c r="S327">
        <f>IF(K327=1,1,IFERROR(IF(H327="pass",VLOOKUP(F327,[1]Lookup!$D$2:$E$26,2,FALSE),0),1.6))</f>
        <v>1.6</v>
      </c>
      <c r="T327" s="6">
        <v>1.9500000000000002</v>
      </c>
      <c r="U327" s="6">
        <f t="shared" si="5"/>
        <v>1.9500000000000002</v>
      </c>
      <c r="V327" t="s">
        <v>138</v>
      </c>
    </row>
    <row r="328" spans="1:22" hidden="1">
      <c r="A328">
        <v>25</v>
      </c>
      <c r="B328" s="30">
        <v>2</v>
      </c>
      <c r="C328" s="30" t="s">
        <v>18</v>
      </c>
      <c r="D328" s="30" t="s">
        <v>22</v>
      </c>
      <c r="E328" s="30">
        <v>78</v>
      </c>
      <c r="F328" s="30">
        <v>22</v>
      </c>
      <c r="G328" s="30" t="s">
        <v>2855</v>
      </c>
      <c r="H328" s="30" t="s">
        <v>439</v>
      </c>
      <c r="I328" s="30">
        <v>0</v>
      </c>
      <c r="J328" s="30">
        <v>1</v>
      </c>
      <c r="K328" s="30">
        <v>0</v>
      </c>
      <c r="L328" s="30">
        <v>0</v>
      </c>
      <c r="M328" s="30" t="s">
        <v>1148</v>
      </c>
      <c r="N328" s="30">
        <v>-1</v>
      </c>
      <c r="O328" s="22">
        <v>-1</v>
      </c>
      <c r="P328" s="22">
        <v>0</v>
      </c>
      <c r="Q328" s="22">
        <v>1</v>
      </c>
      <c r="R328">
        <f>IFERROR(IF(I328=1,VLOOKUP(F328,Lookup!$A$2:$B$15,2,FALSE),0),0.5)</f>
        <v>0</v>
      </c>
      <c r="S328">
        <f>IF(K328=1,1,IFERROR(IF(H328="pass",VLOOKUP(F328,[1]Lookup!$D$2:$E$26,2,FALSE),0),1.6))</f>
        <v>1.6</v>
      </c>
      <c r="T328" s="6">
        <v>1.5825</v>
      </c>
      <c r="U328" s="6">
        <f t="shared" si="5"/>
        <v>1.5825</v>
      </c>
      <c r="V328" t="s">
        <v>161</v>
      </c>
    </row>
    <row r="329" spans="1:22" hidden="1">
      <c r="A329">
        <v>26</v>
      </c>
      <c r="B329" s="30">
        <v>2</v>
      </c>
      <c r="C329" s="30" t="s">
        <v>18</v>
      </c>
      <c r="D329" s="30" t="s">
        <v>22</v>
      </c>
      <c r="E329" s="30">
        <v>78</v>
      </c>
      <c r="F329" s="30">
        <v>22</v>
      </c>
      <c r="G329" s="30" t="s">
        <v>2856</v>
      </c>
      <c r="H329" s="30" t="s">
        <v>439</v>
      </c>
      <c r="I329" s="30">
        <v>0</v>
      </c>
      <c r="J329" s="30">
        <v>1</v>
      </c>
      <c r="K329" s="30">
        <v>0</v>
      </c>
      <c r="L329" s="30">
        <v>0</v>
      </c>
      <c r="M329" s="30" t="s">
        <v>1150</v>
      </c>
      <c r="N329" s="30">
        <v>13</v>
      </c>
      <c r="O329" s="22">
        <v>13</v>
      </c>
      <c r="P329" s="22">
        <v>0</v>
      </c>
      <c r="Q329" s="22">
        <v>1</v>
      </c>
      <c r="R329">
        <f>IFERROR(IF(I329=1,VLOOKUP(F329,Lookup!$A$2:$B$15,2,FALSE),0),0.5)</f>
        <v>0</v>
      </c>
      <c r="S329">
        <f>IF(K329=1,1,IFERROR(IF(H329="pass",VLOOKUP(F329,[1]Lookup!$D$2:$E$26,2,FALSE),0),1.6))</f>
        <v>1.6</v>
      </c>
      <c r="T329" s="6">
        <v>1.8275000000000001</v>
      </c>
      <c r="U329" s="6">
        <f t="shared" si="5"/>
        <v>1.8275000000000001</v>
      </c>
      <c r="V329" t="s">
        <v>138</v>
      </c>
    </row>
    <row r="330" spans="1:22" hidden="1">
      <c r="A330">
        <v>42</v>
      </c>
      <c r="B330" s="30">
        <v>2</v>
      </c>
      <c r="C330" s="30" t="s">
        <v>18</v>
      </c>
      <c r="D330" s="30" t="s">
        <v>22</v>
      </c>
      <c r="E330" s="30">
        <v>76</v>
      </c>
      <c r="F330" s="30">
        <v>24</v>
      </c>
      <c r="G330" s="30" t="s">
        <v>2873</v>
      </c>
      <c r="H330" s="30" t="s">
        <v>439</v>
      </c>
      <c r="I330" s="30">
        <v>0</v>
      </c>
      <c r="J330" s="30">
        <v>1</v>
      </c>
      <c r="K330" s="30">
        <v>0</v>
      </c>
      <c r="L330" s="30">
        <v>0</v>
      </c>
      <c r="M330" s="30" t="s">
        <v>1150</v>
      </c>
      <c r="N330" s="30">
        <v>52</v>
      </c>
      <c r="O330" s="22">
        <v>52</v>
      </c>
      <c r="P330" s="22">
        <v>0</v>
      </c>
      <c r="Q330" s="22">
        <v>1</v>
      </c>
      <c r="R330">
        <f>IFERROR(IF(I330=1,VLOOKUP(F330,Lookup!$A$2:$B$15,2,FALSE),0),0.5)</f>
        <v>0</v>
      </c>
      <c r="S330">
        <f>IF(K330=1,1,IFERROR(IF(H330="pass",VLOOKUP(F330,[1]Lookup!$D$2:$E$26,2,FALSE),0),1.6))</f>
        <v>1.6</v>
      </c>
      <c r="T330" s="6">
        <v>2.5099999999999998</v>
      </c>
      <c r="U330" s="6">
        <f t="shared" si="5"/>
        <v>2.5099999999999998</v>
      </c>
      <c r="V330" t="s">
        <v>138</v>
      </c>
    </row>
    <row r="331" spans="1:22" hidden="1">
      <c r="A331">
        <v>43</v>
      </c>
      <c r="B331" s="30">
        <v>2</v>
      </c>
      <c r="C331" s="30" t="s">
        <v>18</v>
      </c>
      <c r="D331" s="30" t="s">
        <v>22</v>
      </c>
      <c r="E331" s="30">
        <v>76</v>
      </c>
      <c r="F331" s="30">
        <v>24</v>
      </c>
      <c r="G331" s="30" t="s">
        <v>2874</v>
      </c>
      <c r="H331" s="30" t="s">
        <v>439</v>
      </c>
      <c r="I331" s="30">
        <v>0</v>
      </c>
      <c r="J331" s="30">
        <v>1</v>
      </c>
      <c r="K331" s="30">
        <v>0</v>
      </c>
      <c r="L331" s="30">
        <v>0</v>
      </c>
      <c r="M331" s="30" t="s">
        <v>1153</v>
      </c>
      <c r="N331" s="30">
        <v>5</v>
      </c>
      <c r="O331" s="22">
        <v>5</v>
      </c>
      <c r="P331" s="22">
        <v>0</v>
      </c>
      <c r="Q331" s="22">
        <v>1</v>
      </c>
      <c r="R331">
        <f>IFERROR(IF(I331=1,VLOOKUP(F331,Lookup!$A$2:$B$15,2,FALSE),0),0.5)</f>
        <v>0</v>
      </c>
      <c r="S331">
        <f>IF(K331=1,1,IFERROR(IF(H331="pass",VLOOKUP(F331,[1]Lookup!$D$2:$E$26,2,FALSE),0),1.6))</f>
        <v>1.6</v>
      </c>
      <c r="T331" s="6">
        <v>1.6875</v>
      </c>
      <c r="U331" s="6">
        <f t="shared" si="5"/>
        <v>1.6875</v>
      </c>
      <c r="V331" t="s">
        <v>160</v>
      </c>
    </row>
    <row r="332" spans="1:22" hidden="1">
      <c r="A332">
        <v>69</v>
      </c>
      <c r="B332" s="30">
        <v>2</v>
      </c>
      <c r="C332" s="30" t="s">
        <v>22</v>
      </c>
      <c r="D332" s="30" t="s">
        <v>18</v>
      </c>
      <c r="E332" s="30">
        <v>80</v>
      </c>
      <c r="F332" s="30">
        <v>20</v>
      </c>
      <c r="G332" s="30" t="s">
        <v>2903</v>
      </c>
      <c r="H332" s="30" t="s">
        <v>439</v>
      </c>
      <c r="I332" s="30">
        <v>0</v>
      </c>
      <c r="J332" s="30">
        <v>1</v>
      </c>
      <c r="K332" s="30">
        <v>0</v>
      </c>
      <c r="L332" s="30">
        <v>0</v>
      </c>
      <c r="M332" s="30" t="s">
        <v>2241</v>
      </c>
      <c r="N332" s="30">
        <v>1</v>
      </c>
      <c r="O332" s="22">
        <v>1</v>
      </c>
      <c r="P332" s="22">
        <v>0</v>
      </c>
      <c r="Q332" s="22">
        <v>1</v>
      </c>
      <c r="R332">
        <f>IFERROR(IF(I332=1,VLOOKUP(F332,Lookup!$A$2:$B$15,2,FALSE),0),0.5)</f>
        <v>0</v>
      </c>
      <c r="S332">
        <f>IF(K332=1,1,IFERROR(IF(H332="pass",VLOOKUP(F332,[1]Lookup!$D$2:$E$26,2,FALSE),0),1.6))</f>
        <v>1.6</v>
      </c>
      <c r="T332" s="6">
        <v>1.6175000000000002</v>
      </c>
      <c r="U332" s="6">
        <f t="shared" si="5"/>
        <v>1.6175000000000002</v>
      </c>
      <c r="V332" t="s">
        <v>158</v>
      </c>
    </row>
    <row r="333" spans="1:22" hidden="1">
      <c r="A333">
        <v>75</v>
      </c>
      <c r="B333" s="30">
        <v>2</v>
      </c>
      <c r="C333" s="30" t="s">
        <v>22</v>
      </c>
      <c r="D333" s="30" t="s">
        <v>18</v>
      </c>
      <c r="E333" s="30">
        <v>75</v>
      </c>
      <c r="F333" s="30">
        <v>25</v>
      </c>
      <c r="G333" s="30" t="s">
        <v>2911</v>
      </c>
      <c r="H333" s="30" t="s">
        <v>439</v>
      </c>
      <c r="I333" s="30">
        <v>0</v>
      </c>
      <c r="J333" s="30">
        <v>1</v>
      </c>
      <c r="K333" s="30">
        <v>0</v>
      </c>
      <c r="L333" s="30">
        <v>0</v>
      </c>
      <c r="M333" s="30" t="s">
        <v>2226</v>
      </c>
      <c r="N333" s="30">
        <v>3</v>
      </c>
      <c r="O333" s="22">
        <v>3</v>
      </c>
      <c r="P333" s="22">
        <v>0</v>
      </c>
      <c r="Q333" s="22">
        <v>1</v>
      </c>
      <c r="R333">
        <f>IFERROR(IF(I333=1,VLOOKUP(F333,Lookup!$A$2:$B$15,2,FALSE),0),0.5)</f>
        <v>0</v>
      </c>
      <c r="S333">
        <f>IF(K333=1,1,IFERROR(IF(H333="pass",VLOOKUP(F333,[1]Lookup!$D$2:$E$26,2,FALSE),0),1.6))</f>
        <v>1.6</v>
      </c>
      <c r="T333" s="6">
        <v>1.6525000000000001</v>
      </c>
      <c r="U333" s="6">
        <f t="shared" si="5"/>
        <v>1.6525000000000001</v>
      </c>
      <c r="V333" t="s">
        <v>64</v>
      </c>
    </row>
    <row r="334" spans="1:22" hidden="1">
      <c r="A334">
        <v>88</v>
      </c>
      <c r="B334" s="30">
        <v>2</v>
      </c>
      <c r="C334" s="30" t="s">
        <v>18</v>
      </c>
      <c r="D334" s="30" t="s">
        <v>22</v>
      </c>
      <c r="E334" s="30">
        <v>77</v>
      </c>
      <c r="F334" s="30">
        <v>23</v>
      </c>
      <c r="G334" s="30" t="s">
        <v>2924</v>
      </c>
      <c r="H334" s="30" t="s">
        <v>439</v>
      </c>
      <c r="I334" s="30">
        <v>0</v>
      </c>
      <c r="J334" s="30">
        <v>1</v>
      </c>
      <c r="K334" s="30">
        <v>0</v>
      </c>
      <c r="L334" s="30">
        <v>0</v>
      </c>
      <c r="M334" s="30" t="s">
        <v>1130</v>
      </c>
      <c r="N334" s="30">
        <v>-2</v>
      </c>
      <c r="O334" s="22">
        <v>-2</v>
      </c>
      <c r="P334" s="22">
        <v>0</v>
      </c>
      <c r="Q334" s="22">
        <v>1</v>
      </c>
      <c r="R334">
        <f>IFERROR(IF(I334=1,VLOOKUP(F334,Lookup!$A$2:$B$15,2,FALSE),0),0.5)</f>
        <v>0</v>
      </c>
      <c r="S334">
        <f>IF(K334=1,1,IFERROR(IF(H334="pass",VLOOKUP(F334,[1]Lookup!$D$2:$E$26,2,FALSE),0),1.6))</f>
        <v>1.6</v>
      </c>
      <c r="T334" s="6">
        <v>1.5650000000000002</v>
      </c>
      <c r="U334" s="6">
        <f t="shared" si="5"/>
        <v>1.5650000000000002</v>
      </c>
      <c r="V334" t="s">
        <v>131</v>
      </c>
    </row>
    <row r="335" spans="1:22" hidden="1">
      <c r="A335">
        <v>89</v>
      </c>
      <c r="B335" s="30">
        <v>2</v>
      </c>
      <c r="C335" s="30" t="s">
        <v>18</v>
      </c>
      <c r="D335" s="30" t="s">
        <v>22</v>
      </c>
      <c r="E335" s="30">
        <v>79</v>
      </c>
      <c r="F335" s="30">
        <v>21</v>
      </c>
      <c r="G335" s="30" t="s">
        <v>2925</v>
      </c>
      <c r="H335" s="30" t="s">
        <v>439</v>
      </c>
      <c r="I335" s="30">
        <v>0</v>
      </c>
      <c r="J335" s="30">
        <v>1</v>
      </c>
      <c r="K335" s="30">
        <v>0</v>
      </c>
      <c r="L335" s="30">
        <v>0</v>
      </c>
      <c r="M335" s="30" t="s">
        <v>634</v>
      </c>
      <c r="N335" s="30">
        <v>27</v>
      </c>
      <c r="O335" s="22">
        <v>27</v>
      </c>
      <c r="P335" s="22">
        <v>0</v>
      </c>
      <c r="Q335" s="22">
        <v>1</v>
      </c>
      <c r="R335">
        <f>IFERROR(IF(I335=1,VLOOKUP(F335,Lookup!$A$2:$B$15,2,FALSE),0),0.5)</f>
        <v>0</v>
      </c>
      <c r="S335">
        <f>IF(K335=1,1,IFERROR(IF(H335="pass",VLOOKUP(F335,[1]Lookup!$D$2:$E$26,2,FALSE),0),1.6))</f>
        <v>1.6</v>
      </c>
      <c r="T335" s="6">
        <v>2.0725000000000002</v>
      </c>
      <c r="U335" s="6">
        <f t="shared" si="5"/>
        <v>2.0725000000000002</v>
      </c>
      <c r="V335" t="s">
        <v>412</v>
      </c>
    </row>
    <row r="336" spans="1:22" hidden="1">
      <c r="A336">
        <v>110</v>
      </c>
      <c r="B336" s="30">
        <v>2</v>
      </c>
      <c r="C336" s="30" t="s">
        <v>22</v>
      </c>
      <c r="D336" s="30" t="s">
        <v>18</v>
      </c>
      <c r="E336" s="30">
        <v>75</v>
      </c>
      <c r="F336" s="30">
        <v>25</v>
      </c>
      <c r="G336" s="30" t="s">
        <v>2946</v>
      </c>
      <c r="H336" s="30" t="s">
        <v>439</v>
      </c>
      <c r="I336" s="30">
        <v>0</v>
      </c>
      <c r="J336" s="30">
        <v>1</v>
      </c>
      <c r="K336" s="30">
        <v>0</v>
      </c>
      <c r="L336" s="30">
        <v>0</v>
      </c>
      <c r="M336" s="30" t="s">
        <v>2241</v>
      </c>
      <c r="N336" s="30">
        <v>-4</v>
      </c>
      <c r="O336" s="22">
        <v>-4</v>
      </c>
      <c r="P336" s="22">
        <v>0</v>
      </c>
      <c r="Q336" s="22">
        <v>1</v>
      </c>
      <c r="R336">
        <f>IFERROR(IF(I336=1,VLOOKUP(F336,Lookup!$A$2:$B$15,2,FALSE),0),0.5)</f>
        <v>0</v>
      </c>
      <c r="S336">
        <f>IF(K336=1,1,IFERROR(IF(H336="pass",VLOOKUP(F336,[1]Lookup!$D$2:$E$26,2,FALSE),0),1.6))</f>
        <v>1.6</v>
      </c>
      <c r="T336" s="6">
        <v>1.53</v>
      </c>
      <c r="U336" s="6">
        <f t="shared" si="5"/>
        <v>1.53</v>
      </c>
      <c r="V336" t="s">
        <v>158</v>
      </c>
    </row>
    <row r="337" spans="1:22" hidden="1">
      <c r="A337">
        <v>113</v>
      </c>
      <c r="B337" s="30">
        <v>2</v>
      </c>
      <c r="C337" s="30" t="s">
        <v>22</v>
      </c>
      <c r="D337" s="30" t="s">
        <v>18</v>
      </c>
      <c r="E337" s="30">
        <v>75</v>
      </c>
      <c r="F337" s="30">
        <v>25</v>
      </c>
      <c r="G337" s="30" t="s">
        <v>2949</v>
      </c>
      <c r="H337" s="30" t="s">
        <v>439</v>
      </c>
      <c r="I337" s="30">
        <v>0</v>
      </c>
      <c r="J337" s="30">
        <v>1</v>
      </c>
      <c r="K337" s="30">
        <v>0</v>
      </c>
      <c r="L337" s="30">
        <v>0</v>
      </c>
      <c r="M337" s="30" t="s">
        <v>2850</v>
      </c>
      <c r="N337" s="30">
        <v>4</v>
      </c>
      <c r="O337" s="22">
        <v>4</v>
      </c>
      <c r="P337" s="22">
        <v>0</v>
      </c>
      <c r="Q337" s="22">
        <v>1</v>
      </c>
      <c r="R337">
        <f>IFERROR(IF(I337=1,VLOOKUP(F337,Lookup!$A$2:$B$15,2,FALSE),0),0.5)</f>
        <v>0</v>
      </c>
      <c r="S337">
        <f>IF(K337=1,1,IFERROR(IF(H337="pass",VLOOKUP(F337,[1]Lookup!$D$2:$E$26,2,FALSE),0),1.6))</f>
        <v>1.6</v>
      </c>
      <c r="T337" s="6">
        <v>1.6700000000000002</v>
      </c>
      <c r="U337" s="6">
        <f t="shared" si="5"/>
        <v>1.6700000000000002</v>
      </c>
      <c r="V337" t="s">
        <v>2827</v>
      </c>
    </row>
    <row r="338" spans="1:22" hidden="1">
      <c r="A338">
        <v>144</v>
      </c>
      <c r="B338" s="30">
        <v>2</v>
      </c>
      <c r="C338" s="30" t="s">
        <v>10</v>
      </c>
      <c r="D338" s="30" t="s">
        <v>26</v>
      </c>
      <c r="E338" s="30">
        <v>75</v>
      </c>
      <c r="F338" s="30">
        <v>25</v>
      </c>
      <c r="G338" s="30" t="s">
        <v>2983</v>
      </c>
      <c r="H338" s="30" t="s">
        <v>439</v>
      </c>
      <c r="I338" s="30">
        <v>0</v>
      </c>
      <c r="J338" s="30">
        <v>1</v>
      </c>
      <c r="K338" s="30">
        <v>0</v>
      </c>
      <c r="L338" s="30">
        <v>0</v>
      </c>
      <c r="M338" s="30" t="s">
        <v>1862</v>
      </c>
      <c r="N338" s="30">
        <v>5</v>
      </c>
      <c r="O338" s="22">
        <v>5</v>
      </c>
      <c r="P338" s="22">
        <v>0</v>
      </c>
      <c r="Q338" s="22">
        <v>1</v>
      </c>
      <c r="R338">
        <f>IFERROR(IF(I338=1,VLOOKUP(F338,Lookup!$A$2:$B$15,2,FALSE),0),0.5)</f>
        <v>0</v>
      </c>
      <c r="S338">
        <f>IF(K338=1,1,IFERROR(IF(H338="pass",VLOOKUP(F338,[1]Lookup!$D$2:$E$26,2,FALSE),0),1.6))</f>
        <v>1.6</v>
      </c>
      <c r="T338" s="6">
        <v>1.6875</v>
      </c>
      <c r="U338" s="6">
        <f t="shared" si="5"/>
        <v>1.6875</v>
      </c>
      <c r="V338" t="s">
        <v>85</v>
      </c>
    </row>
    <row r="339" spans="1:22" hidden="1">
      <c r="A339">
        <v>155</v>
      </c>
      <c r="B339" s="30">
        <v>2</v>
      </c>
      <c r="C339" s="30" t="s">
        <v>10</v>
      </c>
      <c r="D339" s="30" t="s">
        <v>26</v>
      </c>
      <c r="E339" s="30">
        <v>79</v>
      </c>
      <c r="F339" s="30">
        <v>21</v>
      </c>
      <c r="G339" s="30" t="s">
        <v>2995</v>
      </c>
      <c r="H339" s="30" t="s">
        <v>439</v>
      </c>
      <c r="I339" s="30">
        <v>0</v>
      </c>
      <c r="J339" s="30">
        <v>1</v>
      </c>
      <c r="K339" s="30">
        <v>0</v>
      </c>
      <c r="L339" s="30">
        <v>0</v>
      </c>
      <c r="M339" s="30" t="s">
        <v>1826</v>
      </c>
      <c r="N339" s="30">
        <v>2</v>
      </c>
      <c r="O339" s="22">
        <v>2</v>
      </c>
      <c r="P339" s="22">
        <v>0</v>
      </c>
      <c r="Q339" s="22">
        <v>1</v>
      </c>
      <c r="R339">
        <f>IFERROR(IF(I339=1,VLOOKUP(F339,Lookup!$A$2:$B$15,2,FALSE),0),0.5)</f>
        <v>0</v>
      </c>
      <c r="S339">
        <f>IF(K339=1,1,IFERROR(IF(H339="pass",VLOOKUP(F339,[1]Lookup!$D$2:$E$26,2,FALSE),0),1.6))</f>
        <v>1.6</v>
      </c>
      <c r="T339" s="6">
        <v>1.635</v>
      </c>
      <c r="U339" s="6">
        <f t="shared" si="5"/>
        <v>1.635</v>
      </c>
      <c r="V339" t="s">
        <v>140</v>
      </c>
    </row>
    <row r="340" spans="1:22" hidden="1">
      <c r="A340">
        <v>180</v>
      </c>
      <c r="B340" s="30">
        <v>2</v>
      </c>
      <c r="C340" s="30" t="s">
        <v>10</v>
      </c>
      <c r="D340" s="30" t="s">
        <v>26</v>
      </c>
      <c r="E340" s="30">
        <v>75</v>
      </c>
      <c r="F340" s="30">
        <v>25</v>
      </c>
      <c r="G340" s="30" t="s">
        <v>3021</v>
      </c>
      <c r="H340" s="30" t="s">
        <v>439</v>
      </c>
      <c r="I340" s="30">
        <v>0</v>
      </c>
      <c r="J340" s="30">
        <v>1</v>
      </c>
      <c r="K340" s="30">
        <v>0</v>
      </c>
      <c r="L340" s="30">
        <v>0</v>
      </c>
      <c r="M340" s="30" t="s">
        <v>1862</v>
      </c>
      <c r="N340" s="30">
        <v>4</v>
      </c>
      <c r="O340" s="22">
        <v>4</v>
      </c>
      <c r="P340" s="22">
        <v>0</v>
      </c>
      <c r="Q340" s="22">
        <v>1</v>
      </c>
      <c r="R340">
        <f>IFERROR(IF(I340=1,VLOOKUP(F340,Lookup!$A$2:$B$15,2,FALSE),0),0.5)</f>
        <v>0</v>
      </c>
      <c r="S340">
        <f>IF(K340=1,1,IFERROR(IF(H340="pass",VLOOKUP(F340,[1]Lookup!$D$2:$E$26,2,FALSE),0),1.6))</f>
        <v>1.6</v>
      </c>
      <c r="T340" s="6">
        <v>1.6700000000000002</v>
      </c>
      <c r="U340" s="6">
        <f t="shared" si="5"/>
        <v>1.6700000000000002</v>
      </c>
      <c r="V340" t="s">
        <v>85</v>
      </c>
    </row>
    <row r="341" spans="1:22" hidden="1">
      <c r="A341">
        <v>195</v>
      </c>
      <c r="B341" s="30">
        <v>2</v>
      </c>
      <c r="C341" s="30" t="s">
        <v>26</v>
      </c>
      <c r="D341" s="30" t="s">
        <v>10</v>
      </c>
      <c r="E341" s="30">
        <v>75</v>
      </c>
      <c r="F341" s="30">
        <v>25</v>
      </c>
      <c r="G341" s="30" t="s">
        <v>3036</v>
      </c>
      <c r="H341" s="30" t="s">
        <v>439</v>
      </c>
      <c r="I341" s="30">
        <v>0</v>
      </c>
      <c r="J341" s="30">
        <v>1</v>
      </c>
      <c r="K341" s="30">
        <v>0</v>
      </c>
      <c r="L341" s="30">
        <v>0</v>
      </c>
      <c r="M341" s="30" t="s">
        <v>2359</v>
      </c>
      <c r="N341" s="30">
        <v>11</v>
      </c>
      <c r="O341" s="22">
        <v>11</v>
      </c>
      <c r="P341" s="22">
        <v>0</v>
      </c>
      <c r="Q341" s="22">
        <v>1</v>
      </c>
      <c r="R341">
        <f>IFERROR(IF(I341=1,VLOOKUP(F341,Lookup!$A$2:$B$15,2,FALSE),0),0.5)</f>
        <v>0</v>
      </c>
      <c r="S341">
        <f>IF(K341=1,1,IFERROR(IF(H341="pass",VLOOKUP(F341,[1]Lookup!$D$2:$E$26,2,FALSE),0),1.6))</f>
        <v>1.6</v>
      </c>
      <c r="T341" s="6">
        <v>1.7925</v>
      </c>
      <c r="U341" s="6">
        <f t="shared" si="5"/>
        <v>1.7925</v>
      </c>
      <c r="V341" t="s">
        <v>53</v>
      </c>
    </row>
    <row r="342" spans="1:22" hidden="1">
      <c r="A342">
        <v>202</v>
      </c>
      <c r="B342" s="30">
        <v>2</v>
      </c>
      <c r="C342" s="30" t="s">
        <v>10</v>
      </c>
      <c r="D342" s="30" t="s">
        <v>26</v>
      </c>
      <c r="E342" s="30">
        <v>75</v>
      </c>
      <c r="F342" s="30">
        <v>25</v>
      </c>
      <c r="G342" s="30" t="s">
        <v>3043</v>
      </c>
      <c r="H342" s="30" t="s">
        <v>439</v>
      </c>
      <c r="I342" s="30">
        <v>0</v>
      </c>
      <c r="J342" s="30">
        <v>1</v>
      </c>
      <c r="K342" s="30">
        <v>0</v>
      </c>
      <c r="L342" s="30">
        <v>0</v>
      </c>
      <c r="M342" s="30" t="s">
        <v>1887</v>
      </c>
      <c r="N342" s="30">
        <v>3</v>
      </c>
      <c r="O342" s="22">
        <v>3</v>
      </c>
      <c r="P342" s="22">
        <v>0</v>
      </c>
      <c r="Q342" s="22">
        <v>1</v>
      </c>
      <c r="R342">
        <f>IFERROR(IF(I342=1,VLOOKUP(F342,Lookup!$A$2:$B$15,2,FALSE),0),0.5)</f>
        <v>0</v>
      </c>
      <c r="S342">
        <f>IF(K342=1,1,IFERROR(IF(H342="pass",VLOOKUP(F342,[1]Lookup!$D$2:$E$26,2,FALSE),0),1.6))</f>
        <v>1.6</v>
      </c>
      <c r="T342" s="6">
        <v>1.6525000000000001</v>
      </c>
      <c r="U342" s="6">
        <f t="shared" si="5"/>
        <v>1.6525000000000001</v>
      </c>
      <c r="V342" t="s">
        <v>448</v>
      </c>
    </row>
    <row r="343" spans="1:22" hidden="1">
      <c r="A343">
        <v>213</v>
      </c>
      <c r="B343" s="30">
        <v>2</v>
      </c>
      <c r="C343" s="30" t="s">
        <v>10</v>
      </c>
      <c r="D343" s="30" t="s">
        <v>26</v>
      </c>
      <c r="E343" s="30">
        <v>80</v>
      </c>
      <c r="F343" s="30">
        <v>20</v>
      </c>
      <c r="G343" s="30" t="s">
        <v>3053</v>
      </c>
      <c r="H343" s="30" t="s">
        <v>439</v>
      </c>
      <c r="I343" s="30">
        <v>0</v>
      </c>
      <c r="J343" s="30">
        <v>1</v>
      </c>
      <c r="K343" s="30">
        <v>0</v>
      </c>
      <c r="L343" s="30">
        <v>0</v>
      </c>
      <c r="M343" s="30" t="s">
        <v>1826</v>
      </c>
      <c r="N343" s="30">
        <v>-4</v>
      </c>
      <c r="O343" s="22">
        <v>-4</v>
      </c>
      <c r="P343" s="22">
        <v>0</v>
      </c>
      <c r="Q343" s="22">
        <v>1</v>
      </c>
      <c r="R343">
        <f>IFERROR(IF(I343=1,VLOOKUP(F343,Lookup!$A$2:$B$15,2,FALSE),0),0.5)</f>
        <v>0</v>
      </c>
      <c r="S343">
        <f>IF(K343=1,1,IFERROR(IF(H343="pass",VLOOKUP(F343,[1]Lookup!$D$2:$E$26,2,FALSE),0),1.6))</f>
        <v>1.6</v>
      </c>
      <c r="T343" s="6">
        <v>1.53</v>
      </c>
      <c r="U343" s="6">
        <f t="shared" si="5"/>
        <v>1.53</v>
      </c>
      <c r="V343" t="s">
        <v>140</v>
      </c>
    </row>
    <row r="344" spans="1:22" hidden="1">
      <c r="A344">
        <v>214</v>
      </c>
      <c r="B344" s="30">
        <v>2</v>
      </c>
      <c r="C344" s="30" t="s">
        <v>10</v>
      </c>
      <c r="D344" s="30" t="s">
        <v>26</v>
      </c>
      <c r="E344" s="30">
        <v>76</v>
      </c>
      <c r="F344" s="30">
        <v>24</v>
      </c>
      <c r="G344" s="30" t="s">
        <v>3054</v>
      </c>
      <c r="H344" s="30" t="s">
        <v>439</v>
      </c>
      <c r="I344" s="30">
        <v>0</v>
      </c>
      <c r="J344" s="30">
        <v>1</v>
      </c>
      <c r="K344" s="30">
        <v>0</v>
      </c>
      <c r="L344" s="30">
        <v>0</v>
      </c>
      <c r="M344" s="30" t="s">
        <v>3055</v>
      </c>
      <c r="N344" s="30">
        <v>1</v>
      </c>
      <c r="O344" s="22">
        <v>1</v>
      </c>
      <c r="P344" s="22">
        <v>0</v>
      </c>
      <c r="Q344" s="22">
        <v>1</v>
      </c>
      <c r="R344">
        <f>IFERROR(IF(I344=1,VLOOKUP(F344,Lookup!$A$2:$B$15,2,FALSE),0),0.5)</f>
        <v>0</v>
      </c>
      <c r="S344">
        <f>IF(K344=1,1,IFERROR(IF(H344="pass",VLOOKUP(F344,[1]Lookup!$D$2:$E$26,2,FALSE),0),1.6))</f>
        <v>1.6</v>
      </c>
      <c r="T344" s="6">
        <v>1.6175000000000002</v>
      </c>
      <c r="U344" s="6">
        <f t="shared" si="5"/>
        <v>1.6175000000000002</v>
      </c>
      <c r="V344" t="s">
        <v>2792</v>
      </c>
    </row>
    <row r="345" spans="1:22" hidden="1">
      <c r="A345">
        <v>231</v>
      </c>
      <c r="B345" s="30">
        <v>2</v>
      </c>
      <c r="C345" s="30" t="s">
        <v>10</v>
      </c>
      <c r="D345" s="30" t="s">
        <v>26</v>
      </c>
      <c r="E345" s="30">
        <v>75</v>
      </c>
      <c r="F345" s="30">
        <v>25</v>
      </c>
      <c r="G345" s="30" t="s">
        <v>3074</v>
      </c>
      <c r="H345" s="30" t="s">
        <v>439</v>
      </c>
      <c r="I345" s="30">
        <v>0</v>
      </c>
      <c r="J345" s="30">
        <v>1</v>
      </c>
      <c r="K345" s="30">
        <v>0</v>
      </c>
      <c r="L345" s="30">
        <v>0</v>
      </c>
      <c r="M345" s="30" t="s">
        <v>1862</v>
      </c>
      <c r="N345" s="30">
        <v>10</v>
      </c>
      <c r="O345" s="22">
        <v>10</v>
      </c>
      <c r="P345" s="22">
        <v>0</v>
      </c>
      <c r="Q345" s="22">
        <v>1</v>
      </c>
      <c r="R345">
        <f>IFERROR(IF(I345=1,VLOOKUP(F345,Lookup!$A$2:$B$15,2,FALSE),0),0.5)</f>
        <v>0</v>
      </c>
      <c r="S345">
        <f>IF(K345=1,1,IFERROR(IF(H345="pass",VLOOKUP(F345,[1]Lookup!$D$2:$E$26,2,FALSE),0),1.6))</f>
        <v>1.6</v>
      </c>
      <c r="T345" s="6">
        <v>1.7750000000000001</v>
      </c>
      <c r="U345" s="6">
        <f t="shared" si="5"/>
        <v>1.7750000000000001</v>
      </c>
      <c r="V345" t="s">
        <v>85</v>
      </c>
    </row>
    <row r="346" spans="1:22" hidden="1">
      <c r="A346">
        <v>269</v>
      </c>
      <c r="B346" s="30">
        <v>2</v>
      </c>
      <c r="C346" s="30" t="s">
        <v>1</v>
      </c>
      <c r="D346" s="30" t="s">
        <v>17</v>
      </c>
      <c r="E346" s="30">
        <v>75</v>
      </c>
      <c r="F346" s="30">
        <v>25</v>
      </c>
      <c r="G346" s="30" t="s">
        <v>3114</v>
      </c>
      <c r="H346" s="30" t="s">
        <v>439</v>
      </c>
      <c r="I346" s="30">
        <v>0</v>
      </c>
      <c r="J346" s="30">
        <v>1</v>
      </c>
      <c r="K346" s="30">
        <v>0</v>
      </c>
      <c r="L346" s="30">
        <v>0</v>
      </c>
      <c r="M346" s="30" t="s">
        <v>1962</v>
      </c>
      <c r="N346" s="30">
        <v>7</v>
      </c>
      <c r="O346" s="22">
        <v>7</v>
      </c>
      <c r="P346" s="22">
        <v>0</v>
      </c>
      <c r="Q346" s="22">
        <v>1</v>
      </c>
      <c r="R346">
        <f>IFERROR(IF(I346=1,VLOOKUP(F346,Lookup!$A$2:$B$15,2,FALSE),0),0.5)</f>
        <v>0</v>
      </c>
      <c r="S346">
        <f>IF(K346=1,1,IFERROR(IF(H346="pass",VLOOKUP(F346,[1]Lookup!$D$2:$E$26,2,FALSE),0),1.6))</f>
        <v>1.6</v>
      </c>
      <c r="T346" s="6">
        <v>1.7225000000000001</v>
      </c>
      <c r="U346" s="6">
        <f t="shared" si="5"/>
        <v>1.7225000000000001</v>
      </c>
      <c r="V346" t="s">
        <v>487</v>
      </c>
    </row>
    <row r="347" spans="1:22" hidden="1">
      <c r="A347">
        <v>276</v>
      </c>
      <c r="B347" s="30">
        <v>2</v>
      </c>
      <c r="C347" s="30" t="s">
        <v>17</v>
      </c>
      <c r="D347" s="30" t="s">
        <v>1</v>
      </c>
      <c r="E347" s="30">
        <v>80</v>
      </c>
      <c r="F347" s="30">
        <v>20</v>
      </c>
      <c r="G347" s="30" t="s">
        <v>3121</v>
      </c>
      <c r="H347" s="30" t="s">
        <v>439</v>
      </c>
      <c r="I347" s="30">
        <v>0</v>
      </c>
      <c r="J347" s="30">
        <v>1</v>
      </c>
      <c r="K347" s="30">
        <v>0</v>
      </c>
      <c r="L347" s="30">
        <v>0</v>
      </c>
      <c r="M347" s="30" t="s">
        <v>879</v>
      </c>
      <c r="N347" s="30">
        <v>-2</v>
      </c>
      <c r="O347" s="22">
        <v>-2</v>
      </c>
      <c r="P347" s="22">
        <v>0</v>
      </c>
      <c r="Q347" s="22">
        <v>1</v>
      </c>
      <c r="R347">
        <f>IFERROR(IF(I347=1,VLOOKUP(F347,Lookup!$A$2:$B$15,2,FALSE),0),0.5)</f>
        <v>0</v>
      </c>
      <c r="S347">
        <f>IF(K347=1,1,IFERROR(IF(H347="pass",VLOOKUP(F347,[1]Lookup!$D$2:$E$26,2,FALSE),0),1.6))</f>
        <v>1.6</v>
      </c>
      <c r="T347" s="6">
        <v>1.5650000000000002</v>
      </c>
      <c r="U347" s="6">
        <f t="shared" si="5"/>
        <v>1.5650000000000002</v>
      </c>
      <c r="V347" t="s">
        <v>81</v>
      </c>
    </row>
    <row r="348" spans="1:22" hidden="1">
      <c r="A348">
        <v>333</v>
      </c>
      <c r="B348" s="30">
        <v>2</v>
      </c>
      <c r="C348" s="30" t="s">
        <v>1</v>
      </c>
      <c r="D348" s="30" t="s">
        <v>17</v>
      </c>
      <c r="E348" s="30">
        <v>77</v>
      </c>
      <c r="F348" s="30">
        <v>23</v>
      </c>
      <c r="G348" s="30" t="s">
        <v>3180</v>
      </c>
      <c r="H348" s="30" t="s">
        <v>439</v>
      </c>
      <c r="I348" s="30">
        <v>0</v>
      </c>
      <c r="J348" s="30">
        <v>1</v>
      </c>
      <c r="K348" s="30">
        <v>0</v>
      </c>
      <c r="L348" s="30">
        <v>0</v>
      </c>
      <c r="M348" s="30" t="s">
        <v>1964</v>
      </c>
      <c r="N348" s="30">
        <v>5</v>
      </c>
      <c r="O348" s="22">
        <v>5</v>
      </c>
      <c r="P348" s="22">
        <v>0</v>
      </c>
      <c r="Q348" s="22">
        <v>1</v>
      </c>
      <c r="R348">
        <f>IFERROR(IF(I348=1,VLOOKUP(F348,Lookup!$A$2:$B$15,2,FALSE),0),0.5)</f>
        <v>0</v>
      </c>
      <c r="S348">
        <f>IF(K348=1,1,IFERROR(IF(H348="pass",VLOOKUP(F348,[1]Lookup!$D$2:$E$26,2,FALSE),0),1.6))</f>
        <v>1.6</v>
      </c>
      <c r="T348" s="6">
        <v>1.6875</v>
      </c>
      <c r="U348" s="6">
        <f t="shared" si="5"/>
        <v>1.6875</v>
      </c>
      <c r="V348" t="s">
        <v>168</v>
      </c>
    </row>
    <row r="349" spans="1:22" hidden="1">
      <c r="A349">
        <v>343</v>
      </c>
      <c r="B349" s="30">
        <v>2</v>
      </c>
      <c r="C349" s="30" t="s">
        <v>1</v>
      </c>
      <c r="D349" s="30" t="s">
        <v>17</v>
      </c>
      <c r="E349" s="30">
        <v>80</v>
      </c>
      <c r="F349" s="30">
        <v>20</v>
      </c>
      <c r="G349" s="30" t="s">
        <v>3190</v>
      </c>
      <c r="H349" s="30" t="s">
        <v>439</v>
      </c>
      <c r="I349" s="30">
        <v>0</v>
      </c>
      <c r="J349" s="30">
        <v>1</v>
      </c>
      <c r="K349" s="30">
        <v>0</v>
      </c>
      <c r="L349" s="30">
        <v>0</v>
      </c>
      <c r="M349" s="30" t="s">
        <v>1964</v>
      </c>
      <c r="N349" s="30">
        <v>-5</v>
      </c>
      <c r="O349" s="22">
        <v>-5</v>
      </c>
      <c r="P349" s="22">
        <v>0</v>
      </c>
      <c r="Q349" s="22">
        <v>1</v>
      </c>
      <c r="R349">
        <f>IFERROR(IF(I349=1,VLOOKUP(F349,Lookup!$A$2:$B$15,2,FALSE),0),0.5)</f>
        <v>0</v>
      </c>
      <c r="S349">
        <f>IF(K349=1,1,IFERROR(IF(H349="pass",VLOOKUP(F349,[1]Lookup!$D$2:$E$26,2,FALSE),0),1.6))</f>
        <v>1.6</v>
      </c>
      <c r="T349" s="6">
        <v>1.5125000000000002</v>
      </c>
      <c r="U349" s="6">
        <f t="shared" si="5"/>
        <v>1.5125000000000002</v>
      </c>
      <c r="V349" t="s">
        <v>168</v>
      </c>
    </row>
    <row r="350" spans="1:22" hidden="1">
      <c r="A350">
        <v>347</v>
      </c>
      <c r="B350" s="30">
        <v>2</v>
      </c>
      <c r="C350" s="30" t="s">
        <v>1</v>
      </c>
      <c r="D350" s="30" t="s">
        <v>17</v>
      </c>
      <c r="E350" s="30">
        <v>75</v>
      </c>
      <c r="F350" s="30">
        <v>25</v>
      </c>
      <c r="G350" s="30" t="s">
        <v>3194</v>
      </c>
      <c r="H350" s="30" t="s">
        <v>439</v>
      </c>
      <c r="I350" s="30">
        <v>0</v>
      </c>
      <c r="J350" s="30">
        <v>1</v>
      </c>
      <c r="K350" s="30">
        <v>0</v>
      </c>
      <c r="L350" s="30">
        <v>0</v>
      </c>
      <c r="M350" s="30" t="s">
        <v>1964</v>
      </c>
      <c r="N350" s="30">
        <v>4</v>
      </c>
      <c r="O350" s="22">
        <v>4</v>
      </c>
      <c r="P350" s="22">
        <v>0</v>
      </c>
      <c r="Q350" s="22">
        <v>1</v>
      </c>
      <c r="R350">
        <f>IFERROR(IF(I350=1,VLOOKUP(F350,Lookup!$A$2:$B$15,2,FALSE),0),0.5)</f>
        <v>0</v>
      </c>
      <c r="S350">
        <f>IF(K350=1,1,IFERROR(IF(H350="pass",VLOOKUP(F350,[1]Lookup!$D$2:$E$26,2,FALSE),0),1.6))</f>
        <v>1.6</v>
      </c>
      <c r="T350" s="6">
        <v>1.6700000000000002</v>
      </c>
      <c r="U350" s="6">
        <f t="shared" si="5"/>
        <v>1.6700000000000002</v>
      </c>
      <c r="V350" t="s">
        <v>168</v>
      </c>
    </row>
    <row r="351" spans="1:22" hidden="1">
      <c r="A351">
        <v>355</v>
      </c>
      <c r="B351" s="30">
        <v>2</v>
      </c>
      <c r="C351" s="30" t="s">
        <v>17</v>
      </c>
      <c r="D351" s="30" t="s">
        <v>1</v>
      </c>
      <c r="E351" s="30">
        <v>77</v>
      </c>
      <c r="F351" s="30">
        <v>23</v>
      </c>
      <c r="G351" s="30" t="s">
        <v>3202</v>
      </c>
      <c r="H351" s="30" t="s">
        <v>439</v>
      </c>
      <c r="I351" s="30">
        <v>0</v>
      </c>
      <c r="J351" s="30">
        <v>1</v>
      </c>
      <c r="K351" s="30">
        <v>0</v>
      </c>
      <c r="L351" s="30">
        <v>0</v>
      </c>
      <c r="M351" s="30" t="s">
        <v>885</v>
      </c>
      <c r="N351" s="30">
        <v>2</v>
      </c>
      <c r="O351" s="22">
        <v>2</v>
      </c>
      <c r="P351" s="22">
        <v>0</v>
      </c>
      <c r="Q351" s="22">
        <v>1</v>
      </c>
      <c r="R351">
        <f>IFERROR(IF(I351=1,VLOOKUP(F351,Lookup!$A$2:$B$15,2,FALSE),0),0.5)</f>
        <v>0</v>
      </c>
      <c r="S351">
        <f>IF(K351=1,1,IFERROR(IF(H351="pass",VLOOKUP(F351,[1]Lookup!$D$2:$E$26,2,FALSE),0),1.6))</f>
        <v>1.6</v>
      </c>
      <c r="T351" s="6">
        <v>1.635</v>
      </c>
      <c r="U351" s="6">
        <f t="shared" si="5"/>
        <v>1.635</v>
      </c>
      <c r="V351" t="s">
        <v>516</v>
      </c>
    </row>
    <row r="352" spans="1:22" hidden="1">
      <c r="A352">
        <v>366</v>
      </c>
      <c r="B352" s="30">
        <v>2</v>
      </c>
      <c r="C352" s="30" t="s">
        <v>2</v>
      </c>
      <c r="D352" s="30" t="s">
        <v>25</v>
      </c>
      <c r="E352" s="30">
        <v>77</v>
      </c>
      <c r="F352" s="30">
        <v>23</v>
      </c>
      <c r="G352" s="30" t="s">
        <v>3213</v>
      </c>
      <c r="H352" s="30" t="s">
        <v>439</v>
      </c>
      <c r="I352" s="30">
        <v>0</v>
      </c>
      <c r="J352" s="30">
        <v>1</v>
      </c>
      <c r="K352" s="30">
        <v>0</v>
      </c>
      <c r="L352" s="30">
        <v>0</v>
      </c>
      <c r="M352" s="30" t="s">
        <v>1144</v>
      </c>
      <c r="N352" s="30">
        <v>5</v>
      </c>
      <c r="O352" s="22">
        <v>5</v>
      </c>
      <c r="P352" s="22">
        <v>0</v>
      </c>
      <c r="Q352" s="22">
        <v>1</v>
      </c>
      <c r="R352">
        <f>IFERROR(IF(I352=1,VLOOKUP(F352,Lookup!$A$2:$B$15,2,FALSE),0),0.5)</f>
        <v>0</v>
      </c>
      <c r="S352">
        <f>IF(K352=1,1,IFERROR(IF(H352="pass",VLOOKUP(F352,[1]Lookup!$D$2:$E$26,2,FALSE),0),1.6))</f>
        <v>1.6</v>
      </c>
      <c r="T352" s="6">
        <v>1.6875</v>
      </c>
      <c r="U352" s="6">
        <f t="shared" si="5"/>
        <v>1.6875</v>
      </c>
      <c r="V352" t="s">
        <v>62</v>
      </c>
    </row>
    <row r="353" spans="1:22" hidden="1">
      <c r="A353">
        <v>384</v>
      </c>
      <c r="B353" s="30">
        <v>2</v>
      </c>
      <c r="C353" s="30" t="s">
        <v>2</v>
      </c>
      <c r="D353" s="30" t="s">
        <v>25</v>
      </c>
      <c r="E353" s="30">
        <v>80</v>
      </c>
      <c r="F353" s="30">
        <v>20</v>
      </c>
      <c r="G353" s="30" t="s">
        <v>3231</v>
      </c>
      <c r="H353" s="30" t="s">
        <v>439</v>
      </c>
      <c r="I353" s="30">
        <v>0</v>
      </c>
      <c r="J353" s="30">
        <v>1</v>
      </c>
      <c r="K353" s="30">
        <v>0</v>
      </c>
      <c r="L353" s="30">
        <v>0</v>
      </c>
      <c r="M353" s="30" t="s">
        <v>1144</v>
      </c>
      <c r="N353" s="30">
        <v>17</v>
      </c>
      <c r="O353" s="22">
        <v>17</v>
      </c>
      <c r="P353" s="22">
        <v>0</v>
      </c>
      <c r="Q353" s="22">
        <v>1</v>
      </c>
      <c r="R353">
        <f>IFERROR(IF(I353=1,VLOOKUP(F353,Lookup!$A$2:$B$15,2,FALSE),0),0.5)</f>
        <v>0</v>
      </c>
      <c r="S353">
        <f>IF(K353=1,1,IFERROR(IF(H353="pass",VLOOKUP(F353,[1]Lookup!$D$2:$E$26,2,FALSE),0),1.6))</f>
        <v>1.6</v>
      </c>
      <c r="T353" s="6">
        <v>1.8975</v>
      </c>
      <c r="U353" s="6">
        <f t="shared" si="5"/>
        <v>1.8975</v>
      </c>
      <c r="V353" t="s">
        <v>62</v>
      </c>
    </row>
    <row r="354" spans="1:22" hidden="1">
      <c r="A354">
        <v>411</v>
      </c>
      <c r="B354" s="30">
        <v>2</v>
      </c>
      <c r="C354" s="30" t="s">
        <v>2</v>
      </c>
      <c r="D354" s="30" t="s">
        <v>25</v>
      </c>
      <c r="E354" s="30">
        <v>77</v>
      </c>
      <c r="F354" s="30">
        <v>23</v>
      </c>
      <c r="G354" s="30" t="s">
        <v>3258</v>
      </c>
      <c r="H354" s="30" t="s">
        <v>439</v>
      </c>
      <c r="I354" s="30">
        <v>0</v>
      </c>
      <c r="J354" s="30">
        <v>1</v>
      </c>
      <c r="K354" s="30">
        <v>0</v>
      </c>
      <c r="L354" s="30">
        <v>0</v>
      </c>
      <c r="M354" s="30" t="s">
        <v>1135</v>
      </c>
      <c r="N354" s="30">
        <v>5</v>
      </c>
      <c r="O354" s="22">
        <v>5</v>
      </c>
      <c r="P354" s="22">
        <v>0</v>
      </c>
      <c r="Q354" s="22">
        <v>1</v>
      </c>
      <c r="R354">
        <f>IFERROR(IF(I354=1,VLOOKUP(F354,Lookup!$A$2:$B$15,2,FALSE),0),0.5)</f>
        <v>0</v>
      </c>
      <c r="S354">
        <f>IF(K354=1,1,IFERROR(IF(H354="pass",VLOOKUP(F354,[1]Lookup!$D$2:$E$26,2,FALSE),0),1.6))</f>
        <v>1.6</v>
      </c>
      <c r="T354" s="6">
        <v>1.6875</v>
      </c>
      <c r="U354" s="6">
        <f t="shared" si="5"/>
        <v>1.6875</v>
      </c>
      <c r="V354" t="s">
        <v>38</v>
      </c>
    </row>
    <row r="355" spans="1:22" hidden="1">
      <c r="A355">
        <v>452</v>
      </c>
      <c r="B355" s="30">
        <v>2</v>
      </c>
      <c r="C355" s="30" t="s">
        <v>25</v>
      </c>
      <c r="D355" s="30" t="s">
        <v>2</v>
      </c>
      <c r="E355" s="30">
        <v>77</v>
      </c>
      <c r="F355" s="30">
        <v>23</v>
      </c>
      <c r="G355" s="30" t="s">
        <v>3299</v>
      </c>
      <c r="H355" s="30" t="s">
        <v>439</v>
      </c>
      <c r="I355" s="30">
        <v>0</v>
      </c>
      <c r="J355" s="30">
        <v>1</v>
      </c>
      <c r="K355" s="30">
        <v>0</v>
      </c>
      <c r="L355" s="30">
        <v>0</v>
      </c>
      <c r="M355" s="30" t="s">
        <v>1733</v>
      </c>
      <c r="N355" s="30">
        <v>2</v>
      </c>
      <c r="O355" s="22">
        <v>2</v>
      </c>
      <c r="P355" s="22">
        <v>0</v>
      </c>
      <c r="Q355" s="22">
        <v>1</v>
      </c>
      <c r="R355">
        <f>IFERROR(IF(I355=1,VLOOKUP(F355,Lookup!$A$2:$B$15,2,FALSE),0),0.5)</f>
        <v>0</v>
      </c>
      <c r="S355">
        <f>IF(K355=1,1,IFERROR(IF(H355="pass",VLOOKUP(F355,[1]Lookup!$D$2:$E$26,2,FALSE),0),1.6))</f>
        <v>1.6</v>
      </c>
      <c r="T355" s="6">
        <v>1.635</v>
      </c>
      <c r="U355" s="6">
        <f t="shared" si="5"/>
        <v>1.635</v>
      </c>
      <c r="V355" t="s">
        <v>421</v>
      </c>
    </row>
    <row r="356" spans="1:22" hidden="1">
      <c r="A356">
        <v>493</v>
      </c>
      <c r="B356" s="30">
        <v>2</v>
      </c>
      <c r="C356" s="30" t="s">
        <v>20</v>
      </c>
      <c r="D356" s="30" t="s">
        <v>27</v>
      </c>
      <c r="E356" s="30">
        <v>79</v>
      </c>
      <c r="F356" s="30">
        <v>21</v>
      </c>
      <c r="G356" s="30" t="s">
        <v>3340</v>
      </c>
      <c r="H356" s="30" t="s">
        <v>439</v>
      </c>
      <c r="I356" s="30">
        <v>0</v>
      </c>
      <c r="J356" s="30">
        <v>1</v>
      </c>
      <c r="K356" s="30">
        <v>0</v>
      </c>
      <c r="L356" s="30">
        <v>0</v>
      </c>
      <c r="M356" s="30" t="s">
        <v>1556</v>
      </c>
      <c r="N356" s="30">
        <v>3</v>
      </c>
      <c r="O356" s="22">
        <v>3</v>
      </c>
      <c r="P356" s="22">
        <v>0</v>
      </c>
      <c r="Q356" s="22">
        <v>1</v>
      </c>
      <c r="R356">
        <f>IFERROR(IF(I356=1,VLOOKUP(F356,Lookup!$A$2:$B$15,2,FALSE),0),0.5)</f>
        <v>0</v>
      </c>
      <c r="S356">
        <f>IF(K356=1,1,IFERROR(IF(H356="pass",VLOOKUP(F356,[1]Lookup!$D$2:$E$26,2,FALSE),0),1.6))</f>
        <v>1.6</v>
      </c>
      <c r="T356" s="6">
        <v>1.6525000000000001</v>
      </c>
      <c r="U356" s="6">
        <f t="shared" si="5"/>
        <v>1.6525000000000001</v>
      </c>
      <c r="V356" t="s">
        <v>518</v>
      </c>
    </row>
    <row r="357" spans="1:22" hidden="1">
      <c r="A357">
        <v>494</v>
      </c>
      <c r="B357" s="30">
        <v>2</v>
      </c>
      <c r="C357" s="30" t="s">
        <v>20</v>
      </c>
      <c r="D357" s="30" t="s">
        <v>27</v>
      </c>
      <c r="E357" s="30">
        <v>75</v>
      </c>
      <c r="F357" s="30">
        <v>25</v>
      </c>
      <c r="G357" s="30" t="s">
        <v>3341</v>
      </c>
      <c r="H357" s="30" t="s">
        <v>439</v>
      </c>
      <c r="I357" s="30">
        <v>0</v>
      </c>
      <c r="J357" s="30">
        <v>1</v>
      </c>
      <c r="K357" s="30">
        <v>0</v>
      </c>
      <c r="L357" s="30">
        <v>0</v>
      </c>
      <c r="M357" s="30" t="s">
        <v>1559</v>
      </c>
      <c r="N357" s="30">
        <v>20</v>
      </c>
      <c r="O357" s="22">
        <v>20</v>
      </c>
      <c r="P357" s="22">
        <v>0</v>
      </c>
      <c r="Q357" s="22">
        <v>1</v>
      </c>
      <c r="R357">
        <f>IFERROR(IF(I357=1,VLOOKUP(F357,Lookup!$A$2:$B$15,2,FALSE),0),0.5)</f>
        <v>0</v>
      </c>
      <c r="S357">
        <f>IF(K357=1,1,IFERROR(IF(H357="pass",VLOOKUP(F357,[1]Lookup!$D$2:$E$26,2,FALSE),0),1.6))</f>
        <v>1.6</v>
      </c>
      <c r="T357" s="6">
        <v>1.9500000000000002</v>
      </c>
      <c r="U357" s="6">
        <f t="shared" si="5"/>
        <v>1.9500000000000002</v>
      </c>
      <c r="V357" t="s">
        <v>118</v>
      </c>
    </row>
    <row r="358" spans="1:22" hidden="1">
      <c r="A358">
        <v>505</v>
      </c>
      <c r="B358" s="30">
        <v>2</v>
      </c>
      <c r="C358" s="30" t="s">
        <v>27</v>
      </c>
      <c r="D358" s="30" t="s">
        <v>20</v>
      </c>
      <c r="E358" s="30">
        <v>75</v>
      </c>
      <c r="F358" s="30">
        <v>25</v>
      </c>
      <c r="G358" s="30" t="s">
        <v>3353</v>
      </c>
      <c r="H358" s="30" t="s">
        <v>439</v>
      </c>
      <c r="I358" s="30">
        <v>0</v>
      </c>
      <c r="J358" s="30">
        <v>1</v>
      </c>
      <c r="K358" s="30">
        <v>0</v>
      </c>
      <c r="L358" s="30">
        <v>0</v>
      </c>
      <c r="M358" s="30" t="s">
        <v>1331</v>
      </c>
      <c r="N358" s="30">
        <v>4</v>
      </c>
      <c r="O358" s="22">
        <v>4</v>
      </c>
      <c r="P358" s="22">
        <v>0</v>
      </c>
      <c r="Q358" s="22">
        <v>1</v>
      </c>
      <c r="R358">
        <f>IFERROR(IF(I358=1,VLOOKUP(F358,Lookup!$A$2:$B$15,2,FALSE),0),0.5)</f>
        <v>0</v>
      </c>
      <c r="S358">
        <f>IF(K358=1,1,IFERROR(IF(H358="pass",VLOOKUP(F358,[1]Lookup!$D$2:$E$26,2,FALSE),0),1.6))</f>
        <v>1.6</v>
      </c>
      <c r="T358" s="6">
        <v>1.6700000000000002</v>
      </c>
      <c r="U358" s="6">
        <f t="shared" si="5"/>
        <v>1.6700000000000002</v>
      </c>
      <c r="V358" t="s">
        <v>367</v>
      </c>
    </row>
    <row r="359" spans="1:22" hidden="1">
      <c r="A359">
        <v>516</v>
      </c>
      <c r="B359" s="30">
        <v>2</v>
      </c>
      <c r="C359" s="30" t="s">
        <v>20</v>
      </c>
      <c r="D359" s="30" t="s">
        <v>27</v>
      </c>
      <c r="E359" s="30">
        <v>75</v>
      </c>
      <c r="F359" s="30">
        <v>25</v>
      </c>
      <c r="G359" s="30" t="s">
        <v>3364</v>
      </c>
      <c r="H359" s="30" t="s">
        <v>439</v>
      </c>
      <c r="I359" s="30">
        <v>0</v>
      </c>
      <c r="J359" s="30">
        <v>1</v>
      </c>
      <c r="K359" s="30">
        <v>0</v>
      </c>
      <c r="L359" s="30">
        <v>0</v>
      </c>
      <c r="M359" s="30" t="s">
        <v>1578</v>
      </c>
      <c r="N359" s="30">
        <v>-2</v>
      </c>
      <c r="O359" s="22">
        <v>-2</v>
      </c>
      <c r="P359" s="22">
        <v>0</v>
      </c>
      <c r="Q359" s="22">
        <v>1</v>
      </c>
      <c r="R359">
        <f>IFERROR(IF(I359=1,VLOOKUP(F359,Lookup!$A$2:$B$15,2,FALSE),0),0.5)</f>
        <v>0</v>
      </c>
      <c r="S359">
        <f>IF(K359=1,1,IFERROR(IF(H359="pass",VLOOKUP(F359,[1]Lookup!$D$2:$E$26,2,FALSE),0),1.6))</f>
        <v>1.6</v>
      </c>
      <c r="T359" s="6">
        <v>1.5650000000000002</v>
      </c>
      <c r="U359" s="6">
        <f t="shared" si="5"/>
        <v>1.5650000000000002</v>
      </c>
      <c r="V359" t="s">
        <v>120</v>
      </c>
    </row>
    <row r="360" spans="1:22" hidden="1">
      <c r="A360">
        <v>517</v>
      </c>
      <c r="B360" s="30">
        <v>2</v>
      </c>
      <c r="C360" s="30" t="s">
        <v>20</v>
      </c>
      <c r="D360" s="30" t="s">
        <v>27</v>
      </c>
      <c r="E360" s="30">
        <v>77</v>
      </c>
      <c r="F360" s="30">
        <v>23</v>
      </c>
      <c r="G360" s="30" t="s">
        <v>3365</v>
      </c>
      <c r="H360" s="30" t="s">
        <v>439</v>
      </c>
      <c r="I360" s="30">
        <v>0</v>
      </c>
      <c r="J360" s="30">
        <v>1</v>
      </c>
      <c r="K360" s="30">
        <v>0</v>
      </c>
      <c r="L360" s="30">
        <v>0</v>
      </c>
      <c r="M360" s="30" t="s">
        <v>1538</v>
      </c>
      <c r="N360" s="30">
        <v>4</v>
      </c>
      <c r="O360" s="22">
        <v>4</v>
      </c>
      <c r="P360" s="22">
        <v>0</v>
      </c>
      <c r="Q360" s="22">
        <v>1</v>
      </c>
      <c r="R360">
        <f>IFERROR(IF(I360=1,VLOOKUP(F360,Lookup!$A$2:$B$15,2,FALSE),0),0.5)</f>
        <v>0</v>
      </c>
      <c r="S360">
        <f>IF(K360=1,1,IFERROR(IF(H360="pass",VLOOKUP(F360,[1]Lookup!$D$2:$E$26,2,FALSE),0),1.6))</f>
        <v>1.6</v>
      </c>
      <c r="T360" s="6">
        <v>1.6700000000000002</v>
      </c>
      <c r="U360" s="6">
        <f t="shared" si="5"/>
        <v>1.6700000000000002</v>
      </c>
      <c r="V360" t="s">
        <v>132</v>
      </c>
    </row>
    <row r="361" spans="1:22" hidden="1">
      <c r="A361">
        <v>518</v>
      </c>
      <c r="B361" s="30">
        <v>2</v>
      </c>
      <c r="C361" s="30" t="s">
        <v>20</v>
      </c>
      <c r="D361" s="30" t="s">
        <v>27</v>
      </c>
      <c r="E361" s="30">
        <v>77</v>
      </c>
      <c r="F361" s="30">
        <v>23</v>
      </c>
      <c r="G361" s="30" t="s">
        <v>3366</v>
      </c>
      <c r="H361" s="30" t="s">
        <v>439</v>
      </c>
      <c r="I361" s="30">
        <v>0</v>
      </c>
      <c r="J361" s="30">
        <v>1</v>
      </c>
      <c r="K361" s="30">
        <v>0</v>
      </c>
      <c r="L361" s="30">
        <v>0</v>
      </c>
      <c r="M361" s="30" t="s">
        <v>1538</v>
      </c>
      <c r="N361" s="30">
        <v>18</v>
      </c>
      <c r="O361" s="22">
        <v>18</v>
      </c>
      <c r="P361" s="22">
        <v>0</v>
      </c>
      <c r="Q361" s="22">
        <v>1</v>
      </c>
      <c r="R361">
        <f>IFERROR(IF(I361=1,VLOOKUP(F361,Lookup!$A$2:$B$15,2,FALSE),0),0.5)</f>
        <v>0</v>
      </c>
      <c r="S361">
        <f>IF(K361=1,1,IFERROR(IF(H361="pass",VLOOKUP(F361,[1]Lookup!$D$2:$E$26,2,FALSE),0),1.6))</f>
        <v>1.6</v>
      </c>
      <c r="T361" s="6">
        <v>1.915</v>
      </c>
      <c r="U361" s="6">
        <f t="shared" si="5"/>
        <v>1.915</v>
      </c>
      <c r="V361" t="s">
        <v>132</v>
      </c>
    </row>
    <row r="362" spans="1:22" s="5" customFormat="1" hidden="1">
      <c r="A362">
        <v>535</v>
      </c>
      <c r="B362" s="30">
        <v>2</v>
      </c>
      <c r="C362" s="30" t="s">
        <v>20</v>
      </c>
      <c r="D362" s="30" t="s">
        <v>27</v>
      </c>
      <c r="E362" s="30">
        <v>79</v>
      </c>
      <c r="F362" s="30">
        <v>21</v>
      </c>
      <c r="G362" s="30" t="s">
        <v>3383</v>
      </c>
      <c r="H362" s="30" t="s">
        <v>439</v>
      </c>
      <c r="I362" s="30">
        <v>0</v>
      </c>
      <c r="J362" s="30">
        <v>1</v>
      </c>
      <c r="K362" s="30">
        <v>0</v>
      </c>
      <c r="L362" s="30">
        <v>0</v>
      </c>
      <c r="M362" s="30" t="s">
        <v>1538</v>
      </c>
      <c r="N362" s="30">
        <v>6</v>
      </c>
      <c r="O362" s="22">
        <v>6</v>
      </c>
      <c r="P362" s="22">
        <v>0</v>
      </c>
      <c r="Q362" s="22">
        <v>1</v>
      </c>
      <c r="R362">
        <f>IFERROR(IF(I362=1,VLOOKUP(F362,Lookup!$A$2:$B$15,2,FALSE),0),0.5)</f>
        <v>0</v>
      </c>
      <c r="S362">
        <f>IF(K362=1,1,IFERROR(IF(H362="pass",VLOOKUP(F362,[1]Lookup!$D$2:$E$26,2,FALSE),0),1.6))</f>
        <v>1.6</v>
      </c>
      <c r="T362" s="6">
        <v>1.7050000000000001</v>
      </c>
      <c r="U362" s="6">
        <f t="shared" si="5"/>
        <v>1.7050000000000001</v>
      </c>
      <c r="V362" t="s">
        <v>132</v>
      </c>
    </row>
    <row r="363" spans="1:22" hidden="1">
      <c r="A363">
        <v>538</v>
      </c>
      <c r="B363" s="30">
        <v>2</v>
      </c>
      <c r="C363" s="30" t="s">
        <v>27</v>
      </c>
      <c r="D363" s="30" t="s">
        <v>20</v>
      </c>
      <c r="E363" s="30">
        <v>76</v>
      </c>
      <c r="F363" s="30">
        <v>24</v>
      </c>
      <c r="G363" s="30" t="s">
        <v>3386</v>
      </c>
      <c r="H363" s="30" t="s">
        <v>439</v>
      </c>
      <c r="I363" s="30">
        <v>0</v>
      </c>
      <c r="J363" s="30">
        <v>1</v>
      </c>
      <c r="K363" s="30">
        <v>0</v>
      </c>
      <c r="L363" s="30">
        <v>0</v>
      </c>
      <c r="M363" s="30" t="s">
        <v>1296</v>
      </c>
      <c r="N363" s="30">
        <v>15</v>
      </c>
      <c r="O363" s="22">
        <v>15</v>
      </c>
      <c r="P363" s="22">
        <v>0</v>
      </c>
      <c r="Q363" s="22">
        <v>1</v>
      </c>
      <c r="R363">
        <f>IFERROR(IF(I363=1,VLOOKUP(F363,Lookup!$A$2:$B$15,2,FALSE),0),0.5)</f>
        <v>0</v>
      </c>
      <c r="S363">
        <f>IF(K363=1,1,IFERROR(IF(H363="pass",VLOOKUP(F363,[1]Lookup!$D$2:$E$26,2,FALSE),0),1.6))</f>
        <v>1.6</v>
      </c>
      <c r="T363" s="6">
        <v>1.8625</v>
      </c>
      <c r="U363" s="6">
        <f t="shared" si="5"/>
        <v>1.8625</v>
      </c>
      <c r="V363" t="s">
        <v>461</v>
      </c>
    </row>
    <row r="364" spans="1:22" hidden="1">
      <c r="A364">
        <v>544</v>
      </c>
      <c r="B364" s="30">
        <v>2</v>
      </c>
      <c r="C364" s="30" t="s">
        <v>20</v>
      </c>
      <c r="D364" s="30" t="s">
        <v>27</v>
      </c>
      <c r="E364" s="30">
        <v>75</v>
      </c>
      <c r="F364" s="30">
        <v>25</v>
      </c>
      <c r="G364" s="30" t="s">
        <v>3393</v>
      </c>
      <c r="H364" s="30" t="s">
        <v>439</v>
      </c>
      <c r="I364" s="30">
        <v>0</v>
      </c>
      <c r="J364" s="30">
        <v>1</v>
      </c>
      <c r="K364" s="30">
        <v>0</v>
      </c>
      <c r="L364" s="30">
        <v>0</v>
      </c>
      <c r="M364" s="30" t="s">
        <v>3394</v>
      </c>
      <c r="N364" s="30">
        <v>6</v>
      </c>
      <c r="O364" s="22">
        <v>6</v>
      </c>
      <c r="P364" s="22">
        <v>0</v>
      </c>
      <c r="Q364" s="22">
        <v>1</v>
      </c>
      <c r="R364">
        <f>IFERROR(IF(I364=1,VLOOKUP(F364,Lookup!$A$2:$B$15,2,FALSE),0),0.5)</f>
        <v>0</v>
      </c>
      <c r="S364">
        <f>IF(K364=1,1,IFERROR(IF(H364="pass",VLOOKUP(F364,[1]Lookup!$D$2:$E$26,2,FALSE),0),1.6))</f>
        <v>1.6</v>
      </c>
      <c r="T364" s="6">
        <v>1.7050000000000001</v>
      </c>
      <c r="U364" s="6">
        <f t="shared" si="5"/>
        <v>1.7050000000000001</v>
      </c>
      <c r="V364" t="s">
        <v>2829</v>
      </c>
    </row>
    <row r="365" spans="1:22" hidden="1">
      <c r="A365">
        <v>564</v>
      </c>
      <c r="B365" s="30">
        <v>2</v>
      </c>
      <c r="C365" s="30" t="s">
        <v>20</v>
      </c>
      <c r="D365" s="30" t="s">
        <v>27</v>
      </c>
      <c r="E365" s="30">
        <v>75</v>
      </c>
      <c r="F365" s="30">
        <v>25</v>
      </c>
      <c r="G365" s="30" t="s">
        <v>3415</v>
      </c>
      <c r="H365" s="30" t="s">
        <v>439</v>
      </c>
      <c r="I365" s="30">
        <v>0</v>
      </c>
      <c r="J365" s="30">
        <v>1</v>
      </c>
      <c r="K365" s="30">
        <v>0</v>
      </c>
      <c r="L365" s="30">
        <v>0</v>
      </c>
      <c r="M365" s="30" t="s">
        <v>1556</v>
      </c>
      <c r="N365" s="30">
        <v>-3</v>
      </c>
      <c r="O365" s="22">
        <v>-3</v>
      </c>
      <c r="P365" s="22">
        <v>0</v>
      </c>
      <c r="Q365" s="22">
        <v>1</v>
      </c>
      <c r="R365">
        <f>IFERROR(IF(I365=1,VLOOKUP(F365,Lookup!$A$2:$B$15,2,FALSE),0),0.5)</f>
        <v>0</v>
      </c>
      <c r="S365">
        <f>IF(K365=1,1,IFERROR(IF(H365="pass",VLOOKUP(F365,[1]Lookup!$D$2:$E$26,2,FALSE),0),1.6))</f>
        <v>1.6</v>
      </c>
      <c r="T365" s="6">
        <v>1.5475000000000001</v>
      </c>
      <c r="U365" s="6">
        <f t="shared" si="5"/>
        <v>1.5475000000000001</v>
      </c>
      <c r="V365" t="s">
        <v>518</v>
      </c>
    </row>
    <row r="366" spans="1:22" hidden="1">
      <c r="A366">
        <v>567</v>
      </c>
      <c r="B366" s="30">
        <v>2</v>
      </c>
      <c r="C366" s="30" t="s">
        <v>27</v>
      </c>
      <c r="D366" s="30" t="s">
        <v>20</v>
      </c>
      <c r="E366" s="30">
        <v>75</v>
      </c>
      <c r="F366" s="30">
        <v>25</v>
      </c>
      <c r="G366" s="30" t="s">
        <v>3418</v>
      </c>
      <c r="H366" s="30" t="s">
        <v>439</v>
      </c>
      <c r="I366" s="30">
        <v>0</v>
      </c>
      <c r="J366" s="30">
        <v>1</v>
      </c>
      <c r="K366" s="30">
        <v>0</v>
      </c>
      <c r="L366" s="30">
        <v>0</v>
      </c>
      <c r="M366" s="30" t="s">
        <v>1313</v>
      </c>
      <c r="N366" s="30">
        <v>5</v>
      </c>
      <c r="O366" s="22">
        <v>5</v>
      </c>
      <c r="P366" s="22">
        <v>0</v>
      </c>
      <c r="Q366" s="22">
        <v>1</v>
      </c>
      <c r="R366">
        <f>IFERROR(IF(I366=1,VLOOKUP(F366,Lookup!$A$2:$B$15,2,FALSE),0),0.5)</f>
        <v>0</v>
      </c>
      <c r="S366">
        <f>IF(K366=1,1,IFERROR(IF(H366="pass",VLOOKUP(F366,[1]Lookup!$D$2:$E$26,2,FALSE),0),1.6))</f>
        <v>1.6</v>
      </c>
      <c r="T366" s="6">
        <v>1.6875</v>
      </c>
      <c r="U366" s="6">
        <f t="shared" si="5"/>
        <v>1.6875</v>
      </c>
      <c r="V366" t="s">
        <v>127</v>
      </c>
    </row>
    <row r="367" spans="1:22" hidden="1">
      <c r="A367">
        <v>580</v>
      </c>
      <c r="B367" s="30">
        <v>2</v>
      </c>
      <c r="C367" s="30" t="s">
        <v>20</v>
      </c>
      <c r="D367" s="30" t="s">
        <v>27</v>
      </c>
      <c r="E367" s="30">
        <v>80</v>
      </c>
      <c r="F367" s="30">
        <v>20</v>
      </c>
      <c r="G367" s="30" t="s">
        <v>3432</v>
      </c>
      <c r="H367" s="30" t="s">
        <v>439</v>
      </c>
      <c r="I367" s="30">
        <v>0</v>
      </c>
      <c r="J367" s="30">
        <v>1</v>
      </c>
      <c r="K367" s="30">
        <v>0</v>
      </c>
      <c r="L367" s="30">
        <v>0</v>
      </c>
      <c r="M367" s="30" t="s">
        <v>1578</v>
      </c>
      <c r="N367" s="30">
        <v>-5</v>
      </c>
      <c r="O367" s="22">
        <v>-5</v>
      </c>
      <c r="P367" s="22">
        <v>0</v>
      </c>
      <c r="Q367" s="22">
        <v>1</v>
      </c>
      <c r="R367">
        <f>IFERROR(IF(I367=1,VLOOKUP(F367,Lookup!$A$2:$B$15,2,FALSE),0),0.5)</f>
        <v>0</v>
      </c>
      <c r="S367">
        <f>IF(K367=1,1,IFERROR(IF(H367="pass",VLOOKUP(F367,[1]Lookup!$D$2:$E$26,2,FALSE),0),1.6))</f>
        <v>1.6</v>
      </c>
      <c r="T367" s="6">
        <v>1.5125000000000002</v>
      </c>
      <c r="U367" s="6">
        <f t="shared" si="5"/>
        <v>1.5125000000000002</v>
      </c>
      <c r="V367" t="s">
        <v>120</v>
      </c>
    </row>
    <row r="368" spans="1:22" hidden="1">
      <c r="A368">
        <v>631</v>
      </c>
      <c r="B368" s="30">
        <v>2</v>
      </c>
      <c r="C368" s="30" t="s">
        <v>28</v>
      </c>
      <c r="D368" s="30" t="s">
        <v>24</v>
      </c>
      <c r="E368" s="30">
        <v>75</v>
      </c>
      <c r="F368" s="30">
        <v>25</v>
      </c>
      <c r="G368" s="30" t="s">
        <v>3484</v>
      </c>
      <c r="H368" s="30" t="s">
        <v>439</v>
      </c>
      <c r="I368" s="30">
        <v>0</v>
      </c>
      <c r="J368" s="30">
        <v>1</v>
      </c>
      <c r="K368" s="30">
        <v>0</v>
      </c>
      <c r="L368" s="30">
        <v>0</v>
      </c>
      <c r="M368" s="30" t="s">
        <v>2637</v>
      </c>
      <c r="N368" s="30">
        <v>5</v>
      </c>
      <c r="O368" s="22">
        <v>5</v>
      </c>
      <c r="P368" s="22">
        <v>0</v>
      </c>
      <c r="Q368" s="22">
        <v>1</v>
      </c>
      <c r="R368">
        <f>IFERROR(IF(I368=1,VLOOKUP(F368,Lookup!$A$2:$B$15,2,FALSE),0),0.5)</f>
        <v>0</v>
      </c>
      <c r="S368">
        <f>IF(K368=1,1,IFERROR(IF(H368="pass",VLOOKUP(F368,[1]Lookup!$D$2:$E$26,2,FALSE),0),1.6))</f>
        <v>1.6</v>
      </c>
      <c r="T368" s="6">
        <v>1.6875</v>
      </c>
      <c r="U368" s="6">
        <f t="shared" si="5"/>
        <v>1.6875</v>
      </c>
      <c r="V368" t="s">
        <v>443</v>
      </c>
    </row>
    <row r="369" spans="1:22" hidden="1">
      <c r="A369">
        <v>670</v>
      </c>
      <c r="B369" s="30">
        <v>2</v>
      </c>
      <c r="C369" s="30" t="s">
        <v>24</v>
      </c>
      <c r="D369" s="30" t="s">
        <v>28</v>
      </c>
      <c r="E369" s="30">
        <v>76</v>
      </c>
      <c r="F369" s="30">
        <v>24</v>
      </c>
      <c r="G369" s="30" t="s">
        <v>3524</v>
      </c>
      <c r="H369" s="30" t="s">
        <v>439</v>
      </c>
      <c r="I369" s="30">
        <v>0</v>
      </c>
      <c r="J369" s="30">
        <v>1</v>
      </c>
      <c r="K369" s="30">
        <v>0</v>
      </c>
      <c r="L369" s="30">
        <v>0</v>
      </c>
      <c r="M369" s="30" t="s">
        <v>1420</v>
      </c>
      <c r="N369" s="30">
        <v>50</v>
      </c>
      <c r="O369" s="22">
        <v>50</v>
      </c>
      <c r="P369" s="22">
        <v>0</v>
      </c>
      <c r="Q369" s="22">
        <v>1</v>
      </c>
      <c r="R369">
        <f>IFERROR(IF(I369=1,VLOOKUP(F369,Lookup!$A$2:$B$15,2,FALSE),0),0.5)</f>
        <v>0</v>
      </c>
      <c r="S369">
        <f>IF(K369=1,1,IFERROR(IF(H369="pass",VLOOKUP(F369,[1]Lookup!$D$2:$E$26,2,FALSE),0),1.6))</f>
        <v>1.6</v>
      </c>
      <c r="T369" s="6">
        <v>2.4750000000000001</v>
      </c>
      <c r="U369" s="6">
        <f t="shared" si="5"/>
        <v>2.4750000000000001</v>
      </c>
      <c r="V369" t="s">
        <v>67</v>
      </c>
    </row>
    <row r="370" spans="1:22" hidden="1">
      <c r="A370">
        <v>682</v>
      </c>
      <c r="B370" s="30">
        <v>2</v>
      </c>
      <c r="C370" s="30" t="s">
        <v>24</v>
      </c>
      <c r="D370" s="30" t="s">
        <v>28</v>
      </c>
      <c r="E370" s="30">
        <v>75</v>
      </c>
      <c r="F370" s="30">
        <v>25</v>
      </c>
      <c r="G370" s="30" t="s">
        <v>3536</v>
      </c>
      <c r="H370" s="30" t="s">
        <v>439</v>
      </c>
      <c r="I370" s="30">
        <v>0</v>
      </c>
      <c r="J370" s="30">
        <v>1</v>
      </c>
      <c r="K370" s="30">
        <v>0</v>
      </c>
      <c r="L370" s="30">
        <v>0</v>
      </c>
      <c r="M370" s="30" t="s">
        <v>1423</v>
      </c>
      <c r="N370" s="30">
        <v>45</v>
      </c>
      <c r="O370" s="22">
        <v>45</v>
      </c>
      <c r="P370" s="22">
        <v>0</v>
      </c>
      <c r="Q370" s="22">
        <v>1</v>
      </c>
      <c r="R370">
        <f>IFERROR(IF(I370=1,VLOOKUP(F370,Lookup!$A$2:$B$15,2,FALSE),0),0.5)</f>
        <v>0</v>
      </c>
      <c r="S370">
        <f>IF(K370=1,1,IFERROR(IF(H370="pass",VLOOKUP(F370,[1]Lookup!$D$2:$E$26,2,FALSE),0),1.6))</f>
        <v>1.6</v>
      </c>
      <c r="T370" s="6">
        <v>2.3875000000000002</v>
      </c>
      <c r="U370" s="6">
        <f t="shared" si="5"/>
        <v>2.3875000000000002</v>
      </c>
      <c r="V370" t="s">
        <v>148</v>
      </c>
    </row>
    <row r="371" spans="1:22" hidden="1">
      <c r="A371">
        <v>684</v>
      </c>
      <c r="B371" s="30">
        <v>2</v>
      </c>
      <c r="C371" s="30" t="s">
        <v>24</v>
      </c>
      <c r="D371" s="30" t="s">
        <v>28</v>
      </c>
      <c r="E371" s="30">
        <v>79</v>
      </c>
      <c r="F371" s="30">
        <v>21</v>
      </c>
      <c r="G371" s="30" t="s">
        <v>3538</v>
      </c>
      <c r="H371" s="30" t="s">
        <v>439</v>
      </c>
      <c r="I371" s="30">
        <v>0</v>
      </c>
      <c r="J371" s="30">
        <v>1</v>
      </c>
      <c r="K371" s="30">
        <v>0</v>
      </c>
      <c r="L371" s="30">
        <v>0</v>
      </c>
      <c r="M371" s="30" t="s">
        <v>1522</v>
      </c>
      <c r="N371" s="30">
        <v>14</v>
      </c>
      <c r="O371" s="22">
        <v>14</v>
      </c>
      <c r="P371" s="22">
        <v>0</v>
      </c>
      <c r="Q371" s="22">
        <v>1</v>
      </c>
      <c r="R371">
        <f>IFERROR(IF(I371=1,VLOOKUP(F371,Lookup!$A$2:$B$15,2,FALSE),0),0.5)</f>
        <v>0</v>
      </c>
      <c r="S371">
        <f>IF(K371=1,1,IFERROR(IF(H371="pass",VLOOKUP(F371,[1]Lookup!$D$2:$E$26,2,FALSE),0),1.6))</f>
        <v>1.6</v>
      </c>
      <c r="T371" s="6">
        <v>1.845</v>
      </c>
      <c r="U371" s="6">
        <f t="shared" si="5"/>
        <v>1.845</v>
      </c>
      <c r="V371" t="s">
        <v>530</v>
      </c>
    </row>
    <row r="372" spans="1:22" hidden="1">
      <c r="A372">
        <v>703</v>
      </c>
      <c r="B372" s="30">
        <v>2</v>
      </c>
      <c r="C372" s="30" t="s">
        <v>28</v>
      </c>
      <c r="D372" s="30" t="s">
        <v>24</v>
      </c>
      <c r="E372" s="30">
        <v>77</v>
      </c>
      <c r="F372" s="30">
        <v>23</v>
      </c>
      <c r="G372" s="30" t="s">
        <v>3557</v>
      </c>
      <c r="H372" s="30" t="s">
        <v>439</v>
      </c>
      <c r="I372" s="30">
        <v>0</v>
      </c>
      <c r="J372" s="30">
        <v>1</v>
      </c>
      <c r="K372" s="30">
        <v>0</v>
      </c>
      <c r="L372" s="30">
        <v>0</v>
      </c>
      <c r="M372" s="30" t="s">
        <v>2625</v>
      </c>
      <c r="N372" s="30">
        <v>-2</v>
      </c>
      <c r="O372" s="22">
        <v>-2</v>
      </c>
      <c r="P372" s="22">
        <v>0</v>
      </c>
      <c r="Q372" s="22">
        <v>1</v>
      </c>
      <c r="R372">
        <f>IFERROR(IF(I372=1,VLOOKUP(F372,Lookup!$A$2:$B$15,2,FALSE),0),0.5)</f>
        <v>0</v>
      </c>
      <c r="S372">
        <f>IF(K372=1,1,IFERROR(IF(H372="pass",VLOOKUP(F372,[1]Lookup!$D$2:$E$26,2,FALSE),0),1.6))</f>
        <v>1.6</v>
      </c>
      <c r="T372" s="6">
        <v>1.5650000000000002</v>
      </c>
      <c r="U372" s="6">
        <f t="shared" si="5"/>
        <v>1.5650000000000002</v>
      </c>
      <c r="V372" t="s">
        <v>173</v>
      </c>
    </row>
    <row r="373" spans="1:22" hidden="1">
      <c r="A373">
        <v>704</v>
      </c>
      <c r="B373" s="30">
        <v>2</v>
      </c>
      <c r="C373" s="30" t="s">
        <v>28</v>
      </c>
      <c r="D373" s="30" t="s">
        <v>24</v>
      </c>
      <c r="E373" s="30">
        <v>75</v>
      </c>
      <c r="F373" s="30">
        <v>25</v>
      </c>
      <c r="G373" s="30" t="s">
        <v>3558</v>
      </c>
      <c r="H373" s="30" t="s">
        <v>439</v>
      </c>
      <c r="I373" s="30">
        <v>0</v>
      </c>
      <c r="J373" s="30">
        <v>1</v>
      </c>
      <c r="K373" s="30">
        <v>0</v>
      </c>
      <c r="L373" s="30">
        <v>0</v>
      </c>
      <c r="M373" s="30" t="s">
        <v>2625</v>
      </c>
      <c r="N373" s="30">
        <v>5</v>
      </c>
      <c r="O373" s="22">
        <v>5</v>
      </c>
      <c r="P373" s="22">
        <v>0</v>
      </c>
      <c r="Q373" s="22">
        <v>1</v>
      </c>
      <c r="R373">
        <f>IFERROR(IF(I373=1,VLOOKUP(F373,Lookup!$A$2:$B$15,2,FALSE),0),0.5)</f>
        <v>0</v>
      </c>
      <c r="S373">
        <f>IF(K373=1,1,IFERROR(IF(H373="pass",VLOOKUP(F373,[1]Lookup!$D$2:$E$26,2,FALSE),0),1.6))</f>
        <v>1.6</v>
      </c>
      <c r="T373" s="6">
        <v>1.6875</v>
      </c>
      <c r="U373" s="6">
        <f t="shared" si="5"/>
        <v>1.6875</v>
      </c>
      <c r="V373" t="s">
        <v>173</v>
      </c>
    </row>
    <row r="374" spans="1:22" hidden="1">
      <c r="A374">
        <v>721</v>
      </c>
      <c r="B374" s="30">
        <v>2</v>
      </c>
      <c r="C374" s="30" t="s">
        <v>28</v>
      </c>
      <c r="D374" s="30" t="s">
        <v>24</v>
      </c>
      <c r="E374" s="30">
        <v>79</v>
      </c>
      <c r="F374" s="30">
        <v>21</v>
      </c>
      <c r="G374" s="30" t="s">
        <v>3576</v>
      </c>
      <c r="H374" s="30" t="s">
        <v>439</v>
      </c>
      <c r="I374" s="30">
        <v>0</v>
      </c>
      <c r="J374" s="30">
        <v>1</v>
      </c>
      <c r="K374" s="30">
        <v>0</v>
      </c>
      <c r="L374" s="30">
        <v>0</v>
      </c>
      <c r="M374" s="30" t="s">
        <v>2734</v>
      </c>
      <c r="N374" s="30">
        <v>2</v>
      </c>
      <c r="O374" s="22">
        <v>2</v>
      </c>
      <c r="P374" s="22">
        <v>0</v>
      </c>
      <c r="Q374" s="22">
        <v>1</v>
      </c>
      <c r="R374">
        <f>IFERROR(IF(I374=1,VLOOKUP(F374,Lookup!$A$2:$B$15,2,FALSE),0),0.5)</f>
        <v>0</v>
      </c>
      <c r="S374">
        <f>IF(K374=1,1,IFERROR(IF(H374="pass",VLOOKUP(F374,[1]Lookup!$D$2:$E$26,2,FALSE),0),1.6))</f>
        <v>1.6</v>
      </c>
      <c r="T374" s="6">
        <v>1.635</v>
      </c>
      <c r="U374" s="6">
        <f t="shared" si="5"/>
        <v>1.635</v>
      </c>
      <c r="V374" t="s">
        <v>536</v>
      </c>
    </row>
    <row r="375" spans="1:22" hidden="1">
      <c r="A375">
        <v>790</v>
      </c>
      <c r="B375" s="30">
        <v>2</v>
      </c>
      <c r="C375" s="30" t="s">
        <v>4</v>
      </c>
      <c r="D375" s="30" t="s">
        <v>19</v>
      </c>
      <c r="E375" s="30">
        <v>77</v>
      </c>
      <c r="F375" s="30">
        <v>23</v>
      </c>
      <c r="G375" s="30" t="s">
        <v>3649</v>
      </c>
      <c r="H375" s="30" t="s">
        <v>439</v>
      </c>
      <c r="I375" s="30">
        <v>0</v>
      </c>
      <c r="J375" s="30">
        <v>1</v>
      </c>
      <c r="K375" s="30">
        <v>0</v>
      </c>
      <c r="L375" s="30">
        <v>0</v>
      </c>
      <c r="M375" s="30" t="s">
        <v>1037</v>
      </c>
      <c r="N375" s="30">
        <v>6</v>
      </c>
      <c r="O375" s="22">
        <v>6</v>
      </c>
      <c r="P375" s="22">
        <v>0</v>
      </c>
      <c r="Q375" s="22">
        <v>1</v>
      </c>
      <c r="R375">
        <f>IFERROR(IF(I375=1,VLOOKUP(F375,Lookup!$A$2:$B$15,2,FALSE),0),0.5)</f>
        <v>0</v>
      </c>
      <c r="S375">
        <f>IF(K375=1,1,IFERROR(IF(H375="pass",VLOOKUP(F375,[1]Lookup!$D$2:$E$26,2,FALSE),0),1.6))</f>
        <v>1.6</v>
      </c>
      <c r="T375" s="6">
        <v>1.7050000000000001</v>
      </c>
      <c r="U375" s="6">
        <f t="shared" si="5"/>
        <v>1.7050000000000001</v>
      </c>
      <c r="V375" t="s">
        <v>98</v>
      </c>
    </row>
    <row r="376" spans="1:22" hidden="1">
      <c r="A376">
        <v>823</v>
      </c>
      <c r="B376" s="30">
        <v>2</v>
      </c>
      <c r="C376" s="30" t="s">
        <v>4</v>
      </c>
      <c r="D376" s="30" t="s">
        <v>19</v>
      </c>
      <c r="E376" s="30">
        <v>79</v>
      </c>
      <c r="F376" s="30">
        <v>21</v>
      </c>
      <c r="G376" s="30" t="s">
        <v>3685</v>
      </c>
      <c r="H376" s="30" t="s">
        <v>439</v>
      </c>
      <c r="I376" s="30">
        <v>0</v>
      </c>
      <c r="J376" s="30">
        <v>1</v>
      </c>
      <c r="K376" s="30">
        <v>0</v>
      </c>
      <c r="L376" s="30">
        <v>0</v>
      </c>
      <c r="M376" s="30" t="s">
        <v>1009</v>
      </c>
      <c r="N376" s="30">
        <v>5</v>
      </c>
      <c r="O376" s="22">
        <v>5</v>
      </c>
      <c r="P376" s="22">
        <v>0</v>
      </c>
      <c r="Q376" s="22">
        <v>1</v>
      </c>
      <c r="R376">
        <f>IFERROR(IF(I376=1,VLOOKUP(F376,Lookup!$A$2:$B$15,2,FALSE),0),0.5)</f>
        <v>0</v>
      </c>
      <c r="S376">
        <f>IF(K376=1,1,IFERROR(IF(H376="pass",VLOOKUP(F376,[1]Lookup!$D$2:$E$26,2,FALSE),0),1.6))</f>
        <v>1.6</v>
      </c>
      <c r="T376" s="6">
        <v>1.6875</v>
      </c>
      <c r="U376" s="6">
        <f t="shared" si="5"/>
        <v>1.6875</v>
      </c>
      <c r="V376" t="s">
        <v>42</v>
      </c>
    </row>
    <row r="377" spans="1:22" hidden="1">
      <c r="A377">
        <v>831</v>
      </c>
      <c r="B377" s="30">
        <v>2</v>
      </c>
      <c r="C377" s="30" t="s">
        <v>19</v>
      </c>
      <c r="D377" s="30" t="s">
        <v>4</v>
      </c>
      <c r="E377" s="30">
        <v>78</v>
      </c>
      <c r="F377" s="30">
        <v>22</v>
      </c>
      <c r="G377" s="30" t="s">
        <v>3693</v>
      </c>
      <c r="H377" s="30" t="s">
        <v>439</v>
      </c>
      <c r="I377" s="30">
        <v>0</v>
      </c>
      <c r="J377" s="30">
        <v>1</v>
      </c>
      <c r="K377" s="30">
        <v>0</v>
      </c>
      <c r="L377" s="30">
        <v>0</v>
      </c>
      <c r="M377" s="30" t="s">
        <v>1542</v>
      </c>
      <c r="N377" s="30">
        <v>4</v>
      </c>
      <c r="O377" s="22">
        <v>4</v>
      </c>
      <c r="P377" s="22">
        <v>0</v>
      </c>
      <c r="Q377" s="22">
        <v>1</v>
      </c>
      <c r="R377">
        <f>IFERROR(IF(I377=1,VLOOKUP(F377,Lookup!$A$2:$B$15,2,FALSE),0),0.5)</f>
        <v>0</v>
      </c>
      <c r="S377">
        <f>IF(K377=1,1,IFERROR(IF(H377="pass",VLOOKUP(F377,[1]Lookup!$D$2:$E$26,2,FALSE),0),1.6))</f>
        <v>1.6</v>
      </c>
      <c r="T377" s="6">
        <v>1.6700000000000002</v>
      </c>
      <c r="U377" s="6">
        <f t="shared" si="5"/>
        <v>1.6700000000000002</v>
      </c>
      <c r="V377" t="s">
        <v>154</v>
      </c>
    </row>
    <row r="378" spans="1:22" hidden="1">
      <c r="A378">
        <v>832</v>
      </c>
      <c r="B378" s="30">
        <v>2</v>
      </c>
      <c r="C378" s="30" t="s">
        <v>19</v>
      </c>
      <c r="D378" s="30" t="s">
        <v>4</v>
      </c>
      <c r="E378" s="30">
        <v>78</v>
      </c>
      <c r="F378" s="30">
        <v>22</v>
      </c>
      <c r="G378" s="30" t="s">
        <v>3694</v>
      </c>
      <c r="H378" s="30" t="s">
        <v>439</v>
      </c>
      <c r="I378" s="30">
        <v>0</v>
      </c>
      <c r="J378" s="30">
        <v>1</v>
      </c>
      <c r="K378" s="30">
        <v>0</v>
      </c>
      <c r="L378" s="30">
        <v>0</v>
      </c>
      <c r="M378" s="30" t="s">
        <v>1532</v>
      </c>
      <c r="N378" s="30">
        <v>8</v>
      </c>
      <c r="O378" s="22">
        <v>8</v>
      </c>
      <c r="P378" s="22">
        <v>0</v>
      </c>
      <c r="Q378" s="22">
        <v>1</v>
      </c>
      <c r="R378">
        <f>IFERROR(IF(I378=1,VLOOKUP(F378,Lookup!$A$2:$B$15,2,FALSE),0),0.5)</f>
        <v>0</v>
      </c>
      <c r="S378">
        <f>IF(K378=1,1,IFERROR(IF(H378="pass",VLOOKUP(F378,[1]Lookup!$D$2:$E$26,2,FALSE),0),1.6))</f>
        <v>1.6</v>
      </c>
      <c r="T378" s="6">
        <v>1.74</v>
      </c>
      <c r="U378" s="6">
        <f t="shared" si="5"/>
        <v>1.74</v>
      </c>
      <c r="V378" t="s">
        <v>51</v>
      </c>
    </row>
    <row r="379" spans="1:22" hidden="1">
      <c r="A379">
        <v>833</v>
      </c>
      <c r="B379" s="30">
        <v>2</v>
      </c>
      <c r="C379" s="30" t="s">
        <v>19</v>
      </c>
      <c r="D379" s="30" t="s">
        <v>4</v>
      </c>
      <c r="E379" s="30">
        <v>78</v>
      </c>
      <c r="F379" s="30">
        <v>22</v>
      </c>
      <c r="G379" s="30" t="s">
        <v>3695</v>
      </c>
      <c r="H379" s="30" t="s">
        <v>439</v>
      </c>
      <c r="I379" s="30">
        <v>0</v>
      </c>
      <c r="J379" s="30">
        <v>1</v>
      </c>
      <c r="K379" s="30">
        <v>0</v>
      </c>
      <c r="L379" s="30">
        <v>0</v>
      </c>
      <c r="M379" s="30" t="s">
        <v>1532</v>
      </c>
      <c r="N379" s="30">
        <v>40</v>
      </c>
      <c r="O379" s="22">
        <v>40</v>
      </c>
      <c r="P379" s="22">
        <v>0</v>
      </c>
      <c r="Q379" s="22">
        <v>1</v>
      </c>
      <c r="R379">
        <f>IFERROR(IF(I379=1,VLOOKUP(F379,Lookup!$A$2:$B$15,2,FALSE),0),0.5)</f>
        <v>0</v>
      </c>
      <c r="S379">
        <f>IF(K379=1,1,IFERROR(IF(H379="pass",VLOOKUP(F379,[1]Lookup!$D$2:$E$26,2,FALSE),0),1.6))</f>
        <v>1.6</v>
      </c>
      <c r="T379" s="6">
        <v>2.2999999999999998</v>
      </c>
      <c r="U379" s="6">
        <f t="shared" si="5"/>
        <v>2.2999999999999998</v>
      </c>
      <c r="V379" t="s">
        <v>51</v>
      </c>
    </row>
    <row r="380" spans="1:22" hidden="1">
      <c r="A380">
        <v>839</v>
      </c>
      <c r="B380" s="30">
        <v>2</v>
      </c>
      <c r="C380" s="30" t="s">
        <v>19</v>
      </c>
      <c r="D380" s="30" t="s">
        <v>4</v>
      </c>
      <c r="E380" s="30">
        <v>79</v>
      </c>
      <c r="F380" s="30">
        <v>21</v>
      </c>
      <c r="G380" s="30" t="s">
        <v>3701</v>
      </c>
      <c r="H380" s="30" t="s">
        <v>439</v>
      </c>
      <c r="I380" s="30">
        <v>0</v>
      </c>
      <c r="J380" s="30">
        <v>1</v>
      </c>
      <c r="K380" s="30">
        <v>0</v>
      </c>
      <c r="L380" s="30">
        <v>0</v>
      </c>
      <c r="M380" s="30" t="s">
        <v>1532</v>
      </c>
      <c r="N380" s="30">
        <v>4</v>
      </c>
      <c r="O380" s="22">
        <v>4</v>
      </c>
      <c r="P380" s="22">
        <v>0</v>
      </c>
      <c r="Q380" s="22">
        <v>1</v>
      </c>
      <c r="R380">
        <f>IFERROR(IF(I380=1,VLOOKUP(F380,Lookup!$A$2:$B$15,2,FALSE),0),0.5)</f>
        <v>0</v>
      </c>
      <c r="S380">
        <f>IF(K380=1,1,IFERROR(IF(H380="pass",VLOOKUP(F380,[1]Lookup!$D$2:$E$26,2,FALSE),0),1.6))</f>
        <v>1.6</v>
      </c>
      <c r="T380" s="6">
        <v>1.6700000000000002</v>
      </c>
      <c r="U380" s="6">
        <f t="shared" si="5"/>
        <v>1.6700000000000002</v>
      </c>
      <c r="V380" t="s">
        <v>51</v>
      </c>
    </row>
    <row r="381" spans="1:22" hidden="1">
      <c r="A381">
        <v>858</v>
      </c>
      <c r="B381" s="30">
        <v>2</v>
      </c>
      <c r="C381" s="30" t="s">
        <v>9</v>
      </c>
      <c r="D381" s="30" t="s">
        <v>0</v>
      </c>
      <c r="E381" s="30">
        <v>77</v>
      </c>
      <c r="F381" s="30">
        <v>23</v>
      </c>
      <c r="G381" s="30" t="s">
        <v>3721</v>
      </c>
      <c r="H381" s="30" t="s">
        <v>439</v>
      </c>
      <c r="I381" s="30">
        <v>0</v>
      </c>
      <c r="J381" s="30">
        <v>1</v>
      </c>
      <c r="K381" s="30">
        <v>0</v>
      </c>
      <c r="L381" s="30">
        <v>0</v>
      </c>
      <c r="M381" s="30" t="s">
        <v>1030</v>
      </c>
      <c r="N381" s="30">
        <v>7</v>
      </c>
      <c r="O381" s="22">
        <v>7</v>
      </c>
      <c r="P381" s="22">
        <v>0</v>
      </c>
      <c r="Q381" s="22">
        <v>1</v>
      </c>
      <c r="R381">
        <f>IFERROR(IF(I381=1,VLOOKUP(F381,Lookup!$A$2:$B$15,2,FALSE),0),0.5)</f>
        <v>0</v>
      </c>
      <c r="S381">
        <f>IF(K381=1,1,IFERROR(IF(H381="pass",VLOOKUP(F381,[1]Lookup!$D$2:$E$26,2,FALSE),0),1.6))</f>
        <v>1.6</v>
      </c>
      <c r="T381" s="6">
        <v>1.7225000000000001</v>
      </c>
      <c r="U381" s="6">
        <f t="shared" si="5"/>
        <v>1.7225000000000001</v>
      </c>
      <c r="V381" t="s">
        <v>171</v>
      </c>
    </row>
    <row r="382" spans="1:22" hidden="1">
      <c r="A382">
        <v>864</v>
      </c>
      <c r="B382" s="30">
        <v>2</v>
      </c>
      <c r="C382" s="30" t="s">
        <v>0</v>
      </c>
      <c r="D382" s="30" t="s">
        <v>9</v>
      </c>
      <c r="E382" s="30">
        <v>75</v>
      </c>
      <c r="F382" s="30">
        <v>25</v>
      </c>
      <c r="G382" s="30" t="s">
        <v>3727</v>
      </c>
      <c r="H382" s="30" t="s">
        <v>439</v>
      </c>
      <c r="I382" s="30">
        <v>0</v>
      </c>
      <c r="J382" s="30">
        <v>1</v>
      </c>
      <c r="K382" s="30">
        <v>0</v>
      </c>
      <c r="L382" s="30">
        <v>0</v>
      </c>
      <c r="M382" s="30" t="s">
        <v>756</v>
      </c>
      <c r="N382" s="30">
        <v>7</v>
      </c>
      <c r="O382" s="22">
        <v>7</v>
      </c>
      <c r="P382" s="22">
        <v>0</v>
      </c>
      <c r="Q382" s="22">
        <v>1</v>
      </c>
      <c r="R382">
        <f>IFERROR(IF(I382=1,VLOOKUP(F382,Lookup!$A$2:$B$15,2,FALSE),0),0.5)</f>
        <v>0</v>
      </c>
      <c r="S382">
        <f>IF(K382=1,1,IFERROR(IF(H382="pass",VLOOKUP(F382,[1]Lookup!$D$2:$E$26,2,FALSE),0),1.6))</f>
        <v>1.6</v>
      </c>
      <c r="T382" s="6">
        <v>1.7225000000000001</v>
      </c>
      <c r="U382" s="6">
        <f t="shared" si="5"/>
        <v>1.7225000000000001</v>
      </c>
      <c r="V382" t="s">
        <v>136</v>
      </c>
    </row>
    <row r="383" spans="1:22" hidden="1">
      <c r="A383">
        <v>904</v>
      </c>
      <c r="B383" s="30">
        <v>2</v>
      </c>
      <c r="C383" s="30" t="s">
        <v>0</v>
      </c>
      <c r="D383" s="30" t="s">
        <v>9</v>
      </c>
      <c r="E383" s="30">
        <v>75</v>
      </c>
      <c r="F383" s="30">
        <v>25</v>
      </c>
      <c r="G383" s="30" t="s">
        <v>3769</v>
      </c>
      <c r="H383" s="30" t="s">
        <v>439</v>
      </c>
      <c r="I383" s="30">
        <v>0</v>
      </c>
      <c r="J383" s="30">
        <v>1</v>
      </c>
      <c r="K383" s="30">
        <v>0</v>
      </c>
      <c r="L383" s="30">
        <v>0</v>
      </c>
      <c r="M383" s="30" t="s">
        <v>747</v>
      </c>
      <c r="N383" s="30">
        <v>7</v>
      </c>
      <c r="O383" s="22">
        <v>7</v>
      </c>
      <c r="P383" s="22">
        <v>0</v>
      </c>
      <c r="Q383" s="22">
        <v>1</v>
      </c>
      <c r="R383">
        <f>IFERROR(IF(I383=1,VLOOKUP(F383,Lookup!$A$2:$B$15,2,FALSE),0),0.5)</f>
        <v>0</v>
      </c>
      <c r="S383">
        <f>IF(K383=1,1,IFERROR(IF(H383="pass",VLOOKUP(F383,[1]Lookup!$D$2:$E$26,2,FALSE),0),1.6))</f>
        <v>1.6</v>
      </c>
      <c r="T383" s="6">
        <v>1.7225000000000001</v>
      </c>
      <c r="U383" s="6">
        <f t="shared" si="5"/>
        <v>1.7225000000000001</v>
      </c>
      <c r="V383" t="s">
        <v>535</v>
      </c>
    </row>
    <row r="384" spans="1:22" hidden="1">
      <c r="A384">
        <v>916</v>
      </c>
      <c r="B384" s="30">
        <v>2</v>
      </c>
      <c r="C384" s="30" t="s">
        <v>0</v>
      </c>
      <c r="D384" s="30" t="s">
        <v>9</v>
      </c>
      <c r="E384" s="30">
        <v>75</v>
      </c>
      <c r="F384" s="30">
        <v>25</v>
      </c>
      <c r="G384" s="30" t="s">
        <v>3781</v>
      </c>
      <c r="H384" s="30" t="s">
        <v>439</v>
      </c>
      <c r="I384" s="30">
        <v>0</v>
      </c>
      <c r="J384" s="30">
        <v>1</v>
      </c>
      <c r="K384" s="30">
        <v>0</v>
      </c>
      <c r="L384" s="30">
        <v>0</v>
      </c>
      <c r="M384" s="30" t="s">
        <v>756</v>
      </c>
      <c r="N384" s="30">
        <v>7</v>
      </c>
      <c r="O384" s="22">
        <v>7</v>
      </c>
      <c r="P384" s="22">
        <v>0</v>
      </c>
      <c r="Q384" s="22">
        <v>1</v>
      </c>
      <c r="R384">
        <f>IFERROR(IF(I384=1,VLOOKUP(F384,Lookup!$A$2:$B$15,2,FALSE),0),0.5)</f>
        <v>0</v>
      </c>
      <c r="S384">
        <f>IF(K384=1,1,IFERROR(IF(H384="pass",VLOOKUP(F384,[1]Lookup!$D$2:$E$26,2,FALSE),0),1.6))</f>
        <v>1.6</v>
      </c>
      <c r="T384" s="6">
        <v>1.7225000000000001</v>
      </c>
      <c r="U384" s="6">
        <f t="shared" si="5"/>
        <v>1.7225000000000001</v>
      </c>
      <c r="V384" t="s">
        <v>136</v>
      </c>
    </row>
    <row r="385" spans="1:22" hidden="1">
      <c r="A385">
        <v>961</v>
      </c>
      <c r="B385" s="30">
        <v>2</v>
      </c>
      <c r="C385" s="30" t="s">
        <v>9</v>
      </c>
      <c r="D385" s="30" t="s">
        <v>0</v>
      </c>
      <c r="E385" s="30">
        <v>75</v>
      </c>
      <c r="F385" s="30">
        <v>25</v>
      </c>
      <c r="G385" s="30" t="s">
        <v>3827</v>
      </c>
      <c r="H385" s="30" t="s">
        <v>439</v>
      </c>
      <c r="I385" s="30">
        <v>0</v>
      </c>
      <c r="J385" s="30">
        <v>1</v>
      </c>
      <c r="K385" s="30">
        <v>0</v>
      </c>
      <c r="L385" s="30">
        <v>0</v>
      </c>
      <c r="M385" s="30" t="s">
        <v>1053</v>
      </c>
      <c r="N385" s="30">
        <v>16</v>
      </c>
      <c r="O385" s="22">
        <v>16</v>
      </c>
      <c r="P385" s="22">
        <v>0</v>
      </c>
      <c r="Q385" s="22">
        <v>1</v>
      </c>
      <c r="R385">
        <f>IFERROR(IF(I385=1,VLOOKUP(F385,Lookup!$A$2:$B$15,2,FALSE),0),0.5)</f>
        <v>0</v>
      </c>
      <c r="S385">
        <f>IF(K385=1,1,IFERROR(IF(H385="pass",VLOOKUP(F385,[1]Lookup!$D$2:$E$26,2,FALSE),0),1.6))</f>
        <v>1.6</v>
      </c>
      <c r="T385" s="6">
        <v>1.8800000000000001</v>
      </c>
      <c r="U385" s="6">
        <f t="shared" si="5"/>
        <v>1.8800000000000001</v>
      </c>
      <c r="V385" t="s">
        <v>382</v>
      </c>
    </row>
    <row r="386" spans="1:22" hidden="1">
      <c r="A386">
        <v>989</v>
      </c>
      <c r="B386" s="30">
        <v>2</v>
      </c>
      <c r="C386" s="30" t="s">
        <v>5</v>
      </c>
      <c r="D386" s="30" t="s">
        <v>877</v>
      </c>
      <c r="E386" s="30">
        <v>79</v>
      </c>
      <c r="F386" s="30">
        <v>21</v>
      </c>
      <c r="G386" s="30" t="s">
        <v>3856</v>
      </c>
      <c r="H386" s="30" t="s">
        <v>439</v>
      </c>
      <c r="I386" s="30">
        <v>0</v>
      </c>
      <c r="J386" s="30">
        <v>1</v>
      </c>
      <c r="K386" s="30">
        <v>0</v>
      </c>
      <c r="L386" s="30">
        <v>0</v>
      </c>
      <c r="M386" s="30" t="s">
        <v>2540</v>
      </c>
      <c r="N386" s="30">
        <v>40</v>
      </c>
      <c r="O386" s="22">
        <v>40</v>
      </c>
      <c r="P386" s="22">
        <v>0</v>
      </c>
      <c r="Q386" s="22">
        <v>1</v>
      </c>
      <c r="R386">
        <f>IFERROR(IF(I386=1,VLOOKUP(F386,Lookup!$A$2:$B$15,2,FALSE),0),0.5)</f>
        <v>0</v>
      </c>
      <c r="S386">
        <f>IF(K386=1,1,IFERROR(IF(H386="pass",VLOOKUP(F386,[1]Lookup!$D$2:$E$26,2,FALSE),0),1.6))</f>
        <v>1.6</v>
      </c>
      <c r="T386" s="6">
        <v>2.2999999999999998</v>
      </c>
      <c r="U386" s="6">
        <f t="shared" si="5"/>
        <v>2.2999999999999998</v>
      </c>
      <c r="V386" t="s">
        <v>145</v>
      </c>
    </row>
    <row r="387" spans="1:22" hidden="1">
      <c r="A387">
        <v>993</v>
      </c>
      <c r="B387" s="30">
        <v>2</v>
      </c>
      <c r="C387" s="30" t="s">
        <v>877</v>
      </c>
      <c r="D387" s="30" t="s">
        <v>5</v>
      </c>
      <c r="E387" s="30">
        <v>78</v>
      </c>
      <c r="F387" s="30">
        <v>22</v>
      </c>
      <c r="G387" s="30" t="s">
        <v>3860</v>
      </c>
      <c r="H387" s="30" t="s">
        <v>439</v>
      </c>
      <c r="I387" s="30">
        <v>0</v>
      </c>
      <c r="J387" s="30">
        <v>1</v>
      </c>
      <c r="K387" s="30">
        <v>0</v>
      </c>
      <c r="L387" s="30">
        <v>0</v>
      </c>
      <c r="M387" s="30" t="s">
        <v>903</v>
      </c>
      <c r="N387" s="30">
        <v>20</v>
      </c>
      <c r="O387" s="22">
        <v>20</v>
      </c>
      <c r="P387" s="22">
        <v>0</v>
      </c>
      <c r="Q387" s="22">
        <v>1</v>
      </c>
      <c r="R387">
        <f>IFERROR(IF(I387=1,VLOOKUP(F387,Lookup!$A$2:$B$15,2,FALSE),0),0.5)</f>
        <v>0</v>
      </c>
      <c r="S387">
        <f>IF(K387=1,1,IFERROR(IF(H387="pass",VLOOKUP(F387,[1]Lookup!$D$2:$E$26,2,FALSE),0),1.6))</f>
        <v>1.6</v>
      </c>
      <c r="T387" s="6">
        <v>1.9500000000000002</v>
      </c>
      <c r="U387" s="6">
        <f t="shared" ref="U387:U450" si="6">R387+IF(S387&gt;=3.2,S387,IF(AND(S387&lt;3.2,S387&gt;=1.8),S387*0.66+T387*0.34,T387))+K387*0.4735*2</f>
        <v>1.9500000000000002</v>
      </c>
      <c r="V387" t="s">
        <v>61</v>
      </c>
    </row>
    <row r="388" spans="1:22" hidden="1">
      <c r="A388">
        <v>1016</v>
      </c>
      <c r="B388" s="30">
        <v>2</v>
      </c>
      <c r="C388" s="30" t="s">
        <v>5</v>
      </c>
      <c r="D388" s="30" t="s">
        <v>877</v>
      </c>
      <c r="E388" s="30">
        <v>75</v>
      </c>
      <c r="F388" s="30">
        <v>25</v>
      </c>
      <c r="G388" s="30" t="s">
        <v>3883</v>
      </c>
      <c r="H388" s="30" t="s">
        <v>439</v>
      </c>
      <c r="I388" s="30">
        <v>0</v>
      </c>
      <c r="J388" s="30">
        <v>1</v>
      </c>
      <c r="K388" s="30">
        <v>0</v>
      </c>
      <c r="L388" s="30">
        <v>0</v>
      </c>
      <c r="M388" s="30" t="s">
        <v>2499</v>
      </c>
      <c r="N388" s="30">
        <v>4</v>
      </c>
      <c r="O388" s="22">
        <v>4</v>
      </c>
      <c r="P388" s="22">
        <v>0</v>
      </c>
      <c r="Q388" s="22">
        <v>1</v>
      </c>
      <c r="R388">
        <f>IFERROR(IF(I388=1,VLOOKUP(F388,Lookup!$A$2:$B$15,2,FALSE),0),0.5)</f>
        <v>0</v>
      </c>
      <c r="S388">
        <f>IF(K388=1,1,IFERROR(IF(H388="pass",VLOOKUP(F388,[1]Lookup!$D$2:$E$26,2,FALSE),0),1.6))</f>
        <v>1.6</v>
      </c>
      <c r="T388" s="6">
        <v>1.6700000000000002</v>
      </c>
      <c r="U388" s="6">
        <f t="shared" si="6"/>
        <v>1.6700000000000002</v>
      </c>
      <c r="V388" t="s">
        <v>106</v>
      </c>
    </row>
    <row r="389" spans="1:22" hidden="1">
      <c r="A389">
        <v>1070</v>
      </c>
      <c r="B389" s="30">
        <v>2</v>
      </c>
      <c r="C389" s="30" t="s">
        <v>877</v>
      </c>
      <c r="D389" s="30" t="s">
        <v>5</v>
      </c>
      <c r="E389" s="30">
        <v>75</v>
      </c>
      <c r="F389" s="30">
        <v>25</v>
      </c>
      <c r="G389" s="30" t="s">
        <v>3939</v>
      </c>
      <c r="H389" s="30" t="s">
        <v>439</v>
      </c>
      <c r="I389" s="30">
        <v>0</v>
      </c>
      <c r="J389" s="30">
        <v>1</v>
      </c>
      <c r="K389" s="30">
        <v>0</v>
      </c>
      <c r="L389" s="30">
        <v>0</v>
      </c>
      <c r="M389" s="30" t="s">
        <v>919</v>
      </c>
      <c r="N389" s="30">
        <v>8</v>
      </c>
      <c r="O389" s="22">
        <v>8</v>
      </c>
      <c r="P389" s="22">
        <v>0</v>
      </c>
      <c r="Q389" s="22">
        <v>1</v>
      </c>
      <c r="R389">
        <f>IFERROR(IF(I389=1,VLOOKUP(F389,Lookup!$A$2:$B$15,2,FALSE),0),0.5)</f>
        <v>0</v>
      </c>
      <c r="S389">
        <f>IF(K389=1,1,IFERROR(IF(H389="pass",VLOOKUP(F389,[1]Lookup!$D$2:$E$26,2,FALSE),0),1.6))</f>
        <v>1.6</v>
      </c>
      <c r="T389" s="6">
        <v>1.74</v>
      </c>
      <c r="U389" s="6">
        <f t="shared" si="6"/>
        <v>1.74</v>
      </c>
      <c r="V389" t="s">
        <v>164</v>
      </c>
    </row>
    <row r="390" spans="1:22" hidden="1">
      <c r="A390">
        <v>1071</v>
      </c>
      <c r="B390" s="30">
        <v>2</v>
      </c>
      <c r="C390" s="30" t="s">
        <v>877</v>
      </c>
      <c r="D390" s="30" t="s">
        <v>5</v>
      </c>
      <c r="E390" s="30">
        <v>75</v>
      </c>
      <c r="F390" s="30">
        <v>25</v>
      </c>
      <c r="G390" s="30" t="s">
        <v>3940</v>
      </c>
      <c r="H390" s="30" t="s">
        <v>439</v>
      </c>
      <c r="I390" s="30">
        <v>0</v>
      </c>
      <c r="J390" s="30">
        <v>1</v>
      </c>
      <c r="K390" s="30">
        <v>0</v>
      </c>
      <c r="L390" s="30">
        <v>0</v>
      </c>
      <c r="M390" s="30" t="s">
        <v>919</v>
      </c>
      <c r="N390" s="30">
        <v>6</v>
      </c>
      <c r="O390" s="22">
        <v>6</v>
      </c>
      <c r="P390" s="22">
        <v>0</v>
      </c>
      <c r="Q390" s="22">
        <v>1</v>
      </c>
      <c r="R390">
        <f>IFERROR(IF(I390=1,VLOOKUP(F390,Lookup!$A$2:$B$15,2,FALSE),0),0.5)</f>
        <v>0</v>
      </c>
      <c r="S390">
        <f>IF(K390=1,1,IFERROR(IF(H390="pass",VLOOKUP(F390,[1]Lookup!$D$2:$E$26,2,FALSE),0),1.6))</f>
        <v>1.6</v>
      </c>
      <c r="T390" s="6">
        <v>1.7050000000000001</v>
      </c>
      <c r="U390" s="6">
        <f t="shared" si="6"/>
        <v>1.7050000000000001</v>
      </c>
      <c r="V390" t="s">
        <v>164</v>
      </c>
    </row>
    <row r="391" spans="1:22" hidden="1">
      <c r="A391">
        <v>1081</v>
      </c>
      <c r="B391" s="30">
        <v>2</v>
      </c>
      <c r="C391" s="30" t="s">
        <v>5</v>
      </c>
      <c r="D391" s="30" t="s">
        <v>877</v>
      </c>
      <c r="E391" s="30">
        <v>75</v>
      </c>
      <c r="F391" s="30">
        <v>25</v>
      </c>
      <c r="G391" s="30" t="s">
        <v>3950</v>
      </c>
      <c r="H391" s="30" t="s">
        <v>439</v>
      </c>
      <c r="I391" s="30">
        <v>0</v>
      </c>
      <c r="J391" s="30">
        <v>1</v>
      </c>
      <c r="K391" s="30">
        <v>0</v>
      </c>
      <c r="L391" s="30">
        <v>0</v>
      </c>
      <c r="M391" s="30" t="s">
        <v>2503</v>
      </c>
      <c r="N391" s="30">
        <v>4</v>
      </c>
      <c r="O391" s="22">
        <v>4</v>
      </c>
      <c r="P391" s="22">
        <v>0</v>
      </c>
      <c r="Q391" s="22">
        <v>1</v>
      </c>
      <c r="R391">
        <f>IFERROR(IF(I391=1,VLOOKUP(F391,Lookup!$A$2:$B$15,2,FALSE),0),0.5)</f>
        <v>0</v>
      </c>
      <c r="S391">
        <f>IF(K391=1,1,IFERROR(IF(H391="pass",VLOOKUP(F391,[1]Lookup!$D$2:$E$26,2,FALSE),0),1.6))</f>
        <v>1.6</v>
      </c>
      <c r="T391" s="6">
        <v>1.6700000000000002</v>
      </c>
      <c r="U391" s="6">
        <f t="shared" si="6"/>
        <v>1.6700000000000002</v>
      </c>
      <c r="V391" t="s">
        <v>185</v>
      </c>
    </row>
    <row r="392" spans="1:22" hidden="1">
      <c r="A392">
        <v>1082</v>
      </c>
      <c r="B392" s="30">
        <v>2</v>
      </c>
      <c r="C392" s="30" t="s">
        <v>5</v>
      </c>
      <c r="D392" s="30" t="s">
        <v>877</v>
      </c>
      <c r="E392" s="30">
        <v>75</v>
      </c>
      <c r="F392" s="30">
        <v>25</v>
      </c>
      <c r="G392" s="30" t="s">
        <v>3951</v>
      </c>
      <c r="H392" s="30" t="s">
        <v>439</v>
      </c>
      <c r="I392" s="30">
        <v>0</v>
      </c>
      <c r="J392" s="30">
        <v>1</v>
      </c>
      <c r="K392" s="30">
        <v>0</v>
      </c>
      <c r="L392" s="30">
        <v>0</v>
      </c>
      <c r="M392" s="30" t="s">
        <v>2499</v>
      </c>
      <c r="N392" s="30">
        <v>20</v>
      </c>
      <c r="O392" s="22">
        <v>20</v>
      </c>
      <c r="P392" s="22">
        <v>0</v>
      </c>
      <c r="Q392" s="22">
        <v>1</v>
      </c>
      <c r="R392">
        <f>IFERROR(IF(I392=1,VLOOKUP(F392,Lookup!$A$2:$B$15,2,FALSE),0),0.5)</f>
        <v>0</v>
      </c>
      <c r="S392">
        <f>IF(K392=1,1,IFERROR(IF(H392="pass",VLOOKUP(F392,[1]Lookup!$D$2:$E$26,2,FALSE),0),1.6))</f>
        <v>1.6</v>
      </c>
      <c r="T392" s="6">
        <v>1.9500000000000002</v>
      </c>
      <c r="U392" s="6">
        <f t="shared" si="6"/>
        <v>1.9500000000000002</v>
      </c>
      <c r="V392" t="s">
        <v>106</v>
      </c>
    </row>
    <row r="393" spans="1:22" hidden="1">
      <c r="A393">
        <v>1088</v>
      </c>
      <c r="B393" s="30">
        <v>2</v>
      </c>
      <c r="C393" s="30" t="s">
        <v>5</v>
      </c>
      <c r="D393" s="30" t="s">
        <v>877</v>
      </c>
      <c r="E393" s="30">
        <v>80</v>
      </c>
      <c r="F393" s="30">
        <v>20</v>
      </c>
      <c r="G393" s="30" t="s">
        <v>3957</v>
      </c>
      <c r="H393" s="30" t="s">
        <v>439</v>
      </c>
      <c r="I393" s="30">
        <v>0</v>
      </c>
      <c r="J393" s="30">
        <v>1</v>
      </c>
      <c r="K393" s="30">
        <v>0</v>
      </c>
      <c r="L393" s="30">
        <v>0</v>
      </c>
      <c r="M393" s="30" t="s">
        <v>2503</v>
      </c>
      <c r="N393" s="30">
        <v>8</v>
      </c>
      <c r="O393" s="22">
        <v>8</v>
      </c>
      <c r="P393" s="22">
        <v>0</v>
      </c>
      <c r="Q393" s="22">
        <v>1</v>
      </c>
      <c r="R393">
        <f>IFERROR(IF(I393=1,VLOOKUP(F393,Lookup!$A$2:$B$15,2,FALSE),0),0.5)</f>
        <v>0</v>
      </c>
      <c r="S393">
        <f>IF(K393=1,1,IFERROR(IF(H393="pass",VLOOKUP(F393,[1]Lookup!$D$2:$E$26,2,FALSE),0),1.6))</f>
        <v>1.6</v>
      </c>
      <c r="T393" s="6">
        <v>1.74</v>
      </c>
      <c r="U393" s="6">
        <f t="shared" si="6"/>
        <v>1.74</v>
      </c>
      <c r="V393" t="s">
        <v>185</v>
      </c>
    </row>
    <row r="394" spans="1:22" hidden="1">
      <c r="A394">
        <v>1104</v>
      </c>
      <c r="B394" s="30">
        <v>2</v>
      </c>
      <c r="C394" s="30" t="s">
        <v>15</v>
      </c>
      <c r="D394" s="30" t="s">
        <v>8</v>
      </c>
      <c r="E394" s="30">
        <v>80</v>
      </c>
      <c r="F394" s="30">
        <v>20</v>
      </c>
      <c r="G394" s="30" t="s">
        <v>3976</v>
      </c>
      <c r="H394" s="30" t="s">
        <v>439</v>
      </c>
      <c r="I394" s="30">
        <v>0</v>
      </c>
      <c r="J394" s="30">
        <v>1</v>
      </c>
      <c r="K394" s="30">
        <v>0</v>
      </c>
      <c r="L394" s="30">
        <v>0</v>
      </c>
      <c r="M394" s="30" t="s">
        <v>2384</v>
      </c>
      <c r="N394" s="30">
        <v>-1</v>
      </c>
      <c r="O394" s="22">
        <v>-1</v>
      </c>
      <c r="P394" s="22">
        <v>0</v>
      </c>
      <c r="Q394" s="22">
        <v>1</v>
      </c>
      <c r="R394">
        <f>IFERROR(IF(I394=1,VLOOKUP(F394,Lookup!$A$2:$B$15,2,FALSE),0),0.5)</f>
        <v>0</v>
      </c>
      <c r="S394">
        <f>IF(K394=1,1,IFERROR(IF(H394="pass",VLOOKUP(F394,[1]Lookup!$D$2:$E$26,2,FALSE),0),1.6))</f>
        <v>1.6</v>
      </c>
      <c r="T394" s="6">
        <v>1.5825</v>
      </c>
      <c r="U394" s="6">
        <f t="shared" si="6"/>
        <v>1.5825</v>
      </c>
      <c r="V394" t="s">
        <v>55</v>
      </c>
    </row>
    <row r="395" spans="1:22" hidden="1">
      <c r="A395">
        <v>1105</v>
      </c>
      <c r="B395" s="30">
        <v>2</v>
      </c>
      <c r="C395" s="30" t="s">
        <v>15</v>
      </c>
      <c r="D395" s="30" t="s">
        <v>8</v>
      </c>
      <c r="E395" s="30">
        <v>78</v>
      </c>
      <c r="F395" s="30">
        <v>22</v>
      </c>
      <c r="G395" s="30" t="s">
        <v>3977</v>
      </c>
      <c r="H395" s="30" t="s">
        <v>439</v>
      </c>
      <c r="I395" s="30">
        <v>0</v>
      </c>
      <c r="J395" s="30">
        <v>1</v>
      </c>
      <c r="K395" s="30">
        <v>0</v>
      </c>
      <c r="L395" s="30">
        <v>0</v>
      </c>
      <c r="M395" s="30" t="s">
        <v>1549</v>
      </c>
      <c r="N395" s="30">
        <v>32</v>
      </c>
      <c r="O395" s="22">
        <v>32</v>
      </c>
      <c r="P395" s="22">
        <v>0</v>
      </c>
      <c r="Q395" s="22">
        <v>1</v>
      </c>
      <c r="R395">
        <f>IFERROR(IF(I395=1,VLOOKUP(F395,Lookup!$A$2:$B$15,2,FALSE),0),0.5)</f>
        <v>0</v>
      </c>
      <c r="S395">
        <f>IF(K395=1,1,IFERROR(IF(H395="pass",VLOOKUP(F395,[1]Lookup!$D$2:$E$26,2,FALSE),0),1.6))</f>
        <v>1.6</v>
      </c>
      <c r="T395" s="6">
        <v>2.16</v>
      </c>
      <c r="U395" s="6">
        <f t="shared" si="6"/>
        <v>2.16</v>
      </c>
      <c r="V395" t="s">
        <v>77</v>
      </c>
    </row>
    <row r="396" spans="1:22" hidden="1">
      <c r="A396">
        <v>1109</v>
      </c>
      <c r="B396" s="30">
        <v>2</v>
      </c>
      <c r="C396" s="30" t="s">
        <v>15</v>
      </c>
      <c r="D396" s="30" t="s">
        <v>8</v>
      </c>
      <c r="E396" s="30">
        <v>78</v>
      </c>
      <c r="F396" s="30">
        <v>22</v>
      </c>
      <c r="G396" s="30" t="s">
        <v>3981</v>
      </c>
      <c r="H396" s="30" t="s">
        <v>439</v>
      </c>
      <c r="I396" s="30">
        <v>0</v>
      </c>
      <c r="J396" s="30">
        <v>1</v>
      </c>
      <c r="K396" s="30">
        <v>0</v>
      </c>
      <c r="L396" s="30">
        <v>0</v>
      </c>
      <c r="M396" s="30" t="s">
        <v>2364</v>
      </c>
      <c r="N396" s="30">
        <v>-1</v>
      </c>
      <c r="O396" s="22">
        <v>-1</v>
      </c>
      <c r="P396" s="22">
        <v>0</v>
      </c>
      <c r="Q396" s="22">
        <v>1</v>
      </c>
      <c r="R396">
        <f>IFERROR(IF(I396=1,VLOOKUP(F396,Lookup!$A$2:$B$15,2,FALSE),0),0.5)</f>
        <v>0</v>
      </c>
      <c r="S396">
        <f>IF(K396=1,1,IFERROR(IF(H396="pass",VLOOKUP(F396,[1]Lookup!$D$2:$E$26,2,FALSE),0),1.6))</f>
        <v>1.6</v>
      </c>
      <c r="T396" s="6">
        <v>1.5825</v>
      </c>
      <c r="U396" s="6">
        <f t="shared" si="6"/>
        <v>1.5825</v>
      </c>
      <c r="V396" t="s">
        <v>526</v>
      </c>
    </row>
    <row r="397" spans="1:22" hidden="1">
      <c r="A397">
        <v>1125</v>
      </c>
      <c r="B397" s="30">
        <v>2</v>
      </c>
      <c r="C397" s="30" t="s">
        <v>15</v>
      </c>
      <c r="D397" s="30" t="s">
        <v>8</v>
      </c>
      <c r="E397" s="30">
        <v>75</v>
      </c>
      <c r="F397" s="30">
        <v>25</v>
      </c>
      <c r="G397" s="30" t="s">
        <v>3998</v>
      </c>
      <c r="H397" s="30" t="s">
        <v>439</v>
      </c>
      <c r="I397" s="30">
        <v>0</v>
      </c>
      <c r="J397" s="30">
        <v>1</v>
      </c>
      <c r="K397" s="30">
        <v>0</v>
      </c>
      <c r="L397" s="30">
        <v>0</v>
      </c>
      <c r="M397" s="30" t="s">
        <v>1549</v>
      </c>
      <c r="N397" s="30">
        <v>13</v>
      </c>
      <c r="O397" s="22">
        <v>13</v>
      </c>
      <c r="P397" s="22">
        <v>0</v>
      </c>
      <c r="Q397" s="22">
        <v>1</v>
      </c>
      <c r="R397">
        <f>IFERROR(IF(I397=1,VLOOKUP(F397,Lookup!$A$2:$B$15,2,FALSE),0),0.5)</f>
        <v>0</v>
      </c>
      <c r="S397">
        <f>IF(K397=1,1,IFERROR(IF(H397="pass",VLOOKUP(F397,[1]Lookup!$D$2:$E$26,2,FALSE),0),1.6))</f>
        <v>1.6</v>
      </c>
      <c r="T397" s="6">
        <v>1.8275000000000001</v>
      </c>
      <c r="U397" s="6">
        <f t="shared" si="6"/>
        <v>1.8275000000000001</v>
      </c>
      <c r="V397" t="s">
        <v>77</v>
      </c>
    </row>
    <row r="398" spans="1:22" hidden="1">
      <c r="A398">
        <v>1132</v>
      </c>
      <c r="B398" s="30">
        <v>2</v>
      </c>
      <c r="C398" s="30" t="s">
        <v>8</v>
      </c>
      <c r="D398" s="30" t="s">
        <v>15</v>
      </c>
      <c r="E398" s="30">
        <v>75</v>
      </c>
      <c r="F398" s="30">
        <v>25</v>
      </c>
      <c r="G398" s="30" t="s">
        <v>4005</v>
      </c>
      <c r="H398" s="30" t="s">
        <v>439</v>
      </c>
      <c r="I398" s="30">
        <v>0</v>
      </c>
      <c r="J398" s="30">
        <v>1</v>
      </c>
      <c r="K398" s="30">
        <v>0</v>
      </c>
      <c r="L398" s="30">
        <v>0</v>
      </c>
      <c r="M398" s="30" t="s">
        <v>788</v>
      </c>
      <c r="N398" s="30">
        <v>1</v>
      </c>
      <c r="O398" s="22">
        <v>1</v>
      </c>
      <c r="P398" s="22">
        <v>0</v>
      </c>
      <c r="Q398" s="22">
        <v>1</v>
      </c>
      <c r="R398">
        <f>IFERROR(IF(I398=1,VLOOKUP(F398,Lookup!$A$2:$B$15,2,FALSE),0),0.5)</f>
        <v>0</v>
      </c>
      <c r="S398">
        <f>IF(K398=1,1,IFERROR(IF(H398="pass",VLOOKUP(F398,[1]Lookup!$D$2:$E$26,2,FALSE),0),1.6))</f>
        <v>1.6</v>
      </c>
      <c r="T398" s="6">
        <v>1.6175000000000002</v>
      </c>
      <c r="U398" s="6">
        <f t="shared" si="6"/>
        <v>1.6175000000000002</v>
      </c>
      <c r="V398" t="s">
        <v>101</v>
      </c>
    </row>
    <row r="399" spans="1:22" hidden="1">
      <c r="A399">
        <v>1146</v>
      </c>
      <c r="B399" s="30">
        <v>2</v>
      </c>
      <c r="C399" s="30" t="s">
        <v>8</v>
      </c>
      <c r="D399" s="30" t="s">
        <v>15</v>
      </c>
      <c r="E399" s="30">
        <v>75</v>
      </c>
      <c r="F399" s="30">
        <v>25</v>
      </c>
      <c r="G399" s="30" t="s">
        <v>4019</v>
      </c>
      <c r="H399" s="30" t="s">
        <v>439</v>
      </c>
      <c r="I399" s="30">
        <v>0</v>
      </c>
      <c r="J399" s="30">
        <v>1</v>
      </c>
      <c r="K399" s="30">
        <v>0</v>
      </c>
      <c r="L399" s="30">
        <v>0</v>
      </c>
      <c r="M399" s="30" t="s">
        <v>728</v>
      </c>
      <c r="N399" s="30">
        <v>4</v>
      </c>
      <c r="O399" s="22">
        <v>4</v>
      </c>
      <c r="P399" s="22">
        <v>0</v>
      </c>
      <c r="Q399" s="22">
        <v>1</v>
      </c>
      <c r="R399">
        <f>IFERROR(IF(I399=1,VLOOKUP(F399,Lookup!$A$2:$B$15,2,FALSE),0),0.5)</f>
        <v>0</v>
      </c>
      <c r="S399">
        <f>IF(K399=1,1,IFERROR(IF(H399="pass",VLOOKUP(F399,[1]Lookup!$D$2:$E$26,2,FALSE),0),1.6))</f>
        <v>1.6</v>
      </c>
      <c r="T399" s="6">
        <v>1.6700000000000002</v>
      </c>
      <c r="U399" s="6">
        <f t="shared" si="6"/>
        <v>1.6700000000000002</v>
      </c>
      <c r="V399" t="s">
        <v>93</v>
      </c>
    </row>
    <row r="400" spans="1:22" hidden="1">
      <c r="A400">
        <v>1164</v>
      </c>
      <c r="B400" s="30">
        <v>2</v>
      </c>
      <c r="C400" s="30" t="s">
        <v>15</v>
      </c>
      <c r="D400" s="30" t="s">
        <v>8</v>
      </c>
      <c r="E400" s="30">
        <v>79</v>
      </c>
      <c r="F400" s="30">
        <v>21</v>
      </c>
      <c r="G400" s="30" t="s">
        <v>4037</v>
      </c>
      <c r="H400" s="30" t="s">
        <v>439</v>
      </c>
      <c r="I400" s="30">
        <v>0</v>
      </c>
      <c r="J400" s="30">
        <v>1</v>
      </c>
      <c r="K400" s="30">
        <v>0</v>
      </c>
      <c r="L400" s="30">
        <v>0</v>
      </c>
      <c r="M400" s="30" t="s">
        <v>2454</v>
      </c>
      <c r="N400" s="30">
        <v>7</v>
      </c>
      <c r="O400" s="22">
        <v>7</v>
      </c>
      <c r="P400" s="22">
        <v>0</v>
      </c>
      <c r="Q400" s="22">
        <v>1</v>
      </c>
      <c r="R400">
        <f>IFERROR(IF(I400=1,VLOOKUP(F400,Lookup!$A$2:$B$15,2,FALSE),0),0.5)</f>
        <v>0</v>
      </c>
      <c r="S400">
        <f>IF(K400=1,1,IFERROR(IF(H400="pass",VLOOKUP(F400,[1]Lookup!$D$2:$E$26,2,FALSE),0),1.6))</f>
        <v>1.6</v>
      </c>
      <c r="T400" s="6">
        <v>1.7225000000000001</v>
      </c>
      <c r="U400" s="6">
        <f t="shared" si="6"/>
        <v>1.7225000000000001</v>
      </c>
      <c r="V400" t="s">
        <v>527</v>
      </c>
    </row>
    <row r="401" spans="1:22" hidden="1">
      <c r="A401">
        <v>1177</v>
      </c>
      <c r="B401" s="30">
        <v>2</v>
      </c>
      <c r="C401" s="30" t="s">
        <v>15</v>
      </c>
      <c r="D401" s="30" t="s">
        <v>8</v>
      </c>
      <c r="E401" s="30">
        <v>77</v>
      </c>
      <c r="F401" s="30">
        <v>23</v>
      </c>
      <c r="G401" s="30" t="s">
        <v>4050</v>
      </c>
      <c r="H401" s="30" t="s">
        <v>439</v>
      </c>
      <c r="I401" s="30">
        <v>0</v>
      </c>
      <c r="J401" s="30">
        <v>1</v>
      </c>
      <c r="K401" s="30">
        <v>0</v>
      </c>
      <c r="L401" s="30">
        <v>0</v>
      </c>
      <c r="M401" s="30" t="s">
        <v>2384</v>
      </c>
      <c r="N401" s="30">
        <v>41</v>
      </c>
      <c r="O401" s="22">
        <v>41</v>
      </c>
      <c r="P401" s="22">
        <v>0</v>
      </c>
      <c r="Q401" s="22">
        <v>1</v>
      </c>
      <c r="R401">
        <f>IFERROR(IF(I401=1,VLOOKUP(F401,Lookup!$A$2:$B$15,2,FALSE),0),0.5)</f>
        <v>0</v>
      </c>
      <c r="S401">
        <f>IF(K401=1,1,IFERROR(IF(H401="pass",VLOOKUP(F401,[1]Lookup!$D$2:$E$26,2,FALSE),0),1.6))</f>
        <v>1.6</v>
      </c>
      <c r="T401" s="6">
        <v>2.3174999999999999</v>
      </c>
      <c r="U401" s="6">
        <f t="shared" si="6"/>
        <v>2.3174999999999999</v>
      </c>
      <c r="V401" t="s">
        <v>55</v>
      </c>
    </row>
    <row r="402" spans="1:22" hidden="1">
      <c r="A402">
        <v>1181</v>
      </c>
      <c r="B402" s="30">
        <v>2</v>
      </c>
      <c r="C402" s="30" t="s">
        <v>8</v>
      </c>
      <c r="D402" s="30" t="s">
        <v>15</v>
      </c>
      <c r="E402" s="30">
        <v>75</v>
      </c>
      <c r="F402" s="30">
        <v>25</v>
      </c>
      <c r="G402" s="30" t="s">
        <v>4054</v>
      </c>
      <c r="H402" s="30" t="s">
        <v>439</v>
      </c>
      <c r="I402" s="30">
        <v>0</v>
      </c>
      <c r="J402" s="30">
        <v>1</v>
      </c>
      <c r="K402" s="30">
        <v>0</v>
      </c>
      <c r="L402" s="30">
        <v>0</v>
      </c>
      <c r="M402" s="30" t="s">
        <v>3967</v>
      </c>
      <c r="N402" s="30">
        <v>1</v>
      </c>
      <c r="O402" s="22">
        <v>1</v>
      </c>
      <c r="P402" s="22">
        <v>0</v>
      </c>
      <c r="Q402" s="22">
        <v>1</v>
      </c>
      <c r="R402">
        <f>IFERROR(IF(I402=1,VLOOKUP(F402,Lookup!$A$2:$B$15,2,FALSE),0),0.5)</f>
        <v>0</v>
      </c>
      <c r="S402">
        <f>IF(K402=1,1,IFERROR(IF(H402="pass",VLOOKUP(F402,[1]Lookup!$D$2:$E$26,2,FALSE),0),1.6))</f>
        <v>1.6</v>
      </c>
      <c r="T402" s="6">
        <v>1.6175000000000002</v>
      </c>
      <c r="U402" s="6">
        <f t="shared" si="6"/>
        <v>1.6175000000000002</v>
      </c>
      <c r="V402" t="s">
        <v>2787</v>
      </c>
    </row>
    <row r="403" spans="1:22" hidden="1">
      <c r="A403">
        <v>1186</v>
      </c>
      <c r="B403" s="30">
        <v>2</v>
      </c>
      <c r="C403" s="30" t="s">
        <v>15</v>
      </c>
      <c r="D403" s="30" t="s">
        <v>8</v>
      </c>
      <c r="E403" s="30">
        <v>75</v>
      </c>
      <c r="F403" s="30">
        <v>25</v>
      </c>
      <c r="G403" s="30" t="s">
        <v>4059</v>
      </c>
      <c r="H403" s="30" t="s">
        <v>439</v>
      </c>
      <c r="I403" s="30">
        <v>0</v>
      </c>
      <c r="J403" s="30">
        <v>1</v>
      </c>
      <c r="K403" s="30">
        <v>0</v>
      </c>
      <c r="L403" s="30">
        <v>0</v>
      </c>
      <c r="M403" s="30" t="s">
        <v>1549</v>
      </c>
      <c r="N403" s="30">
        <v>-1</v>
      </c>
      <c r="O403" s="22">
        <v>-1</v>
      </c>
      <c r="P403" s="22">
        <v>0</v>
      </c>
      <c r="Q403" s="22">
        <v>1</v>
      </c>
      <c r="R403">
        <f>IFERROR(IF(I403=1,VLOOKUP(F403,Lookup!$A$2:$B$15,2,FALSE),0),0.5)</f>
        <v>0</v>
      </c>
      <c r="S403">
        <f>IF(K403=1,1,IFERROR(IF(H403="pass",VLOOKUP(F403,[1]Lookup!$D$2:$E$26,2,FALSE),0),1.6))</f>
        <v>1.6</v>
      </c>
      <c r="T403" s="6">
        <v>1.5825</v>
      </c>
      <c r="U403" s="6">
        <f t="shared" si="6"/>
        <v>1.5825</v>
      </c>
      <c r="V403" t="s">
        <v>77</v>
      </c>
    </row>
    <row r="404" spans="1:22" hidden="1">
      <c r="A404">
        <v>1206</v>
      </c>
      <c r="B404" s="30">
        <v>2</v>
      </c>
      <c r="C404" s="30" t="s">
        <v>15</v>
      </c>
      <c r="D404" s="30" t="s">
        <v>8</v>
      </c>
      <c r="E404" s="30">
        <v>75</v>
      </c>
      <c r="F404" s="30">
        <v>25</v>
      </c>
      <c r="G404" s="30" t="s">
        <v>4079</v>
      </c>
      <c r="H404" s="30" t="s">
        <v>439</v>
      </c>
      <c r="I404" s="30">
        <v>0</v>
      </c>
      <c r="J404" s="30">
        <v>1</v>
      </c>
      <c r="K404" s="30">
        <v>0</v>
      </c>
      <c r="L404" s="30">
        <v>0</v>
      </c>
      <c r="M404" s="30" t="s">
        <v>1549</v>
      </c>
      <c r="N404" s="30">
        <v>1</v>
      </c>
      <c r="O404" s="22">
        <v>1</v>
      </c>
      <c r="P404" s="22">
        <v>0</v>
      </c>
      <c r="Q404" s="22">
        <v>1</v>
      </c>
      <c r="R404">
        <f>IFERROR(IF(I404=1,VLOOKUP(F404,Lookup!$A$2:$B$15,2,FALSE),0),0.5)</f>
        <v>0</v>
      </c>
      <c r="S404">
        <f>IF(K404=1,1,IFERROR(IF(H404="pass",VLOOKUP(F404,[1]Lookup!$D$2:$E$26,2,FALSE),0),1.6))</f>
        <v>1.6</v>
      </c>
      <c r="T404" s="6">
        <v>1.6175000000000002</v>
      </c>
      <c r="U404" s="6">
        <f t="shared" si="6"/>
        <v>1.6175000000000002</v>
      </c>
      <c r="V404" t="s">
        <v>77</v>
      </c>
    </row>
    <row r="405" spans="1:22" hidden="1">
      <c r="A405">
        <v>1209</v>
      </c>
      <c r="B405" s="30">
        <v>2</v>
      </c>
      <c r="C405" s="30" t="s">
        <v>13</v>
      </c>
      <c r="D405" s="30" t="s">
        <v>7</v>
      </c>
      <c r="E405" s="30">
        <v>75</v>
      </c>
      <c r="F405" s="30">
        <v>25</v>
      </c>
      <c r="G405" s="30" t="s">
        <v>4082</v>
      </c>
      <c r="H405" s="30" t="s">
        <v>439</v>
      </c>
      <c r="I405" s="30">
        <v>0</v>
      </c>
      <c r="J405" s="30">
        <v>1</v>
      </c>
      <c r="K405" s="30">
        <v>0</v>
      </c>
      <c r="L405" s="30">
        <v>0</v>
      </c>
      <c r="M405" s="30" t="s">
        <v>649</v>
      </c>
      <c r="N405" s="30">
        <v>4</v>
      </c>
      <c r="O405" s="22">
        <v>4</v>
      </c>
      <c r="P405" s="22">
        <v>0</v>
      </c>
      <c r="Q405" s="22">
        <v>1</v>
      </c>
      <c r="R405">
        <f>IFERROR(IF(I405=1,VLOOKUP(F405,Lookup!$A$2:$B$15,2,FALSE),0),0.5)</f>
        <v>0</v>
      </c>
      <c r="S405">
        <f>IF(K405=1,1,IFERROR(IF(H405="pass",VLOOKUP(F405,[1]Lookup!$D$2:$E$26,2,FALSE),0),1.6))</f>
        <v>1.6</v>
      </c>
      <c r="T405" s="6">
        <v>1.6700000000000002</v>
      </c>
      <c r="U405" s="6">
        <f t="shared" si="6"/>
        <v>1.6700000000000002</v>
      </c>
      <c r="V405" t="s">
        <v>149</v>
      </c>
    </row>
    <row r="406" spans="1:22" hidden="1">
      <c r="A406">
        <v>1244</v>
      </c>
      <c r="B406" s="30">
        <v>2</v>
      </c>
      <c r="C406" s="30" t="s">
        <v>13</v>
      </c>
      <c r="D406" s="30" t="s">
        <v>7</v>
      </c>
      <c r="E406" s="30">
        <v>75</v>
      </c>
      <c r="F406" s="30">
        <v>25</v>
      </c>
      <c r="G406" s="30" t="s">
        <v>4118</v>
      </c>
      <c r="H406" s="30" t="s">
        <v>439</v>
      </c>
      <c r="I406" s="30">
        <v>0</v>
      </c>
      <c r="J406" s="30">
        <v>1</v>
      </c>
      <c r="K406" s="30">
        <v>0</v>
      </c>
      <c r="L406" s="30">
        <v>0</v>
      </c>
      <c r="M406" s="30" t="s">
        <v>649</v>
      </c>
      <c r="N406" s="30">
        <v>12</v>
      </c>
      <c r="O406" s="22">
        <v>12</v>
      </c>
      <c r="P406" s="22">
        <v>0</v>
      </c>
      <c r="Q406" s="22">
        <v>1</v>
      </c>
      <c r="R406">
        <f>IFERROR(IF(I406=1,VLOOKUP(F406,Lookup!$A$2:$B$15,2,FALSE),0),0.5)</f>
        <v>0</v>
      </c>
      <c r="S406">
        <f>IF(K406=1,1,IFERROR(IF(H406="pass",VLOOKUP(F406,[1]Lookup!$D$2:$E$26,2,FALSE),0),1.6))</f>
        <v>1.6</v>
      </c>
      <c r="T406" s="6">
        <v>1.81</v>
      </c>
      <c r="U406" s="6">
        <f t="shared" si="6"/>
        <v>1.81</v>
      </c>
      <c r="V406" t="s">
        <v>149</v>
      </c>
    </row>
    <row r="407" spans="1:22" hidden="1">
      <c r="A407">
        <v>1252</v>
      </c>
      <c r="B407" s="30">
        <v>2</v>
      </c>
      <c r="C407" s="30" t="s">
        <v>7</v>
      </c>
      <c r="D407" s="30" t="s">
        <v>13</v>
      </c>
      <c r="E407" s="30">
        <v>75</v>
      </c>
      <c r="F407" s="30">
        <v>25</v>
      </c>
      <c r="G407" s="30" t="s">
        <v>4126</v>
      </c>
      <c r="H407" s="30" t="s">
        <v>439</v>
      </c>
      <c r="I407" s="30">
        <v>0</v>
      </c>
      <c r="J407" s="30">
        <v>1</v>
      </c>
      <c r="K407" s="30">
        <v>0</v>
      </c>
      <c r="L407" s="30">
        <v>0</v>
      </c>
      <c r="M407" s="30" t="s">
        <v>1952</v>
      </c>
      <c r="N407" s="30">
        <v>-7</v>
      </c>
      <c r="O407" s="22">
        <v>-7</v>
      </c>
      <c r="P407" s="22">
        <v>0</v>
      </c>
      <c r="Q407" s="22">
        <v>1</v>
      </c>
      <c r="R407">
        <f>IFERROR(IF(I407=1,VLOOKUP(F407,Lookup!$A$2:$B$15,2,FALSE),0),0.5)</f>
        <v>0</v>
      </c>
      <c r="S407">
        <f>IF(K407=1,1,IFERROR(IF(H407="pass",VLOOKUP(F407,[1]Lookup!$D$2:$E$26,2,FALSE),0),1.6))</f>
        <v>1.6</v>
      </c>
      <c r="T407" s="6">
        <v>1.4775</v>
      </c>
      <c r="U407" s="6">
        <f t="shared" si="6"/>
        <v>1.4775</v>
      </c>
      <c r="V407" t="s">
        <v>48</v>
      </c>
    </row>
    <row r="408" spans="1:22" hidden="1">
      <c r="A408">
        <v>1255</v>
      </c>
      <c r="B408" s="30">
        <v>2</v>
      </c>
      <c r="C408" s="30" t="s">
        <v>13</v>
      </c>
      <c r="D408" s="30" t="s">
        <v>7</v>
      </c>
      <c r="E408" s="30">
        <v>77</v>
      </c>
      <c r="F408" s="30">
        <v>23</v>
      </c>
      <c r="G408" s="30" t="s">
        <v>4129</v>
      </c>
      <c r="H408" s="30" t="s">
        <v>439</v>
      </c>
      <c r="I408" s="30">
        <v>0</v>
      </c>
      <c r="J408" s="30">
        <v>1</v>
      </c>
      <c r="K408" s="30">
        <v>0</v>
      </c>
      <c r="L408" s="30">
        <v>0</v>
      </c>
      <c r="M408" s="30" t="s">
        <v>605</v>
      </c>
      <c r="N408" s="30">
        <v>36</v>
      </c>
      <c r="O408" s="22">
        <v>36</v>
      </c>
      <c r="P408" s="22">
        <v>0</v>
      </c>
      <c r="Q408" s="22">
        <v>1</v>
      </c>
      <c r="R408">
        <f>IFERROR(IF(I408=1,VLOOKUP(F408,Lookup!$A$2:$B$15,2,FALSE),0),0.5)</f>
        <v>0</v>
      </c>
      <c r="S408">
        <f>IF(K408=1,1,IFERROR(IF(H408="pass",VLOOKUP(F408,[1]Lookup!$D$2:$E$26,2,FALSE),0),1.6))</f>
        <v>1.6</v>
      </c>
      <c r="T408" s="6">
        <v>2.23</v>
      </c>
      <c r="U408" s="6">
        <f t="shared" si="6"/>
        <v>2.23</v>
      </c>
      <c r="V408" t="s">
        <v>531</v>
      </c>
    </row>
    <row r="409" spans="1:22" hidden="1">
      <c r="A409">
        <v>1256</v>
      </c>
      <c r="B409" s="30">
        <v>2</v>
      </c>
      <c r="C409" s="30" t="s">
        <v>7</v>
      </c>
      <c r="D409" s="30" t="s">
        <v>13</v>
      </c>
      <c r="E409" s="30">
        <v>75</v>
      </c>
      <c r="F409" s="30">
        <v>25</v>
      </c>
      <c r="G409" s="30" t="s">
        <v>4130</v>
      </c>
      <c r="H409" s="30" t="s">
        <v>439</v>
      </c>
      <c r="I409" s="30">
        <v>0</v>
      </c>
      <c r="J409" s="30">
        <v>1</v>
      </c>
      <c r="K409" s="30">
        <v>0</v>
      </c>
      <c r="L409" s="30">
        <v>0</v>
      </c>
      <c r="M409" s="30" t="s">
        <v>1990</v>
      </c>
      <c r="N409" s="30">
        <v>2</v>
      </c>
      <c r="O409" s="22">
        <v>2</v>
      </c>
      <c r="P409" s="22">
        <v>0</v>
      </c>
      <c r="Q409" s="22">
        <v>1</v>
      </c>
      <c r="R409">
        <f>IFERROR(IF(I409=1,VLOOKUP(F409,Lookup!$A$2:$B$15,2,FALSE),0),0.5)</f>
        <v>0</v>
      </c>
      <c r="S409">
        <f>IF(K409=1,1,IFERROR(IF(H409="pass",VLOOKUP(F409,[1]Lookup!$D$2:$E$26,2,FALSE),0),1.6))</f>
        <v>1.6</v>
      </c>
      <c r="T409" s="6">
        <v>1.635</v>
      </c>
      <c r="U409" s="6">
        <f t="shared" si="6"/>
        <v>1.635</v>
      </c>
      <c r="V409" t="s">
        <v>505</v>
      </c>
    </row>
    <row r="410" spans="1:22" hidden="1">
      <c r="A410">
        <v>1314</v>
      </c>
      <c r="B410" s="30">
        <v>2</v>
      </c>
      <c r="C410" s="30" t="s">
        <v>7</v>
      </c>
      <c r="D410" s="30" t="s">
        <v>13</v>
      </c>
      <c r="E410" s="30">
        <v>77</v>
      </c>
      <c r="F410" s="30">
        <v>23</v>
      </c>
      <c r="G410" s="30" t="s">
        <v>4188</v>
      </c>
      <c r="H410" s="30" t="s">
        <v>439</v>
      </c>
      <c r="I410" s="30">
        <v>0</v>
      </c>
      <c r="J410" s="30">
        <v>1</v>
      </c>
      <c r="K410" s="30">
        <v>0</v>
      </c>
      <c r="L410" s="30">
        <v>0</v>
      </c>
      <c r="M410" s="30" t="s">
        <v>1952</v>
      </c>
      <c r="N410" s="30">
        <v>-4</v>
      </c>
      <c r="O410" s="22">
        <v>-4</v>
      </c>
      <c r="P410" s="22">
        <v>0</v>
      </c>
      <c r="Q410" s="22">
        <v>1</v>
      </c>
      <c r="R410">
        <f>IFERROR(IF(I410=1,VLOOKUP(F410,Lookup!$A$2:$B$15,2,FALSE),0),0.5)</f>
        <v>0</v>
      </c>
      <c r="S410">
        <f>IF(K410=1,1,IFERROR(IF(H410="pass",VLOOKUP(F410,[1]Lookup!$D$2:$E$26,2,FALSE),0),1.6))</f>
        <v>1.6</v>
      </c>
      <c r="T410" s="6">
        <v>1.53</v>
      </c>
      <c r="U410" s="6">
        <f t="shared" si="6"/>
        <v>1.53</v>
      </c>
      <c r="V410" t="s">
        <v>48</v>
      </c>
    </row>
    <row r="411" spans="1:22" hidden="1">
      <c r="A411">
        <v>1369</v>
      </c>
      <c r="B411" s="30">
        <v>2</v>
      </c>
      <c r="C411" s="30" t="s">
        <v>12</v>
      </c>
      <c r="D411" s="30" t="s">
        <v>23</v>
      </c>
      <c r="E411" s="30">
        <v>76</v>
      </c>
      <c r="F411" s="30">
        <v>24</v>
      </c>
      <c r="G411" s="30" t="s">
        <v>4243</v>
      </c>
      <c r="H411" s="30" t="s">
        <v>439</v>
      </c>
      <c r="I411" s="30">
        <v>0</v>
      </c>
      <c r="J411" s="30">
        <v>1</v>
      </c>
      <c r="K411" s="30">
        <v>0</v>
      </c>
      <c r="L411" s="30">
        <v>0</v>
      </c>
      <c r="M411" s="30" t="s">
        <v>2112</v>
      </c>
      <c r="N411" s="30">
        <v>0</v>
      </c>
      <c r="O411" s="22">
        <v>0</v>
      </c>
      <c r="P411" s="22">
        <v>0</v>
      </c>
      <c r="Q411" s="22">
        <v>1</v>
      </c>
      <c r="R411">
        <f>IFERROR(IF(I411=1,VLOOKUP(F411,Lookup!$A$2:$B$15,2,FALSE),0),0.5)</f>
        <v>0</v>
      </c>
      <c r="S411">
        <f>IF(K411=1,1,IFERROR(IF(H411="pass",VLOOKUP(F411,[1]Lookup!$D$2:$E$26,2,FALSE),0),1.6))</f>
        <v>1.6</v>
      </c>
      <c r="T411" s="6">
        <v>1.6</v>
      </c>
      <c r="U411" s="6">
        <f t="shared" si="6"/>
        <v>1.6</v>
      </c>
      <c r="V411" t="s">
        <v>453</v>
      </c>
    </row>
    <row r="412" spans="1:22" hidden="1">
      <c r="A412">
        <v>1378</v>
      </c>
      <c r="B412" s="30">
        <v>2</v>
      </c>
      <c r="C412" s="30" t="s">
        <v>12</v>
      </c>
      <c r="D412" s="30" t="s">
        <v>23</v>
      </c>
      <c r="E412" s="30">
        <v>78</v>
      </c>
      <c r="F412" s="30">
        <v>22</v>
      </c>
      <c r="G412" s="30" t="s">
        <v>4252</v>
      </c>
      <c r="H412" s="30" t="s">
        <v>439</v>
      </c>
      <c r="I412" s="30">
        <v>0</v>
      </c>
      <c r="J412" s="30">
        <v>1</v>
      </c>
      <c r="K412" s="30">
        <v>0</v>
      </c>
      <c r="L412" s="30">
        <v>0</v>
      </c>
      <c r="M412" s="30" t="s">
        <v>2125</v>
      </c>
      <c r="N412" s="30">
        <v>9</v>
      </c>
      <c r="O412" s="22">
        <v>9</v>
      </c>
      <c r="P412" s="22">
        <v>0</v>
      </c>
      <c r="Q412" s="22">
        <v>1</v>
      </c>
      <c r="R412">
        <f>IFERROR(IF(I412=1,VLOOKUP(F412,Lookup!$A$2:$B$15,2,FALSE),0),0.5)</f>
        <v>0</v>
      </c>
      <c r="S412">
        <f>IF(K412=1,1,IFERROR(IF(H412="pass",VLOOKUP(F412,[1]Lookup!$D$2:$E$26,2,FALSE),0),1.6))</f>
        <v>1.6</v>
      </c>
      <c r="T412" s="6">
        <v>1.7575000000000001</v>
      </c>
      <c r="U412" s="6">
        <f t="shared" si="6"/>
        <v>1.7575000000000001</v>
      </c>
      <c r="V412" t="s">
        <v>479</v>
      </c>
    </row>
    <row r="413" spans="1:22" hidden="1">
      <c r="A413">
        <v>1385</v>
      </c>
      <c r="B413" s="30">
        <v>2</v>
      </c>
      <c r="C413" s="30" t="s">
        <v>12</v>
      </c>
      <c r="D413" s="30" t="s">
        <v>23</v>
      </c>
      <c r="E413" s="30">
        <v>76</v>
      </c>
      <c r="F413" s="30">
        <v>24</v>
      </c>
      <c r="G413" s="30" t="s">
        <v>4259</v>
      </c>
      <c r="H413" s="30" t="s">
        <v>439</v>
      </c>
      <c r="I413" s="30">
        <v>0</v>
      </c>
      <c r="J413" s="30">
        <v>1</v>
      </c>
      <c r="K413" s="30">
        <v>0</v>
      </c>
      <c r="L413" s="30">
        <v>0</v>
      </c>
      <c r="M413" s="30" t="s">
        <v>2125</v>
      </c>
      <c r="N413" s="30">
        <v>33</v>
      </c>
      <c r="O413" s="22">
        <v>33</v>
      </c>
      <c r="P413" s="22">
        <v>0</v>
      </c>
      <c r="Q413" s="22">
        <v>1</v>
      </c>
      <c r="R413">
        <f>IFERROR(IF(I413=1,VLOOKUP(F413,Lookup!$A$2:$B$15,2,FALSE),0),0.5)</f>
        <v>0</v>
      </c>
      <c r="S413">
        <f>IF(K413=1,1,IFERROR(IF(H413="pass",VLOOKUP(F413,[1]Lookup!$D$2:$E$26,2,FALSE),0),1.6))</f>
        <v>1.6</v>
      </c>
      <c r="T413" s="6">
        <v>2.1775000000000002</v>
      </c>
      <c r="U413" s="6">
        <f t="shared" si="6"/>
        <v>2.1775000000000002</v>
      </c>
      <c r="V413" t="s">
        <v>479</v>
      </c>
    </row>
    <row r="414" spans="1:22" hidden="1">
      <c r="A414">
        <v>1391</v>
      </c>
      <c r="B414" s="30">
        <v>2</v>
      </c>
      <c r="C414" s="30" t="s">
        <v>12</v>
      </c>
      <c r="D414" s="30" t="s">
        <v>23</v>
      </c>
      <c r="E414" s="30">
        <v>78</v>
      </c>
      <c r="F414" s="30">
        <v>22</v>
      </c>
      <c r="G414" s="30" t="s">
        <v>4265</v>
      </c>
      <c r="H414" s="30" t="s">
        <v>439</v>
      </c>
      <c r="I414" s="30">
        <v>0</v>
      </c>
      <c r="J414" s="30">
        <v>1</v>
      </c>
      <c r="K414" s="30">
        <v>0</v>
      </c>
      <c r="L414" s="30">
        <v>0</v>
      </c>
      <c r="M414" s="30" t="s">
        <v>2125</v>
      </c>
      <c r="N414" s="30">
        <v>6</v>
      </c>
      <c r="O414" s="22">
        <v>6</v>
      </c>
      <c r="P414" s="22">
        <v>0</v>
      </c>
      <c r="Q414" s="22">
        <v>1</v>
      </c>
      <c r="R414">
        <f>IFERROR(IF(I414=1,VLOOKUP(F414,Lookup!$A$2:$B$15,2,FALSE),0),0.5)</f>
        <v>0</v>
      </c>
      <c r="S414">
        <f>IF(K414=1,1,IFERROR(IF(H414="pass",VLOOKUP(F414,[1]Lookup!$D$2:$E$26,2,FALSE),0),1.6))</f>
        <v>1.6</v>
      </c>
      <c r="T414" s="6">
        <v>1.7050000000000001</v>
      </c>
      <c r="U414" s="6">
        <f t="shared" si="6"/>
        <v>1.7050000000000001</v>
      </c>
      <c r="V414" t="s">
        <v>479</v>
      </c>
    </row>
    <row r="415" spans="1:22" hidden="1">
      <c r="A415">
        <v>1427</v>
      </c>
      <c r="B415" s="30">
        <v>2</v>
      </c>
      <c r="C415" s="30" t="s">
        <v>23</v>
      </c>
      <c r="D415" s="30" t="s">
        <v>12</v>
      </c>
      <c r="E415" s="30">
        <v>78</v>
      </c>
      <c r="F415" s="30">
        <v>22</v>
      </c>
      <c r="G415" s="30" t="s">
        <v>4301</v>
      </c>
      <c r="H415" s="30" t="s">
        <v>439</v>
      </c>
      <c r="I415" s="30">
        <v>0</v>
      </c>
      <c r="J415" s="30">
        <v>1</v>
      </c>
      <c r="K415" s="30">
        <v>0</v>
      </c>
      <c r="L415" s="30">
        <v>0</v>
      </c>
      <c r="M415" s="30" t="s">
        <v>1843</v>
      </c>
      <c r="N415" s="30">
        <v>9</v>
      </c>
      <c r="O415" s="22">
        <v>9</v>
      </c>
      <c r="P415" s="22">
        <v>0</v>
      </c>
      <c r="Q415" s="22">
        <v>1</v>
      </c>
      <c r="R415">
        <f>IFERROR(IF(I415=1,VLOOKUP(F415,Lookup!$A$2:$B$15,2,FALSE),0),0.5)</f>
        <v>0</v>
      </c>
      <c r="S415">
        <f>IF(K415=1,1,IFERROR(IF(H415="pass",VLOOKUP(F415,[1]Lookup!$D$2:$E$26,2,FALSE),0),1.6))</f>
        <v>1.6</v>
      </c>
      <c r="T415" s="6">
        <v>1.7575000000000001</v>
      </c>
      <c r="U415" s="6">
        <f t="shared" si="6"/>
        <v>1.7575000000000001</v>
      </c>
      <c r="V415" t="s">
        <v>388</v>
      </c>
    </row>
    <row r="416" spans="1:22" hidden="1">
      <c r="A416">
        <v>1428</v>
      </c>
      <c r="B416" s="30">
        <v>2</v>
      </c>
      <c r="C416" s="30" t="s">
        <v>23</v>
      </c>
      <c r="D416" s="30" t="s">
        <v>12</v>
      </c>
      <c r="E416" s="30">
        <v>78</v>
      </c>
      <c r="F416" s="30">
        <v>22</v>
      </c>
      <c r="G416" s="30" t="s">
        <v>4302</v>
      </c>
      <c r="H416" s="30" t="s">
        <v>439</v>
      </c>
      <c r="I416" s="30">
        <v>0</v>
      </c>
      <c r="J416" s="30">
        <v>1</v>
      </c>
      <c r="K416" s="30">
        <v>0</v>
      </c>
      <c r="L416" s="30">
        <v>0</v>
      </c>
      <c r="M416" s="30" t="s">
        <v>1911</v>
      </c>
      <c r="N416" s="30">
        <v>8</v>
      </c>
      <c r="O416" s="22">
        <v>8</v>
      </c>
      <c r="P416" s="22">
        <v>0</v>
      </c>
      <c r="Q416" s="22">
        <v>1</v>
      </c>
      <c r="R416">
        <f>IFERROR(IF(I416=1,VLOOKUP(F416,Lookup!$A$2:$B$15,2,FALSE),0),0.5)</f>
        <v>0</v>
      </c>
      <c r="S416">
        <f>IF(K416=1,1,IFERROR(IF(H416="pass",VLOOKUP(F416,[1]Lookup!$D$2:$E$26,2,FALSE),0),1.6))</f>
        <v>1.6</v>
      </c>
      <c r="T416" s="6">
        <v>1.74</v>
      </c>
      <c r="U416" s="6">
        <f t="shared" si="6"/>
        <v>1.74</v>
      </c>
      <c r="V416" t="s">
        <v>500</v>
      </c>
    </row>
    <row r="417" spans="1:22" hidden="1">
      <c r="A417">
        <v>1439</v>
      </c>
      <c r="B417" s="30">
        <v>2</v>
      </c>
      <c r="C417" s="30" t="s">
        <v>12</v>
      </c>
      <c r="D417" s="30" t="s">
        <v>23</v>
      </c>
      <c r="E417" s="30">
        <v>75</v>
      </c>
      <c r="F417" s="30">
        <v>25</v>
      </c>
      <c r="G417" s="30" t="s">
        <v>4313</v>
      </c>
      <c r="H417" s="30" t="s">
        <v>439</v>
      </c>
      <c r="I417" s="30">
        <v>0</v>
      </c>
      <c r="J417" s="30">
        <v>1</v>
      </c>
      <c r="K417" s="30">
        <v>0</v>
      </c>
      <c r="L417" s="30">
        <v>0</v>
      </c>
      <c r="M417" s="30" t="s">
        <v>2159</v>
      </c>
      <c r="N417" s="30">
        <v>6</v>
      </c>
      <c r="O417" s="22">
        <v>6</v>
      </c>
      <c r="P417" s="22">
        <v>0</v>
      </c>
      <c r="Q417" s="22">
        <v>1</v>
      </c>
      <c r="R417">
        <f>IFERROR(IF(I417=1,VLOOKUP(F417,Lookup!$A$2:$B$15,2,FALSE),0),0.5)</f>
        <v>0</v>
      </c>
      <c r="S417">
        <f>IF(K417=1,1,IFERROR(IF(H417="pass",VLOOKUP(F417,[1]Lookup!$D$2:$E$26,2,FALSE),0),1.6))</f>
        <v>1.6</v>
      </c>
      <c r="T417" s="6">
        <v>1.7050000000000001</v>
      </c>
      <c r="U417" s="6">
        <f t="shared" si="6"/>
        <v>1.7050000000000001</v>
      </c>
      <c r="V417" t="s">
        <v>50</v>
      </c>
    </row>
    <row r="418" spans="1:22" hidden="1">
      <c r="A418">
        <v>1441</v>
      </c>
      <c r="B418" s="30">
        <v>2</v>
      </c>
      <c r="C418" s="30" t="s">
        <v>12</v>
      </c>
      <c r="D418" s="30" t="s">
        <v>23</v>
      </c>
      <c r="E418" s="30">
        <v>80</v>
      </c>
      <c r="F418" s="30">
        <v>20</v>
      </c>
      <c r="G418" s="30" t="s">
        <v>4315</v>
      </c>
      <c r="H418" s="30" t="s">
        <v>439</v>
      </c>
      <c r="I418" s="30">
        <v>0</v>
      </c>
      <c r="J418" s="30">
        <v>1</v>
      </c>
      <c r="K418" s="30">
        <v>0</v>
      </c>
      <c r="L418" s="30">
        <v>0</v>
      </c>
      <c r="M418" s="30" t="s">
        <v>1818</v>
      </c>
      <c r="N418" s="30">
        <v>29</v>
      </c>
      <c r="O418" s="22">
        <v>29</v>
      </c>
      <c r="P418" s="22">
        <v>0</v>
      </c>
      <c r="Q418" s="22">
        <v>1</v>
      </c>
      <c r="R418">
        <f>IFERROR(IF(I418=1,VLOOKUP(F418,Lookup!$A$2:$B$15,2,FALSE),0),0.5)</f>
        <v>0</v>
      </c>
      <c r="S418">
        <f>IF(K418=1,1,IFERROR(IF(H418="pass",VLOOKUP(F418,[1]Lookup!$D$2:$E$26,2,FALSE),0),1.6))</f>
        <v>1.6</v>
      </c>
      <c r="T418" s="6">
        <v>2.1074999999999999</v>
      </c>
      <c r="U418" s="6">
        <f t="shared" si="6"/>
        <v>2.1074999999999999</v>
      </c>
      <c r="V418" t="s">
        <v>121</v>
      </c>
    </row>
    <row r="419" spans="1:22" hidden="1">
      <c r="A419">
        <v>1496</v>
      </c>
      <c r="B419" s="30">
        <v>2</v>
      </c>
      <c r="C419" s="30" t="s">
        <v>21</v>
      </c>
      <c r="D419" s="30" t="s">
        <v>29</v>
      </c>
      <c r="E419" s="30">
        <v>77</v>
      </c>
      <c r="F419" s="30">
        <v>23</v>
      </c>
      <c r="G419" s="30" t="s">
        <v>4372</v>
      </c>
      <c r="H419" s="30" t="s">
        <v>439</v>
      </c>
      <c r="I419" s="30">
        <v>0</v>
      </c>
      <c r="J419" s="30">
        <v>1</v>
      </c>
      <c r="K419" s="30">
        <v>0</v>
      </c>
      <c r="L419" s="30">
        <v>0</v>
      </c>
      <c r="M419" s="30" t="s">
        <v>2105</v>
      </c>
      <c r="N419" s="30">
        <v>2</v>
      </c>
      <c r="O419" s="22">
        <v>2</v>
      </c>
      <c r="P419" s="22">
        <v>0</v>
      </c>
      <c r="Q419" s="22">
        <v>1</v>
      </c>
      <c r="R419">
        <f>IFERROR(IF(I419=1,VLOOKUP(F419,Lookup!$A$2:$B$15,2,FALSE),0),0.5)</f>
        <v>0</v>
      </c>
      <c r="S419">
        <f>IF(K419=1,1,IFERROR(IF(H419="pass",VLOOKUP(F419,[1]Lookup!$D$2:$E$26,2,FALSE),0),1.6))</f>
        <v>1.6</v>
      </c>
      <c r="T419" s="6">
        <v>1.635</v>
      </c>
      <c r="U419" s="6">
        <f t="shared" si="6"/>
        <v>1.635</v>
      </c>
      <c r="V419" t="s">
        <v>63</v>
      </c>
    </row>
    <row r="420" spans="1:22" s="5" customFormat="1" hidden="1">
      <c r="A420">
        <v>1501</v>
      </c>
      <c r="B420" s="30">
        <v>2</v>
      </c>
      <c r="C420" s="30" t="s">
        <v>29</v>
      </c>
      <c r="D420" s="30" t="s">
        <v>21</v>
      </c>
      <c r="E420" s="30">
        <v>75</v>
      </c>
      <c r="F420" s="30">
        <v>25</v>
      </c>
      <c r="G420" s="30" t="s">
        <v>4377</v>
      </c>
      <c r="H420" s="30" t="s">
        <v>439</v>
      </c>
      <c r="I420" s="30">
        <v>0</v>
      </c>
      <c r="J420" s="30">
        <v>1</v>
      </c>
      <c r="K420" s="30">
        <v>0</v>
      </c>
      <c r="L420" s="30">
        <v>0</v>
      </c>
      <c r="M420" s="30" t="s">
        <v>1411</v>
      </c>
      <c r="N420" s="30">
        <v>16</v>
      </c>
      <c r="O420" s="22">
        <v>16</v>
      </c>
      <c r="P420" s="22">
        <v>0</v>
      </c>
      <c r="Q420" s="22">
        <v>1</v>
      </c>
      <c r="R420">
        <f>IFERROR(IF(I420=1,VLOOKUP(F420,Lookup!$A$2:$B$15,2,FALSE),0),0.5)</f>
        <v>0</v>
      </c>
      <c r="S420">
        <f>IF(K420=1,1,IFERROR(IF(H420="pass",VLOOKUP(F420,[1]Lookup!$D$2:$E$26,2,FALSE),0),1.6))</f>
        <v>1.6</v>
      </c>
      <c r="T420" s="6">
        <v>1.8800000000000001</v>
      </c>
      <c r="U420" s="6">
        <f t="shared" si="6"/>
        <v>1.8800000000000001</v>
      </c>
      <c r="V420" t="s">
        <v>137</v>
      </c>
    </row>
    <row r="421" spans="1:22" hidden="1">
      <c r="A421">
        <v>1555</v>
      </c>
      <c r="B421" s="30">
        <v>2</v>
      </c>
      <c r="C421" s="30" t="s">
        <v>14</v>
      </c>
      <c r="D421" s="30" t="s">
        <v>3</v>
      </c>
      <c r="E421" s="30">
        <v>77</v>
      </c>
      <c r="F421" s="30">
        <v>23</v>
      </c>
      <c r="G421" s="30" t="s">
        <v>4431</v>
      </c>
      <c r="H421" s="30" t="s">
        <v>439</v>
      </c>
      <c r="I421" s="30">
        <v>0</v>
      </c>
      <c r="J421" s="30">
        <v>1</v>
      </c>
      <c r="K421" s="30">
        <v>0</v>
      </c>
      <c r="L421" s="30">
        <v>0</v>
      </c>
      <c r="M421" s="30" t="s">
        <v>1753</v>
      </c>
      <c r="N421" s="30">
        <v>17</v>
      </c>
      <c r="O421" s="22">
        <v>17</v>
      </c>
      <c r="P421" s="22">
        <v>0</v>
      </c>
      <c r="Q421" s="22">
        <v>1</v>
      </c>
      <c r="R421">
        <f>IFERROR(IF(I421=1,VLOOKUP(F421,Lookup!$A$2:$B$15,2,FALSE),0),0.5)</f>
        <v>0</v>
      </c>
      <c r="S421">
        <f>IF(K421=1,1,IFERROR(IF(H421="pass",VLOOKUP(F421,[1]Lookup!$D$2:$E$26,2,FALSE),0),1.6))</f>
        <v>1.6</v>
      </c>
      <c r="T421" s="6">
        <v>1.8975</v>
      </c>
      <c r="U421" s="6">
        <f t="shared" si="6"/>
        <v>1.8975</v>
      </c>
      <c r="V421" t="s">
        <v>133</v>
      </c>
    </row>
    <row r="422" spans="1:22" hidden="1">
      <c r="A422">
        <v>1556</v>
      </c>
      <c r="B422" s="30">
        <v>2</v>
      </c>
      <c r="C422" s="30" t="s">
        <v>14</v>
      </c>
      <c r="D422" s="30" t="s">
        <v>3</v>
      </c>
      <c r="E422" s="30">
        <v>77</v>
      </c>
      <c r="F422" s="30">
        <v>23</v>
      </c>
      <c r="G422" s="30" t="s">
        <v>4432</v>
      </c>
      <c r="H422" s="30" t="s">
        <v>439</v>
      </c>
      <c r="I422" s="30">
        <v>0</v>
      </c>
      <c r="J422" s="30">
        <v>1</v>
      </c>
      <c r="K422" s="30">
        <v>0</v>
      </c>
      <c r="L422" s="30">
        <v>0</v>
      </c>
      <c r="M422" s="30" t="s">
        <v>1758</v>
      </c>
      <c r="N422" s="30">
        <v>-2</v>
      </c>
      <c r="O422" s="22">
        <v>-2</v>
      </c>
      <c r="P422" s="22">
        <v>0</v>
      </c>
      <c r="Q422" s="22">
        <v>1</v>
      </c>
      <c r="R422">
        <f>IFERROR(IF(I422=1,VLOOKUP(F422,Lookup!$A$2:$B$15,2,FALSE),0),0.5)</f>
        <v>0</v>
      </c>
      <c r="S422">
        <f>IF(K422=1,1,IFERROR(IF(H422="pass",VLOOKUP(F422,[1]Lookup!$D$2:$E$26,2,FALSE),0),1.6))</f>
        <v>1.6</v>
      </c>
      <c r="T422" s="6">
        <v>1.5650000000000002</v>
      </c>
      <c r="U422" s="6">
        <f t="shared" si="6"/>
        <v>1.5650000000000002</v>
      </c>
      <c r="V422" t="s">
        <v>177</v>
      </c>
    </row>
    <row r="423" spans="1:22" hidden="1">
      <c r="A423">
        <v>1570</v>
      </c>
      <c r="B423" s="30">
        <v>2</v>
      </c>
      <c r="C423" s="30" t="s">
        <v>3</v>
      </c>
      <c r="D423" s="30" t="s">
        <v>14</v>
      </c>
      <c r="E423" s="30">
        <v>76</v>
      </c>
      <c r="F423" s="30">
        <v>24</v>
      </c>
      <c r="G423" s="30" t="s">
        <v>4446</v>
      </c>
      <c r="H423" s="30" t="s">
        <v>439</v>
      </c>
      <c r="I423" s="30">
        <v>0</v>
      </c>
      <c r="J423" s="30">
        <v>1</v>
      </c>
      <c r="K423" s="30">
        <v>0</v>
      </c>
      <c r="L423" s="30">
        <v>0</v>
      </c>
      <c r="M423" s="30" t="s">
        <v>1278</v>
      </c>
      <c r="N423" s="30">
        <v>-4</v>
      </c>
      <c r="O423" s="22">
        <v>-4</v>
      </c>
      <c r="P423" s="22">
        <v>0</v>
      </c>
      <c r="Q423" s="22">
        <v>1</v>
      </c>
      <c r="R423">
        <f>IFERROR(IF(I423=1,VLOOKUP(F423,Lookup!$A$2:$B$15,2,FALSE),0),0.5)</f>
        <v>0</v>
      </c>
      <c r="S423">
        <f>IF(K423=1,1,IFERROR(IF(H423="pass",VLOOKUP(F423,[1]Lookup!$D$2:$E$26,2,FALSE),0),1.6))</f>
        <v>1.6</v>
      </c>
      <c r="T423" s="6">
        <v>1.53</v>
      </c>
      <c r="U423" s="6">
        <f t="shared" si="6"/>
        <v>1.53</v>
      </c>
      <c r="V423" t="s">
        <v>165</v>
      </c>
    </row>
    <row r="424" spans="1:22" hidden="1">
      <c r="A424">
        <v>1587</v>
      </c>
      <c r="B424" s="30">
        <v>2</v>
      </c>
      <c r="C424" s="30" t="s">
        <v>3</v>
      </c>
      <c r="D424" s="30" t="s">
        <v>14</v>
      </c>
      <c r="E424" s="30">
        <v>75</v>
      </c>
      <c r="F424" s="30">
        <v>25</v>
      </c>
      <c r="G424" s="30" t="s">
        <v>4465</v>
      </c>
      <c r="H424" s="30" t="s">
        <v>439</v>
      </c>
      <c r="I424" s="30">
        <v>0</v>
      </c>
      <c r="J424" s="30">
        <v>1</v>
      </c>
      <c r="K424" s="30">
        <v>0</v>
      </c>
      <c r="L424" s="30">
        <v>0</v>
      </c>
      <c r="M424" s="30" t="s">
        <v>1317</v>
      </c>
      <c r="N424" s="30">
        <v>28</v>
      </c>
      <c r="O424" s="22">
        <v>28</v>
      </c>
      <c r="P424" s="22">
        <v>0</v>
      </c>
      <c r="Q424" s="22">
        <v>1</v>
      </c>
      <c r="R424">
        <f>IFERROR(IF(I424=1,VLOOKUP(F424,Lookup!$A$2:$B$15,2,FALSE),0),0.5)</f>
        <v>0</v>
      </c>
      <c r="S424">
        <f>IF(K424=1,1,IFERROR(IF(H424="pass",VLOOKUP(F424,[1]Lookup!$D$2:$E$26,2,FALSE),0),1.6))</f>
        <v>1.6</v>
      </c>
      <c r="T424" s="6">
        <v>2.09</v>
      </c>
      <c r="U424" s="6">
        <f t="shared" si="6"/>
        <v>2.09</v>
      </c>
      <c r="V424" t="s">
        <v>503</v>
      </c>
    </row>
    <row r="425" spans="1:22" hidden="1">
      <c r="A425">
        <v>1590</v>
      </c>
      <c r="B425" s="30">
        <v>2</v>
      </c>
      <c r="C425" s="30" t="s">
        <v>14</v>
      </c>
      <c r="D425" s="30" t="s">
        <v>3</v>
      </c>
      <c r="E425" s="30">
        <v>79</v>
      </c>
      <c r="F425" s="30">
        <v>21</v>
      </c>
      <c r="G425" s="30" t="s">
        <v>4468</v>
      </c>
      <c r="H425" s="30" t="s">
        <v>439</v>
      </c>
      <c r="I425" s="30">
        <v>0</v>
      </c>
      <c r="J425" s="30">
        <v>1</v>
      </c>
      <c r="K425" s="30">
        <v>0</v>
      </c>
      <c r="L425" s="30">
        <v>0</v>
      </c>
      <c r="M425" s="30" t="s">
        <v>1758</v>
      </c>
      <c r="N425" s="30">
        <v>19</v>
      </c>
      <c r="O425" s="22">
        <v>19</v>
      </c>
      <c r="P425" s="22">
        <v>0</v>
      </c>
      <c r="Q425" s="22">
        <v>1</v>
      </c>
      <c r="R425">
        <f>IFERROR(IF(I425=1,VLOOKUP(F425,Lookup!$A$2:$B$15,2,FALSE),0),0.5)</f>
        <v>0</v>
      </c>
      <c r="S425">
        <f>IF(K425=1,1,IFERROR(IF(H425="pass",VLOOKUP(F425,[1]Lookup!$D$2:$E$26,2,FALSE),0),1.6))</f>
        <v>1.6</v>
      </c>
      <c r="T425" s="6">
        <v>1.9325000000000001</v>
      </c>
      <c r="U425" s="6">
        <f t="shared" si="6"/>
        <v>1.9325000000000001</v>
      </c>
      <c r="V425" t="s">
        <v>177</v>
      </c>
    </row>
    <row r="426" spans="1:22" hidden="1">
      <c r="A426">
        <v>1591</v>
      </c>
      <c r="B426" s="30">
        <v>2</v>
      </c>
      <c r="C426" s="30" t="s">
        <v>14</v>
      </c>
      <c r="D426" s="30" t="s">
        <v>3</v>
      </c>
      <c r="E426" s="30">
        <v>79</v>
      </c>
      <c r="F426" s="30">
        <v>21</v>
      </c>
      <c r="G426" s="30" t="s">
        <v>4469</v>
      </c>
      <c r="H426" s="30" t="s">
        <v>439</v>
      </c>
      <c r="I426" s="30">
        <v>0</v>
      </c>
      <c r="J426" s="30">
        <v>1</v>
      </c>
      <c r="K426" s="30">
        <v>0</v>
      </c>
      <c r="L426" s="30">
        <v>0</v>
      </c>
      <c r="M426" s="30" t="s">
        <v>1753</v>
      </c>
      <c r="N426" s="30">
        <v>23</v>
      </c>
      <c r="O426" s="22">
        <v>23</v>
      </c>
      <c r="P426" s="22">
        <v>0</v>
      </c>
      <c r="Q426" s="22">
        <v>1</v>
      </c>
      <c r="R426">
        <f>IFERROR(IF(I426=1,VLOOKUP(F426,Lookup!$A$2:$B$15,2,FALSE),0),0.5)</f>
        <v>0</v>
      </c>
      <c r="S426">
        <f>IF(K426=1,1,IFERROR(IF(H426="pass",VLOOKUP(F426,[1]Lookup!$D$2:$E$26,2,FALSE),0),1.6))</f>
        <v>1.6</v>
      </c>
      <c r="T426" s="6">
        <v>2.0024999999999999</v>
      </c>
      <c r="U426" s="6">
        <f t="shared" si="6"/>
        <v>2.0024999999999999</v>
      </c>
      <c r="V426" t="s">
        <v>133</v>
      </c>
    </row>
    <row r="427" spans="1:22" hidden="1">
      <c r="A427">
        <v>1592</v>
      </c>
      <c r="B427" s="30">
        <v>2</v>
      </c>
      <c r="C427" s="30" t="s">
        <v>14</v>
      </c>
      <c r="D427" s="30" t="s">
        <v>3</v>
      </c>
      <c r="E427" s="30">
        <v>79</v>
      </c>
      <c r="F427" s="30">
        <v>21</v>
      </c>
      <c r="G427" s="30" t="s">
        <v>4470</v>
      </c>
      <c r="H427" s="30" t="s">
        <v>439</v>
      </c>
      <c r="I427" s="30">
        <v>0</v>
      </c>
      <c r="J427" s="30">
        <v>1</v>
      </c>
      <c r="K427" s="30">
        <v>0</v>
      </c>
      <c r="L427" s="30">
        <v>0</v>
      </c>
      <c r="M427" s="30" t="s">
        <v>1728</v>
      </c>
      <c r="N427" s="30">
        <v>2</v>
      </c>
      <c r="O427" s="22">
        <v>2</v>
      </c>
      <c r="P427" s="22">
        <v>0</v>
      </c>
      <c r="Q427" s="22">
        <v>1</v>
      </c>
      <c r="R427">
        <f>IFERROR(IF(I427=1,VLOOKUP(F427,Lookup!$A$2:$B$15,2,FALSE),0),0.5)</f>
        <v>0</v>
      </c>
      <c r="S427">
        <f>IF(K427=1,1,IFERROR(IF(H427="pass",VLOOKUP(F427,[1]Lookup!$D$2:$E$26,2,FALSE),0),1.6))</f>
        <v>1.6</v>
      </c>
      <c r="T427" s="6">
        <v>1.635</v>
      </c>
      <c r="U427" s="6">
        <f t="shared" si="6"/>
        <v>1.635</v>
      </c>
      <c r="V427" t="s">
        <v>115</v>
      </c>
    </row>
    <row r="428" spans="1:22" hidden="1">
      <c r="A428">
        <v>1593</v>
      </c>
      <c r="B428" s="30">
        <v>2</v>
      </c>
      <c r="C428" s="30" t="s">
        <v>3</v>
      </c>
      <c r="D428" s="30" t="s">
        <v>14</v>
      </c>
      <c r="E428" s="30">
        <v>78</v>
      </c>
      <c r="F428" s="30">
        <v>22</v>
      </c>
      <c r="G428" s="30" t="s">
        <v>4471</v>
      </c>
      <c r="H428" s="30" t="s">
        <v>439</v>
      </c>
      <c r="I428" s="30">
        <v>0</v>
      </c>
      <c r="J428" s="30">
        <v>1</v>
      </c>
      <c r="K428" s="30">
        <v>0</v>
      </c>
      <c r="L428" s="30">
        <v>0</v>
      </c>
      <c r="M428" s="30" t="s">
        <v>1287</v>
      </c>
      <c r="N428" s="30">
        <v>4</v>
      </c>
      <c r="O428" s="22">
        <v>4</v>
      </c>
      <c r="P428" s="22">
        <v>0</v>
      </c>
      <c r="Q428" s="22">
        <v>1</v>
      </c>
      <c r="R428">
        <f>IFERROR(IF(I428=1,VLOOKUP(F428,Lookup!$A$2:$B$15,2,FALSE),0),0.5)</f>
        <v>0</v>
      </c>
      <c r="S428">
        <f>IF(K428=1,1,IFERROR(IF(H428="pass",VLOOKUP(F428,[1]Lookup!$D$2:$E$26,2,FALSE),0),1.6))</f>
        <v>1.6</v>
      </c>
      <c r="T428" s="6">
        <v>1.6700000000000002</v>
      </c>
      <c r="U428" s="6">
        <f t="shared" si="6"/>
        <v>1.6700000000000002</v>
      </c>
      <c r="V428" t="s">
        <v>167</v>
      </c>
    </row>
    <row r="429" spans="1:22" hidden="1">
      <c r="A429">
        <v>1616</v>
      </c>
      <c r="B429" s="30">
        <v>2</v>
      </c>
      <c r="C429" s="30" t="s">
        <v>3</v>
      </c>
      <c r="D429" s="30" t="s">
        <v>14</v>
      </c>
      <c r="E429" s="30">
        <v>75</v>
      </c>
      <c r="F429" s="30">
        <v>25</v>
      </c>
      <c r="G429" s="30" t="s">
        <v>4494</v>
      </c>
      <c r="H429" s="30" t="s">
        <v>439</v>
      </c>
      <c r="I429" s="30">
        <v>0</v>
      </c>
      <c r="J429" s="30">
        <v>1</v>
      </c>
      <c r="K429" s="30">
        <v>0</v>
      </c>
      <c r="L429" s="30">
        <v>0</v>
      </c>
      <c r="M429" s="30" t="s">
        <v>1287</v>
      </c>
      <c r="N429" s="30">
        <v>15</v>
      </c>
      <c r="O429" s="22">
        <v>15</v>
      </c>
      <c r="P429" s="22">
        <v>0</v>
      </c>
      <c r="Q429" s="22">
        <v>1</v>
      </c>
      <c r="R429">
        <f>IFERROR(IF(I429=1,VLOOKUP(F429,Lookup!$A$2:$B$15,2,FALSE),0),0.5)</f>
        <v>0</v>
      </c>
      <c r="S429">
        <f>IF(K429=1,1,IFERROR(IF(H429="pass",VLOOKUP(F429,[1]Lookup!$D$2:$E$26,2,FALSE),0),1.6))</f>
        <v>1.6</v>
      </c>
      <c r="T429" s="6">
        <v>1.8625</v>
      </c>
      <c r="U429" s="6">
        <f t="shared" si="6"/>
        <v>1.8625</v>
      </c>
      <c r="V429" t="s">
        <v>167</v>
      </c>
    </row>
    <row r="430" spans="1:22" hidden="1">
      <c r="A430">
        <v>1644</v>
      </c>
      <c r="B430" s="30">
        <v>2</v>
      </c>
      <c r="C430" s="30" t="s">
        <v>3</v>
      </c>
      <c r="D430" s="30" t="s">
        <v>14</v>
      </c>
      <c r="E430" s="30">
        <v>75</v>
      </c>
      <c r="F430" s="30">
        <v>25</v>
      </c>
      <c r="G430" s="30" t="s">
        <v>4522</v>
      </c>
      <c r="H430" s="30" t="s">
        <v>439</v>
      </c>
      <c r="I430" s="30">
        <v>0</v>
      </c>
      <c r="J430" s="30">
        <v>1</v>
      </c>
      <c r="K430" s="30">
        <v>0</v>
      </c>
      <c r="L430" s="30">
        <v>0</v>
      </c>
      <c r="M430" s="30" t="s">
        <v>1280</v>
      </c>
      <c r="N430" s="30">
        <v>12</v>
      </c>
      <c r="O430" s="22">
        <v>12</v>
      </c>
      <c r="P430" s="22">
        <v>0</v>
      </c>
      <c r="Q430" s="22">
        <v>1</v>
      </c>
      <c r="R430">
        <f>IFERROR(IF(I430=1,VLOOKUP(F430,Lookup!$A$2:$B$15,2,FALSE),0),0.5)</f>
        <v>0</v>
      </c>
      <c r="S430">
        <f>IF(K430=1,1,IFERROR(IF(H430="pass",VLOOKUP(F430,[1]Lookup!$D$2:$E$26,2,FALSE),0),1.6))</f>
        <v>1.6</v>
      </c>
      <c r="T430" s="6">
        <v>1.81</v>
      </c>
      <c r="U430" s="6">
        <f t="shared" si="6"/>
        <v>1.81</v>
      </c>
      <c r="V430" t="s">
        <v>90</v>
      </c>
    </row>
    <row r="431" spans="1:22" hidden="1">
      <c r="A431">
        <v>1649</v>
      </c>
      <c r="B431" s="30">
        <v>2</v>
      </c>
      <c r="C431" s="30" t="s">
        <v>14</v>
      </c>
      <c r="D431" s="30" t="s">
        <v>3</v>
      </c>
      <c r="E431" s="30">
        <v>75</v>
      </c>
      <c r="F431" s="30">
        <v>25</v>
      </c>
      <c r="G431" s="30" t="s">
        <v>4527</v>
      </c>
      <c r="H431" s="30" t="s">
        <v>439</v>
      </c>
      <c r="I431" s="30">
        <v>0</v>
      </c>
      <c r="J431" s="30">
        <v>1</v>
      </c>
      <c r="K431" s="30">
        <v>0</v>
      </c>
      <c r="L431" s="30">
        <v>0</v>
      </c>
      <c r="M431" s="30" t="s">
        <v>1758</v>
      </c>
      <c r="N431" s="30">
        <v>8</v>
      </c>
      <c r="O431" s="22">
        <v>8</v>
      </c>
      <c r="P431" s="22">
        <v>0</v>
      </c>
      <c r="Q431" s="22">
        <v>1</v>
      </c>
      <c r="R431">
        <f>IFERROR(IF(I431=1,VLOOKUP(F431,Lookup!$A$2:$B$15,2,FALSE),0),0.5)</f>
        <v>0</v>
      </c>
      <c r="S431">
        <f>IF(K431=1,1,IFERROR(IF(H431="pass",VLOOKUP(F431,[1]Lookup!$D$2:$E$26,2,FALSE),0),1.6))</f>
        <v>1.6</v>
      </c>
      <c r="T431" s="6">
        <v>1.74</v>
      </c>
      <c r="U431" s="6">
        <f t="shared" si="6"/>
        <v>1.74</v>
      </c>
      <c r="V431" t="s">
        <v>177</v>
      </c>
    </row>
    <row r="432" spans="1:22" hidden="1">
      <c r="A432">
        <v>1659</v>
      </c>
      <c r="B432" s="30">
        <v>2</v>
      </c>
      <c r="C432" s="30" t="s">
        <v>3</v>
      </c>
      <c r="D432" s="30" t="s">
        <v>14</v>
      </c>
      <c r="E432" s="30">
        <v>75</v>
      </c>
      <c r="F432" s="30">
        <v>25</v>
      </c>
      <c r="G432" s="30" t="s">
        <v>4537</v>
      </c>
      <c r="H432" s="30" t="s">
        <v>439</v>
      </c>
      <c r="I432" s="30">
        <v>0</v>
      </c>
      <c r="J432" s="30">
        <v>1</v>
      </c>
      <c r="K432" s="30">
        <v>0</v>
      </c>
      <c r="L432" s="30">
        <v>0</v>
      </c>
      <c r="M432" s="30" t="s">
        <v>1287</v>
      </c>
      <c r="N432" s="30">
        <v>19</v>
      </c>
      <c r="O432" s="22">
        <v>19</v>
      </c>
      <c r="P432" s="22">
        <v>0</v>
      </c>
      <c r="Q432" s="22">
        <v>1</v>
      </c>
      <c r="R432">
        <f>IFERROR(IF(I432=1,VLOOKUP(F432,Lookup!$A$2:$B$15,2,FALSE),0),0.5)</f>
        <v>0</v>
      </c>
      <c r="S432">
        <f>IF(K432=1,1,IFERROR(IF(H432="pass",VLOOKUP(F432,[1]Lookup!$D$2:$E$26,2,FALSE),0),1.6))</f>
        <v>1.6</v>
      </c>
      <c r="T432" s="6">
        <v>1.9325000000000001</v>
      </c>
      <c r="U432" s="6">
        <f t="shared" si="6"/>
        <v>1.9325000000000001</v>
      </c>
      <c r="V432" t="s">
        <v>167</v>
      </c>
    </row>
    <row r="433" spans="1:22" hidden="1">
      <c r="A433">
        <v>1666</v>
      </c>
      <c r="B433" s="30">
        <v>2</v>
      </c>
      <c r="C433" s="30" t="s">
        <v>14</v>
      </c>
      <c r="D433" s="30" t="s">
        <v>3</v>
      </c>
      <c r="E433" s="30">
        <v>75</v>
      </c>
      <c r="F433" s="30">
        <v>25</v>
      </c>
      <c r="G433" s="30" t="s">
        <v>4544</v>
      </c>
      <c r="H433" s="30" t="s">
        <v>439</v>
      </c>
      <c r="I433" s="30">
        <v>0</v>
      </c>
      <c r="J433" s="30">
        <v>1</v>
      </c>
      <c r="K433" s="30">
        <v>0</v>
      </c>
      <c r="L433" s="30">
        <v>0</v>
      </c>
      <c r="M433" s="30" t="s">
        <v>1728</v>
      </c>
      <c r="N433" s="30">
        <v>23</v>
      </c>
      <c r="O433" s="22">
        <v>23</v>
      </c>
      <c r="P433" s="22">
        <v>0</v>
      </c>
      <c r="Q433" s="22">
        <v>1</v>
      </c>
      <c r="R433">
        <f>IFERROR(IF(I433=1,VLOOKUP(F433,Lookup!$A$2:$B$15,2,FALSE),0),0.5)</f>
        <v>0</v>
      </c>
      <c r="S433">
        <f>IF(K433=1,1,IFERROR(IF(H433="pass",VLOOKUP(F433,[1]Lookup!$D$2:$E$26,2,FALSE),0),1.6))</f>
        <v>1.6</v>
      </c>
      <c r="T433" s="6">
        <v>2.0024999999999999</v>
      </c>
      <c r="U433" s="6">
        <f t="shared" si="6"/>
        <v>2.0024999999999999</v>
      </c>
      <c r="V433" t="s">
        <v>115</v>
      </c>
    </row>
    <row r="434" spans="1:22" hidden="1">
      <c r="A434">
        <v>1668</v>
      </c>
      <c r="B434" s="30">
        <v>2</v>
      </c>
      <c r="C434" s="30" t="s">
        <v>3</v>
      </c>
      <c r="D434" s="30" t="s">
        <v>14</v>
      </c>
      <c r="E434" s="30">
        <v>75</v>
      </c>
      <c r="F434" s="30">
        <v>25</v>
      </c>
      <c r="G434" s="30" t="s">
        <v>4547</v>
      </c>
      <c r="H434" s="30" t="s">
        <v>439</v>
      </c>
      <c r="I434" s="30">
        <v>0</v>
      </c>
      <c r="J434" s="30">
        <v>1</v>
      </c>
      <c r="K434" s="30">
        <v>0</v>
      </c>
      <c r="L434" s="30">
        <v>0</v>
      </c>
      <c r="M434" s="30" t="s">
        <v>1317</v>
      </c>
      <c r="N434" s="30">
        <v>5</v>
      </c>
      <c r="O434" s="22">
        <v>5</v>
      </c>
      <c r="P434" s="22">
        <v>0</v>
      </c>
      <c r="Q434" s="22">
        <v>1</v>
      </c>
      <c r="R434">
        <f>IFERROR(IF(I434=1,VLOOKUP(F434,Lookup!$A$2:$B$15,2,FALSE),0),0.5)</f>
        <v>0</v>
      </c>
      <c r="S434">
        <f>IF(K434=1,1,IFERROR(IF(H434="pass",VLOOKUP(F434,[1]Lookup!$D$2:$E$26,2,FALSE),0),1.6))</f>
        <v>1.6</v>
      </c>
      <c r="T434" s="6">
        <v>1.6875</v>
      </c>
      <c r="U434" s="6">
        <f t="shared" si="6"/>
        <v>1.6875</v>
      </c>
      <c r="V434" t="s">
        <v>503</v>
      </c>
    </row>
    <row r="435" spans="1:22" hidden="1">
      <c r="A435">
        <v>1669</v>
      </c>
      <c r="B435" s="30">
        <v>2</v>
      </c>
      <c r="C435" s="30" t="s">
        <v>3</v>
      </c>
      <c r="D435" s="30" t="s">
        <v>14</v>
      </c>
      <c r="E435" s="30">
        <v>75</v>
      </c>
      <c r="F435" s="30">
        <v>25</v>
      </c>
      <c r="G435" s="30" t="s">
        <v>4548</v>
      </c>
      <c r="H435" s="30" t="s">
        <v>439</v>
      </c>
      <c r="I435" s="30">
        <v>0</v>
      </c>
      <c r="J435" s="30">
        <v>1</v>
      </c>
      <c r="K435" s="30">
        <v>0</v>
      </c>
      <c r="L435" s="30">
        <v>0</v>
      </c>
      <c r="M435" s="30" t="s">
        <v>1336</v>
      </c>
      <c r="N435" s="30">
        <v>12</v>
      </c>
      <c r="O435" s="22">
        <v>12</v>
      </c>
      <c r="P435" s="22">
        <v>0</v>
      </c>
      <c r="Q435" s="22">
        <v>1</v>
      </c>
      <c r="R435">
        <f>IFERROR(IF(I435=1,VLOOKUP(F435,Lookup!$A$2:$B$15,2,FALSE),0),0.5)</f>
        <v>0</v>
      </c>
      <c r="S435">
        <f>IF(K435=1,1,IFERROR(IF(H435="pass",VLOOKUP(F435,[1]Lookup!$D$2:$E$26,2,FALSE),0),1.6))</f>
        <v>1.6</v>
      </c>
      <c r="T435" s="6">
        <v>1.81</v>
      </c>
      <c r="U435" s="6">
        <f t="shared" si="6"/>
        <v>1.81</v>
      </c>
      <c r="V435" t="s">
        <v>508</v>
      </c>
    </row>
    <row r="436" spans="1:22" hidden="1">
      <c r="A436">
        <v>1675</v>
      </c>
      <c r="B436" s="30">
        <v>2</v>
      </c>
      <c r="C436" s="30" t="s">
        <v>14</v>
      </c>
      <c r="D436" s="30" t="s">
        <v>3</v>
      </c>
      <c r="E436" s="30">
        <v>78</v>
      </c>
      <c r="F436" s="30">
        <v>22</v>
      </c>
      <c r="G436" s="30" t="s">
        <v>4554</v>
      </c>
      <c r="H436" s="30" t="s">
        <v>439</v>
      </c>
      <c r="I436" s="30">
        <v>0</v>
      </c>
      <c r="J436" s="30">
        <v>1</v>
      </c>
      <c r="K436" s="30">
        <v>0</v>
      </c>
      <c r="L436" s="30">
        <v>0</v>
      </c>
      <c r="M436" s="30" t="s">
        <v>1758</v>
      </c>
      <c r="N436" s="30">
        <v>3</v>
      </c>
      <c r="O436" s="22">
        <v>3</v>
      </c>
      <c r="P436" s="22">
        <v>0</v>
      </c>
      <c r="Q436" s="22">
        <v>1</v>
      </c>
      <c r="R436">
        <f>IFERROR(IF(I436=1,VLOOKUP(F436,Lookup!$A$2:$B$15,2,FALSE),0),0.5)</f>
        <v>0</v>
      </c>
      <c r="S436">
        <f>IF(K436=1,1,IFERROR(IF(H436="pass",VLOOKUP(F436,[1]Lookup!$D$2:$E$26,2,FALSE),0),1.6))</f>
        <v>1.6</v>
      </c>
      <c r="T436" s="6">
        <v>1.6525000000000001</v>
      </c>
      <c r="U436" s="6">
        <f t="shared" si="6"/>
        <v>1.6525000000000001</v>
      </c>
      <c r="V436" t="s">
        <v>177</v>
      </c>
    </row>
    <row r="437" spans="1:22" hidden="1">
      <c r="A437">
        <v>1679</v>
      </c>
      <c r="B437" s="30">
        <v>2</v>
      </c>
      <c r="C437" s="30" t="s">
        <v>14</v>
      </c>
      <c r="D437" s="30" t="s">
        <v>3</v>
      </c>
      <c r="E437" s="30">
        <v>75</v>
      </c>
      <c r="F437" s="30">
        <v>25</v>
      </c>
      <c r="G437" s="30" t="s">
        <v>4558</v>
      </c>
      <c r="H437" s="30" t="s">
        <v>439</v>
      </c>
      <c r="I437" s="30">
        <v>0</v>
      </c>
      <c r="J437" s="30">
        <v>1</v>
      </c>
      <c r="K437" s="30">
        <v>0</v>
      </c>
      <c r="L437" s="30">
        <v>0</v>
      </c>
      <c r="M437" s="30" t="s">
        <v>1728</v>
      </c>
      <c r="N437" s="30">
        <v>2</v>
      </c>
      <c r="O437" s="22">
        <v>2</v>
      </c>
      <c r="P437" s="22">
        <v>0</v>
      </c>
      <c r="Q437" s="22">
        <v>1</v>
      </c>
      <c r="R437">
        <f>IFERROR(IF(I437=1,VLOOKUP(F437,Lookup!$A$2:$B$15,2,FALSE),0),0.5)</f>
        <v>0</v>
      </c>
      <c r="S437">
        <f>IF(K437=1,1,IFERROR(IF(H437="pass",VLOOKUP(F437,[1]Lookup!$D$2:$E$26,2,FALSE),0),1.6))</f>
        <v>1.6</v>
      </c>
      <c r="T437" s="6">
        <v>1.635</v>
      </c>
      <c r="U437" s="6">
        <f t="shared" si="6"/>
        <v>1.635</v>
      </c>
      <c r="V437" t="s">
        <v>115</v>
      </c>
    </row>
    <row r="438" spans="1:22" hidden="1">
      <c r="A438">
        <v>1689</v>
      </c>
      <c r="B438" s="30">
        <v>2</v>
      </c>
      <c r="C438" s="30" t="s">
        <v>11</v>
      </c>
      <c r="D438" s="30" t="s">
        <v>16</v>
      </c>
      <c r="E438" s="30">
        <v>79</v>
      </c>
      <c r="F438" s="30">
        <v>21</v>
      </c>
      <c r="G438" s="30" t="s">
        <v>4568</v>
      </c>
      <c r="H438" s="30" t="s">
        <v>439</v>
      </c>
      <c r="I438" s="30">
        <v>0</v>
      </c>
      <c r="J438" s="30">
        <v>1</v>
      </c>
      <c r="K438" s="30">
        <v>0</v>
      </c>
      <c r="L438" s="30">
        <v>0</v>
      </c>
      <c r="M438" s="30" t="s">
        <v>2680</v>
      </c>
      <c r="N438" s="30">
        <v>-3</v>
      </c>
      <c r="O438" s="22">
        <v>-3</v>
      </c>
      <c r="P438" s="22">
        <v>0</v>
      </c>
      <c r="Q438" s="22">
        <v>1</v>
      </c>
      <c r="R438">
        <f>IFERROR(IF(I438=1,VLOOKUP(F438,Lookup!$A$2:$B$15,2,FALSE),0),0.5)</f>
        <v>0</v>
      </c>
      <c r="S438">
        <f>IF(K438=1,1,IFERROR(IF(H438="pass",VLOOKUP(F438,[1]Lookup!$D$2:$E$26,2,FALSE),0),1.6))</f>
        <v>1.6</v>
      </c>
      <c r="T438" s="6">
        <v>1.5475000000000001</v>
      </c>
      <c r="U438" s="6">
        <f t="shared" si="6"/>
        <v>1.5475000000000001</v>
      </c>
      <c r="V438" t="s">
        <v>130</v>
      </c>
    </row>
    <row r="439" spans="1:22" hidden="1">
      <c r="A439">
        <v>1690</v>
      </c>
      <c r="B439" s="30">
        <v>2</v>
      </c>
      <c r="C439" s="30" t="s">
        <v>11</v>
      </c>
      <c r="D439" s="30" t="s">
        <v>16</v>
      </c>
      <c r="E439" s="30">
        <v>79</v>
      </c>
      <c r="F439" s="30">
        <v>21</v>
      </c>
      <c r="G439" s="30" t="s">
        <v>4569</v>
      </c>
      <c r="H439" s="30" t="s">
        <v>439</v>
      </c>
      <c r="I439" s="30">
        <v>0</v>
      </c>
      <c r="J439" s="30">
        <v>1</v>
      </c>
      <c r="K439" s="30">
        <v>0</v>
      </c>
      <c r="L439" s="30">
        <v>0</v>
      </c>
      <c r="M439" s="30" t="s">
        <v>2667</v>
      </c>
      <c r="N439" s="30">
        <v>2</v>
      </c>
      <c r="O439" s="22">
        <v>2</v>
      </c>
      <c r="P439" s="22">
        <v>0</v>
      </c>
      <c r="Q439" s="22">
        <v>1</v>
      </c>
      <c r="R439">
        <f>IFERROR(IF(I439=1,VLOOKUP(F439,Lookup!$A$2:$B$15,2,FALSE),0),0.5)</f>
        <v>0</v>
      </c>
      <c r="S439">
        <f>IF(K439=1,1,IFERROR(IF(H439="pass",VLOOKUP(F439,[1]Lookup!$D$2:$E$26,2,FALSE),0),1.6))</f>
        <v>1.6</v>
      </c>
      <c r="T439" s="6">
        <v>1.635</v>
      </c>
      <c r="U439" s="6">
        <f t="shared" si="6"/>
        <v>1.635</v>
      </c>
      <c r="V439" t="s">
        <v>87</v>
      </c>
    </row>
    <row r="440" spans="1:22" hidden="1">
      <c r="A440">
        <v>1700</v>
      </c>
      <c r="B440" s="30">
        <v>2</v>
      </c>
      <c r="C440" s="30" t="s">
        <v>16</v>
      </c>
      <c r="D440" s="30" t="s">
        <v>11</v>
      </c>
      <c r="E440" s="30">
        <v>79</v>
      </c>
      <c r="F440" s="30">
        <v>21</v>
      </c>
      <c r="G440" s="30" t="s">
        <v>4579</v>
      </c>
      <c r="H440" s="30" t="s">
        <v>439</v>
      </c>
      <c r="I440" s="30">
        <v>0</v>
      </c>
      <c r="J440" s="30">
        <v>1</v>
      </c>
      <c r="K440" s="30">
        <v>0</v>
      </c>
      <c r="L440" s="30">
        <v>0</v>
      </c>
      <c r="M440" s="30" t="s">
        <v>1595</v>
      </c>
      <c r="N440" s="30">
        <v>7</v>
      </c>
      <c r="O440" s="22">
        <v>7</v>
      </c>
      <c r="P440" s="22">
        <v>0</v>
      </c>
      <c r="Q440" s="22">
        <v>1</v>
      </c>
      <c r="R440">
        <f>IFERROR(IF(I440=1,VLOOKUP(F440,Lookup!$A$2:$B$15,2,FALSE),0),0.5)</f>
        <v>0</v>
      </c>
      <c r="S440">
        <f>IF(K440=1,1,IFERROR(IF(H440="pass",VLOOKUP(F440,[1]Lookup!$D$2:$E$26,2,FALSE),0),1.6))</f>
        <v>1.6</v>
      </c>
      <c r="T440" s="6">
        <v>1.7225000000000001</v>
      </c>
      <c r="U440" s="6">
        <f t="shared" si="6"/>
        <v>1.7225000000000001</v>
      </c>
      <c r="V440" t="s">
        <v>474</v>
      </c>
    </row>
    <row r="441" spans="1:22" hidden="1">
      <c r="A441">
        <v>1710</v>
      </c>
      <c r="B441" s="30">
        <v>2</v>
      </c>
      <c r="C441" s="30" t="s">
        <v>11</v>
      </c>
      <c r="D441" s="30" t="s">
        <v>16</v>
      </c>
      <c r="E441" s="30">
        <v>75</v>
      </c>
      <c r="F441" s="30">
        <v>25</v>
      </c>
      <c r="G441" s="30" t="s">
        <v>4589</v>
      </c>
      <c r="H441" s="30" t="s">
        <v>439</v>
      </c>
      <c r="I441" s="30">
        <v>0</v>
      </c>
      <c r="J441" s="30">
        <v>1</v>
      </c>
      <c r="K441" s="30">
        <v>0</v>
      </c>
      <c r="L441" s="30">
        <v>0</v>
      </c>
      <c r="M441" s="30" t="s">
        <v>2644</v>
      </c>
      <c r="N441" s="30">
        <v>1</v>
      </c>
      <c r="O441" s="22">
        <v>1</v>
      </c>
      <c r="P441" s="22">
        <v>0</v>
      </c>
      <c r="Q441" s="22">
        <v>1</v>
      </c>
      <c r="R441">
        <f>IFERROR(IF(I441=1,VLOOKUP(F441,Lookup!$A$2:$B$15,2,FALSE),0),0.5)</f>
        <v>0</v>
      </c>
      <c r="S441">
        <f>IF(K441=1,1,IFERROR(IF(H441="pass",VLOOKUP(F441,[1]Lookup!$D$2:$E$26,2,FALSE),0),1.6))</f>
        <v>1.6</v>
      </c>
      <c r="T441" s="6">
        <v>1.6175000000000002</v>
      </c>
      <c r="U441" s="6">
        <f t="shared" si="6"/>
        <v>1.6175000000000002</v>
      </c>
      <c r="V441" t="s">
        <v>97</v>
      </c>
    </row>
    <row r="442" spans="1:22" hidden="1">
      <c r="A442">
        <v>1714</v>
      </c>
      <c r="B442" s="30">
        <v>2</v>
      </c>
      <c r="C442" s="30" t="s">
        <v>16</v>
      </c>
      <c r="D442" s="30" t="s">
        <v>11</v>
      </c>
      <c r="E442" s="30">
        <v>77</v>
      </c>
      <c r="F442" s="30">
        <v>23</v>
      </c>
      <c r="G442" s="30" t="s">
        <v>4594</v>
      </c>
      <c r="H442" s="30" t="s">
        <v>439</v>
      </c>
      <c r="I442" s="30">
        <v>0</v>
      </c>
      <c r="J442" s="30">
        <v>1</v>
      </c>
      <c r="K442" s="30">
        <v>0</v>
      </c>
      <c r="L442" s="30">
        <v>0</v>
      </c>
      <c r="M442" s="30" t="s">
        <v>2250</v>
      </c>
      <c r="N442" s="30">
        <v>5</v>
      </c>
      <c r="O442" s="22">
        <v>5</v>
      </c>
      <c r="P442" s="22">
        <v>0</v>
      </c>
      <c r="Q442" s="22">
        <v>1</v>
      </c>
      <c r="R442">
        <f>IFERROR(IF(I442=1,VLOOKUP(F442,Lookup!$A$2:$B$15,2,FALSE),0),0.5)</f>
        <v>0</v>
      </c>
      <c r="S442">
        <f>IF(K442=1,1,IFERROR(IF(H442="pass",VLOOKUP(F442,[1]Lookup!$D$2:$E$26,2,FALSE),0),1.6))</f>
        <v>1.6</v>
      </c>
      <c r="T442" s="6">
        <v>1.6875</v>
      </c>
      <c r="U442" s="6">
        <f t="shared" si="6"/>
        <v>1.6875</v>
      </c>
      <c r="V442" t="s">
        <v>146</v>
      </c>
    </row>
    <row r="443" spans="1:22" hidden="1">
      <c r="A443">
        <v>1746</v>
      </c>
      <c r="B443" s="30">
        <v>2</v>
      </c>
      <c r="C443" s="30" t="s">
        <v>11</v>
      </c>
      <c r="D443" s="30" t="s">
        <v>16</v>
      </c>
      <c r="E443" s="30">
        <v>75</v>
      </c>
      <c r="F443" s="30">
        <v>25</v>
      </c>
      <c r="G443" s="30" t="s">
        <v>4626</v>
      </c>
      <c r="H443" s="30" t="s">
        <v>439</v>
      </c>
      <c r="I443" s="30">
        <v>0</v>
      </c>
      <c r="J443" s="30">
        <v>1</v>
      </c>
      <c r="K443" s="30">
        <v>0</v>
      </c>
      <c r="L443" s="30">
        <v>0</v>
      </c>
      <c r="M443" s="30" t="s">
        <v>2687</v>
      </c>
      <c r="N443" s="30">
        <v>-5</v>
      </c>
      <c r="O443" s="22">
        <v>-5</v>
      </c>
      <c r="P443" s="22">
        <v>0</v>
      </c>
      <c r="Q443" s="22">
        <v>1</v>
      </c>
      <c r="R443">
        <f>IFERROR(IF(I443=1,VLOOKUP(F443,Lookup!$A$2:$B$15,2,FALSE),0),0.5)</f>
        <v>0</v>
      </c>
      <c r="S443">
        <f>IF(K443=1,1,IFERROR(IF(H443="pass",VLOOKUP(F443,[1]Lookup!$D$2:$E$26,2,FALSE),0),1.6))</f>
        <v>1.6</v>
      </c>
      <c r="T443" s="6">
        <v>1.5125000000000002</v>
      </c>
      <c r="U443" s="6">
        <f t="shared" si="6"/>
        <v>1.5125000000000002</v>
      </c>
      <c r="V443" t="s">
        <v>370</v>
      </c>
    </row>
    <row r="444" spans="1:22" hidden="1">
      <c r="A444">
        <v>1755</v>
      </c>
      <c r="B444" s="30">
        <v>2</v>
      </c>
      <c r="C444" s="30" t="s">
        <v>16</v>
      </c>
      <c r="D444" s="30" t="s">
        <v>11</v>
      </c>
      <c r="E444" s="30">
        <v>77</v>
      </c>
      <c r="F444" s="30">
        <v>23</v>
      </c>
      <c r="G444" s="30" t="s">
        <v>4636</v>
      </c>
      <c r="H444" s="30" t="s">
        <v>439</v>
      </c>
      <c r="I444" s="30">
        <v>0</v>
      </c>
      <c r="J444" s="30">
        <v>1</v>
      </c>
      <c r="K444" s="30">
        <v>0</v>
      </c>
      <c r="L444" s="30">
        <v>0</v>
      </c>
      <c r="M444" s="30" t="s">
        <v>1595</v>
      </c>
      <c r="N444" s="30">
        <v>49</v>
      </c>
      <c r="O444" s="22">
        <v>49</v>
      </c>
      <c r="P444" s="22">
        <v>0</v>
      </c>
      <c r="Q444" s="22">
        <v>1</v>
      </c>
      <c r="R444">
        <f>IFERROR(IF(I444=1,VLOOKUP(F444,Lookup!$A$2:$B$15,2,FALSE),0),0.5)</f>
        <v>0</v>
      </c>
      <c r="S444">
        <f>IF(K444=1,1,IFERROR(IF(H444="pass",VLOOKUP(F444,[1]Lookup!$D$2:$E$26,2,FALSE),0),1.6))</f>
        <v>1.6</v>
      </c>
      <c r="T444" s="6">
        <v>2.4575</v>
      </c>
      <c r="U444" s="6">
        <f t="shared" si="6"/>
        <v>2.4575</v>
      </c>
      <c r="V444" t="s">
        <v>474</v>
      </c>
    </row>
    <row r="445" spans="1:22" hidden="1">
      <c r="A445">
        <v>1790</v>
      </c>
      <c r="B445" s="30">
        <v>2</v>
      </c>
      <c r="C445" s="30" t="s">
        <v>16</v>
      </c>
      <c r="D445" s="30" t="s">
        <v>11</v>
      </c>
      <c r="E445" s="30">
        <v>80</v>
      </c>
      <c r="F445" s="30">
        <v>20</v>
      </c>
      <c r="G445" s="30" t="s">
        <v>4671</v>
      </c>
      <c r="H445" s="30" t="s">
        <v>439</v>
      </c>
      <c r="I445" s="30">
        <v>0</v>
      </c>
      <c r="J445" s="30">
        <v>1</v>
      </c>
      <c r="K445" s="30">
        <v>0</v>
      </c>
      <c r="L445" s="30">
        <v>0</v>
      </c>
      <c r="M445" s="30" t="s">
        <v>2286</v>
      </c>
      <c r="N445" s="30">
        <v>50</v>
      </c>
      <c r="O445" s="22">
        <v>50</v>
      </c>
      <c r="P445" s="22">
        <v>0</v>
      </c>
      <c r="Q445" s="22">
        <v>1</v>
      </c>
      <c r="R445">
        <f>IFERROR(IF(I445=1,VLOOKUP(F445,Lookup!$A$2:$B$15,2,FALSE),0),0.5)</f>
        <v>0</v>
      </c>
      <c r="S445">
        <f>IF(K445=1,1,IFERROR(IF(H445="pass",VLOOKUP(F445,[1]Lookup!$D$2:$E$26,2,FALSE),0),1.6))</f>
        <v>1.6</v>
      </c>
      <c r="T445" s="6">
        <v>2.4750000000000001</v>
      </c>
      <c r="U445" s="6">
        <f t="shared" si="6"/>
        <v>2.4750000000000001</v>
      </c>
      <c r="V445" t="s">
        <v>119</v>
      </c>
    </row>
    <row r="446" spans="1:22" hidden="1">
      <c r="A446">
        <v>1791</v>
      </c>
      <c r="B446" s="30">
        <v>2</v>
      </c>
      <c r="C446" s="30" t="s">
        <v>16</v>
      </c>
      <c r="D446" s="30" t="s">
        <v>11</v>
      </c>
      <c r="E446" s="30">
        <v>80</v>
      </c>
      <c r="F446" s="30">
        <v>20</v>
      </c>
      <c r="G446" s="30" t="s">
        <v>4672</v>
      </c>
      <c r="H446" s="30" t="s">
        <v>439</v>
      </c>
      <c r="I446" s="30">
        <v>0</v>
      </c>
      <c r="J446" s="30">
        <v>1</v>
      </c>
      <c r="K446" s="30">
        <v>0</v>
      </c>
      <c r="L446" s="30">
        <v>0</v>
      </c>
      <c r="M446" s="30" t="s">
        <v>2269</v>
      </c>
      <c r="N446" s="30">
        <v>-5</v>
      </c>
      <c r="O446" s="22">
        <v>-5</v>
      </c>
      <c r="P446" s="22">
        <v>0</v>
      </c>
      <c r="Q446" s="22">
        <v>1</v>
      </c>
      <c r="R446">
        <f>IFERROR(IF(I446=1,VLOOKUP(F446,Lookup!$A$2:$B$15,2,FALSE),0),0.5)</f>
        <v>0</v>
      </c>
      <c r="S446">
        <f>IF(K446=1,1,IFERROR(IF(H446="pass",VLOOKUP(F446,[1]Lookup!$D$2:$E$26,2,FALSE),0),1.6))</f>
        <v>1.6</v>
      </c>
      <c r="T446" s="6">
        <v>1.5125000000000002</v>
      </c>
      <c r="U446" s="6">
        <f t="shared" si="6"/>
        <v>1.5125000000000002</v>
      </c>
      <c r="V446" t="s">
        <v>71</v>
      </c>
    </row>
    <row r="447" spans="1:22" hidden="1">
      <c r="A447">
        <v>1802</v>
      </c>
      <c r="B447" s="30">
        <v>2</v>
      </c>
      <c r="C447" s="30" t="s">
        <v>16</v>
      </c>
      <c r="D447" s="30" t="s">
        <v>11</v>
      </c>
      <c r="E447" s="30">
        <v>75</v>
      </c>
      <c r="F447" s="30">
        <v>25</v>
      </c>
      <c r="G447" s="30" t="s">
        <v>4684</v>
      </c>
      <c r="H447" s="30" t="s">
        <v>439</v>
      </c>
      <c r="I447" s="30">
        <v>0</v>
      </c>
      <c r="J447" s="30">
        <v>1</v>
      </c>
      <c r="K447" s="30">
        <v>0</v>
      </c>
      <c r="L447" s="30">
        <v>0</v>
      </c>
      <c r="M447" s="30" t="s">
        <v>2288</v>
      </c>
      <c r="N447" s="30">
        <v>1</v>
      </c>
      <c r="O447" s="22">
        <v>1</v>
      </c>
      <c r="P447" s="22">
        <v>0</v>
      </c>
      <c r="Q447" s="22">
        <v>1</v>
      </c>
      <c r="R447">
        <f>IFERROR(IF(I447=1,VLOOKUP(F447,Lookup!$A$2:$B$15,2,FALSE),0),0.5)</f>
        <v>0</v>
      </c>
      <c r="S447">
        <f>IF(K447=1,1,IFERROR(IF(H447="pass",VLOOKUP(F447,[1]Lookup!$D$2:$E$26,2,FALSE),0),1.6))</f>
        <v>1.6</v>
      </c>
      <c r="T447" s="6">
        <v>1.6175000000000002</v>
      </c>
      <c r="U447" s="6">
        <f t="shared" si="6"/>
        <v>1.6175000000000002</v>
      </c>
      <c r="V447" t="s">
        <v>502</v>
      </c>
    </row>
    <row r="448" spans="1:22" hidden="1">
      <c r="A448">
        <v>1837</v>
      </c>
      <c r="B448" s="30">
        <v>2</v>
      </c>
      <c r="C448" s="30" t="s">
        <v>6</v>
      </c>
      <c r="D448" s="30" t="s">
        <v>30</v>
      </c>
      <c r="E448" s="30">
        <v>75</v>
      </c>
      <c r="F448" s="30">
        <v>25</v>
      </c>
      <c r="G448" s="30" t="s">
        <v>4720</v>
      </c>
      <c r="H448" s="30" t="s">
        <v>439</v>
      </c>
      <c r="I448" s="30">
        <v>0</v>
      </c>
      <c r="J448" s="30">
        <v>1</v>
      </c>
      <c r="K448" s="30">
        <v>0</v>
      </c>
      <c r="L448" s="30">
        <v>0</v>
      </c>
      <c r="M448" s="30" t="s">
        <v>2563</v>
      </c>
      <c r="N448" s="30">
        <v>-2</v>
      </c>
      <c r="O448" s="22">
        <v>-2</v>
      </c>
      <c r="P448" s="22">
        <v>0</v>
      </c>
      <c r="Q448" s="22">
        <v>1</v>
      </c>
      <c r="R448">
        <f>IFERROR(IF(I448=1,VLOOKUP(F448,Lookup!$A$2:$B$15,2,FALSE),0),0.5)</f>
        <v>0</v>
      </c>
      <c r="S448">
        <f>IF(K448=1,1,IFERROR(IF(H448="pass",VLOOKUP(F448,[1]Lookup!$D$2:$E$26,2,FALSE),0),1.6))</f>
        <v>1.6</v>
      </c>
      <c r="T448" s="6">
        <v>1.5650000000000002</v>
      </c>
      <c r="U448" s="6">
        <f t="shared" si="6"/>
        <v>1.5650000000000002</v>
      </c>
      <c r="V448" t="s">
        <v>79</v>
      </c>
    </row>
    <row r="449" spans="1:22" hidden="1">
      <c r="A449">
        <v>1844</v>
      </c>
      <c r="B449" s="30">
        <v>2</v>
      </c>
      <c r="C449" s="30" t="s">
        <v>30</v>
      </c>
      <c r="D449" s="30" t="s">
        <v>6</v>
      </c>
      <c r="E449" s="30">
        <v>76</v>
      </c>
      <c r="F449" s="30">
        <v>24</v>
      </c>
      <c r="G449" s="30" t="s">
        <v>4727</v>
      </c>
      <c r="H449" s="30" t="s">
        <v>439</v>
      </c>
      <c r="I449" s="30">
        <v>0</v>
      </c>
      <c r="J449" s="30">
        <v>1</v>
      </c>
      <c r="K449" s="30">
        <v>0</v>
      </c>
      <c r="L449" s="30">
        <v>0</v>
      </c>
      <c r="M449" s="30" t="s">
        <v>641</v>
      </c>
      <c r="N449" s="30">
        <v>47</v>
      </c>
      <c r="O449" s="22">
        <v>47</v>
      </c>
      <c r="P449" s="22">
        <v>0</v>
      </c>
      <c r="Q449" s="22">
        <v>1</v>
      </c>
      <c r="R449">
        <f>IFERROR(IF(I449=1,VLOOKUP(F449,Lookup!$A$2:$B$15,2,FALSE),0),0.5)</f>
        <v>0</v>
      </c>
      <c r="S449">
        <f>IF(K449=1,1,IFERROR(IF(H449="pass",VLOOKUP(F449,[1]Lookup!$D$2:$E$26,2,FALSE),0),1.6))</f>
        <v>1.6</v>
      </c>
      <c r="T449" s="6">
        <v>2.4224999999999999</v>
      </c>
      <c r="U449" s="6">
        <f t="shared" si="6"/>
        <v>2.4224999999999999</v>
      </c>
      <c r="V449" t="s">
        <v>492</v>
      </c>
    </row>
    <row r="450" spans="1:22" hidden="1">
      <c r="A450">
        <v>1863</v>
      </c>
      <c r="B450" s="30">
        <v>2</v>
      </c>
      <c r="C450" s="30" t="s">
        <v>6</v>
      </c>
      <c r="D450" s="30" t="s">
        <v>30</v>
      </c>
      <c r="E450" s="30">
        <v>75</v>
      </c>
      <c r="F450" s="30">
        <v>25</v>
      </c>
      <c r="G450" s="30" t="s">
        <v>4747</v>
      </c>
      <c r="H450" s="30" t="s">
        <v>439</v>
      </c>
      <c r="I450" s="30">
        <v>0</v>
      </c>
      <c r="J450" s="30">
        <v>1</v>
      </c>
      <c r="K450" s="30">
        <v>0</v>
      </c>
      <c r="L450" s="30">
        <v>0</v>
      </c>
      <c r="M450" s="30" t="s">
        <v>4748</v>
      </c>
      <c r="N450" s="30">
        <v>0</v>
      </c>
      <c r="O450" s="22">
        <v>0</v>
      </c>
      <c r="P450" s="22">
        <v>0</v>
      </c>
      <c r="Q450" s="22">
        <v>1</v>
      </c>
      <c r="R450">
        <f>IFERROR(IF(I450=1,VLOOKUP(F450,Lookup!$A$2:$B$15,2,FALSE),0),0.5)</f>
        <v>0</v>
      </c>
      <c r="S450">
        <f>IF(K450=1,1,IFERROR(IF(H450="pass",VLOOKUP(F450,[1]Lookup!$D$2:$E$26,2,FALSE),0),1.6))</f>
        <v>1.6</v>
      </c>
      <c r="T450" s="6">
        <v>1.6</v>
      </c>
      <c r="U450" s="6">
        <f t="shared" si="6"/>
        <v>1.6</v>
      </c>
      <c r="V450" t="s">
        <v>2825</v>
      </c>
    </row>
    <row r="451" spans="1:22" hidden="1">
      <c r="A451">
        <v>1884</v>
      </c>
      <c r="B451" s="30">
        <v>2</v>
      </c>
      <c r="C451" s="30" t="s">
        <v>6</v>
      </c>
      <c r="D451" s="30" t="s">
        <v>30</v>
      </c>
      <c r="E451" s="30">
        <v>79</v>
      </c>
      <c r="F451" s="30">
        <v>21</v>
      </c>
      <c r="G451" s="30" t="s">
        <v>4771</v>
      </c>
      <c r="H451" s="30" t="s">
        <v>439</v>
      </c>
      <c r="I451" s="30">
        <v>0</v>
      </c>
      <c r="J451" s="30">
        <v>1</v>
      </c>
      <c r="K451" s="30">
        <v>0</v>
      </c>
      <c r="L451" s="30">
        <v>0</v>
      </c>
      <c r="M451" s="30" t="s">
        <v>2563</v>
      </c>
      <c r="N451" s="30">
        <v>5</v>
      </c>
      <c r="O451" s="22">
        <v>5</v>
      </c>
      <c r="P451" s="22">
        <v>0</v>
      </c>
      <c r="Q451" s="22">
        <v>1</v>
      </c>
      <c r="R451">
        <f>IFERROR(IF(I451=1,VLOOKUP(F451,Lookup!$A$2:$B$15,2,FALSE),0),0.5)</f>
        <v>0</v>
      </c>
      <c r="S451">
        <f>IF(K451=1,1,IFERROR(IF(H451="pass",VLOOKUP(F451,[1]Lookup!$D$2:$E$26,2,FALSE),0),1.6))</f>
        <v>1.6</v>
      </c>
      <c r="T451" s="6">
        <v>1.6875</v>
      </c>
      <c r="U451" s="6">
        <f t="shared" ref="U451:U514" si="7">R451+IF(S451&gt;=3.2,S451,IF(AND(S451&lt;3.2,S451&gt;=1.8),S451*0.66+T451*0.34,T451))+K451*0.4735*2</f>
        <v>1.6875</v>
      </c>
      <c r="V451" t="s">
        <v>79</v>
      </c>
    </row>
    <row r="452" spans="1:22" hidden="1">
      <c r="A452">
        <v>1900</v>
      </c>
      <c r="B452" s="30">
        <v>2</v>
      </c>
      <c r="C452" s="30" t="s">
        <v>6</v>
      </c>
      <c r="D452" s="30" t="s">
        <v>30</v>
      </c>
      <c r="E452" s="30">
        <v>76</v>
      </c>
      <c r="F452" s="30">
        <v>24</v>
      </c>
      <c r="G452" s="30" t="s">
        <v>4787</v>
      </c>
      <c r="H452" s="30" t="s">
        <v>439</v>
      </c>
      <c r="I452" s="30">
        <v>0</v>
      </c>
      <c r="J452" s="30">
        <v>1</v>
      </c>
      <c r="K452" s="30">
        <v>0</v>
      </c>
      <c r="L452" s="30">
        <v>0</v>
      </c>
      <c r="M452" s="30" t="s">
        <v>2546</v>
      </c>
      <c r="N452" s="30">
        <v>-3</v>
      </c>
      <c r="O452" s="22">
        <v>-3</v>
      </c>
      <c r="P452" s="22">
        <v>0</v>
      </c>
      <c r="Q452" s="22">
        <v>1</v>
      </c>
      <c r="R452">
        <f>IFERROR(IF(I452=1,VLOOKUP(F452,Lookup!$A$2:$B$15,2,FALSE),0),0.5)</f>
        <v>0</v>
      </c>
      <c r="S452">
        <f>IF(K452=1,1,IFERROR(IF(H452="pass",VLOOKUP(F452,[1]Lookup!$D$2:$E$26,2,FALSE),0),1.6))</f>
        <v>1.6</v>
      </c>
      <c r="T452" s="6">
        <v>1.5475000000000001</v>
      </c>
      <c r="U452" s="6">
        <f t="shared" si="7"/>
        <v>1.5475000000000001</v>
      </c>
      <c r="V452" t="s">
        <v>395</v>
      </c>
    </row>
    <row r="453" spans="1:22" hidden="1">
      <c r="A453">
        <v>1901</v>
      </c>
      <c r="B453" s="30">
        <v>2</v>
      </c>
      <c r="C453" s="30" t="s">
        <v>6</v>
      </c>
      <c r="D453" s="30" t="s">
        <v>30</v>
      </c>
      <c r="E453" s="30">
        <v>75</v>
      </c>
      <c r="F453" s="30">
        <v>25</v>
      </c>
      <c r="G453" s="30" t="s">
        <v>4788</v>
      </c>
      <c r="H453" s="30" t="s">
        <v>439</v>
      </c>
      <c r="I453" s="30">
        <v>0</v>
      </c>
      <c r="J453" s="30">
        <v>1</v>
      </c>
      <c r="K453" s="30">
        <v>0</v>
      </c>
      <c r="L453" s="30">
        <v>0</v>
      </c>
      <c r="M453" s="30" t="s">
        <v>2521</v>
      </c>
      <c r="N453" s="30">
        <v>5</v>
      </c>
      <c r="O453" s="22">
        <v>5</v>
      </c>
      <c r="P453" s="22">
        <v>0</v>
      </c>
      <c r="Q453" s="22">
        <v>1</v>
      </c>
      <c r="R453">
        <f>IFERROR(IF(I453=1,VLOOKUP(F453,Lookup!$A$2:$B$15,2,FALSE),0),0.5)</f>
        <v>0</v>
      </c>
      <c r="S453">
        <f>IF(K453=1,1,IFERROR(IF(H453="pass",VLOOKUP(F453,[1]Lookup!$D$2:$E$26,2,FALSE),0),1.6))</f>
        <v>1.6</v>
      </c>
      <c r="T453" s="6">
        <v>1.6875</v>
      </c>
      <c r="U453" s="6">
        <f t="shared" si="7"/>
        <v>1.6875</v>
      </c>
      <c r="V453" t="s">
        <v>176</v>
      </c>
    </row>
    <row r="454" spans="1:22" hidden="1">
      <c r="A454">
        <v>1903</v>
      </c>
      <c r="B454" s="30">
        <v>2</v>
      </c>
      <c r="C454" s="30" t="s">
        <v>30</v>
      </c>
      <c r="D454" s="30" t="s">
        <v>6</v>
      </c>
      <c r="E454" s="30">
        <v>75</v>
      </c>
      <c r="F454" s="30">
        <v>25</v>
      </c>
      <c r="G454" s="30" t="s">
        <v>4790</v>
      </c>
      <c r="H454" s="30" t="s">
        <v>439</v>
      </c>
      <c r="I454" s="30">
        <v>0</v>
      </c>
      <c r="J454" s="30">
        <v>1</v>
      </c>
      <c r="K454" s="30">
        <v>0</v>
      </c>
      <c r="L454" s="30">
        <v>0</v>
      </c>
      <c r="M454" s="30" t="s">
        <v>634</v>
      </c>
      <c r="N454" s="30">
        <v>15</v>
      </c>
      <c r="O454" s="22">
        <v>15</v>
      </c>
      <c r="P454" s="22">
        <v>0</v>
      </c>
      <c r="Q454" s="22">
        <v>1</v>
      </c>
      <c r="R454">
        <f>IFERROR(IF(I454=1,VLOOKUP(F454,Lookup!$A$2:$B$15,2,FALSE),0),0.5)</f>
        <v>0</v>
      </c>
      <c r="S454">
        <f>IF(K454=1,1,IFERROR(IF(H454="pass",VLOOKUP(F454,[1]Lookup!$D$2:$E$26,2,FALSE),0),1.6))</f>
        <v>1.6</v>
      </c>
      <c r="T454" s="6">
        <v>1.8625</v>
      </c>
      <c r="U454" s="6">
        <f t="shared" si="7"/>
        <v>1.8625</v>
      </c>
      <c r="V454" t="s">
        <v>37</v>
      </c>
    </row>
    <row r="455" spans="1:22" hidden="1">
      <c r="A455">
        <v>1921</v>
      </c>
      <c r="B455" s="30">
        <v>2</v>
      </c>
      <c r="C455" s="30" t="s">
        <v>30</v>
      </c>
      <c r="D455" s="30" t="s">
        <v>6</v>
      </c>
      <c r="E455" s="30">
        <v>78</v>
      </c>
      <c r="F455" s="30">
        <v>22</v>
      </c>
      <c r="G455" s="30" t="s">
        <v>4808</v>
      </c>
      <c r="H455" s="30" t="s">
        <v>439</v>
      </c>
      <c r="I455" s="30">
        <v>0</v>
      </c>
      <c r="J455" s="30">
        <v>1</v>
      </c>
      <c r="K455" s="30">
        <v>0</v>
      </c>
      <c r="L455" s="30">
        <v>0</v>
      </c>
      <c r="M455" s="30" t="s">
        <v>641</v>
      </c>
      <c r="N455" s="30">
        <v>6</v>
      </c>
      <c r="O455" s="22">
        <v>6</v>
      </c>
      <c r="P455" s="22">
        <v>0</v>
      </c>
      <c r="Q455" s="22">
        <v>1</v>
      </c>
      <c r="R455">
        <f>IFERROR(IF(I455=1,VLOOKUP(F455,Lookup!$A$2:$B$15,2,FALSE),0),0.5)</f>
        <v>0</v>
      </c>
      <c r="S455">
        <f>IF(K455=1,1,IFERROR(IF(H455="pass",VLOOKUP(F455,[1]Lookup!$D$2:$E$26,2,FALSE),0),1.6))</f>
        <v>1.6</v>
      </c>
      <c r="T455" s="6">
        <v>1.7050000000000001</v>
      </c>
      <c r="U455" s="6">
        <f t="shared" si="7"/>
        <v>1.7050000000000001</v>
      </c>
      <c r="V455" t="s">
        <v>492</v>
      </c>
    </row>
    <row r="456" spans="1:22" hidden="1">
      <c r="A456">
        <v>8</v>
      </c>
      <c r="B456" s="22">
        <v>1</v>
      </c>
      <c r="C456" s="22" t="s">
        <v>13</v>
      </c>
      <c r="D456" s="22" t="s">
        <v>30</v>
      </c>
      <c r="E456" s="22">
        <v>61</v>
      </c>
      <c r="F456" s="22">
        <v>39</v>
      </c>
      <c r="G456" s="22" t="s">
        <v>593</v>
      </c>
      <c r="H456" s="22" t="s">
        <v>439</v>
      </c>
      <c r="I456" s="22">
        <v>0</v>
      </c>
      <c r="J456" s="22">
        <v>1</v>
      </c>
      <c r="K456" s="22">
        <v>0</v>
      </c>
      <c r="L456" s="22">
        <v>0</v>
      </c>
      <c r="M456" s="22" t="s">
        <v>594</v>
      </c>
      <c r="N456" s="22">
        <v>29</v>
      </c>
      <c r="O456" s="22">
        <v>29</v>
      </c>
      <c r="P456" s="22">
        <v>0</v>
      </c>
      <c r="Q456" s="22">
        <v>1</v>
      </c>
      <c r="R456">
        <f>IFERROR(IF(I456=1,VLOOKUP(F456,Lookup!$A$2:$B$15,2,FALSE),0),0.5)</f>
        <v>0</v>
      </c>
      <c r="S456">
        <f>IF(K456=1,1,IFERROR(IF(H456="pass",VLOOKUP(F456,[1]Lookup!$D$2:$E$26,2,FALSE),0),1.6))</f>
        <v>1.6</v>
      </c>
      <c r="T456" s="6">
        <v>2.1074999999999999</v>
      </c>
      <c r="U456" s="6">
        <f t="shared" si="7"/>
        <v>2.1074999999999999</v>
      </c>
      <c r="V456" t="s">
        <v>75</v>
      </c>
    </row>
    <row r="457" spans="1:22" hidden="1">
      <c r="A457">
        <v>10</v>
      </c>
      <c r="B457" s="22">
        <v>1</v>
      </c>
      <c r="C457" s="22" t="s">
        <v>13</v>
      </c>
      <c r="D457" s="22" t="s">
        <v>30</v>
      </c>
      <c r="E457" s="22">
        <v>31</v>
      </c>
      <c r="F457" s="22">
        <v>69</v>
      </c>
      <c r="G457" s="22" t="s">
        <v>597</v>
      </c>
      <c r="H457" s="22" t="s">
        <v>439</v>
      </c>
      <c r="I457" s="22">
        <v>0</v>
      </c>
      <c r="J457" s="22">
        <v>1</v>
      </c>
      <c r="K457" s="22">
        <v>0</v>
      </c>
      <c r="L457" s="22">
        <v>0</v>
      </c>
      <c r="M457" s="22" t="s">
        <v>598</v>
      </c>
      <c r="N457" s="22">
        <v>-4</v>
      </c>
      <c r="O457" s="22">
        <v>-4</v>
      </c>
      <c r="P457" s="22">
        <v>0</v>
      </c>
      <c r="Q457" s="22">
        <v>1</v>
      </c>
      <c r="R457">
        <f>IFERROR(IF(I457=1,VLOOKUP(F457,Lookup!$A$2:$B$15,2,FALSE),0),0.5)</f>
        <v>0</v>
      </c>
      <c r="S457">
        <f>IF(K457=1,1,IFERROR(IF(H457="pass",VLOOKUP(F457,[1]Lookup!$D$2:$E$26,2,FALSE),0),1.6))</f>
        <v>1.6</v>
      </c>
      <c r="T457" s="6">
        <v>1.53</v>
      </c>
      <c r="U457" s="6">
        <f t="shared" si="7"/>
        <v>1.53</v>
      </c>
      <c r="V457" t="s">
        <v>56</v>
      </c>
    </row>
    <row r="458" spans="1:22" hidden="1">
      <c r="A458">
        <v>11</v>
      </c>
      <c r="B458" s="22">
        <v>1</v>
      </c>
      <c r="C458" s="22" t="s">
        <v>13</v>
      </c>
      <c r="D458" s="22" t="s">
        <v>30</v>
      </c>
      <c r="E458" s="22">
        <v>30</v>
      </c>
      <c r="F458" s="22">
        <v>70</v>
      </c>
      <c r="G458" s="22" t="s">
        <v>599</v>
      </c>
      <c r="H458" s="22" t="s">
        <v>439</v>
      </c>
      <c r="I458" s="22">
        <v>0</v>
      </c>
      <c r="J458" s="22">
        <v>1</v>
      </c>
      <c r="K458" s="22">
        <v>0</v>
      </c>
      <c r="L458" s="22">
        <v>0</v>
      </c>
      <c r="M458" s="22" t="s">
        <v>600</v>
      </c>
      <c r="N458" s="22">
        <v>20</v>
      </c>
      <c r="O458" s="22">
        <v>20</v>
      </c>
      <c r="P458" s="22">
        <v>0</v>
      </c>
      <c r="Q458" s="22">
        <v>1</v>
      </c>
      <c r="R458">
        <f>IFERROR(IF(I458=1,VLOOKUP(F458,Lookup!$A$2:$B$15,2,FALSE),0),0.5)</f>
        <v>0</v>
      </c>
      <c r="S458">
        <f>IF(K458=1,1,IFERROR(IF(H458="pass",VLOOKUP(F458,[1]Lookup!$D$2:$E$26,2,FALSE),0),1.6))</f>
        <v>1.6</v>
      </c>
      <c r="T458" s="6">
        <v>1.9500000000000002</v>
      </c>
      <c r="U458" s="6">
        <f t="shared" si="7"/>
        <v>1.9500000000000002</v>
      </c>
      <c r="V458" t="s">
        <v>444</v>
      </c>
    </row>
    <row r="459" spans="1:22" hidden="1">
      <c r="A459">
        <v>16</v>
      </c>
      <c r="B459" s="22">
        <v>1</v>
      </c>
      <c r="C459" s="22" t="s">
        <v>13</v>
      </c>
      <c r="D459" s="22" t="s">
        <v>30</v>
      </c>
      <c r="E459" s="22">
        <v>24</v>
      </c>
      <c r="F459" s="22">
        <v>76</v>
      </c>
      <c r="G459" s="22" t="s">
        <v>602</v>
      </c>
      <c r="H459" s="22" t="s">
        <v>439</v>
      </c>
      <c r="I459" s="22">
        <v>0</v>
      </c>
      <c r="J459" s="22">
        <v>1</v>
      </c>
      <c r="K459" s="22">
        <v>0</v>
      </c>
      <c r="L459" s="22">
        <v>0</v>
      </c>
      <c r="M459" s="22" t="s">
        <v>603</v>
      </c>
      <c r="N459" s="22">
        <v>4</v>
      </c>
      <c r="O459" s="22">
        <v>4</v>
      </c>
      <c r="P459" s="22">
        <v>0</v>
      </c>
      <c r="Q459" s="22">
        <v>1</v>
      </c>
      <c r="R459">
        <f>IFERROR(IF(I459=1,VLOOKUP(F459,Lookup!$A$2:$B$15,2,FALSE),0),0.5)</f>
        <v>0</v>
      </c>
      <c r="S459">
        <f>IF(K459=1,1,IFERROR(IF(H459="pass",VLOOKUP(F459,[1]Lookup!$D$2:$E$26,2,FALSE),0),1.6))</f>
        <v>1.8</v>
      </c>
      <c r="T459" s="6">
        <v>1.6700000000000002</v>
      </c>
      <c r="U459" s="6">
        <f t="shared" si="7"/>
        <v>1.7558000000000002</v>
      </c>
      <c r="V459" t="s">
        <v>59</v>
      </c>
    </row>
    <row r="460" spans="1:22" hidden="1">
      <c r="A460">
        <v>17</v>
      </c>
      <c r="B460" s="22">
        <v>1</v>
      </c>
      <c r="C460" s="22" t="s">
        <v>13</v>
      </c>
      <c r="D460" s="22" t="s">
        <v>30</v>
      </c>
      <c r="E460" s="22">
        <v>16</v>
      </c>
      <c r="F460" s="22">
        <v>84</v>
      </c>
      <c r="G460" s="22" t="s">
        <v>604</v>
      </c>
      <c r="H460" s="22" t="s">
        <v>439</v>
      </c>
      <c r="I460" s="22">
        <v>0</v>
      </c>
      <c r="J460" s="22">
        <v>1</v>
      </c>
      <c r="K460" s="22">
        <v>0</v>
      </c>
      <c r="L460" s="22">
        <v>0</v>
      </c>
      <c r="M460" s="22" t="s">
        <v>605</v>
      </c>
      <c r="N460" s="22">
        <v>16</v>
      </c>
      <c r="O460" s="22">
        <v>16</v>
      </c>
      <c r="P460" s="22">
        <v>0</v>
      </c>
      <c r="Q460" s="22">
        <v>1</v>
      </c>
      <c r="R460">
        <f>IFERROR(IF(I460=1,VLOOKUP(F460,Lookup!$A$2:$B$15,2,FALSE),0),0.5)</f>
        <v>0</v>
      </c>
      <c r="S460">
        <f>IF(K460=1,1,IFERROR(IF(H460="pass",VLOOKUP(F460,[1]Lookup!$D$2:$E$26,2,FALSE),0),1.6))</f>
        <v>2</v>
      </c>
      <c r="T460" s="6">
        <v>1.8800000000000001</v>
      </c>
      <c r="U460" s="6">
        <f t="shared" si="7"/>
        <v>1.9592000000000001</v>
      </c>
      <c r="V460" t="s">
        <v>531</v>
      </c>
    </row>
    <row r="461" spans="1:22" hidden="1">
      <c r="A461">
        <v>24</v>
      </c>
      <c r="B461" s="22">
        <v>1</v>
      </c>
      <c r="C461" s="22" t="s">
        <v>13</v>
      </c>
      <c r="D461" s="22" t="s">
        <v>30</v>
      </c>
      <c r="E461" s="22">
        <v>5</v>
      </c>
      <c r="F461" s="22">
        <v>95</v>
      </c>
      <c r="G461" s="22" t="s">
        <v>607</v>
      </c>
      <c r="H461" s="22" t="s">
        <v>439</v>
      </c>
      <c r="I461" s="22">
        <v>0</v>
      </c>
      <c r="J461" s="22">
        <v>1</v>
      </c>
      <c r="K461" s="22">
        <v>0</v>
      </c>
      <c r="L461" s="22">
        <v>0</v>
      </c>
      <c r="M461" s="22" t="s">
        <v>600</v>
      </c>
      <c r="N461" s="22">
        <v>5</v>
      </c>
      <c r="O461" s="22">
        <v>5</v>
      </c>
      <c r="P461" s="22">
        <v>0</v>
      </c>
      <c r="Q461" s="22">
        <v>1</v>
      </c>
      <c r="R461">
        <f>IFERROR(IF(I461=1,VLOOKUP(F461,Lookup!$A$2:$B$15,2,FALSE),0),0.5)</f>
        <v>0</v>
      </c>
      <c r="S461">
        <f>IF(K461=1,1,IFERROR(IF(H461="pass",VLOOKUP(F461,[1]Lookup!$D$2:$E$26,2,FALSE),0),1.6))</f>
        <v>3.2</v>
      </c>
      <c r="T461" s="6">
        <v>1.6875</v>
      </c>
      <c r="U461" s="6">
        <f t="shared" si="7"/>
        <v>3.2</v>
      </c>
      <c r="V461" t="s">
        <v>444</v>
      </c>
    </row>
    <row r="462" spans="1:22" hidden="1">
      <c r="A462">
        <v>25</v>
      </c>
      <c r="B462" s="22">
        <v>1</v>
      </c>
      <c r="C462" s="22" t="s">
        <v>13</v>
      </c>
      <c r="D462" s="22" t="s">
        <v>30</v>
      </c>
      <c r="E462" s="22">
        <v>5</v>
      </c>
      <c r="F462" s="22">
        <v>95</v>
      </c>
      <c r="G462" s="22" t="s">
        <v>608</v>
      </c>
      <c r="H462" s="22" t="s">
        <v>439</v>
      </c>
      <c r="I462" s="22">
        <v>0</v>
      </c>
      <c r="J462" s="22">
        <v>1</v>
      </c>
      <c r="K462" s="22">
        <v>0</v>
      </c>
      <c r="L462" s="22">
        <v>0</v>
      </c>
      <c r="M462" s="22" t="s">
        <v>609</v>
      </c>
      <c r="N462" s="22">
        <v>5</v>
      </c>
      <c r="O462" s="22">
        <v>5</v>
      </c>
      <c r="P462" s="22">
        <v>0</v>
      </c>
      <c r="Q462" s="22">
        <v>1</v>
      </c>
      <c r="R462">
        <f>IFERROR(IF(I462=1,VLOOKUP(F462,Lookup!$A$2:$B$15,2,FALSE),0),0.5)</f>
        <v>0</v>
      </c>
      <c r="S462">
        <f>IF(K462=1,1,IFERROR(IF(H462="pass",VLOOKUP(F462,[1]Lookup!$D$2:$E$26,2,FALSE),0),1.6))</f>
        <v>3.2</v>
      </c>
      <c r="T462" s="6">
        <v>1.6875</v>
      </c>
      <c r="U462" s="6">
        <f t="shared" si="7"/>
        <v>3.2</v>
      </c>
      <c r="V462" t="s">
        <v>470</v>
      </c>
    </row>
    <row r="463" spans="1:22" hidden="1">
      <c r="A463">
        <v>27</v>
      </c>
      <c r="B463" s="22">
        <v>1</v>
      </c>
      <c r="C463" s="22" t="s">
        <v>13</v>
      </c>
      <c r="D463" s="22" t="s">
        <v>30</v>
      </c>
      <c r="E463" s="22">
        <v>5</v>
      </c>
      <c r="F463" s="22">
        <v>95</v>
      </c>
      <c r="G463" s="22" t="s">
        <v>610</v>
      </c>
      <c r="H463" s="22" t="s">
        <v>439</v>
      </c>
      <c r="I463" s="22">
        <v>0</v>
      </c>
      <c r="J463" s="22">
        <v>1</v>
      </c>
      <c r="K463" s="22">
        <v>0</v>
      </c>
      <c r="L463" s="22">
        <v>0</v>
      </c>
      <c r="M463" s="22" t="s">
        <v>594</v>
      </c>
      <c r="N463" s="22">
        <v>5</v>
      </c>
      <c r="O463" s="22">
        <v>5</v>
      </c>
      <c r="P463" s="22">
        <v>0</v>
      </c>
      <c r="Q463" s="22">
        <v>1</v>
      </c>
      <c r="R463">
        <f>IFERROR(IF(I463=1,VLOOKUP(F463,Lookup!$A$2:$B$15,2,FALSE),0),0.5)</f>
        <v>0</v>
      </c>
      <c r="S463">
        <f>IF(K463=1,1,IFERROR(IF(H463="pass",VLOOKUP(F463,[1]Lookup!$D$2:$E$26,2,FALSE),0),1.6))</f>
        <v>3.2</v>
      </c>
      <c r="T463" s="6">
        <v>1.6875</v>
      </c>
      <c r="U463" s="6">
        <f t="shared" si="7"/>
        <v>3.2</v>
      </c>
      <c r="V463" t="s">
        <v>75</v>
      </c>
    </row>
    <row r="464" spans="1:22" hidden="1">
      <c r="A464">
        <v>35</v>
      </c>
      <c r="B464" s="22">
        <v>1</v>
      </c>
      <c r="C464" s="22" t="s">
        <v>13</v>
      </c>
      <c r="D464" s="22" t="s">
        <v>30</v>
      </c>
      <c r="E464" s="22">
        <v>61</v>
      </c>
      <c r="F464" s="22">
        <v>39</v>
      </c>
      <c r="G464" s="22" t="s">
        <v>616</v>
      </c>
      <c r="H464" s="22" t="s">
        <v>439</v>
      </c>
      <c r="I464" s="22">
        <v>0</v>
      </c>
      <c r="J464" s="22">
        <v>1</v>
      </c>
      <c r="K464" s="22">
        <v>0</v>
      </c>
      <c r="L464" s="22">
        <v>0</v>
      </c>
      <c r="M464" s="22" t="s">
        <v>594</v>
      </c>
      <c r="N464" s="22">
        <v>3</v>
      </c>
      <c r="O464" s="22">
        <v>3</v>
      </c>
      <c r="P464" s="22">
        <v>0</v>
      </c>
      <c r="Q464" s="22">
        <v>1</v>
      </c>
      <c r="R464">
        <f>IFERROR(IF(I464=1,VLOOKUP(F464,Lookup!$A$2:$B$15,2,FALSE),0),0.5)</f>
        <v>0</v>
      </c>
      <c r="S464">
        <f>IF(K464=1,1,IFERROR(IF(H464="pass",VLOOKUP(F464,[1]Lookup!$D$2:$E$26,2,FALSE),0),1.6))</f>
        <v>1.6</v>
      </c>
      <c r="T464" s="6">
        <v>1.6525000000000001</v>
      </c>
      <c r="U464" s="6">
        <f t="shared" si="7"/>
        <v>1.6525000000000001</v>
      </c>
      <c r="V464" t="s">
        <v>75</v>
      </c>
    </row>
    <row r="465" spans="1:22" hidden="1">
      <c r="A465">
        <v>36</v>
      </c>
      <c r="B465" s="22">
        <v>1</v>
      </c>
      <c r="C465" s="22" t="s">
        <v>13</v>
      </c>
      <c r="D465" s="22" t="s">
        <v>30</v>
      </c>
      <c r="E465" s="22">
        <v>58</v>
      </c>
      <c r="F465" s="22">
        <v>42</v>
      </c>
      <c r="G465" s="22" t="s">
        <v>617</v>
      </c>
      <c r="H465" s="22" t="s">
        <v>439</v>
      </c>
      <c r="I465" s="22">
        <v>0</v>
      </c>
      <c r="J465" s="22">
        <v>1</v>
      </c>
      <c r="K465" s="22">
        <v>0</v>
      </c>
      <c r="L465" s="22">
        <v>0</v>
      </c>
      <c r="M465" s="22" t="s">
        <v>600</v>
      </c>
      <c r="N465" s="22">
        <v>3</v>
      </c>
      <c r="O465" s="22">
        <v>3</v>
      </c>
      <c r="P465" s="22">
        <v>0</v>
      </c>
      <c r="Q465" s="22">
        <v>1</v>
      </c>
      <c r="R465">
        <f>IFERROR(IF(I465=1,VLOOKUP(F465,Lookup!$A$2:$B$15,2,FALSE),0),0.5)</f>
        <v>0</v>
      </c>
      <c r="S465">
        <f>IF(K465=1,1,IFERROR(IF(H465="pass",VLOOKUP(F465,[1]Lookup!$D$2:$E$26,2,FALSE),0),1.6))</f>
        <v>1.6</v>
      </c>
      <c r="T465" s="6">
        <v>1.6525000000000001</v>
      </c>
      <c r="U465" s="6">
        <f t="shared" si="7"/>
        <v>1.6525000000000001</v>
      </c>
      <c r="V465" t="s">
        <v>444</v>
      </c>
    </row>
    <row r="466" spans="1:22" hidden="1">
      <c r="A466">
        <v>41</v>
      </c>
      <c r="B466" s="22">
        <v>1</v>
      </c>
      <c r="C466" s="22" t="s">
        <v>30</v>
      </c>
      <c r="D466" s="22" t="s">
        <v>13</v>
      </c>
      <c r="E466" s="22">
        <v>74</v>
      </c>
      <c r="F466" s="22">
        <v>26</v>
      </c>
      <c r="G466" s="22" t="s">
        <v>620</v>
      </c>
      <c r="H466" s="22" t="s">
        <v>439</v>
      </c>
      <c r="I466" s="22">
        <v>0</v>
      </c>
      <c r="J466" s="22">
        <v>1</v>
      </c>
      <c r="K466" s="22">
        <v>0</v>
      </c>
      <c r="L466" s="22">
        <v>0</v>
      </c>
      <c r="M466" s="22" t="s">
        <v>621</v>
      </c>
      <c r="N466" s="22">
        <v>4</v>
      </c>
      <c r="O466" s="22">
        <v>4</v>
      </c>
      <c r="P466" s="22">
        <v>0</v>
      </c>
      <c r="Q466" s="22">
        <v>1</v>
      </c>
      <c r="R466">
        <f>IFERROR(IF(I466=1,VLOOKUP(F466,Lookup!$A$2:$B$15,2,FALSE),0),0.5)</f>
        <v>0</v>
      </c>
      <c r="S466">
        <f>IF(K466=1,1,IFERROR(IF(H466="pass",VLOOKUP(F466,[1]Lookup!$D$2:$E$26,2,FALSE),0),1.6))</f>
        <v>1.6</v>
      </c>
      <c r="T466" s="6">
        <v>1.6700000000000002</v>
      </c>
      <c r="U466" s="6">
        <f t="shared" si="7"/>
        <v>1.6700000000000002</v>
      </c>
      <c r="V466" t="s">
        <v>445</v>
      </c>
    </row>
    <row r="467" spans="1:22" hidden="1">
      <c r="A467">
        <v>48</v>
      </c>
      <c r="B467" s="22">
        <v>1</v>
      </c>
      <c r="C467" s="22" t="s">
        <v>13</v>
      </c>
      <c r="D467" s="22" t="s">
        <v>30</v>
      </c>
      <c r="E467" s="22">
        <v>72</v>
      </c>
      <c r="F467" s="22">
        <v>28</v>
      </c>
      <c r="G467" s="22" t="s">
        <v>624</v>
      </c>
      <c r="H467" s="22" t="s">
        <v>439</v>
      </c>
      <c r="I467" s="22">
        <v>0</v>
      </c>
      <c r="J467" s="22">
        <v>1</v>
      </c>
      <c r="K467" s="22">
        <v>0</v>
      </c>
      <c r="L467" s="22">
        <v>0</v>
      </c>
      <c r="M467" s="22" t="s">
        <v>594</v>
      </c>
      <c r="N467" s="22">
        <v>10</v>
      </c>
      <c r="O467" s="22">
        <v>10</v>
      </c>
      <c r="P467" s="22">
        <v>0</v>
      </c>
      <c r="Q467" s="22">
        <v>1</v>
      </c>
      <c r="R467">
        <f>IFERROR(IF(I467=1,VLOOKUP(F467,Lookup!$A$2:$B$15,2,FALSE),0),0.5)</f>
        <v>0</v>
      </c>
      <c r="S467">
        <f>IF(K467=1,1,IFERROR(IF(H467="pass",VLOOKUP(F467,[1]Lookup!$D$2:$E$26,2,FALSE),0),1.6))</f>
        <v>1.6</v>
      </c>
      <c r="T467" s="6">
        <v>1.7750000000000001</v>
      </c>
      <c r="U467" s="6">
        <f t="shared" si="7"/>
        <v>1.7750000000000001</v>
      </c>
      <c r="V467" t="s">
        <v>75</v>
      </c>
    </row>
    <row r="468" spans="1:22" hidden="1">
      <c r="A468">
        <v>52</v>
      </c>
      <c r="B468" s="22">
        <v>1</v>
      </c>
      <c r="C468" s="22" t="s">
        <v>13</v>
      </c>
      <c r="D468" s="22" t="s">
        <v>30</v>
      </c>
      <c r="E468" s="22">
        <v>32</v>
      </c>
      <c r="F468" s="22">
        <v>68</v>
      </c>
      <c r="G468" s="22" t="s">
        <v>628</v>
      </c>
      <c r="H468" s="22" t="s">
        <v>439</v>
      </c>
      <c r="I468" s="22">
        <v>0</v>
      </c>
      <c r="J468" s="22">
        <v>1</v>
      </c>
      <c r="K468" s="22">
        <v>0</v>
      </c>
      <c r="L468" s="22">
        <v>0</v>
      </c>
      <c r="M468" s="22" t="s">
        <v>603</v>
      </c>
      <c r="N468" s="22">
        <v>-1</v>
      </c>
      <c r="O468" s="22">
        <v>-1</v>
      </c>
      <c r="P468" s="22">
        <v>0</v>
      </c>
      <c r="Q468" s="22">
        <v>1</v>
      </c>
      <c r="R468">
        <f>IFERROR(IF(I468=1,VLOOKUP(F468,Lookup!$A$2:$B$15,2,FALSE),0),0.5)</f>
        <v>0</v>
      </c>
      <c r="S468">
        <f>IF(K468=1,1,IFERROR(IF(H468="pass",VLOOKUP(F468,[1]Lookup!$D$2:$E$26,2,FALSE),0),1.6))</f>
        <v>1.6</v>
      </c>
      <c r="T468" s="6">
        <v>1.5825</v>
      </c>
      <c r="U468" s="6">
        <f t="shared" si="7"/>
        <v>1.5825</v>
      </c>
      <c r="V468" t="s">
        <v>59</v>
      </c>
    </row>
    <row r="469" spans="1:22" hidden="1">
      <c r="A469">
        <v>56</v>
      </c>
      <c r="B469" s="22">
        <v>1</v>
      </c>
      <c r="C469" s="22" t="s">
        <v>13</v>
      </c>
      <c r="D469" s="22" t="s">
        <v>30</v>
      </c>
      <c r="E469" s="22">
        <v>17</v>
      </c>
      <c r="F469" s="22">
        <v>83</v>
      </c>
      <c r="G469" s="22" t="s">
        <v>632</v>
      </c>
      <c r="H469" s="22" t="s">
        <v>439</v>
      </c>
      <c r="I469" s="22">
        <v>0</v>
      </c>
      <c r="J469" s="22">
        <v>1</v>
      </c>
      <c r="K469" s="22">
        <v>0</v>
      </c>
      <c r="L469" s="22">
        <v>0</v>
      </c>
      <c r="M469" s="22" t="s">
        <v>594</v>
      </c>
      <c r="N469" s="22">
        <v>4</v>
      </c>
      <c r="O469" s="22">
        <v>4</v>
      </c>
      <c r="P469" s="22">
        <v>0</v>
      </c>
      <c r="Q469" s="22">
        <v>1</v>
      </c>
      <c r="R469">
        <f>IFERROR(IF(I469=1,VLOOKUP(F469,Lookup!$A$2:$B$15,2,FALSE),0),0.5)</f>
        <v>0</v>
      </c>
      <c r="S469">
        <f>IF(K469=1,1,IFERROR(IF(H469="pass",VLOOKUP(F469,[1]Lookup!$D$2:$E$26,2,FALSE),0),1.6))</f>
        <v>2</v>
      </c>
      <c r="T469" s="6">
        <v>1.6700000000000002</v>
      </c>
      <c r="U469" s="6">
        <f t="shared" si="7"/>
        <v>1.8878000000000001</v>
      </c>
      <c r="V469" t="s">
        <v>75</v>
      </c>
    </row>
    <row r="470" spans="1:22" hidden="1">
      <c r="A470">
        <v>62</v>
      </c>
      <c r="B470" s="22">
        <v>1</v>
      </c>
      <c r="C470" s="22" t="s">
        <v>30</v>
      </c>
      <c r="D470" s="22" t="s">
        <v>13</v>
      </c>
      <c r="E470" s="22">
        <v>61</v>
      </c>
      <c r="F470" s="22">
        <v>39</v>
      </c>
      <c r="G470" s="22" t="s">
        <v>637</v>
      </c>
      <c r="H470" s="22" t="s">
        <v>439</v>
      </c>
      <c r="I470" s="22">
        <v>0</v>
      </c>
      <c r="J470" s="22">
        <v>1</v>
      </c>
      <c r="K470" s="22">
        <v>0</v>
      </c>
      <c r="L470" s="22">
        <v>0</v>
      </c>
      <c r="M470" s="22" t="s">
        <v>638</v>
      </c>
      <c r="N470" s="22">
        <v>6</v>
      </c>
      <c r="O470" s="22">
        <v>6</v>
      </c>
      <c r="P470" s="22">
        <v>0</v>
      </c>
      <c r="Q470" s="22">
        <v>1</v>
      </c>
      <c r="R470">
        <f>IFERROR(IF(I470=1,VLOOKUP(F470,Lookup!$A$2:$B$15,2,FALSE),0),0.5)</f>
        <v>0</v>
      </c>
      <c r="S470">
        <f>IF(K470=1,1,IFERROR(IF(H470="pass",VLOOKUP(F470,[1]Lookup!$D$2:$E$26,2,FALSE),0),1.6))</f>
        <v>1.6</v>
      </c>
      <c r="T470" s="6">
        <v>1.7050000000000001</v>
      </c>
      <c r="U470" s="6">
        <f t="shared" si="7"/>
        <v>1.7050000000000001</v>
      </c>
      <c r="V470" t="s">
        <v>40</v>
      </c>
    </row>
    <row r="471" spans="1:22" hidden="1">
      <c r="A471">
        <v>63</v>
      </c>
      <c r="B471" s="22">
        <v>1</v>
      </c>
      <c r="C471" s="22" t="s">
        <v>30</v>
      </c>
      <c r="D471" s="22" t="s">
        <v>13</v>
      </c>
      <c r="E471" s="22">
        <v>50</v>
      </c>
      <c r="F471" s="22">
        <v>50</v>
      </c>
      <c r="G471" s="22" t="s">
        <v>639</v>
      </c>
      <c r="H471" s="22" t="s">
        <v>439</v>
      </c>
      <c r="I471" s="22">
        <v>0</v>
      </c>
      <c r="J471" s="22">
        <v>1</v>
      </c>
      <c r="K471" s="22">
        <v>0</v>
      </c>
      <c r="L471" s="22">
        <v>0</v>
      </c>
      <c r="M471" s="22" t="s">
        <v>592</v>
      </c>
      <c r="N471" s="22">
        <v>24</v>
      </c>
      <c r="O471" s="22">
        <v>24</v>
      </c>
      <c r="P471" s="22">
        <v>0</v>
      </c>
      <c r="Q471" s="22">
        <v>1</v>
      </c>
      <c r="R471">
        <f>IFERROR(IF(I471=1,VLOOKUP(F471,Lookup!$A$2:$B$15,2,FALSE),0),0.5)</f>
        <v>0</v>
      </c>
      <c r="S471">
        <f>IF(K471=1,1,IFERROR(IF(H471="pass",VLOOKUP(F471,[1]Lookup!$D$2:$E$26,2,FALSE),0),1.6))</f>
        <v>1.6</v>
      </c>
      <c r="T471" s="6">
        <v>2.02</v>
      </c>
      <c r="U471" s="6">
        <f t="shared" si="7"/>
        <v>2.02</v>
      </c>
      <c r="V471" t="s">
        <v>460</v>
      </c>
    </row>
    <row r="472" spans="1:22" hidden="1">
      <c r="A472">
        <v>64</v>
      </c>
      <c r="B472" s="22">
        <v>1</v>
      </c>
      <c r="C472" s="22" t="s">
        <v>30</v>
      </c>
      <c r="D472" s="22" t="s">
        <v>13</v>
      </c>
      <c r="E472" s="22">
        <v>11</v>
      </c>
      <c r="F472" s="22">
        <v>89</v>
      </c>
      <c r="G472" s="22" t="s">
        <v>640</v>
      </c>
      <c r="H472" s="22" t="s">
        <v>439</v>
      </c>
      <c r="I472" s="22">
        <v>0</v>
      </c>
      <c r="J472" s="22">
        <v>1</v>
      </c>
      <c r="K472" s="22">
        <v>0</v>
      </c>
      <c r="L472" s="22">
        <v>0</v>
      </c>
      <c r="M472" s="22" t="s">
        <v>641</v>
      </c>
      <c r="N472" s="22">
        <v>11</v>
      </c>
      <c r="O472" s="22">
        <v>11</v>
      </c>
      <c r="P472" s="22">
        <v>0</v>
      </c>
      <c r="Q472" s="22">
        <v>1</v>
      </c>
      <c r="R472">
        <f>IFERROR(IF(I472=1,VLOOKUP(F472,Lookup!$A$2:$B$15,2,FALSE),0),0.5)</f>
        <v>0</v>
      </c>
      <c r="S472">
        <f>IF(K472=1,1,IFERROR(IF(H472="pass",VLOOKUP(F472,[1]Lookup!$D$2:$E$26,2,FALSE),0),1.6))</f>
        <v>2.2000000000000002</v>
      </c>
      <c r="T472" s="6">
        <v>1.7925</v>
      </c>
      <c r="U472" s="6">
        <f t="shared" si="7"/>
        <v>2.0614500000000002</v>
      </c>
      <c r="V472" t="s">
        <v>492</v>
      </c>
    </row>
    <row r="473" spans="1:22" hidden="1">
      <c r="A473">
        <v>65</v>
      </c>
      <c r="B473" s="22">
        <v>1</v>
      </c>
      <c r="C473" s="22" t="s">
        <v>30</v>
      </c>
      <c r="D473" s="22" t="s">
        <v>13</v>
      </c>
      <c r="E473" s="22">
        <v>11</v>
      </c>
      <c r="F473" s="22">
        <v>89</v>
      </c>
      <c r="G473" s="22" t="s">
        <v>642</v>
      </c>
      <c r="H473" s="22" t="s">
        <v>439</v>
      </c>
      <c r="I473" s="22">
        <v>0</v>
      </c>
      <c r="J473" s="22">
        <v>1</v>
      </c>
      <c r="K473" s="22">
        <v>0</v>
      </c>
      <c r="L473" s="22">
        <v>0</v>
      </c>
      <c r="M473" s="22" t="s">
        <v>643</v>
      </c>
      <c r="N473" s="22">
        <v>11</v>
      </c>
      <c r="O473" s="22">
        <v>11</v>
      </c>
      <c r="P473" s="22">
        <v>0</v>
      </c>
      <c r="Q473" s="22">
        <v>1</v>
      </c>
      <c r="R473">
        <f>IFERROR(IF(I473=1,VLOOKUP(F473,Lookup!$A$2:$B$15,2,FALSE),0),0.5)</f>
        <v>0</v>
      </c>
      <c r="S473">
        <f>IF(K473=1,1,IFERROR(IF(H473="pass",VLOOKUP(F473,[1]Lookup!$D$2:$E$26,2,FALSE),0),1.6))</f>
        <v>2.2000000000000002</v>
      </c>
      <c r="T473" s="6">
        <v>1.7925</v>
      </c>
      <c r="U473" s="6">
        <f t="shared" si="7"/>
        <v>2.0614500000000002</v>
      </c>
      <c r="V473" t="s">
        <v>373</v>
      </c>
    </row>
    <row r="474" spans="1:22" hidden="1">
      <c r="A474">
        <v>66</v>
      </c>
      <c r="B474" s="22">
        <v>1</v>
      </c>
      <c r="C474" s="22" t="s">
        <v>30</v>
      </c>
      <c r="D474" s="22" t="s">
        <v>13</v>
      </c>
      <c r="E474" s="22">
        <v>11</v>
      </c>
      <c r="F474" s="22">
        <v>89</v>
      </c>
      <c r="G474" s="22" t="s">
        <v>644</v>
      </c>
      <c r="H474" s="22" t="s">
        <v>439</v>
      </c>
      <c r="I474" s="22">
        <v>0</v>
      </c>
      <c r="J474" s="22">
        <v>1</v>
      </c>
      <c r="K474" s="22">
        <v>0</v>
      </c>
      <c r="L474" s="22">
        <v>0</v>
      </c>
      <c r="M474" s="22" t="s">
        <v>645</v>
      </c>
      <c r="N474" s="22">
        <v>7</v>
      </c>
      <c r="O474" s="22">
        <v>7</v>
      </c>
      <c r="P474" s="22">
        <v>0</v>
      </c>
      <c r="Q474" s="22">
        <v>1</v>
      </c>
      <c r="R474">
        <f>IFERROR(IF(I474=1,VLOOKUP(F474,Lookup!$A$2:$B$15,2,FALSE),0),0.5)</f>
        <v>0</v>
      </c>
      <c r="S474">
        <f>IF(K474=1,1,IFERROR(IF(H474="pass",VLOOKUP(F474,[1]Lookup!$D$2:$E$26,2,FALSE),0),1.6))</f>
        <v>2.2000000000000002</v>
      </c>
      <c r="T474" s="6">
        <v>1.7225000000000001</v>
      </c>
      <c r="U474" s="6">
        <f t="shared" si="7"/>
        <v>2.0376500000000002</v>
      </c>
      <c r="V474" t="s">
        <v>427</v>
      </c>
    </row>
    <row r="475" spans="1:22" hidden="1">
      <c r="A475">
        <v>78</v>
      </c>
      <c r="B475" s="22">
        <v>1</v>
      </c>
      <c r="C475" s="22" t="s">
        <v>13</v>
      </c>
      <c r="D475" s="22" t="s">
        <v>30</v>
      </c>
      <c r="E475" s="22">
        <v>45</v>
      </c>
      <c r="F475" s="22">
        <v>55</v>
      </c>
      <c r="G475" s="22" t="s">
        <v>654</v>
      </c>
      <c r="H475" s="22" t="s">
        <v>439</v>
      </c>
      <c r="I475" s="22">
        <v>0</v>
      </c>
      <c r="J475" s="22">
        <v>1</v>
      </c>
      <c r="K475" s="22">
        <v>0</v>
      </c>
      <c r="L475" s="22">
        <v>0</v>
      </c>
      <c r="M475" s="22" t="s">
        <v>600</v>
      </c>
      <c r="N475" s="22">
        <v>4</v>
      </c>
      <c r="O475" s="22">
        <v>4</v>
      </c>
      <c r="P475" s="22">
        <v>0</v>
      </c>
      <c r="Q475" s="22">
        <v>1</v>
      </c>
      <c r="R475">
        <f>IFERROR(IF(I475=1,VLOOKUP(F475,Lookup!$A$2:$B$15,2,FALSE),0),0.5)</f>
        <v>0</v>
      </c>
      <c r="S475">
        <f>IF(K475=1,1,IFERROR(IF(H475="pass",VLOOKUP(F475,[1]Lookup!$D$2:$E$26,2,FALSE),0),1.6))</f>
        <v>1.6</v>
      </c>
      <c r="T475" s="6">
        <v>1.6700000000000002</v>
      </c>
      <c r="U475" s="6">
        <f t="shared" si="7"/>
        <v>1.6700000000000002</v>
      </c>
      <c r="V475" t="s">
        <v>444</v>
      </c>
    </row>
    <row r="476" spans="1:22" hidden="1">
      <c r="A476">
        <v>79</v>
      </c>
      <c r="B476" s="22">
        <v>1</v>
      </c>
      <c r="C476" s="22" t="s">
        <v>13</v>
      </c>
      <c r="D476" s="22" t="s">
        <v>30</v>
      </c>
      <c r="E476" s="22">
        <v>41</v>
      </c>
      <c r="F476" s="22">
        <v>59</v>
      </c>
      <c r="G476" s="22" t="s">
        <v>655</v>
      </c>
      <c r="H476" s="22" t="s">
        <v>439</v>
      </c>
      <c r="I476" s="22">
        <v>0</v>
      </c>
      <c r="J476" s="22">
        <v>1</v>
      </c>
      <c r="K476" s="22">
        <v>0</v>
      </c>
      <c r="L476" s="22">
        <v>0</v>
      </c>
      <c r="M476" s="22" t="s">
        <v>603</v>
      </c>
      <c r="N476" s="22">
        <v>20</v>
      </c>
      <c r="O476" s="22">
        <v>20</v>
      </c>
      <c r="P476" s="22">
        <v>0</v>
      </c>
      <c r="Q476" s="22">
        <v>1</v>
      </c>
      <c r="R476">
        <f>IFERROR(IF(I476=1,VLOOKUP(F476,Lookup!$A$2:$B$15,2,FALSE),0),0.5)</f>
        <v>0</v>
      </c>
      <c r="S476">
        <f>IF(K476=1,1,IFERROR(IF(H476="pass",VLOOKUP(F476,[1]Lookup!$D$2:$E$26,2,FALSE),0),1.6))</f>
        <v>1.6</v>
      </c>
      <c r="T476" s="6">
        <v>1.9500000000000002</v>
      </c>
      <c r="U476" s="6">
        <f t="shared" si="7"/>
        <v>1.9500000000000002</v>
      </c>
      <c r="V476" t="s">
        <v>59</v>
      </c>
    </row>
    <row r="477" spans="1:22" hidden="1">
      <c r="A477">
        <v>82</v>
      </c>
      <c r="B477" s="22">
        <v>1</v>
      </c>
      <c r="C477" s="22" t="s">
        <v>13</v>
      </c>
      <c r="D477" s="22" t="s">
        <v>30</v>
      </c>
      <c r="E477" s="22">
        <v>19</v>
      </c>
      <c r="F477" s="22">
        <v>81</v>
      </c>
      <c r="G477" s="22" t="s">
        <v>657</v>
      </c>
      <c r="H477" s="22" t="s">
        <v>439</v>
      </c>
      <c r="I477" s="22">
        <v>0</v>
      </c>
      <c r="J477" s="22">
        <v>1</v>
      </c>
      <c r="K477" s="22">
        <v>0</v>
      </c>
      <c r="L477" s="22">
        <v>0</v>
      </c>
      <c r="M477" s="22" t="s">
        <v>598</v>
      </c>
      <c r="N477" s="22">
        <v>-2</v>
      </c>
      <c r="O477" s="22">
        <v>-2</v>
      </c>
      <c r="P477" s="22">
        <v>0</v>
      </c>
      <c r="Q477" s="22">
        <v>1</v>
      </c>
      <c r="R477">
        <f>IFERROR(IF(I477=1,VLOOKUP(F477,Lookup!$A$2:$B$15,2,FALSE),0),0.5)</f>
        <v>0</v>
      </c>
      <c r="S477">
        <f>IF(K477=1,1,IFERROR(IF(H477="pass",VLOOKUP(F477,[1]Lookup!$D$2:$E$26,2,FALSE),0),1.6))</f>
        <v>2</v>
      </c>
      <c r="T477" s="6">
        <v>1.5650000000000002</v>
      </c>
      <c r="U477" s="6">
        <f t="shared" si="7"/>
        <v>1.8521000000000001</v>
      </c>
      <c r="V477" t="s">
        <v>56</v>
      </c>
    </row>
    <row r="478" spans="1:22" hidden="1">
      <c r="A478">
        <v>89</v>
      </c>
      <c r="B478" s="22">
        <v>1</v>
      </c>
      <c r="C478" s="22" t="s">
        <v>30</v>
      </c>
      <c r="D478" s="22" t="s">
        <v>13</v>
      </c>
      <c r="E478" s="22">
        <v>50</v>
      </c>
      <c r="F478" s="22">
        <v>50</v>
      </c>
      <c r="G478" s="22" t="s">
        <v>661</v>
      </c>
      <c r="H478" s="22" t="s">
        <v>439</v>
      </c>
      <c r="I478" s="22">
        <v>0</v>
      </c>
      <c r="J478" s="22">
        <v>1</v>
      </c>
      <c r="K478" s="22">
        <v>0</v>
      </c>
      <c r="L478" s="22">
        <v>0</v>
      </c>
      <c r="M478" s="22" t="s">
        <v>614</v>
      </c>
      <c r="N478" s="22">
        <v>5</v>
      </c>
      <c r="O478" s="22">
        <v>5</v>
      </c>
      <c r="P478" s="22">
        <v>0</v>
      </c>
      <c r="Q478" s="22">
        <v>1</v>
      </c>
      <c r="R478">
        <f>IFERROR(IF(I478=1,VLOOKUP(F478,Lookup!$A$2:$B$15,2,FALSE),0),0.5)</f>
        <v>0</v>
      </c>
      <c r="S478">
        <f>IF(K478=1,1,IFERROR(IF(H478="pass",VLOOKUP(F478,[1]Lookup!$D$2:$E$26,2,FALSE),0),1.6))</f>
        <v>1.6</v>
      </c>
      <c r="T478" s="6">
        <v>1.6875</v>
      </c>
      <c r="U478" s="6">
        <f t="shared" si="7"/>
        <v>1.6875</v>
      </c>
      <c r="V478" t="s">
        <v>116</v>
      </c>
    </row>
    <row r="479" spans="1:22" hidden="1">
      <c r="A479">
        <v>90</v>
      </c>
      <c r="B479" s="22">
        <v>1</v>
      </c>
      <c r="C479" s="22" t="s">
        <v>30</v>
      </c>
      <c r="D479" s="22" t="s">
        <v>13</v>
      </c>
      <c r="E479" s="22">
        <v>41</v>
      </c>
      <c r="F479" s="22">
        <v>59</v>
      </c>
      <c r="G479" s="22" t="s">
        <v>662</v>
      </c>
      <c r="H479" s="22" t="s">
        <v>439</v>
      </c>
      <c r="I479" s="22">
        <v>0</v>
      </c>
      <c r="J479" s="22">
        <v>1</v>
      </c>
      <c r="K479" s="22">
        <v>0</v>
      </c>
      <c r="L479" s="22">
        <v>0</v>
      </c>
      <c r="M479" s="22" t="s">
        <v>638</v>
      </c>
      <c r="N479" s="22">
        <v>4</v>
      </c>
      <c r="O479" s="22">
        <v>4</v>
      </c>
      <c r="P479" s="22">
        <v>0</v>
      </c>
      <c r="Q479" s="22">
        <v>1</v>
      </c>
      <c r="R479">
        <f>IFERROR(IF(I479=1,VLOOKUP(F479,Lookup!$A$2:$B$15,2,FALSE),0),0.5)</f>
        <v>0</v>
      </c>
      <c r="S479">
        <f>IF(K479=1,1,IFERROR(IF(H479="pass",VLOOKUP(F479,[1]Lookup!$D$2:$E$26,2,FALSE),0),1.6))</f>
        <v>1.6</v>
      </c>
      <c r="T479" s="6">
        <v>1.6700000000000002</v>
      </c>
      <c r="U479" s="6">
        <f t="shared" si="7"/>
        <v>1.6700000000000002</v>
      </c>
      <c r="V479" t="s">
        <v>40</v>
      </c>
    </row>
    <row r="480" spans="1:22" hidden="1">
      <c r="A480">
        <v>91</v>
      </c>
      <c r="B480" s="22">
        <v>1</v>
      </c>
      <c r="C480" s="22" t="s">
        <v>30</v>
      </c>
      <c r="D480" s="22" t="s">
        <v>13</v>
      </c>
      <c r="E480" s="22">
        <v>37</v>
      </c>
      <c r="F480" s="22">
        <v>63</v>
      </c>
      <c r="G480" s="22" t="s">
        <v>663</v>
      </c>
      <c r="H480" s="22" t="s">
        <v>439</v>
      </c>
      <c r="I480" s="22">
        <v>0</v>
      </c>
      <c r="J480" s="22">
        <v>1</v>
      </c>
      <c r="K480" s="22">
        <v>0</v>
      </c>
      <c r="L480" s="22">
        <v>0</v>
      </c>
      <c r="M480" s="22" t="s">
        <v>638</v>
      </c>
      <c r="N480" s="22">
        <v>4</v>
      </c>
      <c r="O480" s="22">
        <v>4</v>
      </c>
      <c r="P480" s="22">
        <v>0</v>
      </c>
      <c r="Q480" s="22">
        <v>1</v>
      </c>
      <c r="R480">
        <f>IFERROR(IF(I480=1,VLOOKUP(F480,Lookup!$A$2:$B$15,2,FALSE),0),0.5)</f>
        <v>0</v>
      </c>
      <c r="S480">
        <f>IF(K480=1,1,IFERROR(IF(H480="pass",VLOOKUP(F480,[1]Lookup!$D$2:$E$26,2,FALSE),0),1.6))</f>
        <v>1.6</v>
      </c>
      <c r="T480" s="6">
        <v>1.6700000000000002</v>
      </c>
      <c r="U480" s="6">
        <f t="shared" si="7"/>
        <v>1.6700000000000002</v>
      </c>
      <c r="V480" t="s">
        <v>40</v>
      </c>
    </row>
    <row r="481" spans="1:22" hidden="1">
      <c r="A481">
        <v>94</v>
      </c>
      <c r="B481" s="22">
        <v>1</v>
      </c>
      <c r="C481" s="22" t="s">
        <v>30</v>
      </c>
      <c r="D481" s="22" t="s">
        <v>13</v>
      </c>
      <c r="E481" s="22">
        <v>28</v>
      </c>
      <c r="F481" s="22">
        <v>72</v>
      </c>
      <c r="G481" s="22" t="s">
        <v>664</v>
      </c>
      <c r="H481" s="22" t="s">
        <v>439</v>
      </c>
      <c r="I481" s="22">
        <v>0</v>
      </c>
      <c r="J481" s="22">
        <v>1</v>
      </c>
      <c r="K481" s="22">
        <v>0</v>
      </c>
      <c r="L481" s="22">
        <v>0</v>
      </c>
      <c r="M481" s="22" t="s">
        <v>641</v>
      </c>
      <c r="N481" s="22">
        <v>13</v>
      </c>
      <c r="O481" s="22">
        <v>13</v>
      </c>
      <c r="P481" s="22">
        <v>0</v>
      </c>
      <c r="Q481" s="22">
        <v>1</v>
      </c>
      <c r="R481">
        <f>IFERROR(IF(I481=1,VLOOKUP(F481,Lookup!$A$2:$B$15,2,FALSE),0),0.5)</f>
        <v>0</v>
      </c>
      <c r="S481">
        <f>IF(K481=1,1,IFERROR(IF(H481="pass",VLOOKUP(F481,[1]Lookup!$D$2:$E$26,2,FALSE),0),1.6))</f>
        <v>1.6</v>
      </c>
      <c r="T481" s="6">
        <v>1.8275000000000001</v>
      </c>
      <c r="U481" s="6">
        <f t="shared" si="7"/>
        <v>1.8275000000000001</v>
      </c>
      <c r="V481" t="s">
        <v>492</v>
      </c>
    </row>
    <row r="482" spans="1:22" hidden="1">
      <c r="A482">
        <v>95</v>
      </c>
      <c r="B482" s="22">
        <v>1</v>
      </c>
      <c r="C482" s="22" t="s">
        <v>30</v>
      </c>
      <c r="D482" s="22" t="s">
        <v>13</v>
      </c>
      <c r="E482" s="22">
        <v>28</v>
      </c>
      <c r="F482" s="22">
        <v>72</v>
      </c>
      <c r="G482" s="22" t="s">
        <v>665</v>
      </c>
      <c r="H482" s="22" t="s">
        <v>439</v>
      </c>
      <c r="I482" s="22">
        <v>0</v>
      </c>
      <c r="J482" s="22">
        <v>1</v>
      </c>
      <c r="K482" s="22">
        <v>0</v>
      </c>
      <c r="L482" s="22">
        <v>0</v>
      </c>
      <c r="M482" s="22" t="s">
        <v>634</v>
      </c>
      <c r="N482" s="22">
        <v>28</v>
      </c>
      <c r="O482" s="22">
        <v>28</v>
      </c>
      <c r="P482" s="22">
        <v>0</v>
      </c>
      <c r="Q482" s="22">
        <v>1</v>
      </c>
      <c r="R482">
        <f>IFERROR(IF(I482=1,VLOOKUP(F482,Lookup!$A$2:$B$15,2,FALSE),0),0.5)</f>
        <v>0</v>
      </c>
      <c r="S482">
        <f>IF(K482=1,1,IFERROR(IF(H482="pass",VLOOKUP(F482,[1]Lookup!$D$2:$E$26,2,FALSE),0),1.6))</f>
        <v>1.6</v>
      </c>
      <c r="T482" s="6">
        <v>2.09</v>
      </c>
      <c r="U482" s="6">
        <f t="shared" si="7"/>
        <v>2.09</v>
      </c>
      <c r="V482" t="s">
        <v>37</v>
      </c>
    </row>
    <row r="483" spans="1:22" hidden="1">
      <c r="A483">
        <v>97</v>
      </c>
      <c r="B483" s="22">
        <v>1</v>
      </c>
      <c r="C483" s="22" t="s">
        <v>13</v>
      </c>
      <c r="D483" s="22" t="s">
        <v>30</v>
      </c>
      <c r="E483" s="22">
        <v>64</v>
      </c>
      <c r="F483" s="22">
        <v>36</v>
      </c>
      <c r="G483" s="22" t="s">
        <v>666</v>
      </c>
      <c r="H483" s="22" t="s">
        <v>439</v>
      </c>
      <c r="I483" s="22">
        <v>0</v>
      </c>
      <c r="J483" s="22">
        <v>1</v>
      </c>
      <c r="K483" s="22">
        <v>0</v>
      </c>
      <c r="L483" s="22">
        <v>0</v>
      </c>
      <c r="M483" s="22" t="s">
        <v>605</v>
      </c>
      <c r="N483" s="22">
        <v>-3</v>
      </c>
      <c r="O483" s="22">
        <v>-3</v>
      </c>
      <c r="P483" s="22">
        <v>0</v>
      </c>
      <c r="Q483" s="22">
        <v>1</v>
      </c>
      <c r="R483">
        <f>IFERROR(IF(I483=1,VLOOKUP(F483,Lookup!$A$2:$B$15,2,FALSE),0),0.5)</f>
        <v>0</v>
      </c>
      <c r="S483">
        <f>IF(K483=1,1,IFERROR(IF(H483="pass",VLOOKUP(F483,[1]Lookup!$D$2:$E$26,2,FALSE),0),1.6))</f>
        <v>1.6</v>
      </c>
      <c r="T483" s="6">
        <v>1.5475000000000001</v>
      </c>
      <c r="U483" s="6">
        <f t="shared" si="7"/>
        <v>1.5475000000000001</v>
      </c>
      <c r="V483" t="s">
        <v>531</v>
      </c>
    </row>
    <row r="484" spans="1:22" hidden="1">
      <c r="A484">
        <v>100</v>
      </c>
      <c r="B484" s="22">
        <v>1</v>
      </c>
      <c r="C484" s="22" t="s">
        <v>13</v>
      </c>
      <c r="D484" s="22" t="s">
        <v>30</v>
      </c>
      <c r="E484" s="22">
        <v>52</v>
      </c>
      <c r="F484" s="22">
        <v>48</v>
      </c>
      <c r="G484" s="22" t="s">
        <v>667</v>
      </c>
      <c r="H484" s="22" t="s">
        <v>439</v>
      </c>
      <c r="I484" s="22">
        <v>0</v>
      </c>
      <c r="J484" s="22">
        <v>1</v>
      </c>
      <c r="K484" s="22">
        <v>0</v>
      </c>
      <c r="L484" s="22">
        <v>0</v>
      </c>
      <c r="M484" s="22" t="s">
        <v>594</v>
      </c>
      <c r="N484" s="22">
        <v>14</v>
      </c>
      <c r="O484" s="22">
        <v>14</v>
      </c>
      <c r="P484" s="22">
        <v>0</v>
      </c>
      <c r="Q484" s="22">
        <v>1</v>
      </c>
      <c r="R484">
        <f>IFERROR(IF(I484=1,VLOOKUP(F484,Lookup!$A$2:$B$15,2,FALSE),0),0.5)</f>
        <v>0</v>
      </c>
      <c r="S484">
        <f>IF(K484=1,1,IFERROR(IF(H484="pass",VLOOKUP(F484,[1]Lookup!$D$2:$E$26,2,FALSE),0),1.6))</f>
        <v>1.6</v>
      </c>
      <c r="T484" s="6">
        <v>1.845</v>
      </c>
      <c r="U484" s="6">
        <f t="shared" si="7"/>
        <v>1.845</v>
      </c>
      <c r="V484" t="s">
        <v>75</v>
      </c>
    </row>
    <row r="485" spans="1:22" hidden="1">
      <c r="A485">
        <v>101</v>
      </c>
      <c r="B485" s="22">
        <v>1</v>
      </c>
      <c r="C485" s="22" t="s">
        <v>13</v>
      </c>
      <c r="D485" s="22" t="s">
        <v>30</v>
      </c>
      <c r="E485" s="22">
        <v>52</v>
      </c>
      <c r="F485" s="22">
        <v>48</v>
      </c>
      <c r="G485" s="22" t="s">
        <v>668</v>
      </c>
      <c r="H485" s="22" t="s">
        <v>439</v>
      </c>
      <c r="I485" s="22">
        <v>0</v>
      </c>
      <c r="J485" s="22">
        <v>1</v>
      </c>
      <c r="K485" s="22">
        <v>0</v>
      </c>
      <c r="L485" s="22">
        <v>0</v>
      </c>
      <c r="M485" s="22" t="s">
        <v>598</v>
      </c>
      <c r="N485" s="22">
        <v>0</v>
      </c>
      <c r="O485" s="22">
        <v>0</v>
      </c>
      <c r="P485" s="22">
        <v>0</v>
      </c>
      <c r="Q485" s="22">
        <v>1</v>
      </c>
      <c r="R485">
        <f>IFERROR(IF(I485=1,VLOOKUP(F485,Lookup!$A$2:$B$15,2,FALSE),0),0.5)</f>
        <v>0</v>
      </c>
      <c r="S485">
        <f>IF(K485=1,1,IFERROR(IF(H485="pass",VLOOKUP(F485,[1]Lookup!$D$2:$E$26,2,FALSE),0),1.6))</f>
        <v>1.6</v>
      </c>
      <c r="T485" s="6">
        <v>1.6</v>
      </c>
      <c r="U485" s="6">
        <f t="shared" si="7"/>
        <v>1.6</v>
      </c>
      <c r="V485" t="s">
        <v>56</v>
      </c>
    </row>
    <row r="486" spans="1:22" hidden="1">
      <c r="A486">
        <v>107</v>
      </c>
      <c r="B486" s="22">
        <v>1</v>
      </c>
      <c r="C486" s="22" t="s">
        <v>30</v>
      </c>
      <c r="D486" s="22" t="s">
        <v>13</v>
      </c>
      <c r="E486" s="22">
        <v>32</v>
      </c>
      <c r="F486" s="22">
        <v>68</v>
      </c>
      <c r="G486" s="22" t="s">
        <v>672</v>
      </c>
      <c r="H486" s="22" t="s">
        <v>439</v>
      </c>
      <c r="I486" s="22">
        <v>0</v>
      </c>
      <c r="J486" s="22">
        <v>1</v>
      </c>
      <c r="K486" s="22">
        <v>0</v>
      </c>
      <c r="L486" s="22">
        <v>0</v>
      </c>
      <c r="M486" s="22" t="s">
        <v>634</v>
      </c>
      <c r="N486" s="22">
        <v>14</v>
      </c>
      <c r="O486" s="22">
        <v>14</v>
      </c>
      <c r="P486" s="22">
        <v>0</v>
      </c>
      <c r="Q486" s="22">
        <v>1</v>
      </c>
      <c r="R486">
        <f>IFERROR(IF(I486=1,VLOOKUP(F486,Lookup!$A$2:$B$15,2,FALSE),0),0.5)</f>
        <v>0</v>
      </c>
      <c r="S486">
        <f>IF(K486=1,1,IFERROR(IF(H486="pass",VLOOKUP(F486,[1]Lookup!$D$2:$E$26,2,FALSE),0),1.6))</f>
        <v>1.6</v>
      </c>
      <c r="T486" s="6">
        <v>1.845</v>
      </c>
      <c r="U486" s="6">
        <f t="shared" si="7"/>
        <v>1.845</v>
      </c>
      <c r="V486" t="s">
        <v>37</v>
      </c>
    </row>
    <row r="487" spans="1:22" hidden="1">
      <c r="A487">
        <v>108</v>
      </c>
      <c r="B487" s="22">
        <v>1</v>
      </c>
      <c r="C487" s="22" t="s">
        <v>30</v>
      </c>
      <c r="D487" s="22" t="s">
        <v>13</v>
      </c>
      <c r="E487" s="22">
        <v>13</v>
      </c>
      <c r="F487" s="22">
        <v>87</v>
      </c>
      <c r="G487" s="22" t="s">
        <v>673</v>
      </c>
      <c r="H487" s="22" t="s">
        <v>439</v>
      </c>
      <c r="I487" s="22">
        <v>0</v>
      </c>
      <c r="J487" s="22">
        <v>1</v>
      </c>
      <c r="K487" s="22">
        <v>0</v>
      </c>
      <c r="L487" s="22">
        <v>0</v>
      </c>
      <c r="M487" s="22" t="s">
        <v>634</v>
      </c>
      <c r="N487" s="22">
        <v>13</v>
      </c>
      <c r="O487" s="22">
        <v>13</v>
      </c>
      <c r="P487" s="22">
        <v>0</v>
      </c>
      <c r="Q487" s="22">
        <v>1</v>
      </c>
      <c r="R487">
        <f>IFERROR(IF(I487=1,VLOOKUP(F487,Lookup!$A$2:$B$15,2,FALSE),0),0.5)</f>
        <v>0</v>
      </c>
      <c r="S487">
        <f>IF(K487=1,1,IFERROR(IF(H487="pass",VLOOKUP(F487,[1]Lookup!$D$2:$E$26,2,FALSE),0),1.6))</f>
        <v>2.2000000000000002</v>
      </c>
      <c r="T487" s="6">
        <v>1.8275000000000001</v>
      </c>
      <c r="U487" s="6">
        <f t="shared" si="7"/>
        <v>2.0733500000000005</v>
      </c>
      <c r="V487" t="s">
        <v>37</v>
      </c>
    </row>
    <row r="488" spans="1:22" hidden="1">
      <c r="A488">
        <v>113</v>
      </c>
      <c r="B488" s="22">
        <v>1</v>
      </c>
      <c r="C488" s="22" t="s">
        <v>13</v>
      </c>
      <c r="D488" s="22" t="s">
        <v>30</v>
      </c>
      <c r="E488" s="22">
        <v>43</v>
      </c>
      <c r="F488" s="22">
        <v>57</v>
      </c>
      <c r="G488" s="22" t="s">
        <v>676</v>
      </c>
      <c r="H488" s="22" t="s">
        <v>439</v>
      </c>
      <c r="I488" s="22">
        <v>0</v>
      </c>
      <c r="J488" s="22">
        <v>1</v>
      </c>
      <c r="K488" s="22">
        <v>0</v>
      </c>
      <c r="L488" s="22">
        <v>0</v>
      </c>
      <c r="M488" s="22" t="s">
        <v>594</v>
      </c>
      <c r="N488" s="22">
        <v>7</v>
      </c>
      <c r="O488" s="22">
        <v>7</v>
      </c>
      <c r="P488" s="22">
        <v>0</v>
      </c>
      <c r="Q488" s="22">
        <v>1</v>
      </c>
      <c r="R488">
        <f>IFERROR(IF(I488=1,VLOOKUP(F488,Lookup!$A$2:$B$15,2,FALSE),0),0.5)</f>
        <v>0</v>
      </c>
      <c r="S488">
        <f>IF(K488=1,1,IFERROR(IF(H488="pass",VLOOKUP(F488,[1]Lookup!$D$2:$E$26,2,FALSE),0),1.6))</f>
        <v>1.6</v>
      </c>
      <c r="T488" s="6">
        <v>1.7225000000000001</v>
      </c>
      <c r="U488" s="6">
        <f t="shared" si="7"/>
        <v>1.7225000000000001</v>
      </c>
      <c r="V488" t="s">
        <v>75</v>
      </c>
    </row>
    <row r="489" spans="1:22" hidden="1">
      <c r="A489">
        <v>115</v>
      </c>
      <c r="B489" s="22">
        <v>1</v>
      </c>
      <c r="C489" s="22" t="s">
        <v>13</v>
      </c>
      <c r="D489" s="22" t="s">
        <v>30</v>
      </c>
      <c r="E489" s="22">
        <v>26</v>
      </c>
      <c r="F489" s="22">
        <v>74</v>
      </c>
      <c r="G489" s="22" t="s">
        <v>678</v>
      </c>
      <c r="H489" s="22" t="s">
        <v>439</v>
      </c>
      <c r="I489" s="22">
        <v>0</v>
      </c>
      <c r="J489" s="22">
        <v>1</v>
      </c>
      <c r="K489" s="22">
        <v>0</v>
      </c>
      <c r="L489" s="22">
        <v>0</v>
      </c>
      <c r="M489" s="22" t="s">
        <v>609</v>
      </c>
      <c r="N489" s="22">
        <v>-1</v>
      </c>
      <c r="O489" s="22">
        <v>-1</v>
      </c>
      <c r="P489" s="22">
        <v>0</v>
      </c>
      <c r="Q489" s="22">
        <v>1</v>
      </c>
      <c r="R489">
        <f>IFERROR(IF(I489=1,VLOOKUP(F489,Lookup!$A$2:$B$15,2,FALSE),0),0.5)</f>
        <v>0</v>
      </c>
      <c r="S489">
        <f>IF(K489=1,1,IFERROR(IF(H489="pass",VLOOKUP(F489,[1]Lookup!$D$2:$E$26,2,FALSE),0),1.6))</f>
        <v>1.6</v>
      </c>
      <c r="T489" s="6">
        <v>1.5825</v>
      </c>
      <c r="U489" s="6">
        <f t="shared" si="7"/>
        <v>1.5825</v>
      </c>
      <c r="V489" t="s">
        <v>470</v>
      </c>
    </row>
    <row r="490" spans="1:22" hidden="1">
      <c r="A490">
        <v>117</v>
      </c>
      <c r="B490" s="22">
        <v>1</v>
      </c>
      <c r="C490" s="22" t="s">
        <v>13</v>
      </c>
      <c r="D490" s="22" t="s">
        <v>30</v>
      </c>
      <c r="E490" s="22">
        <v>26</v>
      </c>
      <c r="F490" s="22">
        <v>74</v>
      </c>
      <c r="G490" s="22" t="s">
        <v>679</v>
      </c>
      <c r="H490" s="22" t="s">
        <v>439</v>
      </c>
      <c r="I490" s="22">
        <v>0</v>
      </c>
      <c r="J490" s="22">
        <v>1</v>
      </c>
      <c r="K490" s="22">
        <v>0</v>
      </c>
      <c r="L490" s="22">
        <v>0</v>
      </c>
      <c r="M490" s="22" t="s">
        <v>603</v>
      </c>
      <c r="N490" s="22">
        <v>26</v>
      </c>
      <c r="O490" s="22">
        <v>26</v>
      </c>
      <c r="P490" s="22">
        <v>0</v>
      </c>
      <c r="Q490" s="22">
        <v>1</v>
      </c>
      <c r="R490">
        <f>IFERROR(IF(I490=1,VLOOKUP(F490,Lookup!$A$2:$B$15,2,FALSE),0),0.5)</f>
        <v>0</v>
      </c>
      <c r="S490">
        <f>IF(K490=1,1,IFERROR(IF(H490="pass",VLOOKUP(F490,[1]Lookup!$D$2:$E$26,2,FALSE),0),1.6))</f>
        <v>1.6</v>
      </c>
      <c r="T490" s="6">
        <v>2.0550000000000002</v>
      </c>
      <c r="U490" s="6">
        <f t="shared" si="7"/>
        <v>2.0550000000000002</v>
      </c>
      <c r="V490" t="s">
        <v>59</v>
      </c>
    </row>
    <row r="491" spans="1:22" hidden="1">
      <c r="A491">
        <v>123</v>
      </c>
      <c r="B491" s="22">
        <v>1</v>
      </c>
      <c r="C491" s="22" t="s">
        <v>30</v>
      </c>
      <c r="D491" s="22" t="s">
        <v>13</v>
      </c>
      <c r="E491" s="22">
        <v>70</v>
      </c>
      <c r="F491" s="22">
        <v>30</v>
      </c>
      <c r="G491" s="22" t="s">
        <v>682</v>
      </c>
      <c r="H491" s="22" t="s">
        <v>439</v>
      </c>
      <c r="I491" s="22">
        <v>0</v>
      </c>
      <c r="J491" s="22">
        <v>1</v>
      </c>
      <c r="K491" s="22">
        <v>0</v>
      </c>
      <c r="L491" s="22">
        <v>0</v>
      </c>
      <c r="M491" s="22" t="s">
        <v>641</v>
      </c>
      <c r="N491" s="22">
        <v>20</v>
      </c>
      <c r="O491" s="22">
        <v>20</v>
      </c>
      <c r="P491" s="22">
        <v>0</v>
      </c>
      <c r="Q491" s="22">
        <v>1</v>
      </c>
      <c r="R491">
        <f>IFERROR(IF(I491=1,VLOOKUP(F491,Lookup!$A$2:$B$15,2,FALSE),0),0.5)</f>
        <v>0</v>
      </c>
      <c r="S491">
        <f>IF(K491=1,1,IFERROR(IF(H491="pass",VLOOKUP(F491,[1]Lookup!$D$2:$E$26,2,FALSE),0),1.6))</f>
        <v>1.6</v>
      </c>
      <c r="T491" s="6">
        <v>1.9500000000000002</v>
      </c>
      <c r="U491" s="6">
        <f t="shared" si="7"/>
        <v>1.9500000000000002</v>
      </c>
      <c r="V491" t="s">
        <v>492</v>
      </c>
    </row>
    <row r="492" spans="1:22" hidden="1">
      <c r="A492">
        <v>124</v>
      </c>
      <c r="B492" s="22">
        <v>1</v>
      </c>
      <c r="C492" s="22" t="s">
        <v>13</v>
      </c>
      <c r="D492" s="22" t="s">
        <v>30</v>
      </c>
      <c r="E492" s="22">
        <v>53</v>
      </c>
      <c r="F492" s="22">
        <v>47</v>
      </c>
      <c r="G492" s="22" t="s">
        <v>683</v>
      </c>
      <c r="H492" s="22" t="s">
        <v>439</v>
      </c>
      <c r="I492" s="22">
        <v>0</v>
      </c>
      <c r="J492" s="22">
        <v>1</v>
      </c>
      <c r="K492" s="22">
        <v>0</v>
      </c>
      <c r="L492" s="22">
        <v>0</v>
      </c>
      <c r="M492" s="22" t="s">
        <v>594</v>
      </c>
      <c r="N492" s="22">
        <v>18</v>
      </c>
      <c r="O492" s="22">
        <v>18</v>
      </c>
      <c r="P492" s="22">
        <v>0</v>
      </c>
      <c r="Q492" s="22">
        <v>1</v>
      </c>
      <c r="R492">
        <f>IFERROR(IF(I492=1,VLOOKUP(F492,Lookup!$A$2:$B$15,2,FALSE),0),0.5)</f>
        <v>0</v>
      </c>
      <c r="S492">
        <f>IF(K492=1,1,IFERROR(IF(H492="pass",VLOOKUP(F492,[1]Lookup!$D$2:$E$26,2,FALSE),0),1.6))</f>
        <v>1.6</v>
      </c>
      <c r="T492" s="6">
        <v>1.915</v>
      </c>
      <c r="U492" s="6">
        <f t="shared" si="7"/>
        <v>1.915</v>
      </c>
      <c r="V492" t="s">
        <v>75</v>
      </c>
    </row>
    <row r="493" spans="1:22" hidden="1">
      <c r="A493">
        <v>125</v>
      </c>
      <c r="B493" s="22">
        <v>1</v>
      </c>
      <c r="C493" s="22" t="s">
        <v>13</v>
      </c>
      <c r="D493" s="22" t="s">
        <v>30</v>
      </c>
      <c r="E493" s="22">
        <v>53</v>
      </c>
      <c r="F493" s="22">
        <v>47</v>
      </c>
      <c r="G493" s="22" t="s">
        <v>684</v>
      </c>
      <c r="H493" s="22" t="s">
        <v>439</v>
      </c>
      <c r="I493" s="22">
        <v>0</v>
      </c>
      <c r="J493" s="22">
        <v>1</v>
      </c>
      <c r="K493" s="22">
        <v>0</v>
      </c>
      <c r="L493" s="22">
        <v>0</v>
      </c>
      <c r="M493" s="22" t="s">
        <v>600</v>
      </c>
      <c r="N493" s="22">
        <v>10</v>
      </c>
      <c r="O493" s="22">
        <v>10</v>
      </c>
      <c r="P493" s="22">
        <v>0</v>
      </c>
      <c r="Q493" s="22">
        <v>1</v>
      </c>
      <c r="R493">
        <f>IFERROR(IF(I493=1,VLOOKUP(F493,Lookup!$A$2:$B$15,2,FALSE),0),0.5)</f>
        <v>0</v>
      </c>
      <c r="S493">
        <f>IF(K493=1,1,IFERROR(IF(H493="pass",VLOOKUP(F493,[1]Lookup!$D$2:$E$26,2,FALSE),0),1.6))</f>
        <v>1.6</v>
      </c>
      <c r="T493" s="6">
        <v>1.7750000000000001</v>
      </c>
      <c r="U493" s="6">
        <f t="shared" si="7"/>
        <v>1.7750000000000001</v>
      </c>
      <c r="V493" t="s">
        <v>444</v>
      </c>
    </row>
    <row r="494" spans="1:22" hidden="1">
      <c r="A494">
        <v>138</v>
      </c>
      <c r="B494" s="22">
        <v>1</v>
      </c>
      <c r="C494" s="22" t="s">
        <v>13</v>
      </c>
      <c r="D494" s="22" t="s">
        <v>30</v>
      </c>
      <c r="E494" s="22">
        <v>11</v>
      </c>
      <c r="F494" s="22">
        <v>89</v>
      </c>
      <c r="G494" s="22" t="s">
        <v>693</v>
      </c>
      <c r="H494" s="22" t="s">
        <v>439</v>
      </c>
      <c r="I494" s="22">
        <v>0</v>
      </c>
      <c r="J494" s="22">
        <v>1</v>
      </c>
      <c r="K494" s="22">
        <v>0</v>
      </c>
      <c r="L494" s="22">
        <v>0</v>
      </c>
      <c r="M494" s="22" t="s">
        <v>603</v>
      </c>
      <c r="N494" s="22">
        <v>11</v>
      </c>
      <c r="O494" s="22">
        <v>11</v>
      </c>
      <c r="P494" s="22">
        <v>0</v>
      </c>
      <c r="Q494" s="22">
        <v>1</v>
      </c>
      <c r="R494">
        <f>IFERROR(IF(I494=1,VLOOKUP(F494,Lookup!$A$2:$B$15,2,FALSE),0),0.5)</f>
        <v>0</v>
      </c>
      <c r="S494">
        <f>IF(K494=1,1,IFERROR(IF(H494="pass",VLOOKUP(F494,[1]Lookup!$D$2:$E$26,2,FALSE),0),1.6))</f>
        <v>2.2000000000000002</v>
      </c>
      <c r="T494" s="6">
        <v>1.7925</v>
      </c>
      <c r="U494" s="6">
        <f t="shared" si="7"/>
        <v>2.0614500000000002</v>
      </c>
      <c r="V494" t="s">
        <v>59</v>
      </c>
    </row>
    <row r="495" spans="1:22" hidden="1">
      <c r="A495">
        <v>143</v>
      </c>
      <c r="B495" s="22">
        <v>1</v>
      </c>
      <c r="C495" s="22" t="s">
        <v>30</v>
      </c>
      <c r="D495" s="22" t="s">
        <v>13</v>
      </c>
      <c r="E495" s="22">
        <v>71</v>
      </c>
      <c r="F495" s="22">
        <v>29</v>
      </c>
      <c r="G495" s="22" t="s">
        <v>696</v>
      </c>
      <c r="H495" s="22" t="s">
        <v>439</v>
      </c>
      <c r="I495" s="22">
        <v>0</v>
      </c>
      <c r="J495" s="22">
        <v>1</v>
      </c>
      <c r="K495" s="22">
        <v>0</v>
      </c>
      <c r="L495" s="22">
        <v>0</v>
      </c>
      <c r="M495" s="22" t="s">
        <v>641</v>
      </c>
      <c r="N495" s="22">
        <v>10</v>
      </c>
      <c r="O495" s="22">
        <v>10</v>
      </c>
      <c r="P495" s="22">
        <v>0</v>
      </c>
      <c r="Q495" s="22">
        <v>1</v>
      </c>
      <c r="R495">
        <f>IFERROR(IF(I495=1,VLOOKUP(F495,Lookup!$A$2:$B$15,2,FALSE),0),0.5)</f>
        <v>0</v>
      </c>
      <c r="S495">
        <f>IF(K495=1,1,IFERROR(IF(H495="pass",VLOOKUP(F495,[1]Lookup!$D$2:$E$26,2,FALSE),0),1.6))</f>
        <v>1.6</v>
      </c>
      <c r="T495" s="6">
        <v>1.7750000000000001</v>
      </c>
      <c r="U495" s="6">
        <f t="shared" si="7"/>
        <v>1.7750000000000001</v>
      </c>
      <c r="V495" t="s">
        <v>492</v>
      </c>
    </row>
    <row r="496" spans="1:22" hidden="1">
      <c r="A496">
        <v>145</v>
      </c>
      <c r="B496" s="22">
        <v>1</v>
      </c>
      <c r="C496" s="22" t="s">
        <v>30</v>
      </c>
      <c r="D496" s="22" t="s">
        <v>13</v>
      </c>
      <c r="E496" s="22">
        <v>54</v>
      </c>
      <c r="F496" s="22">
        <v>46</v>
      </c>
      <c r="G496" s="22" t="s">
        <v>698</v>
      </c>
      <c r="H496" s="22" t="s">
        <v>439</v>
      </c>
      <c r="I496" s="22">
        <v>0</v>
      </c>
      <c r="J496" s="22">
        <v>1</v>
      </c>
      <c r="K496" s="22">
        <v>0</v>
      </c>
      <c r="L496" s="22">
        <v>0</v>
      </c>
      <c r="M496" s="22" t="s">
        <v>634</v>
      </c>
      <c r="N496" s="22">
        <v>7</v>
      </c>
      <c r="O496" s="22">
        <v>7</v>
      </c>
      <c r="P496" s="22">
        <v>0</v>
      </c>
      <c r="Q496" s="22">
        <v>1</v>
      </c>
      <c r="R496">
        <f>IFERROR(IF(I496=1,VLOOKUP(F496,Lookup!$A$2:$B$15,2,FALSE),0),0.5)</f>
        <v>0</v>
      </c>
      <c r="S496">
        <f>IF(K496=1,1,IFERROR(IF(H496="pass",VLOOKUP(F496,[1]Lookup!$D$2:$E$26,2,FALSE),0),1.6))</f>
        <v>1.6</v>
      </c>
      <c r="T496" s="6">
        <v>1.7225000000000001</v>
      </c>
      <c r="U496" s="6">
        <f t="shared" si="7"/>
        <v>1.7225000000000001</v>
      </c>
      <c r="V496" t="s">
        <v>37</v>
      </c>
    </row>
    <row r="497" spans="1:22" hidden="1">
      <c r="A497">
        <v>146</v>
      </c>
      <c r="B497" s="22">
        <v>1</v>
      </c>
      <c r="C497" s="22" t="s">
        <v>30</v>
      </c>
      <c r="D497" s="22" t="s">
        <v>13</v>
      </c>
      <c r="E497" s="22">
        <v>54</v>
      </c>
      <c r="F497" s="22">
        <v>46</v>
      </c>
      <c r="G497" s="22" t="s">
        <v>699</v>
      </c>
      <c r="H497" s="22" t="s">
        <v>439</v>
      </c>
      <c r="I497" s="22">
        <v>0</v>
      </c>
      <c r="J497" s="22">
        <v>1</v>
      </c>
      <c r="K497" s="22">
        <v>0</v>
      </c>
      <c r="L497" s="22">
        <v>0</v>
      </c>
      <c r="M497" s="22" t="s">
        <v>634</v>
      </c>
      <c r="N497" s="22">
        <v>3</v>
      </c>
      <c r="O497" s="22">
        <v>3</v>
      </c>
      <c r="P497" s="22">
        <v>0</v>
      </c>
      <c r="Q497" s="22">
        <v>1</v>
      </c>
      <c r="R497">
        <f>IFERROR(IF(I497=1,VLOOKUP(F497,Lookup!$A$2:$B$15,2,FALSE),0),0.5)</f>
        <v>0</v>
      </c>
      <c r="S497">
        <f>IF(K497=1,1,IFERROR(IF(H497="pass",VLOOKUP(F497,[1]Lookup!$D$2:$E$26,2,FALSE),0),1.6))</f>
        <v>1.6</v>
      </c>
      <c r="T497" s="6">
        <v>1.6525000000000001</v>
      </c>
      <c r="U497" s="6">
        <f t="shared" si="7"/>
        <v>1.6525000000000001</v>
      </c>
      <c r="V497" t="s">
        <v>37</v>
      </c>
    </row>
    <row r="498" spans="1:22" hidden="1">
      <c r="A498">
        <v>147</v>
      </c>
      <c r="B498" s="22">
        <v>1</v>
      </c>
      <c r="C498" s="22" t="s">
        <v>30</v>
      </c>
      <c r="D498" s="22" t="s">
        <v>13</v>
      </c>
      <c r="E498" s="22">
        <v>49</v>
      </c>
      <c r="F498" s="22">
        <v>51</v>
      </c>
      <c r="G498" s="22" t="s">
        <v>700</v>
      </c>
      <c r="H498" s="22" t="s">
        <v>439</v>
      </c>
      <c r="I498" s="22">
        <v>0</v>
      </c>
      <c r="J498" s="22">
        <v>1</v>
      </c>
      <c r="K498" s="22">
        <v>0</v>
      </c>
      <c r="L498" s="22">
        <v>0</v>
      </c>
      <c r="M498" s="22" t="s">
        <v>645</v>
      </c>
      <c r="N498" s="22">
        <v>9</v>
      </c>
      <c r="O498" s="22">
        <v>9</v>
      </c>
      <c r="P498" s="22">
        <v>0</v>
      </c>
      <c r="Q498" s="22">
        <v>1</v>
      </c>
      <c r="R498">
        <f>IFERROR(IF(I498=1,VLOOKUP(F498,Lookup!$A$2:$B$15,2,FALSE),0),0.5)</f>
        <v>0</v>
      </c>
      <c r="S498">
        <f>IF(K498=1,1,IFERROR(IF(H498="pass",VLOOKUP(F498,[1]Lookup!$D$2:$E$26,2,FALSE),0),1.6))</f>
        <v>1.6</v>
      </c>
      <c r="T498" s="6">
        <v>1.7575000000000001</v>
      </c>
      <c r="U498" s="6">
        <f t="shared" si="7"/>
        <v>1.7575000000000001</v>
      </c>
      <c r="V498" t="s">
        <v>427</v>
      </c>
    </row>
    <row r="499" spans="1:22" hidden="1">
      <c r="A499">
        <v>148</v>
      </c>
      <c r="B499" s="22">
        <v>1</v>
      </c>
      <c r="C499" s="22" t="s">
        <v>30</v>
      </c>
      <c r="D499" s="22" t="s">
        <v>13</v>
      </c>
      <c r="E499" s="22">
        <v>49</v>
      </c>
      <c r="F499" s="22">
        <v>51</v>
      </c>
      <c r="G499" s="22" t="s">
        <v>701</v>
      </c>
      <c r="H499" s="22" t="s">
        <v>439</v>
      </c>
      <c r="I499" s="22">
        <v>0</v>
      </c>
      <c r="J499" s="22">
        <v>1</v>
      </c>
      <c r="K499" s="22">
        <v>0</v>
      </c>
      <c r="L499" s="22">
        <v>0</v>
      </c>
      <c r="M499" s="22" t="s">
        <v>588</v>
      </c>
      <c r="N499" s="22">
        <v>4</v>
      </c>
      <c r="O499" s="22">
        <v>4</v>
      </c>
      <c r="P499" s="22">
        <v>0</v>
      </c>
      <c r="Q499" s="22">
        <v>1</v>
      </c>
      <c r="R499">
        <f>IFERROR(IF(I499=1,VLOOKUP(F499,Lookup!$A$2:$B$15,2,FALSE),0),0.5)</f>
        <v>0</v>
      </c>
      <c r="S499">
        <f>IF(K499=1,1,IFERROR(IF(H499="pass",VLOOKUP(F499,[1]Lookup!$D$2:$E$26,2,FALSE),0),1.6))</f>
        <v>1.6</v>
      </c>
      <c r="T499" s="6">
        <v>1.6700000000000002</v>
      </c>
      <c r="U499" s="6">
        <f t="shared" si="7"/>
        <v>1.6700000000000002</v>
      </c>
      <c r="V499" t="s">
        <v>74</v>
      </c>
    </row>
    <row r="500" spans="1:22" hidden="1">
      <c r="A500">
        <v>149</v>
      </c>
      <c r="B500" s="22">
        <v>1</v>
      </c>
      <c r="C500" s="22" t="s">
        <v>30</v>
      </c>
      <c r="D500" s="22" t="s">
        <v>13</v>
      </c>
      <c r="E500" s="22">
        <v>49</v>
      </c>
      <c r="F500" s="22">
        <v>51</v>
      </c>
      <c r="G500" s="22" t="s">
        <v>702</v>
      </c>
      <c r="H500" s="22" t="s">
        <v>439</v>
      </c>
      <c r="I500" s="22">
        <v>0</v>
      </c>
      <c r="J500" s="22">
        <v>1</v>
      </c>
      <c r="K500" s="22">
        <v>0</v>
      </c>
      <c r="L500" s="22">
        <v>0</v>
      </c>
      <c r="M500" s="22" t="s">
        <v>638</v>
      </c>
      <c r="N500" s="22">
        <v>3</v>
      </c>
      <c r="O500" s="22">
        <v>3</v>
      </c>
      <c r="P500" s="22">
        <v>0</v>
      </c>
      <c r="Q500" s="22">
        <v>1</v>
      </c>
      <c r="R500">
        <f>IFERROR(IF(I500=1,VLOOKUP(F500,Lookup!$A$2:$B$15,2,FALSE),0),0.5)</f>
        <v>0</v>
      </c>
      <c r="S500">
        <f>IF(K500=1,1,IFERROR(IF(H500="pass",VLOOKUP(F500,[1]Lookup!$D$2:$E$26,2,FALSE),0),1.6))</f>
        <v>1.6</v>
      </c>
      <c r="T500" s="6">
        <v>1.6525000000000001</v>
      </c>
      <c r="U500" s="6">
        <f t="shared" si="7"/>
        <v>1.6525000000000001</v>
      </c>
      <c r="V500" t="s">
        <v>40</v>
      </c>
    </row>
    <row r="501" spans="1:22" hidden="1">
      <c r="A501">
        <v>161</v>
      </c>
      <c r="B501" s="22">
        <v>1</v>
      </c>
      <c r="C501" s="22" t="s">
        <v>30</v>
      </c>
      <c r="D501" s="22" t="s">
        <v>13</v>
      </c>
      <c r="E501" s="22">
        <v>67</v>
      </c>
      <c r="F501" s="22">
        <v>33</v>
      </c>
      <c r="G501" s="22" t="s">
        <v>709</v>
      </c>
      <c r="H501" s="22" t="s">
        <v>439</v>
      </c>
      <c r="I501" s="22">
        <v>0</v>
      </c>
      <c r="J501" s="22">
        <v>1</v>
      </c>
      <c r="K501" s="22">
        <v>0</v>
      </c>
      <c r="L501" s="22">
        <v>0</v>
      </c>
      <c r="M501" s="22" t="s">
        <v>641</v>
      </c>
      <c r="N501" s="22">
        <v>4</v>
      </c>
      <c r="O501" s="22">
        <v>4</v>
      </c>
      <c r="P501" s="22">
        <v>0</v>
      </c>
      <c r="Q501" s="22">
        <v>1</v>
      </c>
      <c r="R501">
        <f>IFERROR(IF(I501=1,VLOOKUP(F501,Lookup!$A$2:$B$15,2,FALSE),0),0.5)</f>
        <v>0</v>
      </c>
      <c r="S501">
        <f>IF(K501=1,1,IFERROR(IF(H501="pass",VLOOKUP(F501,[1]Lookup!$D$2:$E$26,2,FALSE),0),1.6))</f>
        <v>1.6</v>
      </c>
      <c r="T501" s="6">
        <v>1.6700000000000002</v>
      </c>
      <c r="U501" s="6">
        <f t="shared" si="7"/>
        <v>1.6700000000000002</v>
      </c>
      <c r="V501" t="s">
        <v>492</v>
      </c>
    </row>
    <row r="502" spans="1:22" hidden="1">
      <c r="A502">
        <v>162</v>
      </c>
      <c r="B502" s="22">
        <v>1</v>
      </c>
      <c r="C502" s="22" t="s">
        <v>30</v>
      </c>
      <c r="D502" s="22" t="s">
        <v>13</v>
      </c>
      <c r="E502" s="22">
        <v>57</v>
      </c>
      <c r="F502" s="22">
        <v>43</v>
      </c>
      <c r="G502" s="22" t="s">
        <v>710</v>
      </c>
      <c r="H502" s="22" t="s">
        <v>439</v>
      </c>
      <c r="I502" s="22">
        <v>0</v>
      </c>
      <c r="J502" s="22">
        <v>1</v>
      </c>
      <c r="K502" s="22">
        <v>0</v>
      </c>
      <c r="L502" s="22">
        <v>0</v>
      </c>
      <c r="M502" s="22" t="s">
        <v>588</v>
      </c>
      <c r="N502" s="22">
        <v>-3</v>
      </c>
      <c r="O502" s="22">
        <v>-3</v>
      </c>
      <c r="P502" s="22">
        <v>0</v>
      </c>
      <c r="Q502" s="22">
        <v>1</v>
      </c>
      <c r="R502">
        <f>IFERROR(IF(I502=1,VLOOKUP(F502,Lookup!$A$2:$B$15,2,FALSE),0),0.5)</f>
        <v>0</v>
      </c>
      <c r="S502">
        <f>IF(K502=1,1,IFERROR(IF(H502="pass",VLOOKUP(F502,[1]Lookup!$D$2:$E$26,2,FALSE),0),1.6))</f>
        <v>1.6</v>
      </c>
      <c r="T502" s="6">
        <v>1.5475000000000001</v>
      </c>
      <c r="U502" s="6">
        <f t="shared" si="7"/>
        <v>1.5475000000000001</v>
      </c>
      <c r="V502" t="s">
        <v>74</v>
      </c>
    </row>
    <row r="503" spans="1:22" hidden="1">
      <c r="A503">
        <v>163</v>
      </c>
      <c r="B503" s="22">
        <v>1</v>
      </c>
      <c r="C503" s="22" t="s">
        <v>30</v>
      </c>
      <c r="D503" s="22" t="s">
        <v>13</v>
      </c>
      <c r="E503" s="22">
        <v>49</v>
      </c>
      <c r="F503" s="22">
        <v>51</v>
      </c>
      <c r="G503" s="22" t="s">
        <v>711</v>
      </c>
      <c r="H503" s="22" t="s">
        <v>439</v>
      </c>
      <c r="I503" s="22">
        <v>0</v>
      </c>
      <c r="J503" s="22">
        <v>1</v>
      </c>
      <c r="K503" s="22">
        <v>0</v>
      </c>
      <c r="L503" s="22">
        <v>0</v>
      </c>
      <c r="M503" s="22" t="s">
        <v>592</v>
      </c>
      <c r="N503" s="22">
        <v>6</v>
      </c>
      <c r="O503" s="22">
        <v>6</v>
      </c>
      <c r="P503" s="22">
        <v>0</v>
      </c>
      <c r="Q503" s="22">
        <v>1</v>
      </c>
      <c r="R503">
        <f>IFERROR(IF(I503=1,VLOOKUP(F503,Lookup!$A$2:$B$15,2,FALSE),0),0.5)</f>
        <v>0</v>
      </c>
      <c r="S503">
        <f>IF(K503=1,1,IFERROR(IF(H503="pass",VLOOKUP(F503,[1]Lookup!$D$2:$E$26,2,FALSE),0),1.6))</f>
        <v>1.6</v>
      </c>
      <c r="T503" s="6">
        <v>1.7050000000000001</v>
      </c>
      <c r="U503" s="6">
        <f t="shared" si="7"/>
        <v>1.7050000000000001</v>
      </c>
      <c r="V503" t="s">
        <v>460</v>
      </c>
    </row>
    <row r="504" spans="1:22" hidden="1">
      <c r="A504">
        <v>164</v>
      </c>
      <c r="B504" s="22">
        <v>1</v>
      </c>
      <c r="C504" s="22" t="s">
        <v>30</v>
      </c>
      <c r="D504" s="22" t="s">
        <v>13</v>
      </c>
      <c r="E504" s="22">
        <v>39</v>
      </c>
      <c r="F504" s="22">
        <v>61</v>
      </c>
      <c r="G504" s="22" t="s">
        <v>712</v>
      </c>
      <c r="H504" s="22" t="s">
        <v>439</v>
      </c>
      <c r="I504" s="22">
        <v>0</v>
      </c>
      <c r="J504" s="22">
        <v>1</v>
      </c>
      <c r="K504" s="22">
        <v>0</v>
      </c>
      <c r="L504" s="22">
        <v>0</v>
      </c>
      <c r="M504" s="22" t="s">
        <v>588</v>
      </c>
      <c r="N504" s="22">
        <v>3</v>
      </c>
      <c r="O504" s="22">
        <v>3</v>
      </c>
      <c r="P504" s="22">
        <v>0</v>
      </c>
      <c r="Q504" s="22">
        <v>1</v>
      </c>
      <c r="R504">
        <f>IFERROR(IF(I504=1,VLOOKUP(F504,Lookup!$A$2:$B$15,2,FALSE),0),0.5)</f>
        <v>0</v>
      </c>
      <c r="S504">
        <f>IF(K504=1,1,IFERROR(IF(H504="pass",VLOOKUP(F504,[1]Lookup!$D$2:$E$26,2,FALSE),0),1.6))</f>
        <v>1.6</v>
      </c>
      <c r="T504" s="6">
        <v>1.6525000000000001</v>
      </c>
      <c r="U504" s="6">
        <f t="shared" si="7"/>
        <v>1.6525000000000001</v>
      </c>
      <c r="V504" t="s">
        <v>74</v>
      </c>
    </row>
    <row r="505" spans="1:22" hidden="1">
      <c r="A505">
        <v>166</v>
      </c>
      <c r="B505" s="22">
        <v>1</v>
      </c>
      <c r="C505" s="22" t="s">
        <v>30</v>
      </c>
      <c r="D505" s="22" t="s">
        <v>13</v>
      </c>
      <c r="E505" s="22">
        <v>41</v>
      </c>
      <c r="F505" s="22">
        <v>59</v>
      </c>
      <c r="G505" s="22" t="s">
        <v>713</v>
      </c>
      <c r="H505" s="22" t="s">
        <v>439</v>
      </c>
      <c r="I505" s="22">
        <v>0</v>
      </c>
      <c r="J505" s="22">
        <v>1</v>
      </c>
      <c r="K505" s="22">
        <v>0</v>
      </c>
      <c r="L505" s="22">
        <v>0</v>
      </c>
      <c r="M505" s="22" t="s">
        <v>614</v>
      </c>
      <c r="N505" s="22">
        <v>3</v>
      </c>
      <c r="O505" s="22">
        <v>3</v>
      </c>
      <c r="P505" s="22">
        <v>0</v>
      </c>
      <c r="Q505" s="22">
        <v>1</v>
      </c>
      <c r="R505">
        <f>IFERROR(IF(I505=1,VLOOKUP(F505,Lookup!$A$2:$B$15,2,FALSE),0),0.5)</f>
        <v>0</v>
      </c>
      <c r="S505">
        <f>IF(K505=1,1,IFERROR(IF(H505="pass",VLOOKUP(F505,[1]Lookup!$D$2:$E$26,2,FALSE),0),1.6))</f>
        <v>1.6</v>
      </c>
      <c r="T505" s="6">
        <v>1.6525000000000001</v>
      </c>
      <c r="U505" s="6">
        <f t="shared" si="7"/>
        <v>1.6525000000000001</v>
      </c>
      <c r="V505" t="s">
        <v>116</v>
      </c>
    </row>
    <row r="506" spans="1:22" hidden="1">
      <c r="A506">
        <v>167</v>
      </c>
      <c r="B506" s="22">
        <v>1</v>
      </c>
      <c r="C506" s="22" t="s">
        <v>30</v>
      </c>
      <c r="D506" s="22" t="s">
        <v>13</v>
      </c>
      <c r="E506" s="22">
        <v>34</v>
      </c>
      <c r="F506" s="22">
        <v>66</v>
      </c>
      <c r="G506" s="22" t="s">
        <v>714</v>
      </c>
      <c r="H506" s="22" t="s">
        <v>439</v>
      </c>
      <c r="I506" s="22">
        <v>0</v>
      </c>
      <c r="J506" s="22">
        <v>1</v>
      </c>
      <c r="K506" s="22">
        <v>0</v>
      </c>
      <c r="L506" s="22">
        <v>0</v>
      </c>
      <c r="M506" s="22" t="s">
        <v>634</v>
      </c>
      <c r="N506" s="22">
        <v>9</v>
      </c>
      <c r="O506" s="22">
        <v>9</v>
      </c>
      <c r="P506" s="22">
        <v>0</v>
      </c>
      <c r="Q506" s="22">
        <v>1</v>
      </c>
      <c r="R506">
        <f>IFERROR(IF(I506=1,VLOOKUP(F506,Lookup!$A$2:$B$15,2,FALSE),0),0.5)</f>
        <v>0</v>
      </c>
      <c r="S506">
        <f>IF(K506=1,1,IFERROR(IF(H506="pass",VLOOKUP(F506,[1]Lookup!$D$2:$E$26,2,FALSE),0),1.6))</f>
        <v>1.6</v>
      </c>
      <c r="T506" s="6">
        <v>1.7575000000000001</v>
      </c>
      <c r="U506" s="6">
        <f t="shared" si="7"/>
        <v>1.7575000000000001</v>
      </c>
      <c r="V506" t="s">
        <v>37</v>
      </c>
    </row>
    <row r="507" spans="1:22" hidden="1">
      <c r="A507">
        <v>169</v>
      </c>
      <c r="B507" s="22">
        <v>1</v>
      </c>
      <c r="C507" s="22" t="s">
        <v>13</v>
      </c>
      <c r="D507" s="22" t="s">
        <v>30</v>
      </c>
      <c r="E507" s="22">
        <v>64</v>
      </c>
      <c r="F507" s="22">
        <v>36</v>
      </c>
      <c r="G507" s="22" t="s">
        <v>716</v>
      </c>
      <c r="H507" s="22" t="s">
        <v>439</v>
      </c>
      <c r="I507" s="22">
        <v>0</v>
      </c>
      <c r="J507" s="22">
        <v>1</v>
      </c>
      <c r="K507" s="22">
        <v>0</v>
      </c>
      <c r="L507" s="22">
        <v>0</v>
      </c>
      <c r="M507" s="22" t="s">
        <v>605</v>
      </c>
      <c r="N507" s="22">
        <v>-2</v>
      </c>
      <c r="O507" s="22">
        <v>-2</v>
      </c>
      <c r="P507" s="22">
        <v>0</v>
      </c>
      <c r="Q507" s="22">
        <v>1</v>
      </c>
      <c r="R507">
        <f>IFERROR(IF(I507=1,VLOOKUP(F507,Lookup!$A$2:$B$15,2,FALSE),0),0.5)</f>
        <v>0</v>
      </c>
      <c r="S507">
        <f>IF(K507=1,1,IFERROR(IF(H507="pass",VLOOKUP(F507,[1]Lookup!$D$2:$E$26,2,FALSE),0),1.6))</f>
        <v>1.6</v>
      </c>
      <c r="T507" s="6">
        <v>1.5650000000000002</v>
      </c>
      <c r="U507" s="6">
        <f t="shared" si="7"/>
        <v>1.5650000000000002</v>
      </c>
      <c r="V507" t="s">
        <v>531</v>
      </c>
    </row>
    <row r="508" spans="1:22" hidden="1">
      <c r="A508">
        <v>191</v>
      </c>
      <c r="B508" s="22">
        <v>1</v>
      </c>
      <c r="C508" s="22" t="s">
        <v>8</v>
      </c>
      <c r="D508" s="22" t="s">
        <v>0</v>
      </c>
      <c r="E508" s="22">
        <v>34</v>
      </c>
      <c r="F508" s="22">
        <v>66</v>
      </c>
      <c r="G508" s="22" t="s">
        <v>735</v>
      </c>
      <c r="H508" s="22" t="s">
        <v>439</v>
      </c>
      <c r="I508" s="22">
        <v>0</v>
      </c>
      <c r="J508" s="22">
        <v>1</v>
      </c>
      <c r="K508" s="22">
        <v>0</v>
      </c>
      <c r="L508" s="22">
        <v>0</v>
      </c>
      <c r="M508" s="22" t="s">
        <v>728</v>
      </c>
      <c r="N508" s="22">
        <v>7</v>
      </c>
      <c r="O508" s="22">
        <v>7</v>
      </c>
      <c r="P508" s="22">
        <v>0</v>
      </c>
      <c r="Q508" s="22">
        <v>1</v>
      </c>
      <c r="R508">
        <f>IFERROR(IF(I508=1,VLOOKUP(F508,Lookup!$A$2:$B$15,2,FALSE),0),0.5)</f>
        <v>0</v>
      </c>
      <c r="S508">
        <f>IF(K508=1,1,IFERROR(IF(H508="pass",VLOOKUP(F508,[1]Lookup!$D$2:$E$26,2,FALSE),0),1.6))</f>
        <v>1.6</v>
      </c>
      <c r="T508" s="6">
        <v>1.7225000000000001</v>
      </c>
      <c r="U508" s="6">
        <f t="shared" si="7"/>
        <v>1.7225000000000001</v>
      </c>
      <c r="V508" t="s">
        <v>93</v>
      </c>
    </row>
    <row r="509" spans="1:22" hidden="1">
      <c r="A509">
        <v>193</v>
      </c>
      <c r="B509" s="22">
        <v>1</v>
      </c>
      <c r="C509" s="22" t="s">
        <v>8</v>
      </c>
      <c r="D509" s="22" t="s">
        <v>0</v>
      </c>
      <c r="E509" s="22">
        <v>28</v>
      </c>
      <c r="F509" s="22">
        <v>72</v>
      </c>
      <c r="G509" s="22" t="s">
        <v>738</v>
      </c>
      <c r="H509" s="22" t="s">
        <v>439</v>
      </c>
      <c r="I509" s="22">
        <v>0</v>
      </c>
      <c r="J509" s="22">
        <v>1</v>
      </c>
      <c r="K509" s="22">
        <v>0</v>
      </c>
      <c r="L509" s="22">
        <v>0</v>
      </c>
      <c r="M509" s="22" t="s">
        <v>739</v>
      </c>
      <c r="N509" s="22">
        <v>24</v>
      </c>
      <c r="O509" s="22">
        <v>24</v>
      </c>
      <c r="P509" s="22">
        <v>0</v>
      </c>
      <c r="Q509" s="22">
        <v>1</v>
      </c>
      <c r="R509">
        <f>IFERROR(IF(I509=1,VLOOKUP(F509,Lookup!$A$2:$B$15,2,FALSE),0),0.5)</f>
        <v>0</v>
      </c>
      <c r="S509">
        <f>IF(K509=1,1,IFERROR(IF(H509="pass",VLOOKUP(F509,[1]Lookup!$D$2:$E$26,2,FALSE),0),1.6))</f>
        <v>1.6</v>
      </c>
      <c r="T509" s="6">
        <v>2.02</v>
      </c>
      <c r="U509" s="6">
        <f t="shared" si="7"/>
        <v>2.02</v>
      </c>
      <c r="V509" t="s">
        <v>100</v>
      </c>
    </row>
    <row r="510" spans="1:22" hidden="1">
      <c r="A510">
        <v>194</v>
      </c>
      <c r="B510" s="22">
        <v>1</v>
      </c>
      <c r="C510" s="22" t="s">
        <v>8</v>
      </c>
      <c r="D510" s="22" t="s">
        <v>0</v>
      </c>
      <c r="E510" s="22">
        <v>28</v>
      </c>
      <c r="F510" s="22">
        <v>72</v>
      </c>
      <c r="G510" s="22" t="s">
        <v>740</v>
      </c>
      <c r="H510" s="22" t="s">
        <v>439</v>
      </c>
      <c r="I510" s="22">
        <v>0</v>
      </c>
      <c r="J510" s="22">
        <v>1</v>
      </c>
      <c r="K510" s="22">
        <v>0</v>
      </c>
      <c r="L510" s="22">
        <v>0</v>
      </c>
      <c r="M510" s="22" t="s">
        <v>737</v>
      </c>
      <c r="N510" s="22">
        <v>6</v>
      </c>
      <c r="O510" s="22">
        <v>6</v>
      </c>
      <c r="P510" s="22">
        <v>0</v>
      </c>
      <c r="Q510" s="22">
        <v>1</v>
      </c>
      <c r="R510">
        <f>IFERROR(IF(I510=1,VLOOKUP(F510,Lookup!$A$2:$B$15,2,FALSE),0),0.5)</f>
        <v>0</v>
      </c>
      <c r="S510">
        <f>IF(K510=1,1,IFERROR(IF(H510="pass",VLOOKUP(F510,[1]Lookup!$D$2:$E$26,2,FALSE),0),1.6))</f>
        <v>1.6</v>
      </c>
      <c r="T510" s="6">
        <v>1.7050000000000001</v>
      </c>
      <c r="U510" s="6">
        <f t="shared" si="7"/>
        <v>1.7050000000000001</v>
      </c>
      <c r="V510" t="s">
        <v>111</v>
      </c>
    </row>
    <row r="511" spans="1:22" hidden="1">
      <c r="A511">
        <v>199</v>
      </c>
      <c r="B511" s="22">
        <v>1</v>
      </c>
      <c r="C511" s="22" t="s">
        <v>0</v>
      </c>
      <c r="D511" s="22" t="s">
        <v>8</v>
      </c>
      <c r="E511" s="22">
        <v>71</v>
      </c>
      <c r="F511" s="22">
        <v>29</v>
      </c>
      <c r="G511" s="22" t="s">
        <v>745</v>
      </c>
      <c r="H511" s="22" t="s">
        <v>439</v>
      </c>
      <c r="I511" s="22">
        <v>0</v>
      </c>
      <c r="J511" s="22">
        <v>1</v>
      </c>
      <c r="K511" s="22">
        <v>0</v>
      </c>
      <c r="L511" s="22">
        <v>0</v>
      </c>
      <c r="M511" s="22" t="s">
        <v>744</v>
      </c>
      <c r="N511" s="22">
        <v>-5</v>
      </c>
      <c r="O511" s="22">
        <v>-5</v>
      </c>
      <c r="P511" s="22">
        <v>0</v>
      </c>
      <c r="Q511" s="22">
        <v>1</v>
      </c>
      <c r="R511">
        <f>IFERROR(IF(I511=1,VLOOKUP(F511,Lookup!$A$2:$B$15,2,FALSE),0),0.5)</f>
        <v>0</v>
      </c>
      <c r="S511">
        <f>IF(K511=1,1,IFERROR(IF(H511="pass",VLOOKUP(F511,[1]Lookup!$D$2:$E$26,2,FALSE),0),1.6))</f>
        <v>1.6</v>
      </c>
      <c r="T511" s="6">
        <v>1.5125000000000002</v>
      </c>
      <c r="U511" s="6">
        <f t="shared" si="7"/>
        <v>1.5125000000000002</v>
      </c>
      <c r="V511" t="s">
        <v>544</v>
      </c>
    </row>
    <row r="512" spans="1:22" hidden="1">
      <c r="A512">
        <v>201</v>
      </c>
      <c r="B512" s="22">
        <v>1</v>
      </c>
      <c r="C512" s="22" t="s">
        <v>0</v>
      </c>
      <c r="D512" s="22" t="s">
        <v>8</v>
      </c>
      <c r="E512" s="22">
        <v>67</v>
      </c>
      <c r="F512" s="22">
        <v>33</v>
      </c>
      <c r="G512" s="22" t="s">
        <v>746</v>
      </c>
      <c r="H512" s="22" t="s">
        <v>439</v>
      </c>
      <c r="I512" s="22">
        <v>0</v>
      </c>
      <c r="J512" s="22">
        <v>1</v>
      </c>
      <c r="K512" s="22">
        <v>0</v>
      </c>
      <c r="L512" s="22">
        <v>0</v>
      </c>
      <c r="M512" s="22" t="s">
        <v>747</v>
      </c>
      <c r="N512" s="22">
        <v>7</v>
      </c>
      <c r="O512" s="22">
        <v>7</v>
      </c>
      <c r="P512" s="22">
        <v>0</v>
      </c>
      <c r="Q512" s="22">
        <v>1</v>
      </c>
      <c r="R512">
        <f>IFERROR(IF(I512=1,VLOOKUP(F512,Lookup!$A$2:$B$15,2,FALSE),0),0.5)</f>
        <v>0</v>
      </c>
      <c r="S512">
        <f>IF(K512=1,1,IFERROR(IF(H512="pass",VLOOKUP(F512,[1]Lookup!$D$2:$E$26,2,FALSE),0),1.6))</f>
        <v>1.6</v>
      </c>
      <c r="T512" s="6">
        <v>1.7225000000000001</v>
      </c>
      <c r="U512" s="6">
        <f t="shared" si="7"/>
        <v>1.7225000000000001</v>
      </c>
      <c r="V512" t="s">
        <v>535</v>
      </c>
    </row>
    <row r="513" spans="1:22" hidden="1">
      <c r="A513">
        <v>203</v>
      </c>
      <c r="B513" s="22">
        <v>1</v>
      </c>
      <c r="C513" s="22" t="s">
        <v>0</v>
      </c>
      <c r="D513" s="22" t="s">
        <v>8</v>
      </c>
      <c r="E513" s="22">
        <v>64</v>
      </c>
      <c r="F513" s="22">
        <v>36</v>
      </c>
      <c r="G513" s="22" t="s">
        <v>748</v>
      </c>
      <c r="H513" s="22" t="s">
        <v>439</v>
      </c>
      <c r="I513" s="22">
        <v>0</v>
      </c>
      <c r="J513" s="22">
        <v>1</v>
      </c>
      <c r="K513" s="22">
        <v>0</v>
      </c>
      <c r="L513" s="22">
        <v>0</v>
      </c>
      <c r="M513" s="22" t="s">
        <v>749</v>
      </c>
      <c r="N513" s="22">
        <v>8</v>
      </c>
      <c r="O513" s="22">
        <v>8</v>
      </c>
      <c r="P513" s="22">
        <v>0</v>
      </c>
      <c r="Q513" s="22">
        <v>1</v>
      </c>
      <c r="R513">
        <f>IFERROR(IF(I513=1,VLOOKUP(F513,Lookup!$A$2:$B$15,2,FALSE),0),0.5)</f>
        <v>0</v>
      </c>
      <c r="S513">
        <f>IF(K513=1,1,IFERROR(IF(H513="pass",VLOOKUP(F513,[1]Lookup!$D$2:$E$26,2,FALSE),0),1.6))</f>
        <v>1.6</v>
      </c>
      <c r="T513" s="6">
        <v>1.74</v>
      </c>
      <c r="U513" s="6">
        <f t="shared" si="7"/>
        <v>1.74</v>
      </c>
      <c r="V513" t="s">
        <v>135</v>
      </c>
    </row>
    <row r="514" spans="1:22" hidden="1">
      <c r="A514">
        <v>211</v>
      </c>
      <c r="B514" s="22">
        <v>1</v>
      </c>
      <c r="C514" s="22" t="s">
        <v>0</v>
      </c>
      <c r="D514" s="22" t="s">
        <v>8</v>
      </c>
      <c r="E514" s="22">
        <v>65</v>
      </c>
      <c r="F514" s="22">
        <v>35</v>
      </c>
      <c r="G514" s="22" t="s">
        <v>755</v>
      </c>
      <c r="H514" s="22" t="s">
        <v>439</v>
      </c>
      <c r="I514" s="22">
        <v>0</v>
      </c>
      <c r="J514" s="22">
        <v>1</v>
      </c>
      <c r="K514" s="22">
        <v>0</v>
      </c>
      <c r="L514" s="22">
        <v>0</v>
      </c>
      <c r="M514" s="22" t="s">
        <v>756</v>
      </c>
      <c r="N514" s="22">
        <v>-2</v>
      </c>
      <c r="O514" s="22">
        <v>-2</v>
      </c>
      <c r="P514" s="22">
        <v>0</v>
      </c>
      <c r="Q514" s="22">
        <v>1</v>
      </c>
      <c r="R514">
        <f>IFERROR(IF(I514=1,VLOOKUP(F514,Lookup!$A$2:$B$15,2,FALSE),0),0.5)</f>
        <v>0</v>
      </c>
      <c r="S514">
        <f>IF(K514=1,1,IFERROR(IF(H514="pass",VLOOKUP(F514,[1]Lookup!$D$2:$E$26,2,FALSE),0),1.6))</f>
        <v>1.6</v>
      </c>
      <c r="T514" s="6">
        <v>1.5650000000000002</v>
      </c>
      <c r="U514" s="6">
        <f t="shared" si="7"/>
        <v>1.5650000000000002</v>
      </c>
      <c r="V514" t="s">
        <v>136</v>
      </c>
    </row>
    <row r="515" spans="1:22" hidden="1">
      <c r="A515">
        <v>212</v>
      </c>
      <c r="B515" s="22">
        <v>1</v>
      </c>
      <c r="C515" s="22" t="s">
        <v>0</v>
      </c>
      <c r="D515" s="22" t="s">
        <v>8</v>
      </c>
      <c r="E515" s="22">
        <v>65</v>
      </c>
      <c r="F515" s="22">
        <v>35</v>
      </c>
      <c r="G515" s="22" t="s">
        <v>757</v>
      </c>
      <c r="H515" s="22" t="s">
        <v>439</v>
      </c>
      <c r="I515" s="22">
        <v>0</v>
      </c>
      <c r="J515" s="22">
        <v>1</v>
      </c>
      <c r="K515" s="22">
        <v>0</v>
      </c>
      <c r="L515" s="22">
        <v>0</v>
      </c>
      <c r="M515" s="22" t="s">
        <v>744</v>
      </c>
      <c r="N515" s="22">
        <v>2</v>
      </c>
      <c r="O515" s="22">
        <v>2</v>
      </c>
      <c r="P515" s="22">
        <v>0</v>
      </c>
      <c r="Q515" s="22">
        <v>1</v>
      </c>
      <c r="R515">
        <f>IFERROR(IF(I515=1,VLOOKUP(F515,Lookup!$A$2:$B$15,2,FALSE),0),0.5)</f>
        <v>0</v>
      </c>
      <c r="S515">
        <f>IF(K515=1,1,IFERROR(IF(H515="pass",VLOOKUP(F515,[1]Lookup!$D$2:$E$26,2,FALSE),0),1.6))</f>
        <v>1.6</v>
      </c>
      <c r="T515" s="6">
        <v>1.635</v>
      </c>
      <c r="U515" s="6">
        <f t="shared" ref="U515:U578" si="8">R515+IF(S515&gt;=3.2,S515,IF(AND(S515&lt;3.2,S515&gt;=1.8),S515*0.66+T515*0.34,T515))+K515*0.4735*2</f>
        <v>1.635</v>
      </c>
      <c r="V515" t="s">
        <v>544</v>
      </c>
    </row>
    <row r="516" spans="1:22" hidden="1">
      <c r="A516">
        <v>214</v>
      </c>
      <c r="B516" s="22">
        <v>1</v>
      </c>
      <c r="C516" s="22" t="s">
        <v>0</v>
      </c>
      <c r="D516" s="22" t="s">
        <v>8</v>
      </c>
      <c r="E516" s="22">
        <v>41</v>
      </c>
      <c r="F516" s="22">
        <v>59</v>
      </c>
      <c r="G516" s="22" t="s">
        <v>759</v>
      </c>
      <c r="H516" s="22" t="s">
        <v>439</v>
      </c>
      <c r="I516" s="22">
        <v>0</v>
      </c>
      <c r="J516" s="22">
        <v>1</v>
      </c>
      <c r="K516" s="22">
        <v>0</v>
      </c>
      <c r="L516" s="22">
        <v>0</v>
      </c>
      <c r="M516" s="22" t="s">
        <v>747</v>
      </c>
      <c r="N516" s="22">
        <v>5</v>
      </c>
      <c r="O516" s="22">
        <v>5</v>
      </c>
      <c r="P516" s="22">
        <v>0</v>
      </c>
      <c r="Q516" s="22">
        <v>1</v>
      </c>
      <c r="R516">
        <f>IFERROR(IF(I516=1,VLOOKUP(F516,Lookup!$A$2:$B$15,2,FALSE),0),0.5)</f>
        <v>0</v>
      </c>
      <c r="S516">
        <f>IF(K516=1,1,IFERROR(IF(H516="pass",VLOOKUP(F516,[1]Lookup!$D$2:$E$26,2,FALSE),0),1.6))</f>
        <v>1.6</v>
      </c>
      <c r="T516" s="6">
        <v>1.6875</v>
      </c>
      <c r="U516" s="6">
        <f t="shared" si="8"/>
        <v>1.6875</v>
      </c>
      <c r="V516" t="s">
        <v>535</v>
      </c>
    </row>
    <row r="517" spans="1:22" hidden="1">
      <c r="A517">
        <v>215</v>
      </c>
      <c r="B517" s="22">
        <v>1</v>
      </c>
      <c r="C517" s="22" t="s">
        <v>0</v>
      </c>
      <c r="D517" s="22" t="s">
        <v>8</v>
      </c>
      <c r="E517" s="22">
        <v>41</v>
      </c>
      <c r="F517" s="22">
        <v>59</v>
      </c>
      <c r="G517" s="22" t="s">
        <v>760</v>
      </c>
      <c r="H517" s="22" t="s">
        <v>439</v>
      </c>
      <c r="I517" s="22">
        <v>0</v>
      </c>
      <c r="J517" s="22">
        <v>1</v>
      </c>
      <c r="K517" s="22">
        <v>0</v>
      </c>
      <c r="L517" s="22">
        <v>0</v>
      </c>
      <c r="M517" s="22" t="s">
        <v>749</v>
      </c>
      <c r="N517" s="22">
        <v>6</v>
      </c>
      <c r="O517" s="22">
        <v>6</v>
      </c>
      <c r="P517" s="22">
        <v>0</v>
      </c>
      <c r="Q517" s="22">
        <v>1</v>
      </c>
      <c r="R517">
        <f>IFERROR(IF(I517=1,VLOOKUP(F517,Lookup!$A$2:$B$15,2,FALSE),0),0.5)</f>
        <v>0</v>
      </c>
      <c r="S517">
        <f>IF(K517=1,1,IFERROR(IF(H517="pass",VLOOKUP(F517,[1]Lookup!$D$2:$E$26,2,FALSE),0),1.6))</f>
        <v>1.6</v>
      </c>
      <c r="T517" s="6">
        <v>1.7050000000000001</v>
      </c>
      <c r="U517" s="6">
        <f t="shared" si="8"/>
        <v>1.7050000000000001</v>
      </c>
      <c r="V517" t="s">
        <v>135</v>
      </c>
    </row>
    <row r="518" spans="1:22" hidden="1">
      <c r="A518">
        <v>221</v>
      </c>
      <c r="B518" s="22">
        <v>1</v>
      </c>
      <c r="C518" s="22" t="s">
        <v>8</v>
      </c>
      <c r="D518" s="22" t="s">
        <v>0</v>
      </c>
      <c r="E518" s="22">
        <v>72</v>
      </c>
      <c r="F518" s="22">
        <v>28</v>
      </c>
      <c r="G518" s="22" t="s">
        <v>764</v>
      </c>
      <c r="H518" s="22" t="s">
        <v>439</v>
      </c>
      <c r="I518" s="22">
        <v>0</v>
      </c>
      <c r="J518" s="22">
        <v>1</v>
      </c>
      <c r="K518" s="22">
        <v>0</v>
      </c>
      <c r="L518" s="22">
        <v>0</v>
      </c>
      <c r="M518" s="22" t="s">
        <v>728</v>
      </c>
      <c r="N518" s="22">
        <v>13</v>
      </c>
      <c r="O518" s="22">
        <v>13</v>
      </c>
      <c r="P518" s="22">
        <v>0</v>
      </c>
      <c r="Q518" s="22">
        <v>1</v>
      </c>
      <c r="R518">
        <f>IFERROR(IF(I518=1,VLOOKUP(F518,Lookup!$A$2:$B$15,2,FALSE),0),0.5)</f>
        <v>0</v>
      </c>
      <c r="S518">
        <f>IF(K518=1,1,IFERROR(IF(H518="pass",VLOOKUP(F518,[1]Lookup!$D$2:$E$26,2,FALSE),0),1.6))</f>
        <v>1.6</v>
      </c>
      <c r="T518" s="6">
        <v>1.8275000000000001</v>
      </c>
      <c r="U518" s="6">
        <f t="shared" si="8"/>
        <v>1.8275000000000001</v>
      </c>
      <c r="V518" t="s">
        <v>93</v>
      </c>
    </row>
    <row r="519" spans="1:22" hidden="1">
      <c r="A519">
        <v>222</v>
      </c>
      <c r="B519" s="22">
        <v>1</v>
      </c>
      <c r="C519" s="22" t="s">
        <v>8</v>
      </c>
      <c r="D519" s="22" t="s">
        <v>0</v>
      </c>
      <c r="E519" s="22">
        <v>72</v>
      </c>
      <c r="F519" s="22">
        <v>28</v>
      </c>
      <c r="G519" s="22" t="s">
        <v>765</v>
      </c>
      <c r="H519" s="22" t="s">
        <v>439</v>
      </c>
      <c r="I519" s="22">
        <v>0</v>
      </c>
      <c r="J519" s="22">
        <v>1</v>
      </c>
      <c r="K519" s="22">
        <v>0</v>
      </c>
      <c r="L519" s="22">
        <v>0</v>
      </c>
      <c r="M519" s="22" t="s">
        <v>728</v>
      </c>
      <c r="N519" s="22">
        <v>12</v>
      </c>
      <c r="O519" s="22">
        <v>12</v>
      </c>
      <c r="P519" s="22">
        <v>0</v>
      </c>
      <c r="Q519" s="22">
        <v>1</v>
      </c>
      <c r="R519">
        <f>IFERROR(IF(I519=1,VLOOKUP(F519,Lookup!$A$2:$B$15,2,FALSE),0),0.5)</f>
        <v>0</v>
      </c>
      <c r="S519">
        <f>IF(K519=1,1,IFERROR(IF(H519="pass",VLOOKUP(F519,[1]Lookup!$D$2:$E$26,2,FALSE),0),1.6))</f>
        <v>1.6</v>
      </c>
      <c r="T519" s="6">
        <v>1.81</v>
      </c>
      <c r="U519" s="6">
        <f t="shared" si="8"/>
        <v>1.81</v>
      </c>
      <c r="V519" t="s">
        <v>93</v>
      </c>
    </row>
    <row r="520" spans="1:22" hidden="1">
      <c r="A520">
        <v>230</v>
      </c>
      <c r="B520" s="22">
        <v>1</v>
      </c>
      <c r="C520" s="22" t="s">
        <v>8</v>
      </c>
      <c r="D520" s="22" t="s">
        <v>0</v>
      </c>
      <c r="E520" s="22">
        <v>65</v>
      </c>
      <c r="F520" s="22">
        <v>35</v>
      </c>
      <c r="G520" s="22" t="s">
        <v>772</v>
      </c>
      <c r="H520" s="22" t="s">
        <v>439</v>
      </c>
      <c r="I520" s="22">
        <v>0</v>
      </c>
      <c r="J520" s="22">
        <v>1</v>
      </c>
      <c r="K520" s="22">
        <v>0</v>
      </c>
      <c r="L520" s="22">
        <v>0</v>
      </c>
      <c r="M520" s="22" t="s">
        <v>737</v>
      </c>
      <c r="N520" s="22">
        <v>2</v>
      </c>
      <c r="O520" s="22">
        <v>2</v>
      </c>
      <c r="P520" s="22">
        <v>0</v>
      </c>
      <c r="Q520" s="22">
        <v>1</v>
      </c>
      <c r="R520">
        <f>IFERROR(IF(I520=1,VLOOKUP(F520,Lookup!$A$2:$B$15,2,FALSE),0),0.5)</f>
        <v>0</v>
      </c>
      <c r="S520">
        <f>IF(K520=1,1,IFERROR(IF(H520="pass",VLOOKUP(F520,[1]Lookup!$D$2:$E$26,2,FALSE),0),1.6))</f>
        <v>1.6</v>
      </c>
      <c r="T520" s="6">
        <v>1.635</v>
      </c>
      <c r="U520" s="6">
        <f t="shared" si="8"/>
        <v>1.635</v>
      </c>
      <c r="V520" t="s">
        <v>111</v>
      </c>
    </row>
    <row r="521" spans="1:22" hidden="1">
      <c r="A521">
        <v>234</v>
      </c>
      <c r="B521" s="22">
        <v>1</v>
      </c>
      <c r="C521" s="22" t="s">
        <v>0</v>
      </c>
      <c r="D521" s="22" t="s">
        <v>8</v>
      </c>
      <c r="E521" s="22">
        <v>68</v>
      </c>
      <c r="F521" s="22">
        <v>32</v>
      </c>
      <c r="G521" s="22" t="s">
        <v>773</v>
      </c>
      <c r="H521" s="22" t="s">
        <v>439</v>
      </c>
      <c r="I521" s="22">
        <v>0</v>
      </c>
      <c r="J521" s="22">
        <v>1</v>
      </c>
      <c r="K521" s="22">
        <v>0</v>
      </c>
      <c r="L521" s="22">
        <v>0</v>
      </c>
      <c r="M521" s="22" t="s">
        <v>756</v>
      </c>
      <c r="N521" s="22">
        <v>19</v>
      </c>
      <c r="O521" s="22">
        <v>19</v>
      </c>
      <c r="P521" s="22">
        <v>0</v>
      </c>
      <c r="Q521" s="22">
        <v>1</v>
      </c>
      <c r="R521">
        <f>IFERROR(IF(I521=1,VLOOKUP(F521,Lookup!$A$2:$B$15,2,FALSE),0),0.5)</f>
        <v>0</v>
      </c>
      <c r="S521">
        <f>IF(K521=1,1,IFERROR(IF(H521="pass",VLOOKUP(F521,[1]Lookup!$D$2:$E$26,2,FALSE),0),1.6))</f>
        <v>1.6</v>
      </c>
      <c r="T521" s="6">
        <v>1.9325000000000001</v>
      </c>
      <c r="U521" s="6">
        <f t="shared" si="8"/>
        <v>1.9325000000000001</v>
      </c>
      <c r="V521" t="s">
        <v>136</v>
      </c>
    </row>
    <row r="522" spans="1:22" hidden="1">
      <c r="A522">
        <v>236</v>
      </c>
      <c r="B522" s="22">
        <v>1</v>
      </c>
      <c r="C522" s="22" t="s">
        <v>0</v>
      </c>
      <c r="D522" s="22" t="s">
        <v>8</v>
      </c>
      <c r="E522" s="22">
        <v>43</v>
      </c>
      <c r="F522" s="22">
        <v>57</v>
      </c>
      <c r="G522" s="22" t="s">
        <v>776</v>
      </c>
      <c r="H522" s="22" t="s">
        <v>439</v>
      </c>
      <c r="I522" s="22">
        <v>0</v>
      </c>
      <c r="J522" s="22">
        <v>1</v>
      </c>
      <c r="K522" s="22">
        <v>0</v>
      </c>
      <c r="L522" s="22">
        <v>0</v>
      </c>
      <c r="M522" s="22" t="s">
        <v>747</v>
      </c>
      <c r="N522" s="22">
        <v>9</v>
      </c>
      <c r="O522" s="22">
        <v>9</v>
      </c>
      <c r="P522" s="22">
        <v>0</v>
      </c>
      <c r="Q522" s="22">
        <v>1</v>
      </c>
      <c r="R522">
        <f>IFERROR(IF(I522=1,VLOOKUP(F522,Lookup!$A$2:$B$15,2,FALSE),0),0.5)</f>
        <v>0</v>
      </c>
      <c r="S522">
        <f>IF(K522=1,1,IFERROR(IF(H522="pass",VLOOKUP(F522,[1]Lookup!$D$2:$E$26,2,FALSE),0),1.6))</f>
        <v>1.6</v>
      </c>
      <c r="T522" s="6">
        <v>1.7575000000000001</v>
      </c>
      <c r="U522" s="6">
        <f t="shared" si="8"/>
        <v>1.7575000000000001</v>
      </c>
      <c r="V522" t="s">
        <v>535</v>
      </c>
    </row>
    <row r="523" spans="1:22" hidden="1">
      <c r="A523">
        <v>237</v>
      </c>
      <c r="B523" s="22">
        <v>1</v>
      </c>
      <c r="C523" s="22" t="s">
        <v>0</v>
      </c>
      <c r="D523" s="22" t="s">
        <v>8</v>
      </c>
      <c r="E523" s="22">
        <v>14</v>
      </c>
      <c r="F523" s="22">
        <v>86</v>
      </c>
      <c r="G523" s="22" t="s">
        <v>777</v>
      </c>
      <c r="H523" s="22" t="s">
        <v>439</v>
      </c>
      <c r="I523" s="22">
        <v>0</v>
      </c>
      <c r="J523" s="22">
        <v>1</v>
      </c>
      <c r="K523" s="22">
        <v>0</v>
      </c>
      <c r="L523" s="22">
        <v>0</v>
      </c>
      <c r="M523" s="22" t="s">
        <v>778</v>
      </c>
      <c r="N523" s="22">
        <v>14</v>
      </c>
      <c r="O523" s="22">
        <v>14</v>
      </c>
      <c r="P523" s="22">
        <v>0</v>
      </c>
      <c r="Q523" s="22">
        <v>1</v>
      </c>
      <c r="R523">
        <f>IFERROR(IF(I523=1,VLOOKUP(F523,Lookup!$A$2:$B$15,2,FALSE),0),0.5)</f>
        <v>0</v>
      </c>
      <c r="S523">
        <f>IF(K523=1,1,IFERROR(IF(H523="pass",VLOOKUP(F523,[1]Lookup!$D$2:$E$26,2,FALSE),0),1.6))</f>
        <v>2</v>
      </c>
      <c r="T523" s="6">
        <v>1.845</v>
      </c>
      <c r="U523" s="6">
        <f t="shared" si="8"/>
        <v>1.9473000000000003</v>
      </c>
      <c r="V523" t="s">
        <v>493</v>
      </c>
    </row>
    <row r="524" spans="1:22" hidden="1">
      <c r="A524">
        <v>239</v>
      </c>
      <c r="B524" s="22">
        <v>1</v>
      </c>
      <c r="C524" s="22" t="s">
        <v>0</v>
      </c>
      <c r="D524" s="22" t="s">
        <v>8</v>
      </c>
      <c r="E524" s="22">
        <v>10</v>
      </c>
      <c r="F524" s="22">
        <v>90</v>
      </c>
      <c r="G524" s="22" t="s">
        <v>780</v>
      </c>
      <c r="H524" s="22" t="s">
        <v>439</v>
      </c>
      <c r="I524" s="22">
        <v>0</v>
      </c>
      <c r="J524" s="22">
        <v>1</v>
      </c>
      <c r="K524" s="22">
        <v>0</v>
      </c>
      <c r="L524" s="22">
        <v>0</v>
      </c>
      <c r="M524" s="22" t="s">
        <v>756</v>
      </c>
      <c r="N524" s="22">
        <v>10</v>
      </c>
      <c r="O524" s="22">
        <v>10</v>
      </c>
      <c r="P524" s="22">
        <v>0</v>
      </c>
      <c r="Q524" s="22">
        <v>1</v>
      </c>
      <c r="R524">
        <f>IFERROR(IF(I524=1,VLOOKUP(F524,Lookup!$A$2:$B$15,2,FALSE),0),0.5)</f>
        <v>0</v>
      </c>
      <c r="S524">
        <f>IF(K524=1,1,IFERROR(IF(H524="pass",VLOOKUP(F524,[1]Lookup!$D$2:$E$26,2,FALSE),0),1.6))</f>
        <v>2.2000000000000002</v>
      </c>
      <c r="T524" s="6">
        <v>1.7750000000000001</v>
      </c>
      <c r="U524" s="6">
        <f t="shared" si="8"/>
        <v>2.0555000000000003</v>
      </c>
      <c r="V524" t="s">
        <v>136</v>
      </c>
    </row>
    <row r="525" spans="1:22" hidden="1">
      <c r="A525">
        <v>243</v>
      </c>
      <c r="B525" s="22">
        <v>1</v>
      </c>
      <c r="C525" s="22" t="s">
        <v>8</v>
      </c>
      <c r="D525" s="22" t="s">
        <v>0</v>
      </c>
      <c r="E525" s="22">
        <v>70</v>
      </c>
      <c r="F525" s="22">
        <v>30</v>
      </c>
      <c r="G525" s="22" t="s">
        <v>782</v>
      </c>
      <c r="H525" s="22" t="s">
        <v>439</v>
      </c>
      <c r="I525" s="22">
        <v>0</v>
      </c>
      <c r="J525" s="22">
        <v>1</v>
      </c>
      <c r="K525" s="22">
        <v>0</v>
      </c>
      <c r="L525" s="22">
        <v>0</v>
      </c>
      <c r="M525" s="22" t="s">
        <v>734</v>
      </c>
      <c r="N525" s="22">
        <v>2</v>
      </c>
      <c r="O525" s="22">
        <v>2</v>
      </c>
      <c r="P525" s="22">
        <v>0</v>
      </c>
      <c r="Q525" s="22">
        <v>1</v>
      </c>
      <c r="R525">
        <f>IFERROR(IF(I525=1,VLOOKUP(F525,Lookup!$A$2:$B$15,2,FALSE),0),0.5)</f>
        <v>0</v>
      </c>
      <c r="S525">
        <f>IF(K525=1,1,IFERROR(IF(H525="pass",VLOOKUP(F525,[1]Lookup!$D$2:$E$26,2,FALSE),0),1.6))</f>
        <v>1.6</v>
      </c>
      <c r="T525" s="6">
        <v>1.635</v>
      </c>
      <c r="U525" s="6">
        <f t="shared" si="8"/>
        <v>1.635</v>
      </c>
      <c r="V525" t="s">
        <v>501</v>
      </c>
    </row>
    <row r="526" spans="1:22" hidden="1">
      <c r="A526">
        <v>244</v>
      </c>
      <c r="B526" s="22">
        <v>1</v>
      </c>
      <c r="C526" s="22" t="s">
        <v>8</v>
      </c>
      <c r="D526" s="22" t="s">
        <v>0</v>
      </c>
      <c r="E526" s="22">
        <v>64</v>
      </c>
      <c r="F526" s="22">
        <v>36</v>
      </c>
      <c r="G526" s="22" t="s">
        <v>783</v>
      </c>
      <c r="H526" s="22" t="s">
        <v>439</v>
      </c>
      <c r="I526" s="22">
        <v>0</v>
      </c>
      <c r="J526" s="22">
        <v>1</v>
      </c>
      <c r="K526" s="22">
        <v>0</v>
      </c>
      <c r="L526" s="22">
        <v>0</v>
      </c>
      <c r="M526" s="22" t="s">
        <v>739</v>
      </c>
      <c r="N526" s="22">
        <v>8</v>
      </c>
      <c r="O526" s="22">
        <v>8</v>
      </c>
      <c r="P526" s="22">
        <v>0</v>
      </c>
      <c r="Q526" s="22">
        <v>1</v>
      </c>
      <c r="R526">
        <f>IFERROR(IF(I526=1,VLOOKUP(F526,Lookup!$A$2:$B$15,2,FALSE),0),0.5)</f>
        <v>0</v>
      </c>
      <c r="S526">
        <f>IF(K526=1,1,IFERROR(IF(H526="pass",VLOOKUP(F526,[1]Lookup!$D$2:$E$26,2,FALSE),0),1.6))</f>
        <v>1.6</v>
      </c>
      <c r="T526" s="6">
        <v>1.74</v>
      </c>
      <c r="U526" s="6">
        <f t="shared" si="8"/>
        <v>1.74</v>
      </c>
      <c r="V526" t="s">
        <v>100</v>
      </c>
    </row>
    <row r="527" spans="1:22" hidden="1">
      <c r="A527">
        <v>245</v>
      </c>
      <c r="B527" s="22">
        <v>1</v>
      </c>
      <c r="C527" s="22" t="s">
        <v>8</v>
      </c>
      <c r="D527" s="22" t="s">
        <v>0</v>
      </c>
      <c r="E527" s="22">
        <v>52</v>
      </c>
      <c r="F527" s="22">
        <v>48</v>
      </c>
      <c r="G527" s="22" t="s">
        <v>784</v>
      </c>
      <c r="H527" s="22" t="s">
        <v>439</v>
      </c>
      <c r="I527" s="22">
        <v>0</v>
      </c>
      <c r="J527" s="22">
        <v>1</v>
      </c>
      <c r="K527" s="22">
        <v>0</v>
      </c>
      <c r="L527" s="22">
        <v>0</v>
      </c>
      <c r="M527" s="22" t="s">
        <v>728</v>
      </c>
      <c r="N527" s="22">
        <v>-3</v>
      </c>
      <c r="O527" s="22">
        <v>-3</v>
      </c>
      <c r="P527" s="22">
        <v>0</v>
      </c>
      <c r="Q527" s="22">
        <v>1</v>
      </c>
      <c r="R527">
        <f>IFERROR(IF(I527=1,VLOOKUP(F527,Lookup!$A$2:$B$15,2,FALSE),0),0.5)</f>
        <v>0</v>
      </c>
      <c r="S527">
        <f>IF(K527=1,1,IFERROR(IF(H527="pass",VLOOKUP(F527,[1]Lookup!$D$2:$E$26,2,FALSE),0),1.6))</f>
        <v>1.6</v>
      </c>
      <c r="T527" s="6">
        <v>1.5475000000000001</v>
      </c>
      <c r="U527" s="6">
        <f t="shared" si="8"/>
        <v>1.5475000000000001</v>
      </c>
      <c r="V527" t="s">
        <v>93</v>
      </c>
    </row>
    <row r="528" spans="1:22" hidden="1">
      <c r="A528">
        <v>247</v>
      </c>
      <c r="B528" s="22">
        <v>1</v>
      </c>
      <c r="C528" s="22" t="s">
        <v>8</v>
      </c>
      <c r="D528" s="22" t="s">
        <v>0</v>
      </c>
      <c r="E528" s="22">
        <v>43</v>
      </c>
      <c r="F528" s="22">
        <v>57</v>
      </c>
      <c r="G528" s="22" t="s">
        <v>786</v>
      </c>
      <c r="H528" s="22" t="s">
        <v>439</v>
      </c>
      <c r="I528" s="22">
        <v>0</v>
      </c>
      <c r="J528" s="22">
        <v>1</v>
      </c>
      <c r="K528" s="22">
        <v>0</v>
      </c>
      <c r="L528" s="22">
        <v>0</v>
      </c>
      <c r="M528" s="22" t="s">
        <v>728</v>
      </c>
      <c r="N528" s="22">
        <v>18</v>
      </c>
      <c r="O528" s="22">
        <v>18</v>
      </c>
      <c r="P528" s="22">
        <v>0</v>
      </c>
      <c r="Q528" s="22">
        <v>1</v>
      </c>
      <c r="R528">
        <f>IFERROR(IF(I528=1,VLOOKUP(F528,Lookup!$A$2:$B$15,2,FALSE),0),0.5)</f>
        <v>0</v>
      </c>
      <c r="S528">
        <f>IF(K528=1,1,IFERROR(IF(H528="pass",VLOOKUP(F528,[1]Lookup!$D$2:$E$26,2,FALSE),0),1.6))</f>
        <v>1.6</v>
      </c>
      <c r="T528" s="6">
        <v>1.915</v>
      </c>
      <c r="U528" s="6">
        <f t="shared" si="8"/>
        <v>1.915</v>
      </c>
      <c r="V528" t="s">
        <v>93</v>
      </c>
    </row>
    <row r="529" spans="1:22" hidden="1">
      <c r="A529">
        <v>248</v>
      </c>
      <c r="B529" s="22">
        <v>1</v>
      </c>
      <c r="C529" s="22" t="s">
        <v>8</v>
      </c>
      <c r="D529" s="22" t="s">
        <v>0</v>
      </c>
      <c r="E529" s="22">
        <v>19</v>
      </c>
      <c r="F529" s="22">
        <v>81</v>
      </c>
      <c r="G529" s="22" t="s">
        <v>787</v>
      </c>
      <c r="H529" s="22" t="s">
        <v>439</v>
      </c>
      <c r="I529" s="22">
        <v>0</v>
      </c>
      <c r="J529" s="22">
        <v>1</v>
      </c>
      <c r="K529" s="22">
        <v>0</v>
      </c>
      <c r="L529" s="22">
        <v>0</v>
      </c>
      <c r="M529" s="22" t="s">
        <v>788</v>
      </c>
      <c r="N529" s="22">
        <v>3</v>
      </c>
      <c r="O529" s="22">
        <v>3</v>
      </c>
      <c r="P529" s="22">
        <v>0</v>
      </c>
      <c r="Q529" s="22">
        <v>1</v>
      </c>
      <c r="R529">
        <f>IFERROR(IF(I529=1,VLOOKUP(F529,Lookup!$A$2:$B$15,2,FALSE),0),0.5)</f>
        <v>0</v>
      </c>
      <c r="S529">
        <f>IF(K529=1,1,IFERROR(IF(H529="pass",VLOOKUP(F529,[1]Lookup!$D$2:$E$26,2,FALSE),0),1.6))</f>
        <v>2</v>
      </c>
      <c r="T529" s="6">
        <v>1.6525000000000001</v>
      </c>
      <c r="U529" s="6">
        <f t="shared" si="8"/>
        <v>1.88185</v>
      </c>
      <c r="V529" t="s">
        <v>101</v>
      </c>
    </row>
    <row r="530" spans="1:22" hidden="1">
      <c r="A530">
        <v>249</v>
      </c>
      <c r="B530" s="22">
        <v>1</v>
      </c>
      <c r="C530" s="22" t="s">
        <v>8</v>
      </c>
      <c r="D530" s="22" t="s">
        <v>0</v>
      </c>
      <c r="E530" s="22">
        <v>19</v>
      </c>
      <c r="F530" s="22">
        <v>81</v>
      </c>
      <c r="G530" s="22" t="s">
        <v>789</v>
      </c>
      <c r="H530" s="22" t="s">
        <v>439</v>
      </c>
      <c r="I530" s="22">
        <v>0</v>
      </c>
      <c r="J530" s="22">
        <v>1</v>
      </c>
      <c r="K530" s="22">
        <v>0</v>
      </c>
      <c r="L530" s="22">
        <v>0</v>
      </c>
      <c r="M530" s="22" t="s">
        <v>728</v>
      </c>
      <c r="N530" s="22">
        <v>6</v>
      </c>
      <c r="O530" s="22">
        <v>6</v>
      </c>
      <c r="P530" s="22">
        <v>0</v>
      </c>
      <c r="Q530" s="22">
        <v>1</v>
      </c>
      <c r="R530">
        <f>IFERROR(IF(I530=1,VLOOKUP(F530,Lookup!$A$2:$B$15,2,FALSE),0),0.5)</f>
        <v>0</v>
      </c>
      <c r="S530">
        <f>IF(K530=1,1,IFERROR(IF(H530="pass",VLOOKUP(F530,[1]Lookup!$D$2:$E$26,2,FALSE),0),1.6))</f>
        <v>2</v>
      </c>
      <c r="T530" s="6">
        <v>1.7050000000000001</v>
      </c>
      <c r="U530" s="6">
        <f t="shared" si="8"/>
        <v>1.8997000000000002</v>
      </c>
      <c r="V530" t="s">
        <v>93</v>
      </c>
    </row>
    <row r="531" spans="1:22" hidden="1">
      <c r="A531">
        <v>256</v>
      </c>
      <c r="B531" s="22">
        <v>1</v>
      </c>
      <c r="C531" s="22" t="s">
        <v>0</v>
      </c>
      <c r="D531" s="22" t="s">
        <v>8</v>
      </c>
      <c r="E531" s="22">
        <v>74</v>
      </c>
      <c r="F531" s="22">
        <v>26</v>
      </c>
      <c r="G531" s="22" t="s">
        <v>792</v>
      </c>
      <c r="H531" s="22" t="s">
        <v>439</v>
      </c>
      <c r="I531" s="22">
        <v>0</v>
      </c>
      <c r="J531" s="22">
        <v>1</v>
      </c>
      <c r="K531" s="22">
        <v>0</v>
      </c>
      <c r="L531" s="22">
        <v>0</v>
      </c>
      <c r="M531" s="22" t="s">
        <v>756</v>
      </c>
      <c r="N531" s="22">
        <v>4</v>
      </c>
      <c r="O531" s="22">
        <v>4</v>
      </c>
      <c r="P531" s="22">
        <v>0</v>
      </c>
      <c r="Q531" s="22">
        <v>1</v>
      </c>
      <c r="R531">
        <f>IFERROR(IF(I531=1,VLOOKUP(F531,Lookup!$A$2:$B$15,2,FALSE),0),0.5)</f>
        <v>0</v>
      </c>
      <c r="S531">
        <f>IF(K531=1,1,IFERROR(IF(H531="pass",VLOOKUP(F531,[1]Lookup!$D$2:$E$26,2,FALSE),0),1.6))</f>
        <v>1.6</v>
      </c>
      <c r="T531" s="6">
        <v>1.6700000000000002</v>
      </c>
      <c r="U531" s="6">
        <f t="shared" si="8"/>
        <v>1.6700000000000002</v>
      </c>
      <c r="V531" t="s">
        <v>136</v>
      </c>
    </row>
    <row r="532" spans="1:22" hidden="1">
      <c r="A532">
        <v>260</v>
      </c>
      <c r="B532" s="22">
        <v>1</v>
      </c>
      <c r="C532" s="22" t="s">
        <v>0</v>
      </c>
      <c r="D532" s="22" t="s">
        <v>8</v>
      </c>
      <c r="E532" s="22">
        <v>42</v>
      </c>
      <c r="F532" s="22">
        <v>58</v>
      </c>
      <c r="G532" s="22" t="s">
        <v>795</v>
      </c>
      <c r="H532" s="22" t="s">
        <v>439</v>
      </c>
      <c r="I532" s="22">
        <v>0</v>
      </c>
      <c r="J532" s="22">
        <v>1</v>
      </c>
      <c r="K532" s="22">
        <v>0</v>
      </c>
      <c r="L532" s="22">
        <v>0</v>
      </c>
      <c r="M532" s="22" t="s">
        <v>749</v>
      </c>
      <c r="N532" s="22">
        <v>4</v>
      </c>
      <c r="O532" s="22">
        <v>4</v>
      </c>
      <c r="P532" s="22">
        <v>0</v>
      </c>
      <c r="Q532" s="22">
        <v>1</v>
      </c>
      <c r="R532">
        <f>IFERROR(IF(I532=1,VLOOKUP(F532,Lookup!$A$2:$B$15,2,FALSE),0),0.5)</f>
        <v>0</v>
      </c>
      <c r="S532">
        <f>IF(K532=1,1,IFERROR(IF(H532="pass",VLOOKUP(F532,[1]Lookup!$D$2:$E$26,2,FALSE),0),1.6))</f>
        <v>1.6</v>
      </c>
      <c r="T532" s="6">
        <v>1.6700000000000002</v>
      </c>
      <c r="U532" s="6">
        <f t="shared" si="8"/>
        <v>1.6700000000000002</v>
      </c>
      <c r="V532" t="s">
        <v>135</v>
      </c>
    </row>
    <row r="533" spans="1:22" hidden="1">
      <c r="A533">
        <v>264</v>
      </c>
      <c r="B533" s="22">
        <v>1</v>
      </c>
      <c r="C533" s="22" t="s">
        <v>8</v>
      </c>
      <c r="D533" s="22" t="s">
        <v>0</v>
      </c>
      <c r="E533" s="22">
        <v>64</v>
      </c>
      <c r="F533" s="22">
        <v>36</v>
      </c>
      <c r="G533" s="22" t="s">
        <v>798</v>
      </c>
      <c r="H533" s="22" t="s">
        <v>439</v>
      </c>
      <c r="I533" s="22">
        <v>0</v>
      </c>
      <c r="J533" s="22">
        <v>1</v>
      </c>
      <c r="K533" s="22">
        <v>0</v>
      </c>
      <c r="L533" s="22">
        <v>0</v>
      </c>
      <c r="M533" s="22" t="s">
        <v>728</v>
      </c>
      <c r="N533" s="22">
        <v>19</v>
      </c>
      <c r="O533" s="22">
        <v>19</v>
      </c>
      <c r="P533" s="22">
        <v>0</v>
      </c>
      <c r="Q533" s="22">
        <v>1</v>
      </c>
      <c r="R533">
        <f>IFERROR(IF(I533=1,VLOOKUP(F533,Lookup!$A$2:$B$15,2,FALSE),0),0.5)</f>
        <v>0</v>
      </c>
      <c r="S533">
        <f>IF(K533=1,1,IFERROR(IF(H533="pass",VLOOKUP(F533,[1]Lookup!$D$2:$E$26,2,FALSE),0),1.6))</f>
        <v>1.6</v>
      </c>
      <c r="T533" s="6">
        <v>1.9325000000000001</v>
      </c>
      <c r="U533" s="6">
        <f t="shared" si="8"/>
        <v>1.9325000000000001</v>
      </c>
      <c r="V533" t="s">
        <v>93</v>
      </c>
    </row>
    <row r="534" spans="1:22" hidden="1">
      <c r="A534">
        <v>266</v>
      </c>
      <c r="B534" s="22">
        <v>1</v>
      </c>
      <c r="C534" s="22" t="s">
        <v>8</v>
      </c>
      <c r="D534" s="22" t="s">
        <v>0</v>
      </c>
      <c r="E534" s="22">
        <v>64</v>
      </c>
      <c r="F534" s="22">
        <v>36</v>
      </c>
      <c r="G534" s="22" t="s">
        <v>799</v>
      </c>
      <c r="H534" s="22" t="s">
        <v>439</v>
      </c>
      <c r="I534" s="22">
        <v>0</v>
      </c>
      <c r="J534" s="22">
        <v>1</v>
      </c>
      <c r="K534" s="22">
        <v>0</v>
      </c>
      <c r="L534" s="22">
        <v>0</v>
      </c>
      <c r="M534" s="22" t="s">
        <v>800</v>
      </c>
      <c r="N534" s="22">
        <v>15</v>
      </c>
      <c r="O534" s="22">
        <v>15</v>
      </c>
      <c r="P534" s="22">
        <v>0</v>
      </c>
      <c r="Q534" s="22">
        <v>1</v>
      </c>
      <c r="R534">
        <f>IFERROR(IF(I534=1,VLOOKUP(F534,Lookup!$A$2:$B$15,2,FALSE),0),0.5)</f>
        <v>0</v>
      </c>
      <c r="S534">
        <f>IF(K534=1,1,IFERROR(IF(H534="pass",VLOOKUP(F534,[1]Lookup!$D$2:$E$26,2,FALSE),0),1.6))</f>
        <v>1.6</v>
      </c>
      <c r="T534" s="6">
        <v>1.8625</v>
      </c>
      <c r="U534" s="6">
        <f t="shared" si="8"/>
        <v>1.8625</v>
      </c>
      <c r="V534" t="s">
        <v>184</v>
      </c>
    </row>
    <row r="535" spans="1:22" hidden="1">
      <c r="A535">
        <v>267</v>
      </c>
      <c r="B535" s="22">
        <v>1</v>
      </c>
      <c r="C535" s="22" t="s">
        <v>8</v>
      </c>
      <c r="D535" s="22" t="s">
        <v>0</v>
      </c>
      <c r="E535" s="22">
        <v>49</v>
      </c>
      <c r="F535" s="22">
        <v>51</v>
      </c>
      <c r="G535" s="22" t="s">
        <v>801</v>
      </c>
      <c r="H535" s="22" t="s">
        <v>439</v>
      </c>
      <c r="I535" s="22">
        <v>0</v>
      </c>
      <c r="J535" s="22">
        <v>1</v>
      </c>
      <c r="K535" s="22">
        <v>0</v>
      </c>
      <c r="L535" s="22">
        <v>0</v>
      </c>
      <c r="M535" s="22" t="s">
        <v>739</v>
      </c>
      <c r="N535" s="22">
        <v>7</v>
      </c>
      <c r="O535" s="22">
        <v>7</v>
      </c>
      <c r="P535" s="22">
        <v>0</v>
      </c>
      <c r="Q535" s="22">
        <v>1</v>
      </c>
      <c r="R535">
        <f>IFERROR(IF(I535=1,VLOOKUP(F535,Lookup!$A$2:$B$15,2,FALSE),0),0.5)</f>
        <v>0</v>
      </c>
      <c r="S535">
        <f>IF(K535=1,1,IFERROR(IF(H535="pass",VLOOKUP(F535,[1]Lookup!$D$2:$E$26,2,FALSE),0),1.6))</f>
        <v>1.6</v>
      </c>
      <c r="T535" s="6">
        <v>1.7225000000000001</v>
      </c>
      <c r="U535" s="6">
        <f t="shared" si="8"/>
        <v>1.7225000000000001</v>
      </c>
      <c r="V535" t="s">
        <v>100</v>
      </c>
    </row>
    <row r="536" spans="1:22" hidden="1">
      <c r="A536">
        <v>268</v>
      </c>
      <c r="B536" s="22">
        <v>1</v>
      </c>
      <c r="C536" s="22" t="s">
        <v>8</v>
      </c>
      <c r="D536" s="22" t="s">
        <v>0</v>
      </c>
      <c r="E536" s="22">
        <v>49</v>
      </c>
      <c r="F536" s="22">
        <v>51</v>
      </c>
      <c r="G536" s="22" t="s">
        <v>802</v>
      </c>
      <c r="H536" s="22" t="s">
        <v>439</v>
      </c>
      <c r="I536" s="22">
        <v>0</v>
      </c>
      <c r="J536" s="22">
        <v>1</v>
      </c>
      <c r="K536" s="22">
        <v>0</v>
      </c>
      <c r="L536" s="22">
        <v>0</v>
      </c>
      <c r="M536" s="22" t="s">
        <v>788</v>
      </c>
      <c r="N536" s="22">
        <v>40</v>
      </c>
      <c r="O536" s="22">
        <v>40</v>
      </c>
      <c r="P536" s="22">
        <v>0</v>
      </c>
      <c r="Q536" s="22">
        <v>1</v>
      </c>
      <c r="R536">
        <f>IFERROR(IF(I536=1,VLOOKUP(F536,Lookup!$A$2:$B$15,2,FALSE),0),0.5)</f>
        <v>0</v>
      </c>
      <c r="S536">
        <f>IF(K536=1,1,IFERROR(IF(H536="pass",VLOOKUP(F536,[1]Lookup!$D$2:$E$26,2,FALSE),0),1.6))</f>
        <v>1.6</v>
      </c>
      <c r="T536" s="6">
        <v>2.2999999999999998</v>
      </c>
      <c r="U536" s="6">
        <f t="shared" si="8"/>
        <v>2.2999999999999998</v>
      </c>
      <c r="V536" t="s">
        <v>101</v>
      </c>
    </row>
    <row r="537" spans="1:22" hidden="1">
      <c r="A537">
        <v>269</v>
      </c>
      <c r="B537" s="22">
        <v>1</v>
      </c>
      <c r="C537" s="22" t="s">
        <v>8</v>
      </c>
      <c r="D537" s="22" t="s">
        <v>0</v>
      </c>
      <c r="E537" s="22">
        <v>49</v>
      </c>
      <c r="F537" s="22">
        <v>51</v>
      </c>
      <c r="G537" s="22" t="s">
        <v>803</v>
      </c>
      <c r="H537" s="22" t="s">
        <v>439</v>
      </c>
      <c r="I537" s="22">
        <v>0</v>
      </c>
      <c r="J537" s="22">
        <v>1</v>
      </c>
      <c r="K537" s="22">
        <v>0</v>
      </c>
      <c r="L537" s="22">
        <v>0</v>
      </c>
      <c r="M537" s="22" t="s">
        <v>739</v>
      </c>
      <c r="N537" s="22">
        <v>4</v>
      </c>
      <c r="O537" s="22">
        <v>4</v>
      </c>
      <c r="P537" s="22">
        <v>0</v>
      </c>
      <c r="Q537" s="22">
        <v>1</v>
      </c>
      <c r="R537">
        <f>IFERROR(IF(I537=1,VLOOKUP(F537,Lookup!$A$2:$B$15,2,FALSE),0),0.5)</f>
        <v>0</v>
      </c>
      <c r="S537">
        <f>IF(K537=1,1,IFERROR(IF(H537="pass",VLOOKUP(F537,[1]Lookup!$D$2:$E$26,2,FALSE),0),1.6))</f>
        <v>1.6</v>
      </c>
      <c r="T537" s="6">
        <v>1.6700000000000002</v>
      </c>
      <c r="U537" s="6">
        <f t="shared" si="8"/>
        <v>1.6700000000000002</v>
      </c>
      <c r="V537" t="s">
        <v>100</v>
      </c>
    </row>
    <row r="538" spans="1:22" hidden="1">
      <c r="A538">
        <v>271</v>
      </c>
      <c r="B538" s="22">
        <v>1</v>
      </c>
      <c r="C538" s="22" t="s">
        <v>8</v>
      </c>
      <c r="D538" s="22" t="s">
        <v>0</v>
      </c>
      <c r="E538" s="22">
        <v>36</v>
      </c>
      <c r="F538" s="22">
        <v>64</v>
      </c>
      <c r="G538" s="22" t="s">
        <v>804</v>
      </c>
      <c r="H538" s="22" t="s">
        <v>439</v>
      </c>
      <c r="I538" s="22">
        <v>0</v>
      </c>
      <c r="J538" s="22">
        <v>1</v>
      </c>
      <c r="K538" s="22">
        <v>0</v>
      </c>
      <c r="L538" s="22">
        <v>0</v>
      </c>
      <c r="M538" s="22" t="s">
        <v>739</v>
      </c>
      <c r="N538" s="22">
        <v>4</v>
      </c>
      <c r="O538" s="22">
        <v>4</v>
      </c>
      <c r="P538" s="22">
        <v>0</v>
      </c>
      <c r="Q538" s="22">
        <v>1</v>
      </c>
      <c r="R538">
        <f>IFERROR(IF(I538=1,VLOOKUP(F538,Lookup!$A$2:$B$15,2,FALSE),0),0.5)</f>
        <v>0</v>
      </c>
      <c r="S538">
        <f>IF(K538=1,1,IFERROR(IF(H538="pass",VLOOKUP(F538,[1]Lookup!$D$2:$E$26,2,FALSE),0),1.6))</f>
        <v>1.6</v>
      </c>
      <c r="T538" s="6">
        <v>1.6700000000000002</v>
      </c>
      <c r="U538" s="6">
        <f t="shared" si="8"/>
        <v>1.6700000000000002</v>
      </c>
      <c r="V538" t="s">
        <v>100</v>
      </c>
    </row>
    <row r="539" spans="1:22" hidden="1">
      <c r="A539">
        <v>272</v>
      </c>
      <c r="B539" s="22">
        <v>1</v>
      </c>
      <c r="C539" s="22" t="s">
        <v>8</v>
      </c>
      <c r="D539" s="22" t="s">
        <v>0</v>
      </c>
      <c r="E539" s="22">
        <v>29</v>
      </c>
      <c r="F539" s="22">
        <v>71</v>
      </c>
      <c r="G539" s="22" t="s">
        <v>805</v>
      </c>
      <c r="H539" s="22" t="s">
        <v>439</v>
      </c>
      <c r="I539" s="22">
        <v>0</v>
      </c>
      <c r="J539" s="22">
        <v>1</v>
      </c>
      <c r="K539" s="22">
        <v>0</v>
      </c>
      <c r="L539" s="22">
        <v>0</v>
      </c>
      <c r="M539" s="22" t="s">
        <v>806</v>
      </c>
      <c r="N539" s="22">
        <v>28</v>
      </c>
      <c r="O539" s="22">
        <v>28</v>
      </c>
      <c r="P539" s="22">
        <v>0</v>
      </c>
      <c r="Q539" s="22">
        <v>1</v>
      </c>
      <c r="R539">
        <f>IFERROR(IF(I539=1,VLOOKUP(F539,Lookup!$A$2:$B$15,2,FALSE),0),0.5)</f>
        <v>0</v>
      </c>
      <c r="S539">
        <f>IF(K539=1,1,IFERROR(IF(H539="pass",VLOOKUP(F539,[1]Lookup!$D$2:$E$26,2,FALSE),0),1.6))</f>
        <v>1.6</v>
      </c>
      <c r="T539" s="6">
        <v>2.09</v>
      </c>
      <c r="U539" s="6">
        <f t="shared" si="8"/>
        <v>2.09</v>
      </c>
      <c r="V539" t="s">
        <v>416</v>
      </c>
    </row>
    <row r="540" spans="1:22" hidden="1">
      <c r="A540">
        <v>280</v>
      </c>
      <c r="B540" s="22">
        <v>1</v>
      </c>
      <c r="C540" s="22" t="s">
        <v>0</v>
      </c>
      <c r="D540" s="22" t="s">
        <v>8</v>
      </c>
      <c r="E540" s="22">
        <v>65</v>
      </c>
      <c r="F540" s="22">
        <v>35</v>
      </c>
      <c r="G540" s="22" t="s">
        <v>808</v>
      </c>
      <c r="H540" s="22" t="s">
        <v>439</v>
      </c>
      <c r="I540" s="22">
        <v>0</v>
      </c>
      <c r="J540" s="22">
        <v>1</v>
      </c>
      <c r="K540" s="22">
        <v>0</v>
      </c>
      <c r="L540" s="22">
        <v>0</v>
      </c>
      <c r="M540" s="22" t="s">
        <v>767</v>
      </c>
      <c r="N540" s="22">
        <v>35</v>
      </c>
      <c r="O540" s="22">
        <v>35</v>
      </c>
      <c r="P540" s="22">
        <v>0</v>
      </c>
      <c r="Q540" s="22">
        <v>1</v>
      </c>
      <c r="R540">
        <f>IFERROR(IF(I540=1,VLOOKUP(F540,Lookup!$A$2:$B$15,2,FALSE),0),0.5)</f>
        <v>0</v>
      </c>
      <c r="S540">
        <f>IF(K540=1,1,IFERROR(IF(H540="pass",VLOOKUP(F540,[1]Lookup!$D$2:$E$26,2,FALSE),0),1.6))</f>
        <v>1.6</v>
      </c>
      <c r="T540" s="6">
        <v>2.2124999999999999</v>
      </c>
      <c r="U540" s="6">
        <f t="shared" si="8"/>
        <v>2.2124999999999999</v>
      </c>
      <c r="V540" t="s">
        <v>368</v>
      </c>
    </row>
    <row r="541" spans="1:22" hidden="1">
      <c r="A541">
        <v>283</v>
      </c>
      <c r="B541" s="22">
        <v>1</v>
      </c>
      <c r="C541" s="22" t="s">
        <v>0</v>
      </c>
      <c r="D541" s="22" t="s">
        <v>8</v>
      </c>
      <c r="E541" s="22">
        <v>56</v>
      </c>
      <c r="F541" s="22">
        <v>44</v>
      </c>
      <c r="G541" s="22" t="s">
        <v>810</v>
      </c>
      <c r="H541" s="22" t="s">
        <v>439</v>
      </c>
      <c r="I541" s="22">
        <v>0</v>
      </c>
      <c r="J541" s="22">
        <v>1</v>
      </c>
      <c r="K541" s="22">
        <v>0</v>
      </c>
      <c r="L541" s="22">
        <v>0</v>
      </c>
      <c r="M541" s="22" t="s">
        <v>747</v>
      </c>
      <c r="N541" s="22">
        <v>5</v>
      </c>
      <c r="O541" s="22">
        <v>5</v>
      </c>
      <c r="P541" s="22">
        <v>0</v>
      </c>
      <c r="Q541" s="22">
        <v>1</v>
      </c>
      <c r="R541">
        <f>IFERROR(IF(I541=1,VLOOKUP(F541,Lookup!$A$2:$B$15,2,FALSE),0),0.5)</f>
        <v>0</v>
      </c>
      <c r="S541">
        <f>IF(K541=1,1,IFERROR(IF(H541="pass",VLOOKUP(F541,[1]Lookup!$D$2:$E$26,2,FALSE),0),1.6))</f>
        <v>1.6</v>
      </c>
      <c r="T541" s="6">
        <v>1.6875</v>
      </c>
      <c r="U541" s="6">
        <f t="shared" si="8"/>
        <v>1.6875</v>
      </c>
      <c r="V541" t="s">
        <v>535</v>
      </c>
    </row>
    <row r="542" spans="1:22" hidden="1">
      <c r="A542">
        <v>284</v>
      </c>
      <c r="B542" s="22">
        <v>1</v>
      </c>
      <c r="C542" s="22" t="s">
        <v>0</v>
      </c>
      <c r="D542" s="22" t="s">
        <v>8</v>
      </c>
      <c r="E542" s="22">
        <v>56</v>
      </c>
      <c r="F542" s="22">
        <v>44</v>
      </c>
      <c r="G542" s="22" t="s">
        <v>811</v>
      </c>
      <c r="H542" s="22" t="s">
        <v>439</v>
      </c>
      <c r="I542" s="22">
        <v>0</v>
      </c>
      <c r="J542" s="22">
        <v>1</v>
      </c>
      <c r="K542" s="22">
        <v>0</v>
      </c>
      <c r="L542" s="22">
        <v>0</v>
      </c>
      <c r="M542" s="22" t="s">
        <v>747</v>
      </c>
      <c r="N542" s="22">
        <v>11</v>
      </c>
      <c r="O542" s="22">
        <v>11</v>
      </c>
      <c r="P542" s="22">
        <v>0</v>
      </c>
      <c r="Q542" s="22">
        <v>1</v>
      </c>
      <c r="R542">
        <f>IFERROR(IF(I542=1,VLOOKUP(F542,Lookup!$A$2:$B$15,2,FALSE),0),0.5)</f>
        <v>0</v>
      </c>
      <c r="S542">
        <f>IF(K542=1,1,IFERROR(IF(H542="pass",VLOOKUP(F542,[1]Lookup!$D$2:$E$26,2,FALSE),0),1.6))</f>
        <v>1.6</v>
      </c>
      <c r="T542" s="6">
        <v>1.7925</v>
      </c>
      <c r="U542" s="6">
        <f t="shared" si="8"/>
        <v>1.7925</v>
      </c>
      <c r="V542" t="s">
        <v>535</v>
      </c>
    </row>
    <row r="543" spans="1:22" hidden="1">
      <c r="A543">
        <v>292</v>
      </c>
      <c r="B543" s="22">
        <v>1</v>
      </c>
      <c r="C543" s="22" t="s">
        <v>0</v>
      </c>
      <c r="D543" s="22" t="s">
        <v>8</v>
      </c>
      <c r="E543" s="22">
        <v>38</v>
      </c>
      <c r="F543" s="22">
        <v>62</v>
      </c>
      <c r="G543" s="22" t="s">
        <v>815</v>
      </c>
      <c r="H543" s="22" t="s">
        <v>439</v>
      </c>
      <c r="I543" s="22">
        <v>0</v>
      </c>
      <c r="J543" s="22">
        <v>1</v>
      </c>
      <c r="K543" s="22">
        <v>0</v>
      </c>
      <c r="L543" s="22">
        <v>0</v>
      </c>
      <c r="M543" s="22" t="s">
        <v>816</v>
      </c>
      <c r="N543" s="22">
        <v>1</v>
      </c>
      <c r="O543" s="22">
        <v>1</v>
      </c>
      <c r="P543" s="22">
        <v>0</v>
      </c>
      <c r="Q543" s="22">
        <v>1</v>
      </c>
      <c r="R543">
        <f>IFERROR(IF(I543=1,VLOOKUP(F543,Lookup!$A$2:$B$15,2,FALSE),0),0.5)</f>
        <v>0</v>
      </c>
      <c r="S543">
        <f>IF(K543=1,1,IFERROR(IF(H543="pass",VLOOKUP(F543,[1]Lookup!$D$2:$E$26,2,FALSE),0),1.6))</f>
        <v>1.6</v>
      </c>
      <c r="T543" s="6">
        <v>1.6175000000000002</v>
      </c>
      <c r="U543" s="6">
        <f t="shared" si="8"/>
        <v>1.6175000000000002</v>
      </c>
      <c r="V543" t="s">
        <v>408</v>
      </c>
    </row>
    <row r="544" spans="1:22" hidden="1">
      <c r="A544">
        <v>296</v>
      </c>
      <c r="B544" s="22">
        <v>1</v>
      </c>
      <c r="C544" s="22" t="s">
        <v>0</v>
      </c>
      <c r="D544" s="22" t="s">
        <v>8</v>
      </c>
      <c r="E544" s="22">
        <v>22</v>
      </c>
      <c r="F544" s="22">
        <v>78</v>
      </c>
      <c r="G544" s="22" t="s">
        <v>819</v>
      </c>
      <c r="H544" s="22" t="s">
        <v>439</v>
      </c>
      <c r="I544" s="22">
        <v>0</v>
      </c>
      <c r="J544" s="22">
        <v>1</v>
      </c>
      <c r="K544" s="22">
        <v>0</v>
      </c>
      <c r="L544" s="22">
        <v>0</v>
      </c>
      <c r="M544" s="22" t="s">
        <v>744</v>
      </c>
      <c r="N544" s="22">
        <v>2</v>
      </c>
      <c r="O544" s="22">
        <v>2</v>
      </c>
      <c r="P544" s="22">
        <v>0</v>
      </c>
      <c r="Q544" s="22">
        <v>1</v>
      </c>
      <c r="R544">
        <f>IFERROR(IF(I544=1,VLOOKUP(F544,Lookup!$A$2:$B$15,2,FALSE),0),0.5)</f>
        <v>0</v>
      </c>
      <c r="S544">
        <f>IF(K544=1,1,IFERROR(IF(H544="pass",VLOOKUP(F544,[1]Lookup!$D$2:$E$26,2,FALSE),0),1.6))</f>
        <v>1.8</v>
      </c>
      <c r="T544" s="6">
        <v>1.635</v>
      </c>
      <c r="U544" s="6">
        <f t="shared" si="8"/>
        <v>1.7439000000000002</v>
      </c>
      <c r="V544" t="s">
        <v>544</v>
      </c>
    </row>
    <row r="545" spans="1:22" hidden="1">
      <c r="A545">
        <v>303</v>
      </c>
      <c r="B545" s="22">
        <v>1</v>
      </c>
      <c r="C545" s="22" t="s">
        <v>8</v>
      </c>
      <c r="D545" s="22" t="s">
        <v>0</v>
      </c>
      <c r="E545" s="22">
        <v>50</v>
      </c>
      <c r="F545" s="22">
        <v>50</v>
      </c>
      <c r="G545" s="22" t="s">
        <v>822</v>
      </c>
      <c r="H545" s="22" t="s">
        <v>439</v>
      </c>
      <c r="I545" s="22">
        <v>0</v>
      </c>
      <c r="J545" s="22">
        <v>1</v>
      </c>
      <c r="K545" s="22">
        <v>0</v>
      </c>
      <c r="L545" s="22">
        <v>0</v>
      </c>
      <c r="M545" s="22" t="s">
        <v>734</v>
      </c>
      <c r="N545" s="22">
        <v>0</v>
      </c>
      <c r="O545" s="22">
        <v>0</v>
      </c>
      <c r="P545" s="22">
        <v>0</v>
      </c>
      <c r="Q545" s="22">
        <v>1</v>
      </c>
      <c r="R545">
        <f>IFERROR(IF(I545=1,VLOOKUP(F545,Lookup!$A$2:$B$15,2,FALSE),0),0.5)</f>
        <v>0</v>
      </c>
      <c r="S545">
        <f>IF(K545=1,1,IFERROR(IF(H545="pass",VLOOKUP(F545,[1]Lookup!$D$2:$E$26,2,FALSE),0),1.6))</f>
        <v>1.6</v>
      </c>
      <c r="T545" s="6">
        <v>1.6</v>
      </c>
      <c r="U545" s="6">
        <f t="shared" si="8"/>
        <v>1.6</v>
      </c>
      <c r="V545" t="s">
        <v>501</v>
      </c>
    </row>
    <row r="546" spans="1:22" hidden="1">
      <c r="A546">
        <v>304</v>
      </c>
      <c r="B546" s="22">
        <v>1</v>
      </c>
      <c r="C546" s="22" t="s">
        <v>8</v>
      </c>
      <c r="D546" s="22" t="s">
        <v>0</v>
      </c>
      <c r="E546" s="22">
        <v>38</v>
      </c>
      <c r="F546" s="22">
        <v>62</v>
      </c>
      <c r="G546" s="22" t="s">
        <v>823</v>
      </c>
      <c r="H546" s="22" t="s">
        <v>439</v>
      </c>
      <c r="I546" s="22">
        <v>0</v>
      </c>
      <c r="J546" s="22">
        <v>1</v>
      </c>
      <c r="K546" s="22">
        <v>0</v>
      </c>
      <c r="L546" s="22">
        <v>0</v>
      </c>
      <c r="M546" s="22" t="s">
        <v>728</v>
      </c>
      <c r="N546" s="22">
        <v>13</v>
      </c>
      <c r="O546" s="22">
        <v>13</v>
      </c>
      <c r="P546" s="22">
        <v>0</v>
      </c>
      <c r="Q546" s="22">
        <v>1</v>
      </c>
      <c r="R546">
        <f>IFERROR(IF(I546=1,VLOOKUP(F546,Lookup!$A$2:$B$15,2,FALSE),0),0.5)</f>
        <v>0</v>
      </c>
      <c r="S546">
        <f>IF(K546=1,1,IFERROR(IF(H546="pass",VLOOKUP(F546,[1]Lookup!$D$2:$E$26,2,FALSE),0),1.6))</f>
        <v>1.6</v>
      </c>
      <c r="T546" s="6">
        <v>1.8275000000000001</v>
      </c>
      <c r="U546" s="6">
        <f t="shared" si="8"/>
        <v>1.8275000000000001</v>
      </c>
      <c r="V546" t="s">
        <v>93</v>
      </c>
    </row>
    <row r="547" spans="1:22" hidden="1">
      <c r="A547">
        <v>305</v>
      </c>
      <c r="B547" s="22">
        <v>1</v>
      </c>
      <c r="C547" s="22" t="s">
        <v>8</v>
      </c>
      <c r="D547" s="22" t="s">
        <v>0</v>
      </c>
      <c r="E547" s="22">
        <v>22</v>
      </c>
      <c r="F547" s="22">
        <v>78</v>
      </c>
      <c r="G547" s="22" t="s">
        <v>824</v>
      </c>
      <c r="H547" s="22" t="s">
        <v>439</v>
      </c>
      <c r="I547" s="22">
        <v>0</v>
      </c>
      <c r="J547" s="22">
        <v>1</v>
      </c>
      <c r="K547" s="22">
        <v>0</v>
      </c>
      <c r="L547" s="22">
        <v>0</v>
      </c>
      <c r="M547" s="22" t="s">
        <v>728</v>
      </c>
      <c r="N547" s="22">
        <v>1</v>
      </c>
      <c r="O547" s="22">
        <v>1</v>
      </c>
      <c r="P547" s="22">
        <v>0</v>
      </c>
      <c r="Q547" s="22">
        <v>1</v>
      </c>
      <c r="R547">
        <f>IFERROR(IF(I547=1,VLOOKUP(F547,Lookup!$A$2:$B$15,2,FALSE),0),0.5)</f>
        <v>0</v>
      </c>
      <c r="S547">
        <f>IF(K547=1,1,IFERROR(IF(H547="pass",VLOOKUP(F547,[1]Lookup!$D$2:$E$26,2,FALSE),0),1.6))</f>
        <v>1.8</v>
      </c>
      <c r="T547" s="6">
        <v>1.6175000000000002</v>
      </c>
      <c r="U547" s="6">
        <f t="shared" si="8"/>
        <v>1.7379500000000001</v>
      </c>
      <c r="V547" t="s">
        <v>93</v>
      </c>
    </row>
    <row r="548" spans="1:22" hidden="1">
      <c r="A548">
        <v>306</v>
      </c>
      <c r="B548" s="22">
        <v>1</v>
      </c>
      <c r="C548" s="22" t="s">
        <v>8</v>
      </c>
      <c r="D548" s="22" t="s">
        <v>0</v>
      </c>
      <c r="E548" s="22">
        <v>20</v>
      </c>
      <c r="F548" s="22">
        <v>80</v>
      </c>
      <c r="G548" s="22" t="s">
        <v>825</v>
      </c>
      <c r="H548" s="22" t="s">
        <v>439</v>
      </c>
      <c r="I548" s="22">
        <v>0</v>
      </c>
      <c r="J548" s="22">
        <v>1</v>
      </c>
      <c r="K548" s="22">
        <v>0</v>
      </c>
      <c r="L548" s="22">
        <v>0</v>
      </c>
      <c r="M548" s="22" t="s">
        <v>730</v>
      </c>
      <c r="N548" s="22">
        <v>1</v>
      </c>
      <c r="O548" s="22">
        <v>1</v>
      </c>
      <c r="P548" s="22">
        <v>0</v>
      </c>
      <c r="Q548" s="22">
        <v>1</v>
      </c>
      <c r="R548">
        <f>IFERROR(IF(I548=1,VLOOKUP(F548,Lookup!$A$2:$B$15,2,FALSE),0),0.5)</f>
        <v>0</v>
      </c>
      <c r="S548">
        <f>IF(K548=1,1,IFERROR(IF(H548="pass",VLOOKUP(F548,[1]Lookup!$D$2:$E$26,2,FALSE),0),1.6))</f>
        <v>1.8</v>
      </c>
      <c r="T548" s="6">
        <v>1.6175000000000002</v>
      </c>
      <c r="U548" s="6">
        <f t="shared" si="8"/>
        <v>1.7379500000000001</v>
      </c>
      <c r="V548" t="s">
        <v>393</v>
      </c>
    </row>
    <row r="549" spans="1:22" hidden="1">
      <c r="A549">
        <v>307</v>
      </c>
      <c r="B549" s="22">
        <v>1</v>
      </c>
      <c r="C549" s="22" t="s">
        <v>8</v>
      </c>
      <c r="D549" s="22" t="s">
        <v>0</v>
      </c>
      <c r="E549" s="22">
        <v>17</v>
      </c>
      <c r="F549" s="22">
        <v>83</v>
      </c>
      <c r="G549" s="22" t="s">
        <v>826</v>
      </c>
      <c r="H549" s="22" t="s">
        <v>439</v>
      </c>
      <c r="I549" s="22">
        <v>0</v>
      </c>
      <c r="J549" s="22">
        <v>1</v>
      </c>
      <c r="K549" s="22">
        <v>0</v>
      </c>
      <c r="L549" s="22">
        <v>0</v>
      </c>
      <c r="M549" s="22" t="s">
        <v>739</v>
      </c>
      <c r="N549" s="22">
        <v>3</v>
      </c>
      <c r="O549" s="22">
        <v>3</v>
      </c>
      <c r="P549" s="22">
        <v>0</v>
      </c>
      <c r="Q549" s="22">
        <v>1</v>
      </c>
      <c r="R549">
        <f>IFERROR(IF(I549=1,VLOOKUP(F549,Lookup!$A$2:$B$15,2,FALSE),0),0.5)</f>
        <v>0</v>
      </c>
      <c r="S549">
        <f>IF(K549=1,1,IFERROR(IF(H549="pass",VLOOKUP(F549,[1]Lookup!$D$2:$E$26,2,FALSE),0),1.6))</f>
        <v>2</v>
      </c>
      <c r="T549" s="6">
        <v>1.6525000000000001</v>
      </c>
      <c r="U549" s="6">
        <f t="shared" si="8"/>
        <v>1.88185</v>
      </c>
      <c r="V549" t="s">
        <v>100</v>
      </c>
    </row>
    <row r="550" spans="1:22" hidden="1">
      <c r="A550">
        <v>310</v>
      </c>
      <c r="B550" s="22">
        <v>1</v>
      </c>
      <c r="C550" s="22" t="s">
        <v>0</v>
      </c>
      <c r="D550" s="22" t="s">
        <v>8</v>
      </c>
      <c r="E550" s="22">
        <v>72</v>
      </c>
      <c r="F550" s="22">
        <v>28</v>
      </c>
      <c r="G550" s="22" t="s">
        <v>829</v>
      </c>
      <c r="H550" s="22" t="s">
        <v>439</v>
      </c>
      <c r="I550" s="22">
        <v>0</v>
      </c>
      <c r="J550" s="22">
        <v>1</v>
      </c>
      <c r="K550" s="22">
        <v>0</v>
      </c>
      <c r="L550" s="22">
        <v>0</v>
      </c>
      <c r="M550" s="22" t="s">
        <v>744</v>
      </c>
      <c r="N550" s="22">
        <v>1</v>
      </c>
      <c r="O550" s="22">
        <v>1</v>
      </c>
      <c r="P550" s="22">
        <v>0</v>
      </c>
      <c r="Q550" s="22">
        <v>1</v>
      </c>
      <c r="R550">
        <f>IFERROR(IF(I550=1,VLOOKUP(F550,Lookup!$A$2:$B$15,2,FALSE),0),0.5)</f>
        <v>0</v>
      </c>
      <c r="S550">
        <f>IF(K550=1,1,IFERROR(IF(H550="pass",VLOOKUP(F550,[1]Lookup!$D$2:$E$26,2,FALSE),0),1.6))</f>
        <v>1.6</v>
      </c>
      <c r="T550" s="6">
        <v>1.6175000000000002</v>
      </c>
      <c r="U550" s="6">
        <f t="shared" si="8"/>
        <v>1.6175000000000002</v>
      </c>
      <c r="V550" t="s">
        <v>544</v>
      </c>
    </row>
    <row r="551" spans="1:22" hidden="1">
      <c r="A551">
        <v>312</v>
      </c>
      <c r="B551" s="22">
        <v>1</v>
      </c>
      <c r="C551" s="22" t="s">
        <v>0</v>
      </c>
      <c r="D551" s="22" t="s">
        <v>8</v>
      </c>
      <c r="E551" s="22">
        <v>73</v>
      </c>
      <c r="F551" s="22">
        <v>27</v>
      </c>
      <c r="G551" s="22" t="s">
        <v>831</v>
      </c>
      <c r="H551" s="22" t="s">
        <v>439</v>
      </c>
      <c r="I551" s="22">
        <v>0</v>
      </c>
      <c r="J551" s="22">
        <v>1</v>
      </c>
      <c r="K551" s="22">
        <v>0</v>
      </c>
      <c r="L551" s="22">
        <v>0</v>
      </c>
      <c r="M551" s="22" t="s">
        <v>756</v>
      </c>
      <c r="N551" s="22">
        <v>4</v>
      </c>
      <c r="O551" s="22">
        <v>4</v>
      </c>
      <c r="P551" s="22">
        <v>0</v>
      </c>
      <c r="Q551" s="22">
        <v>1</v>
      </c>
      <c r="R551">
        <f>IFERROR(IF(I551=1,VLOOKUP(F551,Lookup!$A$2:$B$15,2,FALSE),0),0.5)</f>
        <v>0</v>
      </c>
      <c r="S551">
        <f>IF(K551=1,1,IFERROR(IF(H551="pass",VLOOKUP(F551,[1]Lookup!$D$2:$E$26,2,FALSE),0),1.6))</f>
        <v>1.6</v>
      </c>
      <c r="T551" s="6">
        <v>1.6700000000000002</v>
      </c>
      <c r="U551" s="6">
        <f t="shared" si="8"/>
        <v>1.6700000000000002</v>
      </c>
      <c r="V551" t="s">
        <v>136</v>
      </c>
    </row>
    <row r="552" spans="1:22" hidden="1">
      <c r="A552">
        <v>316</v>
      </c>
      <c r="B552" s="22">
        <v>1</v>
      </c>
      <c r="C552" s="22" t="s">
        <v>8</v>
      </c>
      <c r="D552" s="22" t="s">
        <v>0</v>
      </c>
      <c r="E552" s="22">
        <v>59</v>
      </c>
      <c r="F552" s="22">
        <v>41</v>
      </c>
      <c r="G552" s="22" t="s">
        <v>832</v>
      </c>
      <c r="H552" s="22" t="s">
        <v>439</v>
      </c>
      <c r="I552" s="22">
        <v>0</v>
      </c>
      <c r="J552" s="22">
        <v>1</v>
      </c>
      <c r="K552" s="22">
        <v>0</v>
      </c>
      <c r="L552" s="22">
        <v>0</v>
      </c>
      <c r="M552" s="22" t="s">
        <v>788</v>
      </c>
      <c r="N552" s="22">
        <v>18</v>
      </c>
      <c r="O552" s="22">
        <v>18</v>
      </c>
      <c r="P552" s="22">
        <v>0</v>
      </c>
      <c r="Q552" s="22">
        <v>1</v>
      </c>
      <c r="R552">
        <f>IFERROR(IF(I552=1,VLOOKUP(F552,Lookup!$A$2:$B$15,2,FALSE),0),0.5)</f>
        <v>0</v>
      </c>
      <c r="S552">
        <f>IF(K552=1,1,IFERROR(IF(H552="pass",VLOOKUP(F552,[1]Lookup!$D$2:$E$26,2,FALSE),0),1.6))</f>
        <v>1.6</v>
      </c>
      <c r="T552" s="6">
        <v>1.915</v>
      </c>
      <c r="U552" s="6">
        <f t="shared" si="8"/>
        <v>1.915</v>
      </c>
      <c r="V552" t="s">
        <v>101</v>
      </c>
    </row>
    <row r="553" spans="1:22" hidden="1">
      <c r="A553">
        <v>324</v>
      </c>
      <c r="B553" s="22">
        <v>1</v>
      </c>
      <c r="C553" s="22" t="s">
        <v>8</v>
      </c>
      <c r="D553" s="22" t="s">
        <v>0</v>
      </c>
      <c r="E553" s="22">
        <v>41</v>
      </c>
      <c r="F553" s="22">
        <v>59</v>
      </c>
      <c r="G553" s="22" t="s">
        <v>836</v>
      </c>
      <c r="H553" s="22" t="s">
        <v>439</v>
      </c>
      <c r="I553" s="22">
        <v>0</v>
      </c>
      <c r="J553" s="22">
        <v>1</v>
      </c>
      <c r="K553" s="22">
        <v>0</v>
      </c>
      <c r="L553" s="22">
        <v>0</v>
      </c>
      <c r="M553" s="22" t="s">
        <v>728</v>
      </c>
      <c r="N553" s="22">
        <v>1</v>
      </c>
      <c r="O553" s="22">
        <v>1</v>
      </c>
      <c r="P553" s="22">
        <v>0</v>
      </c>
      <c r="Q553" s="22">
        <v>1</v>
      </c>
      <c r="R553">
        <f>IFERROR(IF(I553=1,VLOOKUP(F553,Lookup!$A$2:$B$15,2,FALSE),0),0.5)</f>
        <v>0</v>
      </c>
      <c r="S553">
        <f>IF(K553=1,1,IFERROR(IF(H553="pass",VLOOKUP(F553,[1]Lookup!$D$2:$E$26,2,FALSE),0),1.6))</f>
        <v>1.6</v>
      </c>
      <c r="T553" s="6">
        <v>1.6175000000000002</v>
      </c>
      <c r="U553" s="6">
        <f t="shared" si="8"/>
        <v>1.6175000000000002</v>
      </c>
      <c r="V553" t="s">
        <v>93</v>
      </c>
    </row>
    <row r="554" spans="1:22" hidden="1">
      <c r="A554">
        <v>325</v>
      </c>
      <c r="B554" s="22">
        <v>1</v>
      </c>
      <c r="C554" s="22" t="s">
        <v>8</v>
      </c>
      <c r="D554" s="22" t="s">
        <v>0</v>
      </c>
      <c r="E554" s="22">
        <v>37</v>
      </c>
      <c r="F554" s="22">
        <v>63</v>
      </c>
      <c r="G554" s="22" t="s">
        <v>837</v>
      </c>
      <c r="H554" s="22" t="s">
        <v>439</v>
      </c>
      <c r="I554" s="22">
        <v>0</v>
      </c>
      <c r="J554" s="22">
        <v>1</v>
      </c>
      <c r="K554" s="22">
        <v>0</v>
      </c>
      <c r="L554" s="22">
        <v>0</v>
      </c>
      <c r="M554" s="22" t="s">
        <v>730</v>
      </c>
      <c r="N554" s="22">
        <v>3</v>
      </c>
      <c r="O554" s="22">
        <v>3</v>
      </c>
      <c r="P554" s="22">
        <v>0</v>
      </c>
      <c r="Q554" s="22">
        <v>1</v>
      </c>
      <c r="R554">
        <f>IFERROR(IF(I554=1,VLOOKUP(F554,Lookup!$A$2:$B$15,2,FALSE),0),0.5)</f>
        <v>0</v>
      </c>
      <c r="S554">
        <f>IF(K554=1,1,IFERROR(IF(H554="pass",VLOOKUP(F554,[1]Lookup!$D$2:$E$26,2,FALSE),0),1.6))</f>
        <v>1.6</v>
      </c>
      <c r="T554" s="6">
        <v>1.6525000000000001</v>
      </c>
      <c r="U554" s="6">
        <f t="shared" si="8"/>
        <v>1.6525000000000001</v>
      </c>
      <c r="V554" t="s">
        <v>393</v>
      </c>
    </row>
    <row r="555" spans="1:22" hidden="1">
      <c r="A555">
        <v>328</v>
      </c>
      <c r="B555" s="22">
        <v>1</v>
      </c>
      <c r="C555" s="22" t="s">
        <v>8</v>
      </c>
      <c r="D555" s="22" t="s">
        <v>0</v>
      </c>
      <c r="E555" s="22">
        <v>31</v>
      </c>
      <c r="F555" s="22">
        <v>69</v>
      </c>
      <c r="G555" s="22" t="s">
        <v>839</v>
      </c>
      <c r="H555" s="22" t="s">
        <v>439</v>
      </c>
      <c r="I555" s="22">
        <v>0</v>
      </c>
      <c r="J555" s="22">
        <v>1</v>
      </c>
      <c r="K555" s="22">
        <v>0</v>
      </c>
      <c r="L555" s="22">
        <v>0</v>
      </c>
      <c r="M555" s="22" t="s">
        <v>734</v>
      </c>
      <c r="N555" s="22">
        <v>6</v>
      </c>
      <c r="O555" s="22">
        <v>6</v>
      </c>
      <c r="P555" s="22">
        <v>0</v>
      </c>
      <c r="Q555" s="22">
        <v>1</v>
      </c>
      <c r="R555">
        <f>IFERROR(IF(I555=1,VLOOKUP(F555,Lookup!$A$2:$B$15,2,FALSE),0),0.5)</f>
        <v>0</v>
      </c>
      <c r="S555">
        <f>IF(K555=1,1,IFERROR(IF(H555="pass",VLOOKUP(F555,[1]Lookup!$D$2:$E$26,2,FALSE),0),1.6))</f>
        <v>1.6</v>
      </c>
      <c r="T555" s="6">
        <v>1.7050000000000001</v>
      </c>
      <c r="U555" s="6">
        <f t="shared" si="8"/>
        <v>1.7050000000000001</v>
      </c>
      <c r="V555" t="s">
        <v>501</v>
      </c>
    </row>
    <row r="556" spans="1:22" hidden="1">
      <c r="A556">
        <v>333</v>
      </c>
      <c r="B556" s="22">
        <v>1</v>
      </c>
      <c r="C556" s="22" t="s">
        <v>0</v>
      </c>
      <c r="D556" s="22" t="s">
        <v>8</v>
      </c>
      <c r="E556" s="22">
        <v>73</v>
      </c>
      <c r="F556" s="22">
        <v>27</v>
      </c>
      <c r="G556" s="22" t="s">
        <v>842</v>
      </c>
      <c r="H556" s="22" t="s">
        <v>439</v>
      </c>
      <c r="I556" s="22">
        <v>0</v>
      </c>
      <c r="J556" s="22">
        <v>1</v>
      </c>
      <c r="K556" s="22">
        <v>0</v>
      </c>
      <c r="L556" s="22">
        <v>0</v>
      </c>
      <c r="M556" s="22" t="s">
        <v>816</v>
      </c>
      <c r="N556" s="22">
        <v>4</v>
      </c>
      <c r="O556" s="22">
        <v>4</v>
      </c>
      <c r="P556" s="22">
        <v>0</v>
      </c>
      <c r="Q556" s="22">
        <v>1</v>
      </c>
      <c r="R556">
        <f>IFERROR(IF(I556=1,VLOOKUP(F556,Lookup!$A$2:$B$15,2,FALSE),0),0.5)</f>
        <v>0</v>
      </c>
      <c r="S556">
        <f>IF(K556=1,1,IFERROR(IF(H556="pass",VLOOKUP(F556,[1]Lookup!$D$2:$E$26,2,FALSE),0),1.6))</f>
        <v>1.6</v>
      </c>
      <c r="T556" s="6">
        <v>1.6700000000000002</v>
      </c>
      <c r="U556" s="6">
        <f t="shared" si="8"/>
        <v>1.6700000000000002</v>
      </c>
      <c r="V556" t="s">
        <v>408</v>
      </c>
    </row>
    <row r="557" spans="1:22" hidden="1">
      <c r="A557">
        <v>336</v>
      </c>
      <c r="B557" s="22">
        <v>1</v>
      </c>
      <c r="C557" s="22" t="s">
        <v>0</v>
      </c>
      <c r="D557" s="22" t="s">
        <v>8</v>
      </c>
      <c r="E557" s="22">
        <v>57</v>
      </c>
      <c r="F557" s="22">
        <v>43</v>
      </c>
      <c r="G557" s="22" t="s">
        <v>845</v>
      </c>
      <c r="H557" s="22" t="s">
        <v>439</v>
      </c>
      <c r="I557" s="22">
        <v>0</v>
      </c>
      <c r="J557" s="22">
        <v>1</v>
      </c>
      <c r="K557" s="22">
        <v>0</v>
      </c>
      <c r="L557" s="22">
        <v>0</v>
      </c>
      <c r="M557" s="22" t="s">
        <v>747</v>
      </c>
      <c r="N557" s="22">
        <v>42</v>
      </c>
      <c r="O557" s="22">
        <v>42</v>
      </c>
      <c r="P557" s="22">
        <v>0</v>
      </c>
      <c r="Q557" s="22">
        <v>1</v>
      </c>
      <c r="R557">
        <f>IFERROR(IF(I557=1,VLOOKUP(F557,Lookup!$A$2:$B$15,2,FALSE),0),0.5)</f>
        <v>0</v>
      </c>
      <c r="S557">
        <f>IF(K557=1,1,IFERROR(IF(H557="pass",VLOOKUP(F557,[1]Lookup!$D$2:$E$26,2,FALSE),0),1.6))</f>
        <v>1.6</v>
      </c>
      <c r="T557" s="6">
        <v>2.335</v>
      </c>
      <c r="U557" s="6">
        <f t="shared" si="8"/>
        <v>2.335</v>
      </c>
      <c r="V557" t="s">
        <v>535</v>
      </c>
    </row>
    <row r="558" spans="1:22" hidden="1">
      <c r="A558">
        <v>342</v>
      </c>
      <c r="B558" s="22">
        <v>1</v>
      </c>
      <c r="C558" s="22" t="s">
        <v>8</v>
      </c>
      <c r="D558" s="22" t="s">
        <v>0</v>
      </c>
      <c r="E558" s="22">
        <v>63</v>
      </c>
      <c r="F558" s="22">
        <v>37</v>
      </c>
      <c r="G558" s="22" t="s">
        <v>849</v>
      </c>
      <c r="H558" s="22" t="s">
        <v>439</v>
      </c>
      <c r="I558" s="22">
        <v>0</v>
      </c>
      <c r="J558" s="22">
        <v>1</v>
      </c>
      <c r="K558" s="22">
        <v>0</v>
      </c>
      <c r="L558" s="22">
        <v>0</v>
      </c>
      <c r="M558" s="22" t="s">
        <v>739</v>
      </c>
      <c r="N558" s="22">
        <v>7</v>
      </c>
      <c r="O558" s="22">
        <v>7</v>
      </c>
      <c r="P558" s="22">
        <v>0</v>
      </c>
      <c r="Q558" s="22">
        <v>1</v>
      </c>
      <c r="R558">
        <f>IFERROR(IF(I558=1,VLOOKUP(F558,Lookup!$A$2:$B$15,2,FALSE),0),0.5)</f>
        <v>0</v>
      </c>
      <c r="S558">
        <f>IF(K558=1,1,IFERROR(IF(H558="pass",VLOOKUP(F558,[1]Lookup!$D$2:$E$26,2,FALSE),0),1.6))</f>
        <v>1.6</v>
      </c>
      <c r="T558" s="6">
        <v>1.7225000000000001</v>
      </c>
      <c r="U558" s="6">
        <f t="shared" si="8"/>
        <v>1.7225000000000001</v>
      </c>
      <c r="V558" t="s">
        <v>100</v>
      </c>
    </row>
    <row r="559" spans="1:22" hidden="1">
      <c r="A559">
        <v>343</v>
      </c>
      <c r="B559" s="22">
        <v>1</v>
      </c>
      <c r="C559" s="22" t="s">
        <v>8</v>
      </c>
      <c r="D559" s="22" t="s">
        <v>0</v>
      </c>
      <c r="E559" s="22">
        <v>56</v>
      </c>
      <c r="F559" s="22">
        <v>44</v>
      </c>
      <c r="G559" s="22" t="s">
        <v>850</v>
      </c>
      <c r="H559" s="22" t="s">
        <v>439</v>
      </c>
      <c r="I559" s="22">
        <v>0</v>
      </c>
      <c r="J559" s="22">
        <v>1</v>
      </c>
      <c r="K559" s="22">
        <v>0</v>
      </c>
      <c r="L559" s="22">
        <v>0</v>
      </c>
      <c r="M559" s="22" t="s">
        <v>788</v>
      </c>
      <c r="N559" s="22">
        <v>8</v>
      </c>
      <c r="O559" s="22">
        <v>8</v>
      </c>
      <c r="P559" s="22">
        <v>0</v>
      </c>
      <c r="Q559" s="22">
        <v>1</v>
      </c>
      <c r="R559">
        <f>IFERROR(IF(I559=1,VLOOKUP(F559,Lookup!$A$2:$B$15,2,FALSE),0),0.5)</f>
        <v>0</v>
      </c>
      <c r="S559">
        <f>IF(K559=1,1,IFERROR(IF(H559="pass",VLOOKUP(F559,[1]Lookup!$D$2:$E$26,2,FALSE),0),1.6))</f>
        <v>1.6</v>
      </c>
      <c r="T559" s="6">
        <v>1.74</v>
      </c>
      <c r="U559" s="6">
        <f t="shared" si="8"/>
        <v>1.74</v>
      </c>
      <c r="V559" t="s">
        <v>101</v>
      </c>
    </row>
    <row r="560" spans="1:22" hidden="1">
      <c r="A560">
        <v>344</v>
      </c>
      <c r="B560" s="22">
        <v>1</v>
      </c>
      <c r="C560" s="22" t="s">
        <v>8</v>
      </c>
      <c r="D560" s="22" t="s">
        <v>0</v>
      </c>
      <c r="E560" s="22">
        <v>47</v>
      </c>
      <c r="F560" s="22">
        <v>53</v>
      </c>
      <c r="G560" s="22" t="s">
        <v>851</v>
      </c>
      <c r="H560" s="22" t="s">
        <v>439</v>
      </c>
      <c r="I560" s="22">
        <v>0</v>
      </c>
      <c r="J560" s="22">
        <v>1</v>
      </c>
      <c r="K560" s="22">
        <v>0</v>
      </c>
      <c r="L560" s="22">
        <v>0</v>
      </c>
      <c r="M560" s="22" t="s">
        <v>728</v>
      </c>
      <c r="N560" s="22">
        <v>6</v>
      </c>
      <c r="O560" s="22">
        <v>6</v>
      </c>
      <c r="P560" s="22">
        <v>0</v>
      </c>
      <c r="Q560" s="22">
        <v>1</v>
      </c>
      <c r="R560">
        <f>IFERROR(IF(I560=1,VLOOKUP(F560,Lookup!$A$2:$B$15,2,FALSE),0),0.5)</f>
        <v>0</v>
      </c>
      <c r="S560">
        <f>IF(K560=1,1,IFERROR(IF(H560="pass",VLOOKUP(F560,[1]Lookup!$D$2:$E$26,2,FALSE),0),1.6))</f>
        <v>1.6</v>
      </c>
      <c r="T560" s="6">
        <v>1.7050000000000001</v>
      </c>
      <c r="U560" s="6">
        <f t="shared" si="8"/>
        <v>1.7050000000000001</v>
      </c>
      <c r="V560" t="s">
        <v>93</v>
      </c>
    </row>
    <row r="561" spans="1:22" hidden="1">
      <c r="A561">
        <v>346</v>
      </c>
      <c r="B561" s="22">
        <v>1</v>
      </c>
      <c r="C561" s="22" t="s">
        <v>8</v>
      </c>
      <c r="D561" s="22" t="s">
        <v>0</v>
      </c>
      <c r="E561" s="22">
        <v>47</v>
      </c>
      <c r="F561" s="22">
        <v>53</v>
      </c>
      <c r="G561" s="22" t="s">
        <v>852</v>
      </c>
      <c r="H561" s="22" t="s">
        <v>439</v>
      </c>
      <c r="I561" s="22">
        <v>0</v>
      </c>
      <c r="J561" s="22">
        <v>1</v>
      </c>
      <c r="K561" s="22">
        <v>0</v>
      </c>
      <c r="L561" s="22">
        <v>0</v>
      </c>
      <c r="M561" s="22" t="s">
        <v>788</v>
      </c>
      <c r="N561" s="22">
        <v>30</v>
      </c>
      <c r="O561" s="22">
        <v>30</v>
      </c>
      <c r="P561" s="22">
        <v>0</v>
      </c>
      <c r="Q561" s="22">
        <v>1</v>
      </c>
      <c r="R561">
        <f>IFERROR(IF(I561=1,VLOOKUP(F561,Lookup!$A$2:$B$15,2,FALSE),0),0.5)</f>
        <v>0</v>
      </c>
      <c r="S561">
        <f>IF(K561=1,1,IFERROR(IF(H561="pass",VLOOKUP(F561,[1]Lookup!$D$2:$E$26,2,FALSE),0),1.6))</f>
        <v>1.6</v>
      </c>
      <c r="T561" s="6">
        <v>2.125</v>
      </c>
      <c r="U561" s="6">
        <f t="shared" si="8"/>
        <v>2.125</v>
      </c>
      <c r="V561" t="s">
        <v>101</v>
      </c>
    </row>
    <row r="562" spans="1:22" hidden="1">
      <c r="A562">
        <v>348</v>
      </c>
      <c r="B562" s="22">
        <v>1</v>
      </c>
      <c r="C562" s="22" t="s">
        <v>8</v>
      </c>
      <c r="D562" s="22" t="s">
        <v>0</v>
      </c>
      <c r="E562" s="22">
        <v>20</v>
      </c>
      <c r="F562" s="22">
        <v>80</v>
      </c>
      <c r="G562" s="22" t="s">
        <v>853</v>
      </c>
      <c r="H562" s="22" t="s">
        <v>439</v>
      </c>
      <c r="I562" s="22">
        <v>0</v>
      </c>
      <c r="J562" s="22">
        <v>1</v>
      </c>
      <c r="K562" s="22">
        <v>0</v>
      </c>
      <c r="L562" s="22">
        <v>0</v>
      </c>
      <c r="M562" s="22" t="s">
        <v>728</v>
      </c>
      <c r="N562" s="22">
        <v>8</v>
      </c>
      <c r="O562" s="22">
        <v>8</v>
      </c>
      <c r="P562" s="22">
        <v>0</v>
      </c>
      <c r="Q562" s="22">
        <v>1</v>
      </c>
      <c r="R562">
        <f>IFERROR(IF(I562=1,VLOOKUP(F562,Lookup!$A$2:$B$15,2,FALSE),0),0.5)</f>
        <v>0</v>
      </c>
      <c r="S562">
        <f>IF(K562=1,1,IFERROR(IF(H562="pass",VLOOKUP(F562,[1]Lookup!$D$2:$E$26,2,FALSE),0),1.6))</f>
        <v>1.8</v>
      </c>
      <c r="T562" s="6">
        <v>1.74</v>
      </c>
      <c r="U562" s="6">
        <f t="shared" si="8"/>
        <v>1.7796000000000003</v>
      </c>
      <c r="V562" t="s">
        <v>93</v>
      </c>
    </row>
    <row r="563" spans="1:22" hidden="1">
      <c r="A563">
        <v>349</v>
      </c>
      <c r="B563" s="22">
        <v>1</v>
      </c>
      <c r="C563" s="22" t="s">
        <v>8</v>
      </c>
      <c r="D563" s="22" t="s">
        <v>0</v>
      </c>
      <c r="E563" s="22">
        <v>10</v>
      </c>
      <c r="F563" s="22">
        <v>90</v>
      </c>
      <c r="G563" s="22" t="s">
        <v>854</v>
      </c>
      <c r="H563" s="22" t="s">
        <v>439</v>
      </c>
      <c r="I563" s="22">
        <v>0</v>
      </c>
      <c r="J563" s="22">
        <v>1</v>
      </c>
      <c r="K563" s="22">
        <v>0</v>
      </c>
      <c r="L563" s="22">
        <v>0</v>
      </c>
      <c r="M563" s="22" t="s">
        <v>728</v>
      </c>
      <c r="N563" s="22">
        <v>6</v>
      </c>
      <c r="O563" s="22">
        <v>6</v>
      </c>
      <c r="P563" s="22">
        <v>0</v>
      </c>
      <c r="Q563" s="22">
        <v>1</v>
      </c>
      <c r="R563">
        <f>IFERROR(IF(I563=1,VLOOKUP(F563,Lookup!$A$2:$B$15,2,FALSE),0),0.5)</f>
        <v>0</v>
      </c>
      <c r="S563">
        <f>IF(K563=1,1,IFERROR(IF(H563="pass",VLOOKUP(F563,[1]Lookup!$D$2:$E$26,2,FALSE),0),1.6))</f>
        <v>2.2000000000000002</v>
      </c>
      <c r="T563" s="6">
        <v>1.7050000000000001</v>
      </c>
      <c r="U563" s="6">
        <f t="shared" si="8"/>
        <v>2.0317000000000003</v>
      </c>
      <c r="V563" t="s">
        <v>93</v>
      </c>
    </row>
    <row r="564" spans="1:22" hidden="1">
      <c r="A564">
        <v>353</v>
      </c>
      <c r="B564" s="22">
        <v>1</v>
      </c>
      <c r="C564" s="22" t="s">
        <v>0</v>
      </c>
      <c r="D564" s="22" t="s">
        <v>8</v>
      </c>
      <c r="E564" s="22">
        <v>74</v>
      </c>
      <c r="F564" s="22">
        <v>26</v>
      </c>
      <c r="G564" s="22" t="s">
        <v>856</v>
      </c>
      <c r="H564" s="22" t="s">
        <v>439</v>
      </c>
      <c r="I564" s="22">
        <v>0</v>
      </c>
      <c r="J564" s="22">
        <v>1</v>
      </c>
      <c r="K564" s="22">
        <v>0</v>
      </c>
      <c r="L564" s="22">
        <v>0</v>
      </c>
      <c r="M564" s="22" t="s">
        <v>816</v>
      </c>
      <c r="N564" s="22">
        <v>5</v>
      </c>
      <c r="O564" s="22">
        <v>5</v>
      </c>
      <c r="P564" s="22">
        <v>0</v>
      </c>
      <c r="Q564" s="22">
        <v>1</v>
      </c>
      <c r="R564">
        <f>IFERROR(IF(I564=1,VLOOKUP(F564,Lookup!$A$2:$B$15,2,FALSE),0),0.5)</f>
        <v>0</v>
      </c>
      <c r="S564">
        <f>IF(K564=1,1,IFERROR(IF(H564="pass",VLOOKUP(F564,[1]Lookup!$D$2:$E$26,2,FALSE),0),1.6))</f>
        <v>1.6</v>
      </c>
      <c r="T564" s="6">
        <v>1.6875</v>
      </c>
      <c r="U564" s="6">
        <f t="shared" si="8"/>
        <v>1.6875</v>
      </c>
      <c r="V564" t="s">
        <v>408</v>
      </c>
    </row>
    <row r="565" spans="1:22" hidden="1">
      <c r="A565">
        <v>368</v>
      </c>
      <c r="B565" s="22">
        <v>1</v>
      </c>
      <c r="C565" s="22" t="s">
        <v>8</v>
      </c>
      <c r="D565" s="22" t="s">
        <v>0</v>
      </c>
      <c r="E565" s="22">
        <v>55</v>
      </c>
      <c r="F565" s="22">
        <v>45</v>
      </c>
      <c r="G565" s="22" t="s">
        <v>862</v>
      </c>
      <c r="H565" s="22" t="s">
        <v>439</v>
      </c>
      <c r="I565" s="22">
        <v>0</v>
      </c>
      <c r="J565" s="22">
        <v>1</v>
      </c>
      <c r="K565" s="22">
        <v>0</v>
      </c>
      <c r="L565" s="22">
        <v>0</v>
      </c>
      <c r="M565" s="22" t="s">
        <v>806</v>
      </c>
      <c r="N565" s="22">
        <v>18</v>
      </c>
      <c r="O565" s="22">
        <v>18</v>
      </c>
      <c r="P565" s="22">
        <v>0</v>
      </c>
      <c r="Q565" s="22">
        <v>1</v>
      </c>
      <c r="R565">
        <f>IFERROR(IF(I565=1,VLOOKUP(F565,Lookup!$A$2:$B$15,2,FALSE),0),0.5)</f>
        <v>0</v>
      </c>
      <c r="S565">
        <f>IF(K565=1,1,IFERROR(IF(H565="pass",VLOOKUP(F565,[1]Lookup!$D$2:$E$26,2,FALSE),0),1.6))</f>
        <v>1.6</v>
      </c>
      <c r="T565" s="6">
        <v>1.915</v>
      </c>
      <c r="U565" s="6">
        <f t="shared" si="8"/>
        <v>1.915</v>
      </c>
      <c r="V565" t="s">
        <v>416</v>
      </c>
    </row>
    <row r="566" spans="1:22" hidden="1">
      <c r="A566">
        <v>377</v>
      </c>
      <c r="B566" s="22">
        <v>1</v>
      </c>
      <c r="C566" s="22" t="s">
        <v>8</v>
      </c>
      <c r="D566" s="22" t="s">
        <v>0</v>
      </c>
      <c r="E566" s="22">
        <v>66</v>
      </c>
      <c r="F566" s="22">
        <v>34</v>
      </c>
      <c r="G566" s="22" t="s">
        <v>865</v>
      </c>
      <c r="H566" s="22" t="s">
        <v>439</v>
      </c>
      <c r="I566" s="22">
        <v>0</v>
      </c>
      <c r="J566" s="22">
        <v>1</v>
      </c>
      <c r="K566" s="22">
        <v>0</v>
      </c>
      <c r="L566" s="22">
        <v>0</v>
      </c>
      <c r="M566" s="22" t="s">
        <v>739</v>
      </c>
      <c r="N566" s="22">
        <v>0</v>
      </c>
      <c r="O566" s="22">
        <v>0</v>
      </c>
      <c r="P566" s="22">
        <v>0</v>
      </c>
      <c r="Q566" s="22">
        <v>1</v>
      </c>
      <c r="R566">
        <f>IFERROR(IF(I566=1,VLOOKUP(F566,Lookup!$A$2:$B$15,2,FALSE),0),0.5)</f>
        <v>0</v>
      </c>
      <c r="S566">
        <f>IF(K566=1,1,IFERROR(IF(H566="pass",VLOOKUP(F566,[1]Lookup!$D$2:$E$26,2,FALSE),0),1.6))</f>
        <v>1.6</v>
      </c>
      <c r="T566" s="6">
        <v>1.6</v>
      </c>
      <c r="U566" s="6">
        <f t="shared" si="8"/>
        <v>1.6</v>
      </c>
      <c r="V566" t="s">
        <v>100</v>
      </c>
    </row>
    <row r="567" spans="1:22" hidden="1">
      <c r="A567">
        <v>381</v>
      </c>
      <c r="B567" s="22">
        <v>1</v>
      </c>
      <c r="C567" s="22" t="s">
        <v>8</v>
      </c>
      <c r="D567" s="22" t="s">
        <v>0</v>
      </c>
      <c r="E567" s="22">
        <v>33</v>
      </c>
      <c r="F567" s="22">
        <v>67</v>
      </c>
      <c r="G567" s="22" t="s">
        <v>867</v>
      </c>
      <c r="H567" s="22" t="s">
        <v>439</v>
      </c>
      <c r="I567" s="22">
        <v>0</v>
      </c>
      <c r="J567" s="22">
        <v>1</v>
      </c>
      <c r="K567" s="22">
        <v>0</v>
      </c>
      <c r="L567" s="22">
        <v>0</v>
      </c>
      <c r="M567" s="22" t="s">
        <v>806</v>
      </c>
      <c r="N567" s="22">
        <v>23</v>
      </c>
      <c r="O567" s="22">
        <v>23</v>
      </c>
      <c r="P567" s="22">
        <v>0</v>
      </c>
      <c r="Q567" s="22">
        <v>1</v>
      </c>
      <c r="R567">
        <f>IFERROR(IF(I567=1,VLOOKUP(F567,Lookup!$A$2:$B$15,2,FALSE),0),0.5)</f>
        <v>0</v>
      </c>
      <c r="S567">
        <f>IF(K567=1,1,IFERROR(IF(H567="pass",VLOOKUP(F567,[1]Lookup!$D$2:$E$26,2,FALSE),0),1.6))</f>
        <v>1.6</v>
      </c>
      <c r="T567" s="6">
        <v>2.0024999999999999</v>
      </c>
      <c r="U567" s="6">
        <f t="shared" si="8"/>
        <v>2.0024999999999999</v>
      </c>
      <c r="V567" t="s">
        <v>416</v>
      </c>
    </row>
    <row r="568" spans="1:22" hidden="1">
      <c r="A568">
        <v>385</v>
      </c>
      <c r="B568" s="22">
        <v>1</v>
      </c>
      <c r="C568" s="22" t="s">
        <v>8</v>
      </c>
      <c r="D568" s="22" t="s">
        <v>0</v>
      </c>
      <c r="E568" s="22">
        <v>5</v>
      </c>
      <c r="F568" s="22">
        <v>95</v>
      </c>
      <c r="G568" s="22" t="s">
        <v>869</v>
      </c>
      <c r="H568" s="22" t="s">
        <v>439</v>
      </c>
      <c r="I568" s="22">
        <v>0</v>
      </c>
      <c r="J568" s="22">
        <v>1</v>
      </c>
      <c r="K568" s="22">
        <v>0</v>
      </c>
      <c r="L568" s="22">
        <v>0</v>
      </c>
      <c r="M568" s="22" t="s">
        <v>739</v>
      </c>
      <c r="N568" s="22">
        <v>5</v>
      </c>
      <c r="O568" s="22">
        <v>5</v>
      </c>
      <c r="P568" s="22">
        <v>0</v>
      </c>
      <c r="Q568" s="22">
        <v>1</v>
      </c>
      <c r="R568">
        <f>IFERROR(IF(I568=1,VLOOKUP(F568,Lookup!$A$2:$B$15,2,FALSE),0),0.5)</f>
        <v>0</v>
      </c>
      <c r="S568">
        <f>IF(K568=1,1,IFERROR(IF(H568="pass",VLOOKUP(F568,[1]Lookup!$D$2:$E$26,2,FALSE),0),1.6))</f>
        <v>3.2</v>
      </c>
      <c r="T568" s="6">
        <v>1.6875</v>
      </c>
      <c r="U568" s="6">
        <f t="shared" si="8"/>
        <v>3.2</v>
      </c>
      <c r="V568" t="s">
        <v>100</v>
      </c>
    </row>
    <row r="569" spans="1:22" hidden="1">
      <c r="A569">
        <v>386</v>
      </c>
      <c r="B569" s="22">
        <v>1</v>
      </c>
      <c r="C569" s="22" t="s">
        <v>8</v>
      </c>
      <c r="D569" s="22" t="s">
        <v>0</v>
      </c>
      <c r="E569" s="22">
        <v>5</v>
      </c>
      <c r="F569" s="22">
        <v>95</v>
      </c>
      <c r="G569" s="22" t="s">
        <v>870</v>
      </c>
      <c r="H569" s="22" t="s">
        <v>439</v>
      </c>
      <c r="I569" s="22">
        <v>0</v>
      </c>
      <c r="J569" s="22">
        <v>1</v>
      </c>
      <c r="K569" s="22">
        <v>0</v>
      </c>
      <c r="L569" s="22">
        <v>0</v>
      </c>
      <c r="M569" s="22" t="s">
        <v>871</v>
      </c>
      <c r="N569" s="22">
        <v>5</v>
      </c>
      <c r="O569" s="22">
        <v>5</v>
      </c>
      <c r="P569" s="22">
        <v>0</v>
      </c>
      <c r="Q569" s="22">
        <v>1</v>
      </c>
      <c r="R569">
        <f>IFERROR(IF(I569=1,VLOOKUP(F569,Lookup!$A$2:$B$15,2,FALSE),0),0.5)</f>
        <v>0</v>
      </c>
      <c r="S569">
        <f>IF(K569=1,1,IFERROR(IF(H569="pass",VLOOKUP(F569,[1]Lookup!$D$2:$E$26,2,FALSE),0),1.6))</f>
        <v>3.2</v>
      </c>
      <c r="T569" s="6">
        <v>1.6875</v>
      </c>
      <c r="U569" s="6">
        <f t="shared" si="8"/>
        <v>3.2</v>
      </c>
      <c r="V569" t="s">
        <v>546</v>
      </c>
    </row>
    <row r="570" spans="1:22" hidden="1">
      <c r="A570">
        <v>391</v>
      </c>
      <c r="B570" s="22">
        <v>1</v>
      </c>
      <c r="C570" s="22" t="s">
        <v>0</v>
      </c>
      <c r="D570" s="22" t="s">
        <v>8</v>
      </c>
      <c r="E570" s="22">
        <v>67</v>
      </c>
      <c r="F570" s="22">
        <v>33</v>
      </c>
      <c r="G570" s="22" t="s">
        <v>874</v>
      </c>
      <c r="H570" s="22" t="s">
        <v>439</v>
      </c>
      <c r="I570" s="22">
        <v>0</v>
      </c>
      <c r="J570" s="22">
        <v>1</v>
      </c>
      <c r="K570" s="22">
        <v>0</v>
      </c>
      <c r="L570" s="22">
        <v>0</v>
      </c>
      <c r="M570" s="22" t="s">
        <v>749</v>
      </c>
      <c r="N570" s="22">
        <v>11</v>
      </c>
      <c r="O570" s="22">
        <v>11</v>
      </c>
      <c r="P570" s="22">
        <v>0</v>
      </c>
      <c r="Q570" s="22">
        <v>1</v>
      </c>
      <c r="R570">
        <f>IFERROR(IF(I570=1,VLOOKUP(F570,Lookup!$A$2:$B$15,2,FALSE),0),0.5)</f>
        <v>0</v>
      </c>
      <c r="S570">
        <f>IF(K570=1,1,IFERROR(IF(H570="pass",VLOOKUP(F570,[1]Lookup!$D$2:$E$26,2,FALSE),0),1.6))</f>
        <v>1.6</v>
      </c>
      <c r="T570" s="6">
        <v>1.7925</v>
      </c>
      <c r="U570" s="6">
        <f t="shared" si="8"/>
        <v>1.7925</v>
      </c>
      <c r="V570" t="s">
        <v>135</v>
      </c>
    </row>
    <row r="571" spans="1:22" hidden="1">
      <c r="A571">
        <v>395</v>
      </c>
      <c r="B571" s="22">
        <v>1</v>
      </c>
      <c r="C571" s="22" t="s">
        <v>8</v>
      </c>
      <c r="D571" s="22" t="s">
        <v>0</v>
      </c>
      <c r="E571" s="22">
        <v>31</v>
      </c>
      <c r="F571" s="22">
        <v>69</v>
      </c>
      <c r="G571" s="22" t="s">
        <v>876</v>
      </c>
      <c r="H571" s="22" t="s">
        <v>439</v>
      </c>
      <c r="I571" s="22">
        <v>0</v>
      </c>
      <c r="J571" s="22">
        <v>1</v>
      </c>
      <c r="K571" s="22">
        <v>0</v>
      </c>
      <c r="L571" s="22">
        <v>0</v>
      </c>
      <c r="M571" s="22" t="s">
        <v>800</v>
      </c>
      <c r="N571" s="22">
        <v>26</v>
      </c>
      <c r="O571" s="22">
        <v>26</v>
      </c>
      <c r="P571" s="22">
        <v>0</v>
      </c>
      <c r="Q571" s="22">
        <v>1</v>
      </c>
      <c r="R571">
        <f>IFERROR(IF(I571=1,VLOOKUP(F571,Lookup!$A$2:$B$15,2,FALSE),0),0.5)</f>
        <v>0</v>
      </c>
      <c r="S571">
        <f>IF(K571=1,1,IFERROR(IF(H571="pass",VLOOKUP(F571,[1]Lookup!$D$2:$E$26,2,FALSE),0),1.6))</f>
        <v>1.6</v>
      </c>
      <c r="T571" s="6">
        <v>2.0550000000000002</v>
      </c>
      <c r="U571" s="6">
        <f t="shared" si="8"/>
        <v>2.0550000000000002</v>
      </c>
      <c r="V571" t="s">
        <v>184</v>
      </c>
    </row>
    <row r="572" spans="1:22" hidden="1">
      <c r="A572">
        <v>399</v>
      </c>
      <c r="B572" s="22">
        <v>1</v>
      </c>
      <c r="C572" s="22" t="s">
        <v>17</v>
      </c>
      <c r="D572" s="22" t="s">
        <v>877</v>
      </c>
      <c r="E572" s="22">
        <v>57</v>
      </c>
      <c r="F572" s="22">
        <v>43</v>
      </c>
      <c r="G572" s="22" t="s">
        <v>878</v>
      </c>
      <c r="H572" s="22" t="s">
        <v>439</v>
      </c>
      <c r="I572" s="22">
        <v>0</v>
      </c>
      <c r="J572" s="22">
        <v>1</v>
      </c>
      <c r="K572" s="22">
        <v>0</v>
      </c>
      <c r="L572" s="22">
        <v>0</v>
      </c>
      <c r="M572" s="22" t="s">
        <v>879</v>
      </c>
      <c r="N572" s="22">
        <v>4</v>
      </c>
      <c r="O572" s="22">
        <v>4</v>
      </c>
      <c r="P572" s="22">
        <v>0</v>
      </c>
      <c r="Q572" s="22">
        <v>1</v>
      </c>
      <c r="R572">
        <f>IFERROR(IF(I572=1,VLOOKUP(F572,Lookup!$A$2:$B$15,2,FALSE),0),0.5)</f>
        <v>0</v>
      </c>
      <c r="S572">
        <f>IF(K572=1,1,IFERROR(IF(H572="pass",VLOOKUP(F572,[1]Lookup!$D$2:$E$26,2,FALSE),0),1.6))</f>
        <v>1.6</v>
      </c>
      <c r="T572" s="6">
        <v>1.6700000000000002</v>
      </c>
      <c r="U572" s="6">
        <f t="shared" si="8"/>
        <v>1.6700000000000002</v>
      </c>
      <c r="V572" t="s">
        <v>81</v>
      </c>
    </row>
    <row r="573" spans="1:22" hidden="1">
      <c r="A573">
        <v>402</v>
      </c>
      <c r="B573" s="22">
        <v>1</v>
      </c>
      <c r="C573" s="22" t="s">
        <v>17</v>
      </c>
      <c r="D573" s="22" t="s">
        <v>877</v>
      </c>
      <c r="E573" s="22">
        <v>12</v>
      </c>
      <c r="F573" s="22">
        <v>88</v>
      </c>
      <c r="G573" s="22" t="s">
        <v>884</v>
      </c>
      <c r="H573" s="22" t="s">
        <v>439</v>
      </c>
      <c r="I573" s="22">
        <v>0</v>
      </c>
      <c r="J573" s="22">
        <v>1</v>
      </c>
      <c r="K573" s="22">
        <v>0</v>
      </c>
      <c r="L573" s="22">
        <v>0</v>
      </c>
      <c r="M573" s="22" t="s">
        <v>885</v>
      </c>
      <c r="N573" s="22">
        <v>7</v>
      </c>
      <c r="O573" s="22">
        <v>7</v>
      </c>
      <c r="P573" s="22">
        <v>0</v>
      </c>
      <c r="Q573" s="22">
        <v>1</v>
      </c>
      <c r="R573">
        <f>IFERROR(IF(I573=1,VLOOKUP(F573,Lookup!$A$2:$B$15,2,FALSE),0),0.5)</f>
        <v>0</v>
      </c>
      <c r="S573">
        <f>IF(K573=1,1,IFERROR(IF(H573="pass",VLOOKUP(F573,[1]Lookup!$D$2:$E$26,2,FALSE),0),1.6))</f>
        <v>2.2000000000000002</v>
      </c>
      <c r="T573" s="6">
        <v>1.7225000000000001</v>
      </c>
      <c r="U573" s="6">
        <f t="shared" si="8"/>
        <v>2.0376500000000002</v>
      </c>
      <c r="V573" t="s">
        <v>516</v>
      </c>
    </row>
    <row r="574" spans="1:22" hidden="1">
      <c r="A574">
        <v>405</v>
      </c>
      <c r="B574" s="22">
        <v>1</v>
      </c>
      <c r="C574" s="22" t="s">
        <v>17</v>
      </c>
      <c r="D574" s="22" t="s">
        <v>877</v>
      </c>
      <c r="E574" s="22">
        <v>8</v>
      </c>
      <c r="F574" s="22">
        <v>92</v>
      </c>
      <c r="G574" s="22" t="s">
        <v>886</v>
      </c>
      <c r="H574" s="22" t="s">
        <v>439</v>
      </c>
      <c r="I574" s="22">
        <v>0</v>
      </c>
      <c r="J574" s="22">
        <v>1</v>
      </c>
      <c r="K574" s="22">
        <v>0</v>
      </c>
      <c r="L574" s="22">
        <v>0</v>
      </c>
      <c r="M574" s="22" t="s">
        <v>879</v>
      </c>
      <c r="N574" s="22">
        <v>8</v>
      </c>
      <c r="O574" s="22">
        <v>8</v>
      </c>
      <c r="P574" s="22">
        <v>0</v>
      </c>
      <c r="Q574" s="22">
        <v>1</v>
      </c>
      <c r="R574">
        <f>IFERROR(IF(I574=1,VLOOKUP(F574,Lookup!$A$2:$B$15,2,FALSE),0),0.5)</f>
        <v>0</v>
      </c>
      <c r="S574">
        <f>IF(K574=1,1,IFERROR(IF(H574="pass",VLOOKUP(F574,[1]Lookup!$D$2:$E$26,2,FALSE),0),1.6))</f>
        <v>2.7</v>
      </c>
      <c r="T574" s="6">
        <v>1.74</v>
      </c>
      <c r="U574" s="6">
        <f t="shared" si="8"/>
        <v>2.3736000000000002</v>
      </c>
      <c r="V574" t="s">
        <v>81</v>
      </c>
    </row>
    <row r="575" spans="1:22" hidden="1">
      <c r="A575">
        <v>407</v>
      </c>
      <c r="B575" s="22">
        <v>1</v>
      </c>
      <c r="C575" s="22" t="s">
        <v>877</v>
      </c>
      <c r="D575" s="22" t="s">
        <v>17</v>
      </c>
      <c r="E575" s="22">
        <v>74</v>
      </c>
      <c r="F575" s="22">
        <v>26</v>
      </c>
      <c r="G575" s="22" t="s">
        <v>889</v>
      </c>
      <c r="H575" s="22" t="s">
        <v>439</v>
      </c>
      <c r="I575" s="22">
        <v>0</v>
      </c>
      <c r="J575" s="22">
        <v>1</v>
      </c>
      <c r="K575" s="22">
        <v>0</v>
      </c>
      <c r="L575" s="22">
        <v>0</v>
      </c>
      <c r="M575" s="22" t="s">
        <v>890</v>
      </c>
      <c r="N575" s="22">
        <v>5</v>
      </c>
      <c r="O575" s="22">
        <v>5</v>
      </c>
      <c r="P575" s="22">
        <v>0</v>
      </c>
      <c r="Q575" s="22">
        <v>1</v>
      </c>
      <c r="R575">
        <f>IFERROR(IF(I575=1,VLOOKUP(F575,Lookup!$A$2:$B$15,2,FALSE),0),0.5)</f>
        <v>0</v>
      </c>
      <c r="S575">
        <f>IF(K575=1,1,IFERROR(IF(H575="pass",VLOOKUP(F575,[1]Lookup!$D$2:$E$26,2,FALSE),0),1.6))</f>
        <v>1.6</v>
      </c>
      <c r="T575" s="6">
        <v>1.6875</v>
      </c>
      <c r="U575" s="6">
        <f t="shared" si="8"/>
        <v>1.6875</v>
      </c>
      <c r="V575" t="s">
        <v>169</v>
      </c>
    </row>
    <row r="576" spans="1:22" hidden="1">
      <c r="A576">
        <v>408</v>
      </c>
      <c r="B576" s="22">
        <v>1</v>
      </c>
      <c r="C576" s="22" t="s">
        <v>877</v>
      </c>
      <c r="D576" s="22" t="s">
        <v>17</v>
      </c>
      <c r="E576" s="22">
        <v>67</v>
      </c>
      <c r="F576" s="22">
        <v>33</v>
      </c>
      <c r="G576" s="22" t="s">
        <v>891</v>
      </c>
      <c r="H576" s="22" t="s">
        <v>439</v>
      </c>
      <c r="I576" s="22">
        <v>0</v>
      </c>
      <c r="J576" s="22">
        <v>1</v>
      </c>
      <c r="K576" s="22">
        <v>0</v>
      </c>
      <c r="L576" s="22">
        <v>0</v>
      </c>
      <c r="M576" s="22" t="s">
        <v>892</v>
      </c>
      <c r="N576" s="22">
        <v>45</v>
      </c>
      <c r="O576" s="22">
        <v>45</v>
      </c>
      <c r="P576" s="22">
        <v>0</v>
      </c>
      <c r="Q576" s="22">
        <v>1</v>
      </c>
      <c r="R576">
        <f>IFERROR(IF(I576=1,VLOOKUP(F576,Lookup!$A$2:$B$15,2,FALSE),0),0.5)</f>
        <v>0</v>
      </c>
      <c r="S576">
        <f>IF(K576=1,1,IFERROR(IF(H576="pass",VLOOKUP(F576,[1]Lookup!$D$2:$E$26,2,FALSE),0),1.6))</f>
        <v>1.6</v>
      </c>
      <c r="T576" s="6">
        <v>2.3875000000000002</v>
      </c>
      <c r="U576" s="6">
        <f t="shared" si="8"/>
        <v>2.3875000000000002</v>
      </c>
      <c r="V576" t="s">
        <v>181</v>
      </c>
    </row>
    <row r="577" spans="1:22" hidden="1">
      <c r="A577">
        <v>412</v>
      </c>
      <c r="B577" s="22">
        <v>1</v>
      </c>
      <c r="C577" s="22" t="s">
        <v>17</v>
      </c>
      <c r="D577" s="22" t="s">
        <v>877</v>
      </c>
      <c r="E577" s="22">
        <v>62</v>
      </c>
      <c r="F577" s="22">
        <v>38</v>
      </c>
      <c r="G577" s="22" t="s">
        <v>894</v>
      </c>
      <c r="H577" s="22" t="s">
        <v>439</v>
      </c>
      <c r="I577" s="22">
        <v>0</v>
      </c>
      <c r="J577" s="22">
        <v>1</v>
      </c>
      <c r="K577" s="22">
        <v>0</v>
      </c>
      <c r="L577" s="22">
        <v>0</v>
      </c>
      <c r="M577" s="22" t="s">
        <v>895</v>
      </c>
      <c r="N577" s="22">
        <v>5</v>
      </c>
      <c r="O577" s="22">
        <v>5</v>
      </c>
      <c r="P577" s="22">
        <v>0</v>
      </c>
      <c r="Q577" s="22">
        <v>1</v>
      </c>
      <c r="R577">
        <f>IFERROR(IF(I577=1,VLOOKUP(F577,Lookup!$A$2:$B$15,2,FALSE),0),0.5)</f>
        <v>0</v>
      </c>
      <c r="S577">
        <f>IF(K577=1,1,IFERROR(IF(H577="pass",VLOOKUP(F577,[1]Lookup!$D$2:$E$26,2,FALSE),0),1.6))</f>
        <v>1.6</v>
      </c>
      <c r="T577" s="6">
        <v>1.6875</v>
      </c>
      <c r="U577" s="6">
        <f t="shared" si="8"/>
        <v>1.6875</v>
      </c>
      <c r="V577" t="s">
        <v>47</v>
      </c>
    </row>
    <row r="578" spans="1:22" hidden="1">
      <c r="A578">
        <v>413</v>
      </c>
      <c r="B578" s="22">
        <v>1</v>
      </c>
      <c r="C578" s="22" t="s">
        <v>17</v>
      </c>
      <c r="D578" s="22" t="s">
        <v>877</v>
      </c>
      <c r="E578" s="22">
        <v>57</v>
      </c>
      <c r="F578" s="22">
        <v>43</v>
      </c>
      <c r="G578" s="22" t="s">
        <v>896</v>
      </c>
      <c r="H578" s="22" t="s">
        <v>439</v>
      </c>
      <c r="I578" s="22">
        <v>0</v>
      </c>
      <c r="J578" s="22">
        <v>1</v>
      </c>
      <c r="K578" s="22">
        <v>0</v>
      </c>
      <c r="L578" s="22">
        <v>0</v>
      </c>
      <c r="M578" s="22" t="s">
        <v>897</v>
      </c>
      <c r="N578" s="22">
        <v>7</v>
      </c>
      <c r="O578" s="22">
        <v>7</v>
      </c>
      <c r="P578" s="22">
        <v>0</v>
      </c>
      <c r="Q578" s="22">
        <v>1</v>
      </c>
      <c r="R578">
        <f>IFERROR(IF(I578=1,VLOOKUP(F578,Lookup!$A$2:$B$15,2,FALSE),0),0.5)</f>
        <v>0</v>
      </c>
      <c r="S578">
        <f>IF(K578=1,1,IFERROR(IF(H578="pass",VLOOKUP(F578,[1]Lookup!$D$2:$E$26,2,FALSE),0),1.6))</f>
        <v>1.6</v>
      </c>
      <c r="T578" s="6">
        <v>1.7225000000000001</v>
      </c>
      <c r="U578" s="6">
        <f t="shared" si="8"/>
        <v>1.7225000000000001</v>
      </c>
      <c r="V578" t="s">
        <v>60</v>
      </c>
    </row>
    <row r="579" spans="1:22" hidden="1">
      <c r="A579">
        <v>414</v>
      </c>
      <c r="B579" s="22">
        <v>1</v>
      </c>
      <c r="C579" s="22" t="s">
        <v>17</v>
      </c>
      <c r="D579" s="22" t="s">
        <v>877</v>
      </c>
      <c r="E579" s="22">
        <v>47</v>
      </c>
      <c r="F579" s="22">
        <v>53</v>
      </c>
      <c r="G579" s="22" t="s">
        <v>898</v>
      </c>
      <c r="H579" s="22" t="s">
        <v>439</v>
      </c>
      <c r="I579" s="22">
        <v>0</v>
      </c>
      <c r="J579" s="22">
        <v>1</v>
      </c>
      <c r="K579" s="22">
        <v>0</v>
      </c>
      <c r="L579" s="22">
        <v>0</v>
      </c>
      <c r="M579" s="22" t="s">
        <v>895</v>
      </c>
      <c r="N579" s="22">
        <v>4</v>
      </c>
      <c r="O579" s="22">
        <v>4</v>
      </c>
      <c r="P579" s="22">
        <v>0</v>
      </c>
      <c r="Q579" s="22">
        <v>1</v>
      </c>
      <c r="R579">
        <f>IFERROR(IF(I579=1,VLOOKUP(F579,Lookup!$A$2:$B$15,2,FALSE),0),0.5)</f>
        <v>0</v>
      </c>
      <c r="S579">
        <f>IF(K579=1,1,IFERROR(IF(H579="pass",VLOOKUP(F579,[1]Lookup!$D$2:$E$26,2,FALSE),0),1.6))</f>
        <v>1.6</v>
      </c>
      <c r="T579" s="6">
        <v>1.6700000000000002</v>
      </c>
      <c r="U579" s="6">
        <f t="shared" ref="U579:U642" si="9">R579+IF(S579&gt;=3.2,S579,IF(AND(S579&lt;3.2,S579&gt;=1.8),S579*0.66+T579*0.34,T579))+K579*0.4735*2</f>
        <v>1.6700000000000002</v>
      </c>
      <c r="V579" t="s">
        <v>47</v>
      </c>
    </row>
    <row r="580" spans="1:22" hidden="1">
      <c r="A580">
        <v>416</v>
      </c>
      <c r="B580" s="22">
        <v>1</v>
      </c>
      <c r="C580" s="22" t="s">
        <v>17</v>
      </c>
      <c r="D580" s="22" t="s">
        <v>877</v>
      </c>
      <c r="E580" s="22">
        <v>45</v>
      </c>
      <c r="F580" s="22">
        <v>55</v>
      </c>
      <c r="G580" s="22" t="s">
        <v>900</v>
      </c>
      <c r="H580" s="22" t="s">
        <v>439</v>
      </c>
      <c r="I580" s="22">
        <v>0</v>
      </c>
      <c r="J580" s="22">
        <v>1</v>
      </c>
      <c r="K580" s="22">
        <v>0</v>
      </c>
      <c r="L580" s="22">
        <v>0</v>
      </c>
      <c r="M580" s="22" t="s">
        <v>883</v>
      </c>
      <c r="N580" s="22">
        <v>-2</v>
      </c>
      <c r="O580" s="22">
        <v>-2</v>
      </c>
      <c r="P580" s="22">
        <v>0</v>
      </c>
      <c r="Q580" s="22">
        <v>1</v>
      </c>
      <c r="R580">
        <f>IFERROR(IF(I580=1,VLOOKUP(F580,Lookup!$A$2:$B$15,2,FALSE),0),0.5)</f>
        <v>0</v>
      </c>
      <c r="S580">
        <f>IF(K580=1,1,IFERROR(IF(H580="pass",VLOOKUP(F580,[1]Lookup!$D$2:$E$26,2,FALSE),0),1.6))</f>
        <v>1.6</v>
      </c>
      <c r="T580" s="6">
        <v>1.5650000000000002</v>
      </c>
      <c r="U580" s="6">
        <f t="shared" si="9"/>
        <v>1.5650000000000002</v>
      </c>
      <c r="V580" t="s">
        <v>476</v>
      </c>
    </row>
    <row r="581" spans="1:22" hidden="1">
      <c r="A581">
        <v>417</v>
      </c>
      <c r="B581" s="22">
        <v>1</v>
      </c>
      <c r="C581" s="22" t="s">
        <v>17</v>
      </c>
      <c r="D581" s="22" t="s">
        <v>877</v>
      </c>
      <c r="E581" s="22">
        <v>41</v>
      </c>
      <c r="F581" s="22">
        <v>59</v>
      </c>
      <c r="G581" s="22" t="s">
        <v>901</v>
      </c>
      <c r="H581" s="22" t="s">
        <v>439</v>
      </c>
      <c r="I581" s="22">
        <v>0</v>
      </c>
      <c r="J581" s="22">
        <v>1</v>
      </c>
      <c r="K581" s="22">
        <v>0</v>
      </c>
      <c r="L581" s="22">
        <v>0</v>
      </c>
      <c r="M581" s="22" t="s">
        <v>895</v>
      </c>
      <c r="N581" s="22">
        <v>5</v>
      </c>
      <c r="O581" s="22">
        <v>5</v>
      </c>
      <c r="P581" s="22">
        <v>0</v>
      </c>
      <c r="Q581" s="22">
        <v>1</v>
      </c>
      <c r="R581">
        <f>IFERROR(IF(I581=1,VLOOKUP(F581,Lookup!$A$2:$B$15,2,FALSE),0),0.5)</f>
        <v>0</v>
      </c>
      <c r="S581">
        <f>IF(K581=1,1,IFERROR(IF(H581="pass",VLOOKUP(F581,[1]Lookup!$D$2:$E$26,2,FALSE),0),1.6))</f>
        <v>1.6</v>
      </c>
      <c r="T581" s="6">
        <v>1.6875</v>
      </c>
      <c r="U581" s="6">
        <f t="shared" si="9"/>
        <v>1.6875</v>
      </c>
      <c r="V581" t="s">
        <v>47</v>
      </c>
    </row>
    <row r="582" spans="1:22" hidden="1">
      <c r="A582">
        <v>418</v>
      </c>
      <c r="B582" s="22">
        <v>1</v>
      </c>
      <c r="C582" s="22" t="s">
        <v>877</v>
      </c>
      <c r="D582" s="22" t="s">
        <v>17</v>
      </c>
      <c r="E582" s="22">
        <v>59</v>
      </c>
      <c r="F582" s="22">
        <v>41</v>
      </c>
      <c r="G582" s="22" t="s">
        <v>902</v>
      </c>
      <c r="H582" s="22" t="s">
        <v>439</v>
      </c>
      <c r="I582" s="22">
        <v>0</v>
      </c>
      <c r="J582" s="22">
        <v>1</v>
      </c>
      <c r="K582" s="22">
        <v>0</v>
      </c>
      <c r="L582" s="22">
        <v>0</v>
      </c>
      <c r="M582" s="22" t="s">
        <v>903</v>
      </c>
      <c r="N582" s="22">
        <v>1</v>
      </c>
      <c r="O582" s="22">
        <v>1</v>
      </c>
      <c r="P582" s="22">
        <v>0</v>
      </c>
      <c r="Q582" s="22">
        <v>1</v>
      </c>
      <c r="R582">
        <f>IFERROR(IF(I582=1,VLOOKUP(F582,Lookup!$A$2:$B$15,2,FALSE),0),0.5)</f>
        <v>0</v>
      </c>
      <c r="S582">
        <f>IF(K582=1,1,IFERROR(IF(H582="pass",VLOOKUP(F582,[1]Lookup!$D$2:$E$26,2,FALSE),0),1.6))</f>
        <v>1.6</v>
      </c>
      <c r="T582" s="6">
        <v>1.6175000000000002</v>
      </c>
      <c r="U582" s="6">
        <f t="shared" si="9"/>
        <v>1.6175000000000002</v>
      </c>
      <c r="V582" t="s">
        <v>61</v>
      </c>
    </row>
    <row r="583" spans="1:22" hidden="1">
      <c r="A583">
        <v>419</v>
      </c>
      <c r="B583" s="22">
        <v>1</v>
      </c>
      <c r="C583" s="22" t="s">
        <v>877</v>
      </c>
      <c r="D583" s="22" t="s">
        <v>17</v>
      </c>
      <c r="E583" s="22">
        <v>58</v>
      </c>
      <c r="F583" s="22">
        <v>42</v>
      </c>
      <c r="G583" s="22" t="s">
        <v>904</v>
      </c>
      <c r="H583" s="22" t="s">
        <v>439</v>
      </c>
      <c r="I583" s="22">
        <v>0</v>
      </c>
      <c r="J583" s="22">
        <v>1</v>
      </c>
      <c r="K583" s="22">
        <v>0</v>
      </c>
      <c r="L583" s="22">
        <v>0</v>
      </c>
      <c r="M583" s="22" t="s">
        <v>905</v>
      </c>
      <c r="N583" s="22">
        <v>18</v>
      </c>
      <c r="O583" s="22">
        <v>18</v>
      </c>
      <c r="P583" s="22">
        <v>0</v>
      </c>
      <c r="Q583" s="22">
        <v>1</v>
      </c>
      <c r="R583">
        <f>IFERROR(IF(I583=1,VLOOKUP(F583,Lookup!$A$2:$B$15,2,FALSE),0),0.5)</f>
        <v>0</v>
      </c>
      <c r="S583">
        <f>IF(K583=1,1,IFERROR(IF(H583="pass",VLOOKUP(F583,[1]Lookup!$D$2:$E$26,2,FALSE),0),1.6))</f>
        <v>1.6</v>
      </c>
      <c r="T583" s="6">
        <v>1.915</v>
      </c>
      <c r="U583" s="6">
        <f t="shared" si="9"/>
        <v>1.915</v>
      </c>
      <c r="V583" t="s">
        <v>471</v>
      </c>
    </row>
    <row r="584" spans="1:22" hidden="1">
      <c r="A584">
        <v>421</v>
      </c>
      <c r="B584" s="22">
        <v>1</v>
      </c>
      <c r="C584" s="22" t="s">
        <v>877</v>
      </c>
      <c r="D584" s="22" t="s">
        <v>17</v>
      </c>
      <c r="E584" s="22">
        <v>39</v>
      </c>
      <c r="F584" s="22">
        <v>61</v>
      </c>
      <c r="G584" s="22" t="s">
        <v>908</v>
      </c>
      <c r="H584" s="22" t="s">
        <v>439</v>
      </c>
      <c r="I584" s="22">
        <v>0</v>
      </c>
      <c r="J584" s="22">
        <v>1</v>
      </c>
      <c r="K584" s="22">
        <v>0</v>
      </c>
      <c r="L584" s="22">
        <v>0</v>
      </c>
      <c r="M584" s="22" t="s">
        <v>903</v>
      </c>
      <c r="N584" s="22">
        <v>4</v>
      </c>
      <c r="O584" s="22">
        <v>4</v>
      </c>
      <c r="P584" s="22">
        <v>0</v>
      </c>
      <c r="Q584" s="22">
        <v>1</v>
      </c>
      <c r="R584">
        <f>IFERROR(IF(I584=1,VLOOKUP(F584,Lookup!$A$2:$B$15,2,FALSE),0),0.5)</f>
        <v>0</v>
      </c>
      <c r="S584">
        <f>IF(K584=1,1,IFERROR(IF(H584="pass",VLOOKUP(F584,[1]Lookup!$D$2:$E$26,2,FALSE),0),1.6))</f>
        <v>1.6</v>
      </c>
      <c r="T584" s="6">
        <v>1.6700000000000002</v>
      </c>
      <c r="U584" s="6">
        <f t="shared" si="9"/>
        <v>1.6700000000000002</v>
      </c>
      <c r="V584" t="s">
        <v>61</v>
      </c>
    </row>
    <row r="585" spans="1:22" hidden="1">
      <c r="A585">
        <v>422</v>
      </c>
      <c r="B585" s="22">
        <v>1</v>
      </c>
      <c r="C585" s="22" t="s">
        <v>877</v>
      </c>
      <c r="D585" s="22" t="s">
        <v>17</v>
      </c>
      <c r="E585" s="22">
        <v>35</v>
      </c>
      <c r="F585" s="22">
        <v>65</v>
      </c>
      <c r="G585" s="22" t="s">
        <v>909</v>
      </c>
      <c r="H585" s="22" t="s">
        <v>439</v>
      </c>
      <c r="I585" s="22">
        <v>0</v>
      </c>
      <c r="J585" s="22">
        <v>1</v>
      </c>
      <c r="K585" s="22">
        <v>0</v>
      </c>
      <c r="L585" s="22">
        <v>0</v>
      </c>
      <c r="M585" s="22" t="s">
        <v>892</v>
      </c>
      <c r="N585" s="22">
        <v>30</v>
      </c>
      <c r="O585" s="22">
        <v>30</v>
      </c>
      <c r="P585" s="22">
        <v>0</v>
      </c>
      <c r="Q585" s="22">
        <v>1</v>
      </c>
      <c r="R585">
        <f>IFERROR(IF(I585=1,VLOOKUP(F585,Lookup!$A$2:$B$15,2,FALSE),0),0.5)</f>
        <v>0</v>
      </c>
      <c r="S585">
        <f>IF(K585=1,1,IFERROR(IF(H585="pass",VLOOKUP(F585,[1]Lookup!$D$2:$E$26,2,FALSE),0),1.6))</f>
        <v>1.6</v>
      </c>
      <c r="T585" s="6">
        <v>2.125</v>
      </c>
      <c r="U585" s="6">
        <f t="shared" si="9"/>
        <v>2.125</v>
      </c>
      <c r="V585" t="s">
        <v>181</v>
      </c>
    </row>
    <row r="586" spans="1:22" hidden="1">
      <c r="A586">
        <v>428</v>
      </c>
      <c r="B586" s="22">
        <v>1</v>
      </c>
      <c r="C586" s="22" t="s">
        <v>17</v>
      </c>
      <c r="D586" s="22" t="s">
        <v>877</v>
      </c>
      <c r="E586" s="22">
        <v>46</v>
      </c>
      <c r="F586" s="22">
        <v>54</v>
      </c>
      <c r="G586" s="22" t="s">
        <v>913</v>
      </c>
      <c r="H586" s="22" t="s">
        <v>439</v>
      </c>
      <c r="I586" s="22">
        <v>0</v>
      </c>
      <c r="J586" s="22">
        <v>1</v>
      </c>
      <c r="K586" s="22">
        <v>0</v>
      </c>
      <c r="L586" s="22">
        <v>0</v>
      </c>
      <c r="M586" s="22" t="s">
        <v>879</v>
      </c>
      <c r="N586" s="22">
        <v>-2</v>
      </c>
      <c r="O586" s="22">
        <v>-2</v>
      </c>
      <c r="P586" s="22">
        <v>0</v>
      </c>
      <c r="Q586" s="22">
        <v>1</v>
      </c>
      <c r="R586">
        <f>IFERROR(IF(I586=1,VLOOKUP(F586,Lookup!$A$2:$B$15,2,FALSE),0),0.5)</f>
        <v>0</v>
      </c>
      <c r="S586">
        <f>IF(K586=1,1,IFERROR(IF(H586="pass",VLOOKUP(F586,[1]Lookup!$D$2:$E$26,2,FALSE),0),1.6))</f>
        <v>1.6</v>
      </c>
      <c r="T586" s="6">
        <v>1.5650000000000002</v>
      </c>
      <c r="U586" s="6">
        <f t="shared" si="9"/>
        <v>1.5650000000000002</v>
      </c>
      <c r="V586" t="s">
        <v>81</v>
      </c>
    </row>
    <row r="587" spans="1:22" hidden="1">
      <c r="A587">
        <v>429</v>
      </c>
      <c r="B587" s="22">
        <v>1</v>
      </c>
      <c r="C587" s="22" t="s">
        <v>17</v>
      </c>
      <c r="D587" s="22" t="s">
        <v>877</v>
      </c>
      <c r="E587" s="22">
        <v>48</v>
      </c>
      <c r="F587" s="22">
        <v>52</v>
      </c>
      <c r="G587" s="22" t="s">
        <v>914</v>
      </c>
      <c r="H587" s="22" t="s">
        <v>439</v>
      </c>
      <c r="I587" s="22">
        <v>0</v>
      </c>
      <c r="J587" s="22">
        <v>1</v>
      </c>
      <c r="K587" s="22">
        <v>0</v>
      </c>
      <c r="L587" s="22">
        <v>0</v>
      </c>
      <c r="M587" s="22" t="s">
        <v>915</v>
      </c>
      <c r="N587" s="22">
        <v>10</v>
      </c>
      <c r="O587" s="22">
        <v>10</v>
      </c>
      <c r="P587" s="22">
        <v>0</v>
      </c>
      <c r="Q587" s="22">
        <v>1</v>
      </c>
      <c r="R587">
        <f>IFERROR(IF(I587=1,VLOOKUP(F587,Lookup!$A$2:$B$15,2,FALSE),0),0.5)</f>
        <v>0</v>
      </c>
      <c r="S587">
        <f>IF(K587=1,1,IFERROR(IF(H587="pass",VLOOKUP(F587,[1]Lookup!$D$2:$E$26,2,FALSE),0),1.6))</f>
        <v>1.6</v>
      </c>
      <c r="T587" s="6">
        <v>1.7750000000000001</v>
      </c>
      <c r="U587" s="6">
        <f t="shared" si="9"/>
        <v>1.7750000000000001</v>
      </c>
      <c r="V587" t="s">
        <v>467</v>
      </c>
    </row>
    <row r="588" spans="1:22" hidden="1">
      <c r="A588">
        <v>431</v>
      </c>
      <c r="B588" s="22">
        <v>1</v>
      </c>
      <c r="C588" s="22" t="s">
        <v>877</v>
      </c>
      <c r="D588" s="22" t="s">
        <v>17</v>
      </c>
      <c r="E588" s="22">
        <v>58</v>
      </c>
      <c r="F588" s="22">
        <v>42</v>
      </c>
      <c r="G588" s="22" t="s">
        <v>916</v>
      </c>
      <c r="H588" s="22" t="s">
        <v>439</v>
      </c>
      <c r="I588" s="22">
        <v>0</v>
      </c>
      <c r="J588" s="22">
        <v>1</v>
      </c>
      <c r="K588" s="22">
        <v>0</v>
      </c>
      <c r="L588" s="22">
        <v>0</v>
      </c>
      <c r="M588" s="22" t="s">
        <v>890</v>
      </c>
      <c r="N588" s="22">
        <v>-4</v>
      </c>
      <c r="O588" s="22">
        <v>-4</v>
      </c>
      <c r="P588" s="22">
        <v>0</v>
      </c>
      <c r="Q588" s="22">
        <v>1</v>
      </c>
      <c r="R588">
        <f>IFERROR(IF(I588=1,VLOOKUP(F588,Lookup!$A$2:$B$15,2,FALSE),0),0.5)</f>
        <v>0</v>
      </c>
      <c r="S588">
        <f>IF(K588=1,1,IFERROR(IF(H588="pass",VLOOKUP(F588,[1]Lookup!$D$2:$E$26,2,FALSE),0),1.6))</f>
        <v>1.6</v>
      </c>
      <c r="T588" s="6">
        <v>1.53</v>
      </c>
      <c r="U588" s="6">
        <f t="shared" si="9"/>
        <v>1.53</v>
      </c>
      <c r="V588" t="s">
        <v>169</v>
      </c>
    </row>
    <row r="589" spans="1:22" hidden="1">
      <c r="A589">
        <v>437</v>
      </c>
      <c r="B589" s="22">
        <v>1</v>
      </c>
      <c r="C589" s="22" t="s">
        <v>877</v>
      </c>
      <c r="D589" s="22" t="s">
        <v>17</v>
      </c>
      <c r="E589" s="22">
        <v>32</v>
      </c>
      <c r="F589" s="22">
        <v>68</v>
      </c>
      <c r="G589" s="22" t="s">
        <v>921</v>
      </c>
      <c r="H589" s="22" t="s">
        <v>439</v>
      </c>
      <c r="I589" s="22">
        <v>0</v>
      </c>
      <c r="J589" s="22">
        <v>1</v>
      </c>
      <c r="K589" s="22">
        <v>0</v>
      </c>
      <c r="L589" s="22">
        <v>0</v>
      </c>
      <c r="M589" s="22" t="s">
        <v>892</v>
      </c>
      <c r="N589" s="22">
        <v>12</v>
      </c>
      <c r="O589" s="22">
        <v>12</v>
      </c>
      <c r="P589" s="22">
        <v>0</v>
      </c>
      <c r="Q589" s="22">
        <v>1</v>
      </c>
      <c r="R589">
        <f>IFERROR(IF(I589=1,VLOOKUP(F589,Lookup!$A$2:$B$15,2,FALSE),0),0.5)</f>
        <v>0</v>
      </c>
      <c r="S589">
        <f>IF(K589=1,1,IFERROR(IF(H589="pass",VLOOKUP(F589,[1]Lookup!$D$2:$E$26,2,FALSE),0),1.6))</f>
        <v>1.6</v>
      </c>
      <c r="T589" s="6">
        <v>1.81</v>
      </c>
      <c r="U589" s="6">
        <f t="shared" si="9"/>
        <v>1.81</v>
      </c>
      <c r="V589" t="s">
        <v>181</v>
      </c>
    </row>
    <row r="590" spans="1:22" hidden="1">
      <c r="A590">
        <v>438</v>
      </c>
      <c r="B590" s="22">
        <v>1</v>
      </c>
      <c r="C590" s="22" t="s">
        <v>877</v>
      </c>
      <c r="D590" s="22" t="s">
        <v>17</v>
      </c>
      <c r="E590" s="22">
        <v>19</v>
      </c>
      <c r="F590" s="22">
        <v>81</v>
      </c>
      <c r="G590" s="22" t="s">
        <v>922</v>
      </c>
      <c r="H590" s="22" t="s">
        <v>439</v>
      </c>
      <c r="I590" s="22">
        <v>0</v>
      </c>
      <c r="J590" s="22">
        <v>1</v>
      </c>
      <c r="K590" s="22">
        <v>0</v>
      </c>
      <c r="L590" s="22">
        <v>0</v>
      </c>
      <c r="M590" s="22" t="s">
        <v>888</v>
      </c>
      <c r="N590" s="22">
        <v>3</v>
      </c>
      <c r="O590" s="22">
        <v>3</v>
      </c>
      <c r="P590" s="22">
        <v>0</v>
      </c>
      <c r="Q590" s="22">
        <v>1</v>
      </c>
      <c r="R590">
        <f>IFERROR(IF(I590=1,VLOOKUP(F590,Lookup!$A$2:$B$15,2,FALSE),0),0.5)</f>
        <v>0</v>
      </c>
      <c r="S590">
        <f>IF(K590=1,1,IFERROR(IF(H590="pass",VLOOKUP(F590,[1]Lookup!$D$2:$E$26,2,FALSE),0),1.6))</f>
        <v>2</v>
      </c>
      <c r="T590" s="6">
        <v>1.6525000000000001</v>
      </c>
      <c r="U590" s="6">
        <f t="shared" si="9"/>
        <v>1.88185</v>
      </c>
      <c r="V590" t="s">
        <v>73</v>
      </c>
    </row>
    <row r="591" spans="1:22" hidden="1">
      <c r="A591">
        <v>440</v>
      </c>
      <c r="B591" s="22">
        <v>1</v>
      </c>
      <c r="C591" s="22" t="s">
        <v>877</v>
      </c>
      <c r="D591" s="22" t="s">
        <v>17</v>
      </c>
      <c r="E591" s="22">
        <v>4</v>
      </c>
      <c r="F591" s="22">
        <v>96</v>
      </c>
      <c r="G591" s="22" t="s">
        <v>924</v>
      </c>
      <c r="H591" s="22" t="s">
        <v>439</v>
      </c>
      <c r="I591" s="22">
        <v>0</v>
      </c>
      <c r="J591" s="22">
        <v>1</v>
      </c>
      <c r="K591" s="22">
        <v>0</v>
      </c>
      <c r="L591" s="22">
        <v>0</v>
      </c>
      <c r="M591" s="22" t="s">
        <v>903</v>
      </c>
      <c r="N591" s="22">
        <v>4</v>
      </c>
      <c r="O591" s="22">
        <v>4</v>
      </c>
      <c r="P591" s="22">
        <v>0</v>
      </c>
      <c r="Q591" s="22">
        <v>1</v>
      </c>
      <c r="R591">
        <f>IFERROR(IF(I591=1,VLOOKUP(F591,Lookup!$A$2:$B$15,2,FALSE),0),0.5)</f>
        <v>0</v>
      </c>
      <c r="S591">
        <f>IF(K591=1,1,IFERROR(IF(H591="pass",VLOOKUP(F591,[1]Lookup!$D$2:$E$26,2,FALSE),0),1.6))</f>
        <v>3.2</v>
      </c>
      <c r="T591" s="6">
        <v>1.6700000000000002</v>
      </c>
      <c r="U591" s="6">
        <f t="shared" si="9"/>
        <v>3.2</v>
      </c>
      <c r="V591" t="s">
        <v>61</v>
      </c>
    </row>
    <row r="592" spans="1:22" hidden="1">
      <c r="A592">
        <v>441</v>
      </c>
      <c r="B592" s="22">
        <v>1</v>
      </c>
      <c r="C592" s="22" t="s">
        <v>877</v>
      </c>
      <c r="D592" s="22" t="s">
        <v>17</v>
      </c>
      <c r="E592" s="22">
        <v>4</v>
      </c>
      <c r="F592" s="22">
        <v>96</v>
      </c>
      <c r="G592" s="22" t="s">
        <v>925</v>
      </c>
      <c r="H592" s="22" t="s">
        <v>439</v>
      </c>
      <c r="I592" s="22">
        <v>0</v>
      </c>
      <c r="J592" s="22">
        <v>1</v>
      </c>
      <c r="K592" s="22">
        <v>0</v>
      </c>
      <c r="L592" s="22">
        <v>0</v>
      </c>
      <c r="M592" s="22" t="s">
        <v>919</v>
      </c>
      <c r="N592" s="22">
        <v>4</v>
      </c>
      <c r="O592" s="22">
        <v>4</v>
      </c>
      <c r="P592" s="22">
        <v>0</v>
      </c>
      <c r="Q592" s="22">
        <v>1</v>
      </c>
      <c r="R592">
        <f>IFERROR(IF(I592=1,VLOOKUP(F592,Lookup!$A$2:$B$15,2,FALSE),0),0.5)</f>
        <v>0</v>
      </c>
      <c r="S592">
        <f>IF(K592=1,1,IFERROR(IF(H592="pass",VLOOKUP(F592,[1]Lookup!$D$2:$E$26,2,FALSE),0),1.6))</f>
        <v>3.2</v>
      </c>
      <c r="T592" s="6">
        <v>1.6700000000000002</v>
      </c>
      <c r="U592" s="6">
        <f t="shared" si="9"/>
        <v>3.2</v>
      </c>
      <c r="V592" t="s">
        <v>164</v>
      </c>
    </row>
    <row r="593" spans="1:22" hidden="1">
      <c r="A593">
        <v>445</v>
      </c>
      <c r="B593" s="22">
        <v>1</v>
      </c>
      <c r="C593" s="22" t="s">
        <v>17</v>
      </c>
      <c r="D593" s="22" t="s">
        <v>877</v>
      </c>
      <c r="E593" s="22">
        <v>74</v>
      </c>
      <c r="F593" s="22">
        <v>26</v>
      </c>
      <c r="G593" s="22" t="s">
        <v>927</v>
      </c>
      <c r="H593" s="22" t="s">
        <v>439</v>
      </c>
      <c r="I593" s="22">
        <v>0</v>
      </c>
      <c r="J593" s="22">
        <v>1</v>
      </c>
      <c r="K593" s="22">
        <v>0</v>
      </c>
      <c r="L593" s="22">
        <v>0</v>
      </c>
      <c r="M593" s="22" t="s">
        <v>879</v>
      </c>
      <c r="N593" s="22">
        <v>8</v>
      </c>
      <c r="O593" s="22">
        <v>8</v>
      </c>
      <c r="P593" s="22">
        <v>0</v>
      </c>
      <c r="Q593" s="22">
        <v>1</v>
      </c>
      <c r="R593">
        <f>IFERROR(IF(I593=1,VLOOKUP(F593,Lookup!$A$2:$B$15,2,FALSE),0),0.5)</f>
        <v>0</v>
      </c>
      <c r="S593">
        <f>IF(K593=1,1,IFERROR(IF(H593="pass",VLOOKUP(F593,[1]Lookup!$D$2:$E$26,2,FALSE),0),1.6))</f>
        <v>1.6</v>
      </c>
      <c r="T593" s="6">
        <v>1.74</v>
      </c>
      <c r="U593" s="6">
        <f t="shared" si="9"/>
        <v>1.74</v>
      </c>
      <c r="V593" t="s">
        <v>81</v>
      </c>
    </row>
    <row r="594" spans="1:22" hidden="1">
      <c r="A594">
        <v>446</v>
      </c>
      <c r="B594" s="22">
        <v>1</v>
      </c>
      <c r="C594" s="22" t="s">
        <v>17</v>
      </c>
      <c r="D594" s="22" t="s">
        <v>877</v>
      </c>
      <c r="E594" s="22">
        <v>65</v>
      </c>
      <c r="F594" s="22">
        <v>35</v>
      </c>
      <c r="G594" s="22" t="s">
        <v>928</v>
      </c>
      <c r="H594" s="22" t="s">
        <v>439</v>
      </c>
      <c r="I594" s="22">
        <v>0</v>
      </c>
      <c r="J594" s="22">
        <v>1</v>
      </c>
      <c r="K594" s="22">
        <v>0</v>
      </c>
      <c r="L594" s="22">
        <v>0</v>
      </c>
      <c r="M594" s="22" t="s">
        <v>885</v>
      </c>
      <c r="N594" s="22">
        <v>7</v>
      </c>
      <c r="O594" s="22">
        <v>7</v>
      </c>
      <c r="P594" s="22">
        <v>0</v>
      </c>
      <c r="Q594" s="22">
        <v>1</v>
      </c>
      <c r="R594">
        <f>IFERROR(IF(I594=1,VLOOKUP(F594,Lookup!$A$2:$B$15,2,FALSE),0),0.5)</f>
        <v>0</v>
      </c>
      <c r="S594">
        <f>IF(K594=1,1,IFERROR(IF(H594="pass",VLOOKUP(F594,[1]Lookup!$D$2:$E$26,2,FALSE),0),1.6))</f>
        <v>1.6</v>
      </c>
      <c r="T594" s="6">
        <v>1.7225000000000001</v>
      </c>
      <c r="U594" s="6">
        <f t="shared" si="9"/>
        <v>1.7225000000000001</v>
      </c>
      <c r="V594" t="s">
        <v>516</v>
      </c>
    </row>
    <row r="595" spans="1:22" hidden="1">
      <c r="A595">
        <v>449</v>
      </c>
      <c r="B595" s="22">
        <v>1</v>
      </c>
      <c r="C595" s="22" t="s">
        <v>17</v>
      </c>
      <c r="D595" s="22" t="s">
        <v>877</v>
      </c>
      <c r="E595" s="22">
        <v>50</v>
      </c>
      <c r="F595" s="22">
        <v>50</v>
      </c>
      <c r="G595" s="22" t="s">
        <v>931</v>
      </c>
      <c r="H595" s="22" t="s">
        <v>439</v>
      </c>
      <c r="I595" s="22">
        <v>0</v>
      </c>
      <c r="J595" s="22">
        <v>1</v>
      </c>
      <c r="K595" s="22">
        <v>0</v>
      </c>
      <c r="L595" s="22">
        <v>0</v>
      </c>
      <c r="M595" s="22" t="s">
        <v>915</v>
      </c>
      <c r="N595" s="22">
        <v>-2</v>
      </c>
      <c r="O595" s="22">
        <v>-2</v>
      </c>
      <c r="P595" s="22">
        <v>0</v>
      </c>
      <c r="Q595" s="22">
        <v>1</v>
      </c>
      <c r="R595">
        <f>IFERROR(IF(I595=1,VLOOKUP(F595,Lookup!$A$2:$B$15,2,FALSE),0),0.5)</f>
        <v>0</v>
      </c>
      <c r="S595">
        <f>IF(K595=1,1,IFERROR(IF(H595="pass",VLOOKUP(F595,[1]Lookup!$D$2:$E$26,2,FALSE),0),1.6))</f>
        <v>1.6</v>
      </c>
      <c r="T595" s="6">
        <v>1.5650000000000002</v>
      </c>
      <c r="U595" s="6">
        <f t="shared" si="9"/>
        <v>1.5650000000000002</v>
      </c>
      <c r="V595" t="s">
        <v>467</v>
      </c>
    </row>
    <row r="596" spans="1:22" hidden="1">
      <c r="A596">
        <v>450</v>
      </c>
      <c r="B596" s="22">
        <v>1</v>
      </c>
      <c r="C596" s="22" t="s">
        <v>17</v>
      </c>
      <c r="D596" s="22" t="s">
        <v>877</v>
      </c>
      <c r="E596" s="22">
        <v>47</v>
      </c>
      <c r="F596" s="22">
        <v>53</v>
      </c>
      <c r="G596" s="22" t="s">
        <v>932</v>
      </c>
      <c r="H596" s="22" t="s">
        <v>439</v>
      </c>
      <c r="I596" s="22">
        <v>0</v>
      </c>
      <c r="J596" s="22">
        <v>1</v>
      </c>
      <c r="K596" s="22">
        <v>0</v>
      </c>
      <c r="L596" s="22">
        <v>0</v>
      </c>
      <c r="M596" s="22" t="s">
        <v>895</v>
      </c>
      <c r="N596" s="22">
        <v>7</v>
      </c>
      <c r="O596" s="22">
        <v>7</v>
      </c>
      <c r="P596" s="22">
        <v>0</v>
      </c>
      <c r="Q596" s="22">
        <v>1</v>
      </c>
      <c r="R596">
        <f>IFERROR(IF(I596=1,VLOOKUP(F596,Lookup!$A$2:$B$15,2,FALSE),0),0.5)</f>
        <v>0</v>
      </c>
      <c r="S596">
        <f>IF(K596=1,1,IFERROR(IF(H596="pass",VLOOKUP(F596,[1]Lookup!$D$2:$E$26,2,FALSE),0),1.6))</f>
        <v>1.6</v>
      </c>
      <c r="T596" s="6">
        <v>1.7225000000000001</v>
      </c>
      <c r="U596" s="6">
        <f t="shared" si="9"/>
        <v>1.7225000000000001</v>
      </c>
      <c r="V596" t="s">
        <v>47</v>
      </c>
    </row>
    <row r="597" spans="1:22" hidden="1">
      <c r="A597">
        <v>457</v>
      </c>
      <c r="B597" s="22">
        <v>1</v>
      </c>
      <c r="C597" s="22" t="s">
        <v>17</v>
      </c>
      <c r="D597" s="22" t="s">
        <v>877</v>
      </c>
      <c r="E597" s="22">
        <v>55</v>
      </c>
      <c r="F597" s="22">
        <v>45</v>
      </c>
      <c r="G597" s="22" t="s">
        <v>935</v>
      </c>
      <c r="H597" s="22" t="s">
        <v>439</v>
      </c>
      <c r="I597" s="22">
        <v>0</v>
      </c>
      <c r="J597" s="22">
        <v>1</v>
      </c>
      <c r="K597" s="22">
        <v>0</v>
      </c>
      <c r="L597" s="22">
        <v>0</v>
      </c>
      <c r="M597" s="22" t="s">
        <v>897</v>
      </c>
      <c r="N597" s="22">
        <v>1</v>
      </c>
      <c r="O597" s="22">
        <v>1</v>
      </c>
      <c r="P597" s="22">
        <v>0</v>
      </c>
      <c r="Q597" s="22">
        <v>1</v>
      </c>
      <c r="R597">
        <f>IFERROR(IF(I597=1,VLOOKUP(F597,Lookup!$A$2:$B$15,2,FALSE),0),0.5)</f>
        <v>0</v>
      </c>
      <c r="S597">
        <f>IF(K597=1,1,IFERROR(IF(H597="pass",VLOOKUP(F597,[1]Lookup!$D$2:$E$26,2,FALSE),0),1.6))</f>
        <v>1.6</v>
      </c>
      <c r="T597" s="6">
        <v>1.6175000000000002</v>
      </c>
      <c r="U597" s="6">
        <f t="shared" si="9"/>
        <v>1.6175000000000002</v>
      </c>
      <c r="V597" t="s">
        <v>60</v>
      </c>
    </row>
    <row r="598" spans="1:22" hidden="1">
      <c r="A598">
        <v>460</v>
      </c>
      <c r="B598" s="22">
        <v>1</v>
      </c>
      <c r="C598" s="22" t="s">
        <v>17</v>
      </c>
      <c r="D598" s="22" t="s">
        <v>877</v>
      </c>
      <c r="E598" s="22">
        <v>32</v>
      </c>
      <c r="F598" s="22">
        <v>68</v>
      </c>
      <c r="G598" s="22" t="s">
        <v>938</v>
      </c>
      <c r="H598" s="22" t="s">
        <v>439</v>
      </c>
      <c r="I598" s="22">
        <v>0</v>
      </c>
      <c r="J598" s="22">
        <v>1</v>
      </c>
      <c r="K598" s="22">
        <v>0</v>
      </c>
      <c r="L598" s="22">
        <v>0</v>
      </c>
      <c r="M598" s="22" t="s">
        <v>895</v>
      </c>
      <c r="N598" s="22">
        <v>6</v>
      </c>
      <c r="O598" s="22">
        <v>6</v>
      </c>
      <c r="P598" s="22">
        <v>0</v>
      </c>
      <c r="Q598" s="22">
        <v>1</v>
      </c>
      <c r="R598">
        <f>IFERROR(IF(I598=1,VLOOKUP(F598,Lookup!$A$2:$B$15,2,FALSE),0),0.5)</f>
        <v>0</v>
      </c>
      <c r="S598">
        <f>IF(K598=1,1,IFERROR(IF(H598="pass",VLOOKUP(F598,[1]Lookup!$D$2:$E$26,2,FALSE),0),1.6))</f>
        <v>1.6</v>
      </c>
      <c r="T598" s="6">
        <v>1.7050000000000001</v>
      </c>
      <c r="U598" s="6">
        <f t="shared" si="9"/>
        <v>1.7050000000000001</v>
      </c>
      <c r="V598" t="s">
        <v>47</v>
      </c>
    </row>
    <row r="599" spans="1:22" hidden="1">
      <c r="A599">
        <v>463</v>
      </c>
      <c r="B599" s="22">
        <v>1</v>
      </c>
      <c r="C599" s="22" t="s">
        <v>17</v>
      </c>
      <c r="D599" s="22" t="s">
        <v>877</v>
      </c>
      <c r="E599" s="22">
        <v>20</v>
      </c>
      <c r="F599" s="22">
        <v>80</v>
      </c>
      <c r="G599" s="22" t="s">
        <v>940</v>
      </c>
      <c r="H599" s="22" t="s">
        <v>439</v>
      </c>
      <c r="I599" s="22">
        <v>0</v>
      </c>
      <c r="J599" s="22">
        <v>1</v>
      </c>
      <c r="K599" s="22">
        <v>0</v>
      </c>
      <c r="L599" s="22">
        <v>0</v>
      </c>
      <c r="M599" s="22" t="s">
        <v>895</v>
      </c>
      <c r="N599" s="22">
        <v>3</v>
      </c>
      <c r="O599" s="22">
        <v>3</v>
      </c>
      <c r="P599" s="22">
        <v>0</v>
      </c>
      <c r="Q599" s="22">
        <v>1</v>
      </c>
      <c r="R599">
        <f>IFERROR(IF(I599=1,VLOOKUP(F599,Lookup!$A$2:$B$15,2,FALSE),0),0.5)</f>
        <v>0</v>
      </c>
      <c r="S599">
        <f>IF(K599=1,1,IFERROR(IF(H599="pass",VLOOKUP(F599,[1]Lookup!$D$2:$E$26,2,FALSE),0),1.6))</f>
        <v>1.8</v>
      </c>
      <c r="T599" s="6">
        <v>1.6525000000000001</v>
      </c>
      <c r="U599" s="6">
        <f t="shared" si="9"/>
        <v>1.7498500000000003</v>
      </c>
      <c r="V599" t="s">
        <v>47</v>
      </c>
    </row>
    <row r="600" spans="1:22" hidden="1">
      <c r="A600">
        <v>476</v>
      </c>
      <c r="B600" s="22">
        <v>1</v>
      </c>
      <c r="C600" s="22" t="s">
        <v>877</v>
      </c>
      <c r="D600" s="22" t="s">
        <v>17</v>
      </c>
      <c r="E600" s="22">
        <v>56</v>
      </c>
      <c r="F600" s="22">
        <v>44</v>
      </c>
      <c r="G600" s="22" t="s">
        <v>946</v>
      </c>
      <c r="H600" s="22" t="s">
        <v>439</v>
      </c>
      <c r="I600" s="22">
        <v>0</v>
      </c>
      <c r="J600" s="22">
        <v>1</v>
      </c>
      <c r="K600" s="22">
        <v>0</v>
      </c>
      <c r="L600" s="22">
        <v>0</v>
      </c>
      <c r="M600" s="22" t="s">
        <v>903</v>
      </c>
      <c r="N600" s="22">
        <v>45</v>
      </c>
      <c r="O600" s="22">
        <v>45</v>
      </c>
      <c r="P600" s="22">
        <v>0</v>
      </c>
      <c r="Q600" s="22">
        <v>1</v>
      </c>
      <c r="R600">
        <f>IFERROR(IF(I600=1,VLOOKUP(F600,Lookup!$A$2:$B$15,2,FALSE),0),0.5)</f>
        <v>0</v>
      </c>
      <c r="S600">
        <f>IF(K600=1,1,IFERROR(IF(H600="pass",VLOOKUP(F600,[1]Lookup!$D$2:$E$26,2,FALSE),0),1.6))</f>
        <v>1.6</v>
      </c>
      <c r="T600" s="6">
        <v>2.3875000000000002</v>
      </c>
      <c r="U600" s="6">
        <f t="shared" si="9"/>
        <v>2.3875000000000002</v>
      </c>
      <c r="V600" t="s">
        <v>61</v>
      </c>
    </row>
    <row r="601" spans="1:22" hidden="1">
      <c r="A601">
        <v>481</v>
      </c>
      <c r="B601" s="22">
        <v>1</v>
      </c>
      <c r="C601" s="22" t="s">
        <v>17</v>
      </c>
      <c r="D601" s="22" t="s">
        <v>877</v>
      </c>
      <c r="E601" s="22">
        <v>74</v>
      </c>
      <c r="F601" s="22">
        <v>26</v>
      </c>
      <c r="G601" s="22" t="s">
        <v>949</v>
      </c>
      <c r="H601" s="22" t="s">
        <v>439</v>
      </c>
      <c r="I601" s="22">
        <v>0</v>
      </c>
      <c r="J601" s="22">
        <v>1</v>
      </c>
      <c r="K601" s="22">
        <v>0</v>
      </c>
      <c r="L601" s="22">
        <v>0</v>
      </c>
      <c r="M601" s="22" t="s">
        <v>895</v>
      </c>
      <c r="N601" s="22">
        <v>7</v>
      </c>
      <c r="O601" s="22">
        <v>7</v>
      </c>
      <c r="P601" s="22">
        <v>0</v>
      </c>
      <c r="Q601" s="22">
        <v>1</v>
      </c>
      <c r="R601">
        <f>IFERROR(IF(I601=1,VLOOKUP(F601,Lookup!$A$2:$B$15,2,FALSE),0),0.5)</f>
        <v>0</v>
      </c>
      <c r="S601">
        <f>IF(K601=1,1,IFERROR(IF(H601="pass",VLOOKUP(F601,[1]Lookup!$D$2:$E$26,2,FALSE),0),1.6))</f>
        <v>1.6</v>
      </c>
      <c r="T601" s="6">
        <v>1.7225000000000001</v>
      </c>
      <c r="U601" s="6">
        <f t="shared" si="9"/>
        <v>1.7225000000000001</v>
      </c>
      <c r="V601" t="s">
        <v>47</v>
      </c>
    </row>
    <row r="602" spans="1:22" hidden="1">
      <c r="A602">
        <v>483</v>
      </c>
      <c r="B602" s="22">
        <v>1</v>
      </c>
      <c r="C602" s="22" t="s">
        <v>17</v>
      </c>
      <c r="D602" s="22" t="s">
        <v>877</v>
      </c>
      <c r="E602" s="22">
        <v>61</v>
      </c>
      <c r="F602" s="22">
        <v>39</v>
      </c>
      <c r="G602" s="22" t="s">
        <v>951</v>
      </c>
      <c r="H602" s="22" t="s">
        <v>439</v>
      </c>
      <c r="I602" s="22">
        <v>0</v>
      </c>
      <c r="J602" s="22">
        <v>1</v>
      </c>
      <c r="K602" s="22">
        <v>0</v>
      </c>
      <c r="L602" s="22">
        <v>0</v>
      </c>
      <c r="M602" s="22" t="s">
        <v>881</v>
      </c>
      <c r="N602" s="22">
        <v>0</v>
      </c>
      <c r="O602" s="22">
        <v>0</v>
      </c>
      <c r="P602" s="22">
        <v>0</v>
      </c>
      <c r="Q602" s="22">
        <v>1</v>
      </c>
      <c r="R602">
        <f>IFERROR(IF(I602=1,VLOOKUP(F602,Lookup!$A$2:$B$15,2,FALSE),0),0.5)</f>
        <v>0</v>
      </c>
      <c r="S602">
        <f>IF(K602=1,1,IFERROR(IF(H602="pass",VLOOKUP(F602,[1]Lookup!$D$2:$E$26,2,FALSE),0),1.6))</f>
        <v>1.6</v>
      </c>
      <c r="T602" s="6">
        <v>1.6</v>
      </c>
      <c r="U602" s="6">
        <f t="shared" si="9"/>
        <v>1.6</v>
      </c>
      <c r="V602" t="s">
        <v>80</v>
      </c>
    </row>
    <row r="603" spans="1:22" hidden="1">
      <c r="A603">
        <v>484</v>
      </c>
      <c r="B603" s="22">
        <v>1</v>
      </c>
      <c r="C603" s="22" t="s">
        <v>17</v>
      </c>
      <c r="D603" s="22" t="s">
        <v>877</v>
      </c>
      <c r="E603" s="22">
        <v>51</v>
      </c>
      <c r="F603" s="22">
        <v>49</v>
      </c>
      <c r="G603" s="22" t="s">
        <v>952</v>
      </c>
      <c r="H603" s="22" t="s">
        <v>439</v>
      </c>
      <c r="I603" s="22">
        <v>0</v>
      </c>
      <c r="J603" s="22">
        <v>1</v>
      </c>
      <c r="K603" s="22">
        <v>0</v>
      </c>
      <c r="L603" s="22">
        <v>0</v>
      </c>
      <c r="M603" s="22" t="s">
        <v>897</v>
      </c>
      <c r="N603" s="22">
        <v>6</v>
      </c>
      <c r="O603" s="22">
        <v>6</v>
      </c>
      <c r="P603" s="22">
        <v>0</v>
      </c>
      <c r="Q603" s="22">
        <v>1</v>
      </c>
      <c r="R603">
        <f>IFERROR(IF(I603=1,VLOOKUP(F603,Lookup!$A$2:$B$15,2,FALSE),0),0.5)</f>
        <v>0</v>
      </c>
      <c r="S603">
        <f>IF(K603=1,1,IFERROR(IF(H603="pass",VLOOKUP(F603,[1]Lookup!$D$2:$E$26,2,FALSE),0),1.6))</f>
        <v>1.6</v>
      </c>
      <c r="T603" s="6">
        <v>1.7050000000000001</v>
      </c>
      <c r="U603" s="6">
        <f t="shared" si="9"/>
        <v>1.7050000000000001</v>
      </c>
      <c r="V603" t="s">
        <v>60</v>
      </c>
    </row>
    <row r="604" spans="1:22" hidden="1">
      <c r="A604">
        <v>485</v>
      </c>
      <c r="B604" s="22">
        <v>1</v>
      </c>
      <c r="C604" s="22" t="s">
        <v>17</v>
      </c>
      <c r="D604" s="22" t="s">
        <v>877</v>
      </c>
      <c r="E604" s="22">
        <v>51</v>
      </c>
      <c r="F604" s="22">
        <v>49</v>
      </c>
      <c r="G604" s="22" t="s">
        <v>953</v>
      </c>
      <c r="H604" s="22" t="s">
        <v>439</v>
      </c>
      <c r="I604" s="22">
        <v>0</v>
      </c>
      <c r="J604" s="22">
        <v>1</v>
      </c>
      <c r="K604" s="22">
        <v>0</v>
      </c>
      <c r="L604" s="22">
        <v>0</v>
      </c>
      <c r="M604" s="22" t="s">
        <v>883</v>
      </c>
      <c r="N604" s="22">
        <v>-3</v>
      </c>
      <c r="O604" s="22">
        <v>-3</v>
      </c>
      <c r="P604" s="22">
        <v>0</v>
      </c>
      <c r="Q604" s="22">
        <v>1</v>
      </c>
      <c r="R604">
        <f>IFERROR(IF(I604=1,VLOOKUP(F604,Lookup!$A$2:$B$15,2,FALSE),0),0.5)</f>
        <v>0</v>
      </c>
      <c r="S604">
        <f>IF(K604=1,1,IFERROR(IF(H604="pass",VLOOKUP(F604,[1]Lookup!$D$2:$E$26,2,FALSE),0),1.6))</f>
        <v>1.6</v>
      </c>
      <c r="T604" s="6">
        <v>1.5475000000000001</v>
      </c>
      <c r="U604" s="6">
        <f t="shared" si="9"/>
        <v>1.5475000000000001</v>
      </c>
      <c r="V604" t="s">
        <v>476</v>
      </c>
    </row>
    <row r="605" spans="1:22" hidden="1">
      <c r="A605">
        <v>486</v>
      </c>
      <c r="B605" s="22">
        <v>1</v>
      </c>
      <c r="C605" s="22" t="s">
        <v>17</v>
      </c>
      <c r="D605" s="22" t="s">
        <v>877</v>
      </c>
      <c r="E605" s="22">
        <v>43</v>
      </c>
      <c r="F605" s="22">
        <v>57</v>
      </c>
      <c r="G605" s="22" t="s">
        <v>954</v>
      </c>
      <c r="H605" s="22" t="s">
        <v>439</v>
      </c>
      <c r="I605" s="22">
        <v>0</v>
      </c>
      <c r="J605" s="22">
        <v>1</v>
      </c>
      <c r="K605" s="22">
        <v>0</v>
      </c>
      <c r="L605" s="22">
        <v>0</v>
      </c>
      <c r="M605" s="22" t="s">
        <v>897</v>
      </c>
      <c r="N605" s="22">
        <v>2</v>
      </c>
      <c r="O605" s="22">
        <v>2</v>
      </c>
      <c r="P605" s="22">
        <v>0</v>
      </c>
      <c r="Q605" s="22">
        <v>1</v>
      </c>
      <c r="R605">
        <f>IFERROR(IF(I605=1,VLOOKUP(F605,Lookup!$A$2:$B$15,2,FALSE),0),0.5)</f>
        <v>0</v>
      </c>
      <c r="S605">
        <f>IF(K605=1,1,IFERROR(IF(H605="pass",VLOOKUP(F605,[1]Lookup!$D$2:$E$26,2,FALSE),0),1.6))</f>
        <v>1.6</v>
      </c>
      <c r="T605" s="6">
        <v>1.635</v>
      </c>
      <c r="U605" s="6">
        <f t="shared" si="9"/>
        <v>1.635</v>
      </c>
      <c r="V605" t="s">
        <v>60</v>
      </c>
    </row>
    <row r="606" spans="1:22" hidden="1">
      <c r="A606">
        <v>488</v>
      </c>
      <c r="B606" s="22">
        <v>1</v>
      </c>
      <c r="C606" s="22" t="s">
        <v>17</v>
      </c>
      <c r="D606" s="22" t="s">
        <v>877</v>
      </c>
      <c r="E606" s="22">
        <v>36</v>
      </c>
      <c r="F606" s="22">
        <v>64</v>
      </c>
      <c r="G606" s="22" t="s">
        <v>956</v>
      </c>
      <c r="H606" s="22" t="s">
        <v>439</v>
      </c>
      <c r="I606" s="22">
        <v>0</v>
      </c>
      <c r="J606" s="22">
        <v>1</v>
      </c>
      <c r="K606" s="22">
        <v>0</v>
      </c>
      <c r="L606" s="22">
        <v>0</v>
      </c>
      <c r="M606" s="22" t="s">
        <v>885</v>
      </c>
      <c r="N606" s="22">
        <v>6</v>
      </c>
      <c r="O606" s="22">
        <v>6</v>
      </c>
      <c r="P606" s="22">
        <v>0</v>
      </c>
      <c r="Q606" s="22">
        <v>1</v>
      </c>
      <c r="R606">
        <f>IFERROR(IF(I606=1,VLOOKUP(F606,Lookup!$A$2:$B$15,2,FALSE),0),0.5)</f>
        <v>0</v>
      </c>
      <c r="S606">
        <f>IF(K606=1,1,IFERROR(IF(H606="pass",VLOOKUP(F606,[1]Lookup!$D$2:$E$26,2,FALSE),0),1.6))</f>
        <v>1.6</v>
      </c>
      <c r="T606" s="6">
        <v>1.7050000000000001</v>
      </c>
      <c r="U606" s="6">
        <f t="shared" si="9"/>
        <v>1.7050000000000001</v>
      </c>
      <c r="V606" t="s">
        <v>516</v>
      </c>
    </row>
    <row r="607" spans="1:22" hidden="1">
      <c r="A607">
        <v>491</v>
      </c>
      <c r="B607" s="22">
        <v>1</v>
      </c>
      <c r="C607" s="22" t="s">
        <v>17</v>
      </c>
      <c r="D607" s="22" t="s">
        <v>877</v>
      </c>
      <c r="E607" s="22">
        <v>16</v>
      </c>
      <c r="F607" s="22">
        <v>84</v>
      </c>
      <c r="G607" s="22" t="s">
        <v>959</v>
      </c>
      <c r="H607" s="22" t="s">
        <v>439</v>
      </c>
      <c r="I607" s="22">
        <v>0</v>
      </c>
      <c r="J607" s="22">
        <v>1</v>
      </c>
      <c r="K607" s="22">
        <v>0</v>
      </c>
      <c r="L607" s="22">
        <v>0</v>
      </c>
      <c r="M607" s="22" t="s">
        <v>895</v>
      </c>
      <c r="N607" s="22">
        <v>-1</v>
      </c>
      <c r="O607" s="22">
        <v>-1</v>
      </c>
      <c r="P607" s="22">
        <v>0</v>
      </c>
      <c r="Q607" s="22">
        <v>1</v>
      </c>
      <c r="R607">
        <f>IFERROR(IF(I607=1,VLOOKUP(F607,Lookup!$A$2:$B$15,2,FALSE),0),0.5)</f>
        <v>0</v>
      </c>
      <c r="S607">
        <f>IF(K607=1,1,IFERROR(IF(H607="pass",VLOOKUP(F607,[1]Lookup!$D$2:$E$26,2,FALSE),0),1.6))</f>
        <v>2</v>
      </c>
      <c r="T607" s="6">
        <v>1.5825</v>
      </c>
      <c r="U607" s="6">
        <f t="shared" si="9"/>
        <v>1.85805</v>
      </c>
      <c r="V607" t="s">
        <v>47</v>
      </c>
    </row>
    <row r="608" spans="1:22" hidden="1">
      <c r="A608">
        <v>494</v>
      </c>
      <c r="B608" s="22">
        <v>1</v>
      </c>
      <c r="C608" s="22" t="s">
        <v>17</v>
      </c>
      <c r="D608" s="22" t="s">
        <v>877</v>
      </c>
      <c r="E608" s="22">
        <v>14</v>
      </c>
      <c r="F608" s="22">
        <v>86</v>
      </c>
      <c r="G608" s="22" t="s">
        <v>961</v>
      </c>
      <c r="H608" s="22" t="s">
        <v>439</v>
      </c>
      <c r="I608" s="22">
        <v>0</v>
      </c>
      <c r="J608" s="22">
        <v>1</v>
      </c>
      <c r="K608" s="22">
        <v>0</v>
      </c>
      <c r="L608" s="22">
        <v>0</v>
      </c>
      <c r="M608" s="22" t="s">
        <v>962</v>
      </c>
      <c r="N608" s="22">
        <v>10</v>
      </c>
      <c r="O608" s="22">
        <v>10</v>
      </c>
      <c r="P608" s="22">
        <v>0</v>
      </c>
      <c r="Q608" s="22">
        <v>1</v>
      </c>
      <c r="R608">
        <f>IFERROR(IF(I608=1,VLOOKUP(F608,Lookup!$A$2:$B$15,2,FALSE),0),0.5)</f>
        <v>0</v>
      </c>
      <c r="S608">
        <f>IF(K608=1,1,IFERROR(IF(H608="pass",VLOOKUP(F608,[1]Lookup!$D$2:$E$26,2,FALSE),0),1.6))</f>
        <v>2</v>
      </c>
      <c r="T608" s="6">
        <v>1.7750000000000001</v>
      </c>
      <c r="U608" s="6">
        <f t="shared" si="9"/>
        <v>1.9235000000000002</v>
      </c>
      <c r="V608" t="s">
        <v>107</v>
      </c>
    </row>
    <row r="609" spans="1:22" hidden="1">
      <c r="A609">
        <v>499</v>
      </c>
      <c r="B609" s="22">
        <v>1</v>
      </c>
      <c r="C609" s="22" t="s">
        <v>877</v>
      </c>
      <c r="D609" s="22" t="s">
        <v>17</v>
      </c>
      <c r="E609" s="22">
        <v>70</v>
      </c>
      <c r="F609" s="22">
        <v>30</v>
      </c>
      <c r="G609" s="22" t="s">
        <v>966</v>
      </c>
      <c r="H609" s="22" t="s">
        <v>439</v>
      </c>
      <c r="I609" s="22">
        <v>0</v>
      </c>
      <c r="J609" s="22">
        <v>1</v>
      </c>
      <c r="K609" s="22">
        <v>0</v>
      </c>
      <c r="L609" s="22">
        <v>0</v>
      </c>
      <c r="M609" s="22" t="s">
        <v>903</v>
      </c>
      <c r="N609" s="22">
        <v>5</v>
      </c>
      <c r="O609" s="22">
        <v>5</v>
      </c>
      <c r="P609" s="22">
        <v>0</v>
      </c>
      <c r="Q609" s="22">
        <v>1</v>
      </c>
      <c r="R609">
        <f>IFERROR(IF(I609=1,VLOOKUP(F609,Lookup!$A$2:$B$15,2,FALSE),0),0.5)</f>
        <v>0</v>
      </c>
      <c r="S609">
        <f>IF(K609=1,1,IFERROR(IF(H609="pass",VLOOKUP(F609,[1]Lookup!$D$2:$E$26,2,FALSE),0),1.6))</f>
        <v>1.6</v>
      </c>
      <c r="T609" s="6">
        <v>1.6875</v>
      </c>
      <c r="U609" s="6">
        <f t="shared" si="9"/>
        <v>1.6875</v>
      </c>
      <c r="V609" t="s">
        <v>61</v>
      </c>
    </row>
    <row r="610" spans="1:22" hidden="1">
      <c r="A610">
        <v>500</v>
      </c>
      <c r="B610" s="22">
        <v>1</v>
      </c>
      <c r="C610" s="22" t="s">
        <v>877</v>
      </c>
      <c r="D610" s="22" t="s">
        <v>17</v>
      </c>
      <c r="E610" s="22">
        <v>70</v>
      </c>
      <c r="F610" s="22">
        <v>30</v>
      </c>
      <c r="G610" s="22" t="s">
        <v>967</v>
      </c>
      <c r="H610" s="22" t="s">
        <v>439</v>
      </c>
      <c r="I610" s="22">
        <v>0</v>
      </c>
      <c r="J610" s="22">
        <v>1</v>
      </c>
      <c r="K610" s="22">
        <v>0</v>
      </c>
      <c r="L610" s="22">
        <v>0</v>
      </c>
      <c r="M610" s="22" t="s">
        <v>890</v>
      </c>
      <c r="N610" s="22">
        <v>6</v>
      </c>
      <c r="O610" s="22">
        <v>6</v>
      </c>
      <c r="P610" s="22">
        <v>0</v>
      </c>
      <c r="Q610" s="22">
        <v>1</v>
      </c>
      <c r="R610">
        <f>IFERROR(IF(I610=1,VLOOKUP(F610,Lookup!$A$2:$B$15,2,FALSE),0),0.5)</f>
        <v>0</v>
      </c>
      <c r="S610">
        <f>IF(K610=1,1,IFERROR(IF(H610="pass",VLOOKUP(F610,[1]Lookup!$D$2:$E$26,2,FALSE),0),1.6))</f>
        <v>1.6</v>
      </c>
      <c r="T610" s="6">
        <v>1.7050000000000001</v>
      </c>
      <c r="U610" s="6">
        <f t="shared" si="9"/>
        <v>1.7050000000000001</v>
      </c>
      <c r="V610" t="s">
        <v>169</v>
      </c>
    </row>
    <row r="611" spans="1:22" hidden="1">
      <c r="A611">
        <v>501</v>
      </c>
      <c r="B611" s="22">
        <v>1</v>
      </c>
      <c r="C611" s="22" t="s">
        <v>877</v>
      </c>
      <c r="D611" s="22" t="s">
        <v>17</v>
      </c>
      <c r="E611" s="22">
        <v>64</v>
      </c>
      <c r="F611" s="22">
        <v>36</v>
      </c>
      <c r="G611" s="22" t="s">
        <v>968</v>
      </c>
      <c r="H611" s="22" t="s">
        <v>439</v>
      </c>
      <c r="I611" s="22">
        <v>0</v>
      </c>
      <c r="J611" s="22">
        <v>1</v>
      </c>
      <c r="K611" s="22">
        <v>0</v>
      </c>
      <c r="L611" s="22">
        <v>0</v>
      </c>
      <c r="M611" s="22" t="s">
        <v>890</v>
      </c>
      <c r="N611" s="22">
        <v>19</v>
      </c>
      <c r="O611" s="22">
        <v>19</v>
      </c>
      <c r="P611" s="22">
        <v>0</v>
      </c>
      <c r="Q611" s="22">
        <v>1</v>
      </c>
      <c r="R611">
        <f>IFERROR(IF(I611=1,VLOOKUP(F611,Lookup!$A$2:$B$15,2,FALSE),0),0.5)</f>
        <v>0</v>
      </c>
      <c r="S611">
        <f>IF(K611=1,1,IFERROR(IF(H611="pass",VLOOKUP(F611,[1]Lookup!$D$2:$E$26,2,FALSE),0),1.6))</f>
        <v>1.6</v>
      </c>
      <c r="T611" s="6">
        <v>1.9325000000000001</v>
      </c>
      <c r="U611" s="6">
        <f t="shared" si="9"/>
        <v>1.9325000000000001</v>
      </c>
      <c r="V611" t="s">
        <v>169</v>
      </c>
    </row>
    <row r="612" spans="1:22" hidden="1">
      <c r="A612">
        <v>502</v>
      </c>
      <c r="B612" s="22">
        <v>1</v>
      </c>
      <c r="C612" s="22" t="s">
        <v>877</v>
      </c>
      <c r="D612" s="22" t="s">
        <v>17</v>
      </c>
      <c r="E612" s="22">
        <v>27</v>
      </c>
      <c r="F612" s="22">
        <v>73</v>
      </c>
      <c r="G612" s="22" t="s">
        <v>969</v>
      </c>
      <c r="H612" s="22" t="s">
        <v>439</v>
      </c>
      <c r="I612" s="22">
        <v>0</v>
      </c>
      <c r="J612" s="22">
        <v>1</v>
      </c>
      <c r="K612" s="22">
        <v>0</v>
      </c>
      <c r="L612" s="22">
        <v>0</v>
      </c>
      <c r="M612" s="22" t="s">
        <v>905</v>
      </c>
      <c r="N612" s="22">
        <v>-2</v>
      </c>
      <c r="O612" s="22">
        <v>-2</v>
      </c>
      <c r="P612" s="22">
        <v>0</v>
      </c>
      <c r="Q612" s="22">
        <v>1</v>
      </c>
      <c r="R612">
        <f>IFERROR(IF(I612=1,VLOOKUP(F612,Lookup!$A$2:$B$15,2,FALSE),0),0.5)</f>
        <v>0</v>
      </c>
      <c r="S612">
        <f>IF(K612=1,1,IFERROR(IF(H612="pass",VLOOKUP(F612,[1]Lookup!$D$2:$E$26,2,FALSE),0),1.6))</f>
        <v>1.6</v>
      </c>
      <c r="T612" s="6">
        <v>1.5650000000000002</v>
      </c>
      <c r="U612" s="6">
        <f t="shared" si="9"/>
        <v>1.5650000000000002</v>
      </c>
      <c r="V612" t="s">
        <v>471</v>
      </c>
    </row>
    <row r="613" spans="1:22" hidden="1">
      <c r="A613">
        <v>503</v>
      </c>
      <c r="B613" s="22">
        <v>1</v>
      </c>
      <c r="C613" s="22" t="s">
        <v>877</v>
      </c>
      <c r="D613" s="22" t="s">
        <v>17</v>
      </c>
      <c r="E613" s="22">
        <v>24</v>
      </c>
      <c r="F613" s="22">
        <v>76</v>
      </c>
      <c r="G613" s="22" t="s">
        <v>970</v>
      </c>
      <c r="H613" s="22" t="s">
        <v>439</v>
      </c>
      <c r="I613" s="22">
        <v>0</v>
      </c>
      <c r="J613" s="22">
        <v>1</v>
      </c>
      <c r="K613" s="22">
        <v>0</v>
      </c>
      <c r="L613" s="22">
        <v>0</v>
      </c>
      <c r="M613" s="22" t="s">
        <v>903</v>
      </c>
      <c r="N613" s="22">
        <v>5</v>
      </c>
      <c r="O613" s="22">
        <v>5</v>
      </c>
      <c r="P613" s="22">
        <v>0</v>
      </c>
      <c r="Q613" s="22">
        <v>1</v>
      </c>
      <c r="R613">
        <f>IFERROR(IF(I613=1,VLOOKUP(F613,Lookup!$A$2:$B$15,2,FALSE),0),0.5)</f>
        <v>0</v>
      </c>
      <c r="S613">
        <f>IF(K613=1,1,IFERROR(IF(H613="pass",VLOOKUP(F613,[1]Lookup!$D$2:$E$26,2,FALSE),0),1.6))</f>
        <v>1.8</v>
      </c>
      <c r="T613" s="6">
        <v>1.6875</v>
      </c>
      <c r="U613" s="6">
        <f t="shared" si="9"/>
        <v>1.7617500000000001</v>
      </c>
      <c r="V613" t="s">
        <v>61</v>
      </c>
    </row>
    <row r="614" spans="1:22" hidden="1">
      <c r="A614">
        <v>504</v>
      </c>
      <c r="B614" s="22">
        <v>1</v>
      </c>
      <c r="C614" s="22" t="s">
        <v>877</v>
      </c>
      <c r="D614" s="22" t="s">
        <v>17</v>
      </c>
      <c r="E614" s="22">
        <v>18</v>
      </c>
      <c r="F614" s="22">
        <v>82</v>
      </c>
      <c r="G614" s="22" t="s">
        <v>971</v>
      </c>
      <c r="H614" s="22" t="s">
        <v>439</v>
      </c>
      <c r="I614" s="22">
        <v>0</v>
      </c>
      <c r="J614" s="22">
        <v>1</v>
      </c>
      <c r="K614" s="22">
        <v>0</v>
      </c>
      <c r="L614" s="22">
        <v>0</v>
      </c>
      <c r="M614" s="22" t="s">
        <v>903</v>
      </c>
      <c r="N614" s="22">
        <v>4</v>
      </c>
      <c r="O614" s="22">
        <v>4</v>
      </c>
      <c r="P614" s="22">
        <v>0</v>
      </c>
      <c r="Q614" s="22">
        <v>1</v>
      </c>
      <c r="R614">
        <f>IFERROR(IF(I614=1,VLOOKUP(F614,Lookup!$A$2:$B$15,2,FALSE),0),0.5)</f>
        <v>0</v>
      </c>
      <c r="S614">
        <f>IF(K614=1,1,IFERROR(IF(H614="pass",VLOOKUP(F614,[1]Lookup!$D$2:$E$26,2,FALSE),0),1.6))</f>
        <v>2</v>
      </c>
      <c r="T614" s="6">
        <v>1.6700000000000002</v>
      </c>
      <c r="U614" s="6">
        <f t="shared" si="9"/>
        <v>1.8878000000000001</v>
      </c>
      <c r="V614" t="s">
        <v>61</v>
      </c>
    </row>
    <row r="615" spans="1:22" hidden="1">
      <c r="A615">
        <v>509</v>
      </c>
      <c r="B615" s="22">
        <v>1</v>
      </c>
      <c r="C615" s="22" t="s">
        <v>17</v>
      </c>
      <c r="D615" s="22" t="s">
        <v>877</v>
      </c>
      <c r="E615" s="22">
        <v>74</v>
      </c>
      <c r="F615" s="22">
        <v>26</v>
      </c>
      <c r="G615" s="22" t="s">
        <v>974</v>
      </c>
      <c r="H615" s="22" t="s">
        <v>439</v>
      </c>
      <c r="I615" s="22">
        <v>0</v>
      </c>
      <c r="J615" s="22">
        <v>1</v>
      </c>
      <c r="K615" s="22">
        <v>0</v>
      </c>
      <c r="L615" s="22">
        <v>0</v>
      </c>
      <c r="M615" s="22" t="s">
        <v>883</v>
      </c>
      <c r="N615" s="22">
        <v>4</v>
      </c>
      <c r="O615" s="22">
        <v>4</v>
      </c>
      <c r="P615" s="22">
        <v>0</v>
      </c>
      <c r="Q615" s="22">
        <v>1</v>
      </c>
      <c r="R615">
        <f>IFERROR(IF(I615=1,VLOOKUP(F615,Lookup!$A$2:$B$15,2,FALSE),0),0.5)</f>
        <v>0</v>
      </c>
      <c r="S615">
        <f>IF(K615=1,1,IFERROR(IF(H615="pass",VLOOKUP(F615,[1]Lookup!$D$2:$E$26,2,FALSE),0),1.6))</f>
        <v>1.6</v>
      </c>
      <c r="T615" s="6">
        <v>1.6700000000000002</v>
      </c>
      <c r="U615" s="6">
        <f t="shared" si="9"/>
        <v>1.6700000000000002</v>
      </c>
      <c r="V615" t="s">
        <v>476</v>
      </c>
    </row>
    <row r="616" spans="1:22" hidden="1">
      <c r="A616">
        <v>510</v>
      </c>
      <c r="B616" s="22">
        <v>1</v>
      </c>
      <c r="C616" s="22" t="s">
        <v>17</v>
      </c>
      <c r="D616" s="22" t="s">
        <v>877</v>
      </c>
      <c r="E616" s="22">
        <v>63</v>
      </c>
      <c r="F616" s="22">
        <v>37</v>
      </c>
      <c r="G616" s="22" t="s">
        <v>975</v>
      </c>
      <c r="H616" s="22" t="s">
        <v>439</v>
      </c>
      <c r="I616" s="22">
        <v>0</v>
      </c>
      <c r="J616" s="22">
        <v>1</v>
      </c>
      <c r="K616" s="22">
        <v>0</v>
      </c>
      <c r="L616" s="22">
        <v>0</v>
      </c>
      <c r="M616" s="22" t="s">
        <v>895</v>
      </c>
      <c r="N616" s="22">
        <v>0</v>
      </c>
      <c r="O616" s="22">
        <v>0</v>
      </c>
      <c r="P616" s="22">
        <v>0</v>
      </c>
      <c r="Q616" s="22">
        <v>1</v>
      </c>
      <c r="R616">
        <f>IFERROR(IF(I616=1,VLOOKUP(F616,Lookup!$A$2:$B$15,2,FALSE),0),0.5)</f>
        <v>0</v>
      </c>
      <c r="S616">
        <f>IF(K616=1,1,IFERROR(IF(H616="pass",VLOOKUP(F616,[1]Lookup!$D$2:$E$26,2,FALSE),0),1.6))</f>
        <v>1.6</v>
      </c>
      <c r="T616" s="6">
        <v>1.6</v>
      </c>
      <c r="U616" s="6">
        <f t="shared" si="9"/>
        <v>1.6</v>
      </c>
      <c r="V616" t="s">
        <v>47</v>
      </c>
    </row>
    <row r="617" spans="1:22" hidden="1">
      <c r="A617">
        <v>514</v>
      </c>
      <c r="B617" s="22">
        <v>1</v>
      </c>
      <c r="C617" s="22" t="s">
        <v>17</v>
      </c>
      <c r="D617" s="22" t="s">
        <v>877</v>
      </c>
      <c r="E617" s="22">
        <v>50</v>
      </c>
      <c r="F617" s="22">
        <v>50</v>
      </c>
      <c r="G617" s="22" t="s">
        <v>978</v>
      </c>
      <c r="H617" s="22" t="s">
        <v>439</v>
      </c>
      <c r="I617" s="22">
        <v>0</v>
      </c>
      <c r="J617" s="22">
        <v>1</v>
      </c>
      <c r="K617" s="22">
        <v>0</v>
      </c>
      <c r="L617" s="22">
        <v>0</v>
      </c>
      <c r="M617" s="22" t="s">
        <v>879</v>
      </c>
      <c r="N617" s="22">
        <v>6</v>
      </c>
      <c r="O617" s="22">
        <v>6</v>
      </c>
      <c r="P617" s="22">
        <v>0</v>
      </c>
      <c r="Q617" s="22">
        <v>1</v>
      </c>
      <c r="R617">
        <f>IFERROR(IF(I617=1,VLOOKUP(F617,Lookup!$A$2:$B$15,2,FALSE),0),0.5)</f>
        <v>0</v>
      </c>
      <c r="S617">
        <f>IF(K617=1,1,IFERROR(IF(H617="pass",VLOOKUP(F617,[1]Lookup!$D$2:$E$26,2,FALSE),0),1.6))</f>
        <v>1.6</v>
      </c>
      <c r="T617" s="6">
        <v>1.7050000000000001</v>
      </c>
      <c r="U617" s="6">
        <f t="shared" si="9"/>
        <v>1.7050000000000001</v>
      </c>
      <c r="V617" t="s">
        <v>81</v>
      </c>
    </row>
    <row r="618" spans="1:22" hidden="1">
      <c r="A618">
        <v>516</v>
      </c>
      <c r="B618" s="22">
        <v>1</v>
      </c>
      <c r="C618" s="22" t="s">
        <v>17</v>
      </c>
      <c r="D618" s="22" t="s">
        <v>877</v>
      </c>
      <c r="E618" s="22">
        <v>37</v>
      </c>
      <c r="F618" s="22">
        <v>63</v>
      </c>
      <c r="G618" s="22" t="s">
        <v>979</v>
      </c>
      <c r="H618" s="22" t="s">
        <v>439</v>
      </c>
      <c r="I618" s="22">
        <v>0</v>
      </c>
      <c r="J618" s="22">
        <v>1</v>
      </c>
      <c r="K618" s="22">
        <v>0</v>
      </c>
      <c r="L618" s="22">
        <v>0</v>
      </c>
      <c r="M618" s="22" t="s">
        <v>897</v>
      </c>
      <c r="N618" s="22">
        <v>1</v>
      </c>
      <c r="O618" s="22">
        <v>1</v>
      </c>
      <c r="P618" s="22">
        <v>0</v>
      </c>
      <c r="Q618" s="22">
        <v>1</v>
      </c>
      <c r="R618">
        <f>IFERROR(IF(I618=1,VLOOKUP(F618,Lookup!$A$2:$B$15,2,FALSE),0),0.5)</f>
        <v>0</v>
      </c>
      <c r="S618">
        <f>IF(K618=1,1,IFERROR(IF(H618="pass",VLOOKUP(F618,[1]Lookup!$D$2:$E$26,2,FALSE),0),1.6))</f>
        <v>1.6</v>
      </c>
      <c r="T618" s="6">
        <v>1.6175000000000002</v>
      </c>
      <c r="U618" s="6">
        <f t="shared" si="9"/>
        <v>1.6175000000000002</v>
      </c>
      <c r="V618" t="s">
        <v>60</v>
      </c>
    </row>
    <row r="619" spans="1:22" hidden="1">
      <c r="A619">
        <v>519</v>
      </c>
      <c r="B619" s="22">
        <v>1</v>
      </c>
      <c r="C619" s="22" t="s">
        <v>17</v>
      </c>
      <c r="D619" s="22" t="s">
        <v>877</v>
      </c>
      <c r="E619" s="22">
        <v>40</v>
      </c>
      <c r="F619" s="22">
        <v>60</v>
      </c>
      <c r="G619" s="22" t="s">
        <v>981</v>
      </c>
      <c r="H619" s="22" t="s">
        <v>439</v>
      </c>
      <c r="I619" s="22">
        <v>0</v>
      </c>
      <c r="J619" s="22">
        <v>1</v>
      </c>
      <c r="K619" s="22">
        <v>0</v>
      </c>
      <c r="L619" s="22">
        <v>0</v>
      </c>
      <c r="M619" s="22" t="s">
        <v>897</v>
      </c>
      <c r="N619" s="22">
        <v>9</v>
      </c>
      <c r="O619" s="22">
        <v>9</v>
      </c>
      <c r="P619" s="22">
        <v>0</v>
      </c>
      <c r="Q619" s="22">
        <v>1</v>
      </c>
      <c r="R619">
        <f>IFERROR(IF(I619=1,VLOOKUP(F619,Lookup!$A$2:$B$15,2,FALSE),0),0.5)</f>
        <v>0</v>
      </c>
      <c r="S619">
        <f>IF(K619=1,1,IFERROR(IF(H619="pass",VLOOKUP(F619,[1]Lookup!$D$2:$E$26,2,FALSE),0),1.6))</f>
        <v>1.6</v>
      </c>
      <c r="T619" s="6">
        <v>1.7575000000000001</v>
      </c>
      <c r="U619" s="6">
        <f t="shared" si="9"/>
        <v>1.7575000000000001</v>
      </c>
      <c r="V619" t="s">
        <v>60</v>
      </c>
    </row>
    <row r="620" spans="1:22" hidden="1">
      <c r="A620">
        <v>520</v>
      </c>
      <c r="B620" s="22">
        <v>1</v>
      </c>
      <c r="C620" s="22" t="s">
        <v>17</v>
      </c>
      <c r="D620" s="22" t="s">
        <v>877</v>
      </c>
      <c r="E620" s="22">
        <v>40</v>
      </c>
      <c r="F620" s="22">
        <v>60</v>
      </c>
      <c r="G620" s="22" t="s">
        <v>982</v>
      </c>
      <c r="H620" s="22" t="s">
        <v>439</v>
      </c>
      <c r="I620" s="22">
        <v>0</v>
      </c>
      <c r="J620" s="22">
        <v>1</v>
      </c>
      <c r="K620" s="22">
        <v>0</v>
      </c>
      <c r="L620" s="22">
        <v>0</v>
      </c>
      <c r="M620" s="22" t="s">
        <v>897</v>
      </c>
      <c r="N620" s="22">
        <v>5</v>
      </c>
      <c r="O620" s="22">
        <v>5</v>
      </c>
      <c r="P620" s="22">
        <v>0</v>
      </c>
      <c r="Q620" s="22">
        <v>1</v>
      </c>
      <c r="R620">
        <f>IFERROR(IF(I620=1,VLOOKUP(F620,Lookup!$A$2:$B$15,2,FALSE),0),0.5)</f>
        <v>0</v>
      </c>
      <c r="S620">
        <f>IF(K620=1,1,IFERROR(IF(H620="pass",VLOOKUP(F620,[1]Lookup!$D$2:$E$26,2,FALSE),0),1.6))</f>
        <v>1.6</v>
      </c>
      <c r="T620" s="6">
        <v>1.6875</v>
      </c>
      <c r="U620" s="6">
        <f t="shared" si="9"/>
        <v>1.6875</v>
      </c>
      <c r="V620" t="s">
        <v>60</v>
      </c>
    </row>
    <row r="621" spans="1:22" hidden="1">
      <c r="A621">
        <v>521</v>
      </c>
      <c r="B621" s="22">
        <v>1</v>
      </c>
      <c r="C621" s="22" t="s">
        <v>17</v>
      </c>
      <c r="D621" s="22" t="s">
        <v>877</v>
      </c>
      <c r="E621" s="22">
        <v>30</v>
      </c>
      <c r="F621" s="22">
        <v>70</v>
      </c>
      <c r="G621" s="22" t="s">
        <v>983</v>
      </c>
      <c r="H621" s="22" t="s">
        <v>439</v>
      </c>
      <c r="I621" s="22">
        <v>0</v>
      </c>
      <c r="J621" s="22">
        <v>1</v>
      </c>
      <c r="K621" s="22">
        <v>0</v>
      </c>
      <c r="L621" s="22">
        <v>0</v>
      </c>
      <c r="M621" s="22" t="s">
        <v>879</v>
      </c>
      <c r="N621" s="22">
        <v>13</v>
      </c>
      <c r="O621" s="22">
        <v>13</v>
      </c>
      <c r="P621" s="22">
        <v>0</v>
      </c>
      <c r="Q621" s="22">
        <v>1</v>
      </c>
      <c r="R621">
        <f>IFERROR(IF(I621=1,VLOOKUP(F621,Lookup!$A$2:$B$15,2,FALSE),0),0.5)</f>
        <v>0</v>
      </c>
      <c r="S621">
        <f>IF(K621=1,1,IFERROR(IF(H621="pass",VLOOKUP(F621,[1]Lookup!$D$2:$E$26,2,FALSE),0),1.6))</f>
        <v>1.6</v>
      </c>
      <c r="T621" s="6">
        <v>1.8275000000000001</v>
      </c>
      <c r="U621" s="6">
        <f t="shared" si="9"/>
        <v>1.8275000000000001</v>
      </c>
      <c r="V621" t="s">
        <v>81</v>
      </c>
    </row>
    <row r="622" spans="1:22" hidden="1">
      <c r="A622">
        <v>528</v>
      </c>
      <c r="B622" s="22">
        <v>1</v>
      </c>
      <c r="C622" s="22" t="s">
        <v>877</v>
      </c>
      <c r="D622" s="22" t="s">
        <v>17</v>
      </c>
      <c r="E622" s="22">
        <v>36</v>
      </c>
      <c r="F622" s="22">
        <v>64</v>
      </c>
      <c r="G622" s="22" t="s">
        <v>989</v>
      </c>
      <c r="H622" s="22" t="s">
        <v>439</v>
      </c>
      <c r="I622" s="22">
        <v>0</v>
      </c>
      <c r="J622" s="22">
        <v>1</v>
      </c>
      <c r="K622" s="22">
        <v>0</v>
      </c>
      <c r="L622" s="22">
        <v>0</v>
      </c>
      <c r="M622" s="22" t="s">
        <v>903</v>
      </c>
      <c r="N622" s="22">
        <v>-3</v>
      </c>
      <c r="O622" s="22">
        <v>-3</v>
      </c>
      <c r="P622" s="22">
        <v>0</v>
      </c>
      <c r="Q622" s="22">
        <v>1</v>
      </c>
      <c r="R622">
        <f>IFERROR(IF(I622=1,VLOOKUP(F622,Lookup!$A$2:$B$15,2,FALSE),0),0.5)</f>
        <v>0</v>
      </c>
      <c r="S622">
        <f>IF(K622=1,1,IFERROR(IF(H622="pass",VLOOKUP(F622,[1]Lookup!$D$2:$E$26,2,FALSE),0),1.6))</f>
        <v>1.6</v>
      </c>
      <c r="T622" s="6">
        <v>1.5475000000000001</v>
      </c>
      <c r="U622" s="6">
        <f t="shared" si="9"/>
        <v>1.5475000000000001</v>
      </c>
      <c r="V622" t="s">
        <v>61</v>
      </c>
    </row>
    <row r="623" spans="1:22" hidden="1">
      <c r="A623">
        <v>530</v>
      </c>
      <c r="B623" s="22">
        <v>1</v>
      </c>
      <c r="C623" s="22" t="s">
        <v>877</v>
      </c>
      <c r="D623" s="22" t="s">
        <v>17</v>
      </c>
      <c r="E623" s="22">
        <v>31</v>
      </c>
      <c r="F623" s="22">
        <v>69</v>
      </c>
      <c r="G623" s="22" t="s">
        <v>990</v>
      </c>
      <c r="H623" s="22" t="s">
        <v>439</v>
      </c>
      <c r="I623" s="22">
        <v>0</v>
      </c>
      <c r="J623" s="22">
        <v>1</v>
      </c>
      <c r="K623" s="22">
        <v>0</v>
      </c>
      <c r="L623" s="22">
        <v>0</v>
      </c>
      <c r="M623" s="22" t="s">
        <v>903</v>
      </c>
      <c r="N623" s="22">
        <v>7</v>
      </c>
      <c r="O623" s="22">
        <v>7</v>
      </c>
      <c r="P623" s="22">
        <v>0</v>
      </c>
      <c r="Q623" s="22">
        <v>1</v>
      </c>
      <c r="R623">
        <f>IFERROR(IF(I623=1,VLOOKUP(F623,Lookup!$A$2:$B$15,2,FALSE),0),0.5)</f>
        <v>0</v>
      </c>
      <c r="S623">
        <f>IF(K623=1,1,IFERROR(IF(H623="pass",VLOOKUP(F623,[1]Lookup!$D$2:$E$26,2,FALSE),0),1.6))</f>
        <v>1.6</v>
      </c>
      <c r="T623" s="6">
        <v>1.7225000000000001</v>
      </c>
      <c r="U623" s="6">
        <f t="shared" si="9"/>
        <v>1.7225000000000001</v>
      </c>
      <c r="V623" t="s">
        <v>61</v>
      </c>
    </row>
    <row r="624" spans="1:22" hidden="1">
      <c r="A624">
        <v>533</v>
      </c>
      <c r="B624" s="22">
        <v>1</v>
      </c>
      <c r="C624" s="22" t="s">
        <v>877</v>
      </c>
      <c r="D624" s="22" t="s">
        <v>17</v>
      </c>
      <c r="E624" s="22">
        <v>5</v>
      </c>
      <c r="F624" s="22">
        <v>95</v>
      </c>
      <c r="G624" s="22" t="s">
        <v>994</v>
      </c>
      <c r="H624" s="22" t="s">
        <v>439</v>
      </c>
      <c r="I624" s="22">
        <v>0</v>
      </c>
      <c r="J624" s="22">
        <v>1</v>
      </c>
      <c r="K624" s="22">
        <v>0</v>
      </c>
      <c r="L624" s="22">
        <v>0</v>
      </c>
      <c r="M624" s="22" t="s">
        <v>890</v>
      </c>
      <c r="N624" s="22">
        <v>5</v>
      </c>
      <c r="O624" s="22">
        <v>5</v>
      </c>
      <c r="P624" s="22">
        <v>0</v>
      </c>
      <c r="Q624" s="22">
        <v>1</v>
      </c>
      <c r="R624">
        <f>IFERROR(IF(I624=1,VLOOKUP(F624,Lookup!$A$2:$B$15,2,FALSE),0),0.5)</f>
        <v>0</v>
      </c>
      <c r="S624">
        <f>IF(K624=1,1,IFERROR(IF(H624="pass",VLOOKUP(F624,[1]Lookup!$D$2:$E$26,2,FALSE),0),1.6))</f>
        <v>3.2</v>
      </c>
      <c r="T624" s="6">
        <v>1.6875</v>
      </c>
      <c r="U624" s="6">
        <f t="shared" si="9"/>
        <v>3.2</v>
      </c>
      <c r="V624" t="s">
        <v>169</v>
      </c>
    </row>
    <row r="625" spans="1:22" hidden="1">
      <c r="A625">
        <v>536</v>
      </c>
      <c r="B625" s="22">
        <v>1</v>
      </c>
      <c r="C625" s="22" t="s">
        <v>877</v>
      </c>
      <c r="D625" s="22" t="s">
        <v>17</v>
      </c>
      <c r="E625" s="22">
        <v>2</v>
      </c>
      <c r="F625" s="22">
        <v>98</v>
      </c>
      <c r="G625" s="22" t="s">
        <v>996</v>
      </c>
      <c r="H625" s="22" t="s">
        <v>439</v>
      </c>
      <c r="I625" s="22">
        <v>0</v>
      </c>
      <c r="J625" s="22">
        <v>1</v>
      </c>
      <c r="K625" s="22">
        <v>0</v>
      </c>
      <c r="L625" s="22">
        <v>0</v>
      </c>
      <c r="M625" s="22" t="s">
        <v>919</v>
      </c>
      <c r="N625" s="22">
        <v>2</v>
      </c>
      <c r="O625" s="22">
        <v>2</v>
      </c>
      <c r="P625" s="22">
        <v>0</v>
      </c>
      <c r="Q625" s="22">
        <v>1</v>
      </c>
      <c r="R625">
        <f>IFERROR(IF(I625=1,VLOOKUP(F625,Lookup!$A$2:$B$15,2,FALSE),0),0.5)</f>
        <v>0</v>
      </c>
      <c r="S625">
        <f>IF(K625=1,1,IFERROR(IF(H625="pass",VLOOKUP(F625,[1]Lookup!$D$2:$E$26,2,FALSE),0),1.6))</f>
        <v>3.7</v>
      </c>
      <c r="T625" s="6">
        <v>1.635</v>
      </c>
      <c r="U625" s="6">
        <f t="shared" si="9"/>
        <v>3.7</v>
      </c>
      <c r="V625" t="s">
        <v>164</v>
      </c>
    </row>
    <row r="626" spans="1:22" hidden="1">
      <c r="A626">
        <v>540</v>
      </c>
      <c r="B626" s="22">
        <v>1</v>
      </c>
      <c r="C626" s="22" t="s">
        <v>17</v>
      </c>
      <c r="D626" s="22" t="s">
        <v>877</v>
      </c>
      <c r="E626" s="22">
        <v>70</v>
      </c>
      <c r="F626" s="22">
        <v>30</v>
      </c>
      <c r="G626" s="22" t="s">
        <v>998</v>
      </c>
      <c r="H626" s="22" t="s">
        <v>439</v>
      </c>
      <c r="I626" s="22">
        <v>0</v>
      </c>
      <c r="J626" s="22">
        <v>1</v>
      </c>
      <c r="K626" s="22">
        <v>0</v>
      </c>
      <c r="L626" s="22">
        <v>0</v>
      </c>
      <c r="M626" s="22" t="s">
        <v>915</v>
      </c>
      <c r="N626" s="22">
        <v>5</v>
      </c>
      <c r="O626" s="22">
        <v>5</v>
      </c>
      <c r="P626" s="22">
        <v>0</v>
      </c>
      <c r="Q626" s="22">
        <v>1</v>
      </c>
      <c r="R626">
        <f>IFERROR(IF(I626=1,VLOOKUP(F626,Lookup!$A$2:$B$15,2,FALSE),0),0.5)</f>
        <v>0</v>
      </c>
      <c r="S626">
        <f>IF(K626=1,1,IFERROR(IF(H626="pass",VLOOKUP(F626,[1]Lookup!$D$2:$E$26,2,FALSE),0),1.6))</f>
        <v>1.6</v>
      </c>
      <c r="T626" s="6">
        <v>1.6875</v>
      </c>
      <c r="U626" s="6">
        <f t="shared" si="9"/>
        <v>1.6875</v>
      </c>
      <c r="V626" t="s">
        <v>467</v>
      </c>
    </row>
    <row r="627" spans="1:22" hidden="1">
      <c r="A627">
        <v>541</v>
      </c>
      <c r="B627" s="22">
        <v>1</v>
      </c>
      <c r="C627" s="22" t="s">
        <v>17</v>
      </c>
      <c r="D627" s="22" t="s">
        <v>877</v>
      </c>
      <c r="E627" s="22">
        <v>64</v>
      </c>
      <c r="F627" s="22">
        <v>36</v>
      </c>
      <c r="G627" s="22" t="s">
        <v>999</v>
      </c>
      <c r="H627" s="22" t="s">
        <v>439</v>
      </c>
      <c r="I627" s="22">
        <v>0</v>
      </c>
      <c r="J627" s="22">
        <v>1</v>
      </c>
      <c r="K627" s="22">
        <v>0</v>
      </c>
      <c r="L627" s="22">
        <v>0</v>
      </c>
      <c r="M627" s="22" t="s">
        <v>895</v>
      </c>
      <c r="N627" s="22">
        <v>1</v>
      </c>
      <c r="O627" s="22">
        <v>1</v>
      </c>
      <c r="P627" s="22">
        <v>0</v>
      </c>
      <c r="Q627" s="22">
        <v>1</v>
      </c>
      <c r="R627">
        <f>IFERROR(IF(I627=1,VLOOKUP(F627,Lookup!$A$2:$B$15,2,FALSE),0),0.5)</f>
        <v>0</v>
      </c>
      <c r="S627">
        <f>IF(K627=1,1,IFERROR(IF(H627="pass",VLOOKUP(F627,[1]Lookup!$D$2:$E$26,2,FALSE),0),1.6))</f>
        <v>1.6</v>
      </c>
      <c r="T627" s="6">
        <v>1.6175000000000002</v>
      </c>
      <c r="U627" s="6">
        <f t="shared" si="9"/>
        <v>1.6175000000000002</v>
      </c>
      <c r="V627" t="s">
        <v>47</v>
      </c>
    </row>
    <row r="628" spans="1:22" hidden="1">
      <c r="A628">
        <v>542</v>
      </c>
      <c r="B628" s="22">
        <v>1</v>
      </c>
      <c r="C628" s="22" t="s">
        <v>17</v>
      </c>
      <c r="D628" s="22" t="s">
        <v>877</v>
      </c>
      <c r="E628" s="22">
        <v>64</v>
      </c>
      <c r="F628" s="22">
        <v>36</v>
      </c>
      <c r="G628" s="22" t="s">
        <v>1000</v>
      </c>
      <c r="H628" s="22" t="s">
        <v>439</v>
      </c>
      <c r="I628" s="22">
        <v>0</v>
      </c>
      <c r="J628" s="22">
        <v>1</v>
      </c>
      <c r="K628" s="22">
        <v>0</v>
      </c>
      <c r="L628" s="22">
        <v>0</v>
      </c>
      <c r="M628" s="22" t="s">
        <v>883</v>
      </c>
      <c r="N628" s="22">
        <v>-3</v>
      </c>
      <c r="O628" s="22">
        <v>-3</v>
      </c>
      <c r="P628" s="22">
        <v>0</v>
      </c>
      <c r="Q628" s="22">
        <v>1</v>
      </c>
      <c r="R628">
        <f>IFERROR(IF(I628=1,VLOOKUP(F628,Lookup!$A$2:$B$15,2,FALSE),0),0.5)</f>
        <v>0</v>
      </c>
      <c r="S628">
        <f>IF(K628=1,1,IFERROR(IF(H628="pass",VLOOKUP(F628,[1]Lookup!$D$2:$E$26,2,FALSE),0),1.6))</f>
        <v>1.6</v>
      </c>
      <c r="T628" s="6">
        <v>1.5475000000000001</v>
      </c>
      <c r="U628" s="6">
        <f t="shared" si="9"/>
        <v>1.5475000000000001</v>
      </c>
      <c r="V628" t="s">
        <v>476</v>
      </c>
    </row>
    <row r="629" spans="1:22" hidden="1">
      <c r="A629">
        <v>543</v>
      </c>
      <c r="B629" s="22">
        <v>1</v>
      </c>
      <c r="C629" s="22" t="s">
        <v>17</v>
      </c>
      <c r="D629" s="22" t="s">
        <v>877</v>
      </c>
      <c r="E629" s="22">
        <v>64</v>
      </c>
      <c r="F629" s="22">
        <v>36</v>
      </c>
      <c r="G629" s="22" t="s">
        <v>1001</v>
      </c>
      <c r="H629" s="22" t="s">
        <v>439</v>
      </c>
      <c r="I629" s="22">
        <v>0</v>
      </c>
      <c r="J629" s="22">
        <v>1</v>
      </c>
      <c r="K629" s="22">
        <v>0</v>
      </c>
      <c r="L629" s="22">
        <v>0</v>
      </c>
      <c r="M629" s="22" t="s">
        <v>962</v>
      </c>
      <c r="N629" s="22">
        <v>2</v>
      </c>
      <c r="O629" s="22">
        <v>2</v>
      </c>
      <c r="P629" s="22">
        <v>0</v>
      </c>
      <c r="Q629" s="22">
        <v>1</v>
      </c>
      <c r="R629">
        <f>IFERROR(IF(I629=1,VLOOKUP(F629,Lookup!$A$2:$B$15,2,FALSE),0),0.5)</f>
        <v>0</v>
      </c>
      <c r="S629">
        <f>IF(K629=1,1,IFERROR(IF(H629="pass",VLOOKUP(F629,[1]Lookup!$D$2:$E$26,2,FALSE),0),1.6))</f>
        <v>1.6</v>
      </c>
      <c r="T629" s="6">
        <v>1.635</v>
      </c>
      <c r="U629" s="6">
        <f t="shared" si="9"/>
        <v>1.635</v>
      </c>
      <c r="V629" t="s">
        <v>107</v>
      </c>
    </row>
    <row r="630" spans="1:22" hidden="1">
      <c r="A630">
        <v>557</v>
      </c>
      <c r="B630" s="22">
        <v>1</v>
      </c>
      <c r="C630" s="22" t="s">
        <v>4</v>
      </c>
      <c r="D630" s="22" t="s">
        <v>9</v>
      </c>
      <c r="E630" s="22">
        <v>59</v>
      </c>
      <c r="F630" s="22">
        <v>41</v>
      </c>
      <c r="G630" s="22" t="s">
        <v>1008</v>
      </c>
      <c r="H630" s="22" t="s">
        <v>439</v>
      </c>
      <c r="I630" s="22">
        <v>0</v>
      </c>
      <c r="J630" s="22">
        <v>1</v>
      </c>
      <c r="K630" s="22">
        <v>0</v>
      </c>
      <c r="L630" s="22">
        <v>0</v>
      </c>
      <c r="M630" s="22" t="s">
        <v>1009</v>
      </c>
      <c r="N630" s="22">
        <v>3</v>
      </c>
      <c r="O630" s="22">
        <v>3</v>
      </c>
      <c r="P630" s="22">
        <v>0</v>
      </c>
      <c r="Q630" s="22">
        <v>1</v>
      </c>
      <c r="R630">
        <f>IFERROR(IF(I630=1,VLOOKUP(F630,Lookup!$A$2:$B$15,2,FALSE),0),0.5)</f>
        <v>0</v>
      </c>
      <c r="S630">
        <f>IF(K630=1,1,IFERROR(IF(H630="pass",VLOOKUP(F630,[1]Lookup!$D$2:$E$26,2,FALSE),0),1.6))</f>
        <v>1.6</v>
      </c>
      <c r="T630" s="6">
        <v>1.6525000000000001</v>
      </c>
      <c r="U630" s="6">
        <f t="shared" si="9"/>
        <v>1.6525000000000001</v>
      </c>
      <c r="V630" t="s">
        <v>42</v>
      </c>
    </row>
    <row r="631" spans="1:22" hidden="1">
      <c r="A631">
        <v>558</v>
      </c>
      <c r="B631" s="22">
        <v>1</v>
      </c>
      <c r="C631" s="22" t="s">
        <v>4</v>
      </c>
      <c r="D631" s="22" t="s">
        <v>9</v>
      </c>
      <c r="E631" s="22">
        <v>45</v>
      </c>
      <c r="F631" s="22">
        <v>55</v>
      </c>
      <c r="G631" s="22" t="s">
        <v>1010</v>
      </c>
      <c r="H631" s="22" t="s">
        <v>439</v>
      </c>
      <c r="I631" s="22">
        <v>0</v>
      </c>
      <c r="J631" s="22">
        <v>1</v>
      </c>
      <c r="K631" s="22">
        <v>0</v>
      </c>
      <c r="L631" s="22">
        <v>0</v>
      </c>
      <c r="M631" s="22" t="s">
        <v>1011</v>
      </c>
      <c r="N631" s="22">
        <v>4</v>
      </c>
      <c r="O631" s="22">
        <v>4</v>
      </c>
      <c r="P631" s="22">
        <v>0</v>
      </c>
      <c r="Q631" s="22">
        <v>1</v>
      </c>
      <c r="R631">
        <f>IFERROR(IF(I631=1,VLOOKUP(F631,Lookup!$A$2:$B$15,2,FALSE),0),0.5)</f>
        <v>0</v>
      </c>
      <c r="S631">
        <f>IF(K631=1,1,IFERROR(IF(H631="pass",VLOOKUP(F631,[1]Lookup!$D$2:$E$26,2,FALSE),0),1.6))</f>
        <v>1.6</v>
      </c>
      <c r="T631" s="6">
        <v>1.6700000000000002</v>
      </c>
      <c r="U631" s="6">
        <f t="shared" si="9"/>
        <v>1.6700000000000002</v>
      </c>
      <c r="V631" t="s">
        <v>407</v>
      </c>
    </row>
    <row r="632" spans="1:22" hidden="1">
      <c r="A632">
        <v>560</v>
      </c>
      <c r="B632" s="22">
        <v>1</v>
      </c>
      <c r="C632" s="22" t="s">
        <v>4</v>
      </c>
      <c r="D632" s="22" t="s">
        <v>9</v>
      </c>
      <c r="E632" s="22">
        <v>38</v>
      </c>
      <c r="F632" s="22">
        <v>62</v>
      </c>
      <c r="G632" s="22" t="s">
        <v>1012</v>
      </c>
      <c r="H632" s="22" t="s">
        <v>439</v>
      </c>
      <c r="I632" s="22">
        <v>0</v>
      </c>
      <c r="J632" s="22">
        <v>1</v>
      </c>
      <c r="K632" s="22">
        <v>0</v>
      </c>
      <c r="L632" s="22">
        <v>0</v>
      </c>
      <c r="M632" s="22" t="s">
        <v>1013</v>
      </c>
      <c r="N632" s="22">
        <v>16</v>
      </c>
      <c r="O632" s="22">
        <v>16</v>
      </c>
      <c r="P632" s="22">
        <v>0</v>
      </c>
      <c r="Q632" s="22">
        <v>1</v>
      </c>
      <c r="R632">
        <f>IFERROR(IF(I632=1,VLOOKUP(F632,Lookup!$A$2:$B$15,2,FALSE),0),0.5)</f>
        <v>0</v>
      </c>
      <c r="S632">
        <f>IF(K632=1,1,IFERROR(IF(H632="pass",VLOOKUP(F632,[1]Lookup!$D$2:$E$26,2,FALSE),0),1.6))</f>
        <v>1.6</v>
      </c>
      <c r="T632" s="6">
        <v>1.8800000000000001</v>
      </c>
      <c r="U632" s="6">
        <f t="shared" si="9"/>
        <v>1.8800000000000001</v>
      </c>
      <c r="V632" t="s">
        <v>447</v>
      </c>
    </row>
    <row r="633" spans="1:22" hidden="1">
      <c r="A633">
        <v>562</v>
      </c>
      <c r="B633" s="22">
        <v>1</v>
      </c>
      <c r="C633" s="22" t="s">
        <v>4</v>
      </c>
      <c r="D633" s="22" t="s">
        <v>9</v>
      </c>
      <c r="E633" s="22">
        <v>23</v>
      </c>
      <c r="F633" s="22">
        <v>77</v>
      </c>
      <c r="G633" s="22" t="s">
        <v>1015</v>
      </c>
      <c r="H633" s="22" t="s">
        <v>439</v>
      </c>
      <c r="I633" s="22">
        <v>0</v>
      </c>
      <c r="J633" s="22">
        <v>1</v>
      </c>
      <c r="K633" s="22">
        <v>0</v>
      </c>
      <c r="L633" s="22">
        <v>0</v>
      </c>
      <c r="M633" s="22" t="s">
        <v>1016</v>
      </c>
      <c r="N633" s="22">
        <v>18</v>
      </c>
      <c r="O633" s="22">
        <v>18</v>
      </c>
      <c r="P633" s="22">
        <v>0</v>
      </c>
      <c r="Q633" s="22">
        <v>1</v>
      </c>
      <c r="R633">
        <f>IFERROR(IF(I633=1,VLOOKUP(F633,Lookup!$A$2:$B$15,2,FALSE),0),0.5)</f>
        <v>0</v>
      </c>
      <c r="S633">
        <f>IF(K633=1,1,IFERROR(IF(H633="pass",VLOOKUP(F633,[1]Lookup!$D$2:$E$26,2,FALSE),0),1.6))</f>
        <v>1.8</v>
      </c>
      <c r="T633" s="6">
        <v>1.915</v>
      </c>
      <c r="U633" s="6">
        <f t="shared" si="9"/>
        <v>1.8391000000000002</v>
      </c>
      <c r="V633" t="s">
        <v>83</v>
      </c>
    </row>
    <row r="634" spans="1:22" hidden="1">
      <c r="A634">
        <v>563</v>
      </c>
      <c r="B634" s="22">
        <v>1</v>
      </c>
      <c r="C634" s="22" t="s">
        <v>4</v>
      </c>
      <c r="D634" s="22" t="s">
        <v>9</v>
      </c>
      <c r="E634" s="22">
        <v>23</v>
      </c>
      <c r="F634" s="22">
        <v>77</v>
      </c>
      <c r="G634" s="22" t="s">
        <v>1017</v>
      </c>
      <c r="H634" s="22" t="s">
        <v>439</v>
      </c>
      <c r="I634" s="22">
        <v>0</v>
      </c>
      <c r="J634" s="22">
        <v>1</v>
      </c>
      <c r="K634" s="22">
        <v>0</v>
      </c>
      <c r="L634" s="22">
        <v>0</v>
      </c>
      <c r="M634" s="22" t="s">
        <v>1009</v>
      </c>
      <c r="N634" s="22">
        <v>8</v>
      </c>
      <c r="O634" s="22">
        <v>8</v>
      </c>
      <c r="P634" s="22">
        <v>0</v>
      </c>
      <c r="Q634" s="22">
        <v>1</v>
      </c>
      <c r="R634">
        <f>IFERROR(IF(I634=1,VLOOKUP(F634,Lookup!$A$2:$B$15,2,FALSE),0),0.5)</f>
        <v>0</v>
      </c>
      <c r="S634">
        <f>IF(K634=1,1,IFERROR(IF(H634="pass",VLOOKUP(F634,[1]Lookup!$D$2:$E$26,2,FALSE),0),1.6))</f>
        <v>1.8</v>
      </c>
      <c r="T634" s="6">
        <v>1.74</v>
      </c>
      <c r="U634" s="6">
        <f t="shared" si="9"/>
        <v>1.7796000000000003</v>
      </c>
      <c r="V634" t="s">
        <v>42</v>
      </c>
    </row>
    <row r="635" spans="1:22" hidden="1">
      <c r="A635">
        <v>564</v>
      </c>
      <c r="B635" s="22">
        <v>1</v>
      </c>
      <c r="C635" s="22" t="s">
        <v>4</v>
      </c>
      <c r="D635" s="22" t="s">
        <v>9</v>
      </c>
      <c r="E635" s="22">
        <v>15</v>
      </c>
      <c r="F635" s="22">
        <v>85</v>
      </c>
      <c r="G635" s="22" t="s">
        <v>1018</v>
      </c>
      <c r="H635" s="22" t="s">
        <v>439</v>
      </c>
      <c r="I635" s="22">
        <v>0</v>
      </c>
      <c r="J635" s="22">
        <v>1</v>
      </c>
      <c r="K635" s="22">
        <v>0</v>
      </c>
      <c r="L635" s="22">
        <v>0</v>
      </c>
      <c r="M635" s="22" t="s">
        <v>1009</v>
      </c>
      <c r="N635" s="22">
        <v>5</v>
      </c>
      <c r="O635" s="22">
        <v>5</v>
      </c>
      <c r="P635" s="22">
        <v>0</v>
      </c>
      <c r="Q635" s="22">
        <v>1</v>
      </c>
      <c r="R635">
        <f>IFERROR(IF(I635=1,VLOOKUP(F635,Lookup!$A$2:$B$15,2,FALSE),0),0.5)</f>
        <v>0</v>
      </c>
      <c r="S635">
        <f>IF(K635=1,1,IFERROR(IF(H635="pass",VLOOKUP(F635,[1]Lookup!$D$2:$E$26,2,FALSE),0),1.6))</f>
        <v>2</v>
      </c>
      <c r="T635" s="6">
        <v>1.6875</v>
      </c>
      <c r="U635" s="6">
        <f t="shared" si="9"/>
        <v>1.8937500000000003</v>
      </c>
      <c r="V635" t="s">
        <v>42</v>
      </c>
    </row>
    <row r="636" spans="1:22" hidden="1">
      <c r="A636">
        <v>573</v>
      </c>
      <c r="B636" s="22">
        <v>1</v>
      </c>
      <c r="C636" s="22" t="s">
        <v>9</v>
      </c>
      <c r="D636" s="22" t="s">
        <v>4</v>
      </c>
      <c r="E636" s="22">
        <v>62</v>
      </c>
      <c r="F636" s="22">
        <v>38</v>
      </c>
      <c r="G636" s="22" t="s">
        <v>1027</v>
      </c>
      <c r="H636" s="22" t="s">
        <v>439</v>
      </c>
      <c r="I636" s="22">
        <v>0</v>
      </c>
      <c r="J636" s="22">
        <v>1</v>
      </c>
      <c r="K636" s="22">
        <v>0</v>
      </c>
      <c r="L636" s="22">
        <v>0</v>
      </c>
      <c r="M636" s="22" t="s">
        <v>1025</v>
      </c>
      <c r="N636" s="22">
        <v>6</v>
      </c>
      <c r="O636" s="22">
        <v>6</v>
      </c>
      <c r="P636" s="22">
        <v>0</v>
      </c>
      <c r="Q636" s="22">
        <v>1</v>
      </c>
      <c r="R636">
        <f>IFERROR(IF(I636=1,VLOOKUP(F636,Lookup!$A$2:$B$15,2,FALSE),0),0.5)</f>
        <v>0</v>
      </c>
      <c r="S636">
        <f>IF(K636=1,1,IFERROR(IF(H636="pass",VLOOKUP(F636,[1]Lookup!$D$2:$E$26,2,FALSE),0),1.6))</f>
        <v>1.6</v>
      </c>
      <c r="T636" s="6">
        <v>1.7050000000000001</v>
      </c>
      <c r="U636" s="6">
        <f t="shared" si="9"/>
        <v>1.7050000000000001</v>
      </c>
      <c r="V636" t="s">
        <v>175</v>
      </c>
    </row>
    <row r="637" spans="1:22" hidden="1">
      <c r="A637">
        <v>574</v>
      </c>
      <c r="B637" s="22">
        <v>1</v>
      </c>
      <c r="C637" s="22" t="s">
        <v>9</v>
      </c>
      <c r="D637" s="22" t="s">
        <v>4</v>
      </c>
      <c r="E637" s="22">
        <v>53</v>
      </c>
      <c r="F637" s="22">
        <v>47</v>
      </c>
      <c r="G637" s="22" t="s">
        <v>1028</v>
      </c>
      <c r="H637" s="22" t="s">
        <v>439</v>
      </c>
      <c r="I637" s="22">
        <v>0</v>
      </c>
      <c r="J637" s="22">
        <v>1</v>
      </c>
      <c r="K637" s="22">
        <v>0</v>
      </c>
      <c r="L637" s="22">
        <v>0</v>
      </c>
      <c r="M637" s="22" t="s">
        <v>1023</v>
      </c>
      <c r="N637" s="22">
        <v>0</v>
      </c>
      <c r="O637" s="22">
        <v>0</v>
      </c>
      <c r="P637" s="22">
        <v>0</v>
      </c>
      <c r="Q637" s="22">
        <v>1</v>
      </c>
      <c r="R637">
        <f>IFERROR(IF(I637=1,VLOOKUP(F637,Lookup!$A$2:$B$15,2,FALSE),0),0.5)</f>
        <v>0</v>
      </c>
      <c r="S637">
        <f>IF(K637=1,1,IFERROR(IF(H637="pass",VLOOKUP(F637,[1]Lookup!$D$2:$E$26,2,FALSE),0),1.6))</f>
        <v>1.6</v>
      </c>
      <c r="T637" s="6">
        <v>1.6</v>
      </c>
      <c r="U637" s="6">
        <f t="shared" si="9"/>
        <v>1.6</v>
      </c>
      <c r="V637" t="s">
        <v>57</v>
      </c>
    </row>
    <row r="638" spans="1:22" hidden="1">
      <c r="A638">
        <v>575</v>
      </c>
      <c r="B638" s="22">
        <v>1</v>
      </c>
      <c r="C638" s="22" t="s">
        <v>9</v>
      </c>
      <c r="D638" s="22" t="s">
        <v>4</v>
      </c>
      <c r="E638" s="22">
        <v>42</v>
      </c>
      <c r="F638" s="22">
        <v>58</v>
      </c>
      <c r="G638" s="22" t="s">
        <v>1029</v>
      </c>
      <c r="H638" s="22" t="s">
        <v>439</v>
      </c>
      <c r="I638" s="22">
        <v>0</v>
      </c>
      <c r="J638" s="22">
        <v>1</v>
      </c>
      <c r="K638" s="22">
        <v>0</v>
      </c>
      <c r="L638" s="22">
        <v>0</v>
      </c>
      <c r="M638" s="22" t="s">
        <v>1030</v>
      </c>
      <c r="N638" s="22">
        <v>17</v>
      </c>
      <c r="O638" s="22">
        <v>17</v>
      </c>
      <c r="P638" s="22">
        <v>0</v>
      </c>
      <c r="Q638" s="22">
        <v>1</v>
      </c>
      <c r="R638">
        <f>IFERROR(IF(I638=1,VLOOKUP(F638,Lookup!$A$2:$B$15,2,FALSE),0),0.5)</f>
        <v>0</v>
      </c>
      <c r="S638">
        <f>IF(K638=1,1,IFERROR(IF(H638="pass",VLOOKUP(F638,[1]Lookup!$D$2:$E$26,2,FALSE),0),1.6))</f>
        <v>1.6</v>
      </c>
      <c r="T638" s="6">
        <v>1.8975</v>
      </c>
      <c r="U638" s="6">
        <f t="shared" si="9"/>
        <v>1.8975</v>
      </c>
      <c r="V638" t="s">
        <v>171</v>
      </c>
    </row>
    <row r="639" spans="1:22" hidden="1">
      <c r="A639">
        <v>577</v>
      </c>
      <c r="B639" s="22">
        <v>1</v>
      </c>
      <c r="C639" s="22" t="s">
        <v>9</v>
      </c>
      <c r="D639" s="22" t="s">
        <v>4</v>
      </c>
      <c r="E639" s="22">
        <v>14</v>
      </c>
      <c r="F639" s="22">
        <v>86</v>
      </c>
      <c r="G639" s="22" t="s">
        <v>1032</v>
      </c>
      <c r="H639" s="22" t="s">
        <v>439</v>
      </c>
      <c r="I639" s="22">
        <v>0</v>
      </c>
      <c r="J639" s="22">
        <v>1</v>
      </c>
      <c r="K639" s="22">
        <v>0</v>
      </c>
      <c r="L639" s="22">
        <v>0</v>
      </c>
      <c r="M639" s="22" t="s">
        <v>1030</v>
      </c>
      <c r="N639" s="22">
        <v>14</v>
      </c>
      <c r="O639" s="22">
        <v>14</v>
      </c>
      <c r="P639" s="22">
        <v>0</v>
      </c>
      <c r="Q639" s="22">
        <v>1</v>
      </c>
      <c r="R639">
        <f>IFERROR(IF(I639=1,VLOOKUP(F639,Lookup!$A$2:$B$15,2,FALSE),0),0.5)</f>
        <v>0</v>
      </c>
      <c r="S639">
        <f>IF(K639=1,1,IFERROR(IF(H639="pass",VLOOKUP(F639,[1]Lookup!$D$2:$E$26,2,FALSE),0),1.6))</f>
        <v>2</v>
      </c>
      <c r="T639" s="6">
        <v>1.845</v>
      </c>
      <c r="U639" s="6">
        <f t="shared" si="9"/>
        <v>1.9473000000000003</v>
      </c>
      <c r="V639" t="s">
        <v>171</v>
      </c>
    </row>
    <row r="640" spans="1:22" hidden="1">
      <c r="A640">
        <v>580</v>
      </c>
      <c r="B640" s="22">
        <v>1</v>
      </c>
      <c r="C640" s="22" t="s">
        <v>9</v>
      </c>
      <c r="D640" s="22" t="s">
        <v>4</v>
      </c>
      <c r="E640" s="22">
        <v>19</v>
      </c>
      <c r="F640" s="22">
        <v>81</v>
      </c>
      <c r="G640" s="22" t="s">
        <v>1033</v>
      </c>
      <c r="H640" s="22" t="s">
        <v>439</v>
      </c>
      <c r="I640" s="22">
        <v>0</v>
      </c>
      <c r="J640" s="22">
        <v>1</v>
      </c>
      <c r="K640" s="22">
        <v>0</v>
      </c>
      <c r="L640" s="22">
        <v>0</v>
      </c>
      <c r="M640" s="22" t="s">
        <v>1034</v>
      </c>
      <c r="N640" s="22">
        <v>8</v>
      </c>
      <c r="O640" s="22">
        <v>8</v>
      </c>
      <c r="P640" s="22">
        <v>0</v>
      </c>
      <c r="Q640" s="22">
        <v>1</v>
      </c>
      <c r="R640">
        <f>IFERROR(IF(I640=1,VLOOKUP(F640,Lookup!$A$2:$B$15,2,FALSE),0),0.5)</f>
        <v>0</v>
      </c>
      <c r="S640">
        <f>IF(K640=1,1,IFERROR(IF(H640="pass",VLOOKUP(F640,[1]Lookup!$D$2:$E$26,2,FALSE),0),1.6))</f>
        <v>2</v>
      </c>
      <c r="T640" s="6">
        <v>1.74</v>
      </c>
      <c r="U640" s="6">
        <f t="shared" si="9"/>
        <v>1.9116</v>
      </c>
      <c r="V640" t="s">
        <v>86</v>
      </c>
    </row>
    <row r="641" spans="1:22" hidden="1">
      <c r="A641">
        <v>584</v>
      </c>
      <c r="B641" s="22">
        <v>1</v>
      </c>
      <c r="C641" s="22" t="s">
        <v>4</v>
      </c>
      <c r="D641" s="22" t="s">
        <v>9</v>
      </c>
      <c r="E641" s="22">
        <v>31</v>
      </c>
      <c r="F641" s="22">
        <v>69</v>
      </c>
      <c r="G641" s="22" t="s">
        <v>1036</v>
      </c>
      <c r="H641" s="22" t="s">
        <v>439</v>
      </c>
      <c r="I641" s="22">
        <v>0</v>
      </c>
      <c r="J641" s="22">
        <v>1</v>
      </c>
      <c r="K641" s="22">
        <v>0</v>
      </c>
      <c r="L641" s="22">
        <v>0</v>
      </c>
      <c r="M641" s="22" t="s">
        <v>1037</v>
      </c>
      <c r="N641" s="22">
        <v>2</v>
      </c>
      <c r="O641" s="22">
        <v>2</v>
      </c>
      <c r="P641" s="22">
        <v>0</v>
      </c>
      <c r="Q641" s="22">
        <v>1</v>
      </c>
      <c r="R641">
        <f>IFERROR(IF(I641=1,VLOOKUP(F641,Lookup!$A$2:$B$15,2,FALSE),0),0.5)</f>
        <v>0</v>
      </c>
      <c r="S641">
        <f>IF(K641=1,1,IFERROR(IF(H641="pass",VLOOKUP(F641,[1]Lookup!$D$2:$E$26,2,FALSE),0),1.6))</f>
        <v>1.6</v>
      </c>
      <c r="T641" s="6">
        <v>1.635</v>
      </c>
      <c r="U641" s="6">
        <f t="shared" si="9"/>
        <v>1.635</v>
      </c>
      <c r="V641" t="s">
        <v>98</v>
      </c>
    </row>
    <row r="642" spans="1:22" hidden="1">
      <c r="A642">
        <v>587</v>
      </c>
      <c r="B642" s="22">
        <v>1</v>
      </c>
      <c r="C642" s="22" t="s">
        <v>4</v>
      </c>
      <c r="D642" s="22" t="s">
        <v>9</v>
      </c>
      <c r="E642" s="22">
        <v>12</v>
      </c>
      <c r="F642" s="22">
        <v>88</v>
      </c>
      <c r="G642" s="22" t="s">
        <v>1039</v>
      </c>
      <c r="H642" s="22" t="s">
        <v>439</v>
      </c>
      <c r="I642" s="22">
        <v>0</v>
      </c>
      <c r="J642" s="22">
        <v>1</v>
      </c>
      <c r="K642" s="22">
        <v>0</v>
      </c>
      <c r="L642" s="22">
        <v>0</v>
      </c>
      <c r="M642" s="22" t="s">
        <v>1016</v>
      </c>
      <c r="N642" s="22">
        <v>3</v>
      </c>
      <c r="O642" s="22">
        <v>3</v>
      </c>
      <c r="P642" s="22">
        <v>0</v>
      </c>
      <c r="Q642" s="22">
        <v>1</v>
      </c>
      <c r="R642">
        <f>IFERROR(IF(I642=1,VLOOKUP(F642,Lookup!$A$2:$B$15,2,FALSE),0),0.5)</f>
        <v>0</v>
      </c>
      <c r="S642">
        <f>IF(K642=1,1,IFERROR(IF(H642="pass",VLOOKUP(F642,[1]Lookup!$D$2:$E$26,2,FALSE),0),1.6))</f>
        <v>2.2000000000000002</v>
      </c>
      <c r="T642" s="6">
        <v>1.6525000000000001</v>
      </c>
      <c r="U642" s="6">
        <f t="shared" si="9"/>
        <v>2.0138500000000001</v>
      </c>
      <c r="V642" t="s">
        <v>83</v>
      </c>
    </row>
    <row r="643" spans="1:22" hidden="1">
      <c r="A643">
        <v>595</v>
      </c>
      <c r="B643" s="22">
        <v>1</v>
      </c>
      <c r="C643" s="22" t="s">
        <v>9</v>
      </c>
      <c r="D643" s="22" t="s">
        <v>4</v>
      </c>
      <c r="E643" s="22">
        <v>64</v>
      </c>
      <c r="F643" s="22">
        <v>36</v>
      </c>
      <c r="G643" s="22" t="s">
        <v>1047</v>
      </c>
      <c r="H643" s="22" t="s">
        <v>439</v>
      </c>
      <c r="I643" s="22">
        <v>0</v>
      </c>
      <c r="J643" s="22">
        <v>1</v>
      </c>
      <c r="K643" s="22">
        <v>0</v>
      </c>
      <c r="L643" s="22">
        <v>0</v>
      </c>
      <c r="M643" s="22" t="s">
        <v>1030</v>
      </c>
      <c r="N643" s="22">
        <v>-4</v>
      </c>
      <c r="O643" s="22">
        <v>-4</v>
      </c>
      <c r="P643" s="22">
        <v>0</v>
      </c>
      <c r="Q643" s="22">
        <v>1</v>
      </c>
      <c r="R643">
        <f>IFERROR(IF(I643=1,VLOOKUP(F643,Lookup!$A$2:$B$15,2,FALSE),0),0.5)</f>
        <v>0</v>
      </c>
      <c r="S643">
        <f>IF(K643=1,1,IFERROR(IF(H643="pass",VLOOKUP(F643,[1]Lookup!$D$2:$E$26,2,FALSE),0),1.6))</f>
        <v>1.6</v>
      </c>
      <c r="T643" s="6">
        <v>1.53</v>
      </c>
      <c r="U643" s="6">
        <f t="shared" ref="U643:U706" si="10">R643+IF(S643&gt;=3.2,S643,IF(AND(S643&lt;3.2,S643&gt;=1.8),S643*0.66+T643*0.34,T643))+K643*0.4735*2</f>
        <v>1.53</v>
      </c>
      <c r="V643" t="s">
        <v>171</v>
      </c>
    </row>
    <row r="644" spans="1:22" hidden="1">
      <c r="A644">
        <v>597</v>
      </c>
      <c r="B644" s="22">
        <v>1</v>
      </c>
      <c r="C644" s="22" t="s">
        <v>9</v>
      </c>
      <c r="D644" s="22" t="s">
        <v>4</v>
      </c>
      <c r="E644" s="22">
        <v>65</v>
      </c>
      <c r="F644" s="22">
        <v>35</v>
      </c>
      <c r="G644" s="22" t="s">
        <v>1048</v>
      </c>
      <c r="H644" s="22" t="s">
        <v>439</v>
      </c>
      <c r="I644" s="22">
        <v>0</v>
      </c>
      <c r="J644" s="22">
        <v>1</v>
      </c>
      <c r="K644" s="22">
        <v>0</v>
      </c>
      <c r="L644" s="22">
        <v>0</v>
      </c>
      <c r="M644" s="22" t="s">
        <v>1049</v>
      </c>
      <c r="N644" s="22">
        <v>-3</v>
      </c>
      <c r="O644" s="22">
        <v>-3</v>
      </c>
      <c r="P644" s="22">
        <v>0</v>
      </c>
      <c r="Q644" s="22">
        <v>1</v>
      </c>
      <c r="R644">
        <f>IFERROR(IF(I644=1,VLOOKUP(F644,Lookup!$A$2:$B$15,2,FALSE),0),0.5)</f>
        <v>0</v>
      </c>
      <c r="S644">
        <f>IF(K644=1,1,IFERROR(IF(H644="pass",VLOOKUP(F644,[1]Lookup!$D$2:$E$26,2,FALSE),0),1.6))</f>
        <v>1.6</v>
      </c>
      <c r="T644" s="6">
        <v>1.5475000000000001</v>
      </c>
      <c r="U644" s="6">
        <f t="shared" si="10"/>
        <v>1.5475000000000001</v>
      </c>
      <c r="V644" t="s">
        <v>143</v>
      </c>
    </row>
    <row r="645" spans="1:22" hidden="1">
      <c r="A645">
        <v>598</v>
      </c>
      <c r="B645" s="22">
        <v>1</v>
      </c>
      <c r="C645" s="22" t="s">
        <v>9</v>
      </c>
      <c r="D645" s="22" t="s">
        <v>4</v>
      </c>
      <c r="E645" s="22">
        <v>61</v>
      </c>
      <c r="F645" s="22">
        <v>39</v>
      </c>
      <c r="G645" s="22" t="s">
        <v>1050</v>
      </c>
      <c r="H645" s="22" t="s">
        <v>439</v>
      </c>
      <c r="I645" s="22">
        <v>0</v>
      </c>
      <c r="J645" s="22">
        <v>1</v>
      </c>
      <c r="K645" s="22">
        <v>0</v>
      </c>
      <c r="L645" s="22">
        <v>0</v>
      </c>
      <c r="M645" s="22" t="s">
        <v>1030</v>
      </c>
      <c r="N645" s="22">
        <v>11</v>
      </c>
      <c r="O645" s="22">
        <v>11</v>
      </c>
      <c r="P645" s="22">
        <v>0</v>
      </c>
      <c r="Q645" s="22">
        <v>1</v>
      </c>
      <c r="R645">
        <f>IFERROR(IF(I645=1,VLOOKUP(F645,Lookup!$A$2:$B$15,2,FALSE),0),0.5)</f>
        <v>0</v>
      </c>
      <c r="S645">
        <f>IF(K645=1,1,IFERROR(IF(H645="pass",VLOOKUP(F645,[1]Lookup!$D$2:$E$26,2,FALSE),0),1.6))</f>
        <v>1.6</v>
      </c>
      <c r="T645" s="6">
        <v>1.7925</v>
      </c>
      <c r="U645" s="6">
        <f t="shared" si="10"/>
        <v>1.7925</v>
      </c>
      <c r="V645" t="s">
        <v>171</v>
      </c>
    </row>
    <row r="646" spans="1:22" hidden="1">
      <c r="A646">
        <v>599</v>
      </c>
      <c r="B646" s="22">
        <v>1</v>
      </c>
      <c r="C646" s="22" t="s">
        <v>9</v>
      </c>
      <c r="D646" s="22" t="s">
        <v>4</v>
      </c>
      <c r="E646" s="22">
        <v>50</v>
      </c>
      <c r="F646" s="22">
        <v>50</v>
      </c>
      <c r="G646" s="22" t="s">
        <v>1051</v>
      </c>
      <c r="H646" s="22" t="s">
        <v>439</v>
      </c>
      <c r="I646" s="22">
        <v>0</v>
      </c>
      <c r="J646" s="22">
        <v>1</v>
      </c>
      <c r="K646" s="22">
        <v>0</v>
      </c>
      <c r="L646" s="22">
        <v>0</v>
      </c>
      <c r="M646" s="22" t="s">
        <v>1030</v>
      </c>
      <c r="N646" s="22">
        <v>38</v>
      </c>
      <c r="O646" s="22">
        <v>38</v>
      </c>
      <c r="P646" s="22">
        <v>0</v>
      </c>
      <c r="Q646" s="22">
        <v>1</v>
      </c>
      <c r="R646">
        <f>IFERROR(IF(I646=1,VLOOKUP(F646,Lookup!$A$2:$B$15,2,FALSE),0),0.5)</f>
        <v>0</v>
      </c>
      <c r="S646">
        <f>IF(K646=1,1,IFERROR(IF(H646="pass",VLOOKUP(F646,[1]Lookup!$D$2:$E$26,2,FALSE),0),1.6))</f>
        <v>1.6</v>
      </c>
      <c r="T646" s="6">
        <v>2.2650000000000001</v>
      </c>
      <c r="U646" s="6">
        <f t="shared" si="10"/>
        <v>2.2650000000000001</v>
      </c>
      <c r="V646" t="s">
        <v>171</v>
      </c>
    </row>
    <row r="647" spans="1:22" hidden="1">
      <c r="A647">
        <v>600</v>
      </c>
      <c r="B647" s="22">
        <v>1</v>
      </c>
      <c r="C647" s="22" t="s">
        <v>9</v>
      </c>
      <c r="D647" s="22" t="s">
        <v>4</v>
      </c>
      <c r="E647" s="22">
        <v>50</v>
      </c>
      <c r="F647" s="22">
        <v>50</v>
      </c>
      <c r="G647" s="22" t="s">
        <v>1052</v>
      </c>
      <c r="H647" s="22" t="s">
        <v>439</v>
      </c>
      <c r="I647" s="22">
        <v>0</v>
      </c>
      <c r="J647" s="22">
        <v>1</v>
      </c>
      <c r="K647" s="22">
        <v>0</v>
      </c>
      <c r="L647" s="22">
        <v>0</v>
      </c>
      <c r="M647" s="22" t="s">
        <v>1053</v>
      </c>
      <c r="N647" s="22">
        <v>3</v>
      </c>
      <c r="O647" s="22">
        <v>3</v>
      </c>
      <c r="P647" s="22">
        <v>0</v>
      </c>
      <c r="Q647" s="22">
        <v>1</v>
      </c>
      <c r="R647">
        <f>IFERROR(IF(I647=1,VLOOKUP(F647,Lookup!$A$2:$B$15,2,FALSE),0),0.5)</f>
        <v>0</v>
      </c>
      <c r="S647">
        <f>IF(K647=1,1,IFERROR(IF(H647="pass",VLOOKUP(F647,[1]Lookup!$D$2:$E$26,2,FALSE),0),1.6))</f>
        <v>1.6</v>
      </c>
      <c r="T647" s="6">
        <v>1.6525000000000001</v>
      </c>
      <c r="U647" s="6">
        <f t="shared" si="10"/>
        <v>1.6525000000000001</v>
      </c>
      <c r="V647" t="s">
        <v>382</v>
      </c>
    </row>
    <row r="648" spans="1:22" hidden="1">
      <c r="A648">
        <v>601</v>
      </c>
      <c r="B648" s="22">
        <v>1</v>
      </c>
      <c r="C648" s="22" t="s">
        <v>9</v>
      </c>
      <c r="D648" s="22" t="s">
        <v>4</v>
      </c>
      <c r="E648" s="22">
        <v>44</v>
      </c>
      <c r="F648" s="22">
        <v>56</v>
      </c>
      <c r="G648" s="22" t="s">
        <v>1054</v>
      </c>
      <c r="H648" s="22" t="s">
        <v>439</v>
      </c>
      <c r="I648" s="22">
        <v>0</v>
      </c>
      <c r="J648" s="22">
        <v>1</v>
      </c>
      <c r="K648" s="22">
        <v>0</v>
      </c>
      <c r="L648" s="22">
        <v>0</v>
      </c>
      <c r="M648" s="22" t="s">
        <v>1030</v>
      </c>
      <c r="N648" s="22">
        <v>24</v>
      </c>
      <c r="O648" s="22">
        <v>24</v>
      </c>
      <c r="P648" s="22">
        <v>0</v>
      </c>
      <c r="Q648" s="22">
        <v>1</v>
      </c>
      <c r="R648">
        <f>IFERROR(IF(I648=1,VLOOKUP(F648,Lookup!$A$2:$B$15,2,FALSE),0),0.5)</f>
        <v>0</v>
      </c>
      <c r="S648">
        <f>IF(K648=1,1,IFERROR(IF(H648="pass",VLOOKUP(F648,[1]Lookup!$D$2:$E$26,2,FALSE),0),1.6))</f>
        <v>1.6</v>
      </c>
      <c r="T648" s="6">
        <v>2.02</v>
      </c>
      <c r="U648" s="6">
        <f t="shared" si="10"/>
        <v>2.02</v>
      </c>
      <c r="V648" t="s">
        <v>171</v>
      </c>
    </row>
    <row r="649" spans="1:22" hidden="1">
      <c r="A649">
        <v>602</v>
      </c>
      <c r="B649" s="22">
        <v>1</v>
      </c>
      <c r="C649" s="22" t="s">
        <v>9</v>
      </c>
      <c r="D649" s="22" t="s">
        <v>4</v>
      </c>
      <c r="E649" s="22">
        <v>22</v>
      </c>
      <c r="F649" s="22">
        <v>78</v>
      </c>
      <c r="G649" s="22" t="s">
        <v>1055</v>
      </c>
      <c r="H649" s="22" t="s">
        <v>439</v>
      </c>
      <c r="I649" s="22">
        <v>0</v>
      </c>
      <c r="J649" s="22">
        <v>1</v>
      </c>
      <c r="K649" s="22">
        <v>0</v>
      </c>
      <c r="L649" s="22">
        <v>0</v>
      </c>
      <c r="M649" s="22" t="s">
        <v>1025</v>
      </c>
      <c r="N649" s="22">
        <v>12</v>
      </c>
      <c r="O649" s="22">
        <v>12</v>
      </c>
      <c r="P649" s="22">
        <v>0</v>
      </c>
      <c r="Q649" s="22">
        <v>1</v>
      </c>
      <c r="R649">
        <f>IFERROR(IF(I649=1,VLOOKUP(F649,Lookup!$A$2:$B$15,2,FALSE),0),0.5)</f>
        <v>0</v>
      </c>
      <c r="S649">
        <f>IF(K649=1,1,IFERROR(IF(H649="pass",VLOOKUP(F649,[1]Lookup!$D$2:$E$26,2,FALSE),0),1.6))</f>
        <v>1.8</v>
      </c>
      <c r="T649" s="6">
        <v>1.81</v>
      </c>
      <c r="U649" s="6">
        <f t="shared" si="10"/>
        <v>1.8034000000000003</v>
      </c>
      <c r="V649" t="s">
        <v>175</v>
      </c>
    </row>
    <row r="650" spans="1:22" hidden="1">
      <c r="A650">
        <v>603</v>
      </c>
      <c r="B650" s="22">
        <v>1</v>
      </c>
      <c r="C650" s="22" t="s">
        <v>9</v>
      </c>
      <c r="D650" s="22" t="s">
        <v>4</v>
      </c>
      <c r="E650" s="22">
        <v>3</v>
      </c>
      <c r="F650" s="22">
        <v>97</v>
      </c>
      <c r="G650" s="22" t="s">
        <v>1056</v>
      </c>
      <c r="H650" s="22" t="s">
        <v>439</v>
      </c>
      <c r="I650" s="22">
        <v>0</v>
      </c>
      <c r="J650" s="22">
        <v>1</v>
      </c>
      <c r="K650" s="22">
        <v>0</v>
      </c>
      <c r="L650" s="22">
        <v>0</v>
      </c>
      <c r="M650" s="22" t="s">
        <v>1057</v>
      </c>
      <c r="N650" s="22">
        <v>0</v>
      </c>
      <c r="O650" s="22">
        <v>0</v>
      </c>
      <c r="P650" s="22">
        <v>0</v>
      </c>
      <c r="Q650" s="22">
        <v>1</v>
      </c>
      <c r="R650">
        <f>IFERROR(IF(I650=1,VLOOKUP(F650,Lookup!$A$2:$B$15,2,FALSE),0),0.5)</f>
        <v>0</v>
      </c>
      <c r="S650">
        <f>IF(K650=1,1,IFERROR(IF(H650="pass",VLOOKUP(F650,[1]Lookup!$D$2:$E$26,2,FALSE),0),1.6))</f>
        <v>3.5</v>
      </c>
      <c r="T650" s="6">
        <v>1.6</v>
      </c>
      <c r="U650" s="6">
        <f t="shared" si="10"/>
        <v>3.5</v>
      </c>
      <c r="V650" t="s">
        <v>519</v>
      </c>
    </row>
    <row r="651" spans="1:22" hidden="1">
      <c r="A651">
        <v>712</v>
      </c>
      <c r="B651" s="22">
        <v>1</v>
      </c>
      <c r="C651" s="22" t="s">
        <v>4</v>
      </c>
      <c r="D651" s="22" t="s">
        <v>9</v>
      </c>
      <c r="E651" s="22">
        <v>71</v>
      </c>
      <c r="F651" s="22">
        <v>29</v>
      </c>
      <c r="G651" s="22" t="s">
        <v>1060</v>
      </c>
      <c r="H651" s="22" t="s">
        <v>439</v>
      </c>
      <c r="I651" s="22">
        <v>0</v>
      </c>
      <c r="J651" s="22">
        <v>1</v>
      </c>
      <c r="K651" s="22">
        <v>0</v>
      </c>
      <c r="L651" s="22">
        <v>0</v>
      </c>
      <c r="M651" s="22" t="s">
        <v>1005</v>
      </c>
      <c r="N651" s="22">
        <v>-4</v>
      </c>
      <c r="O651" s="22">
        <v>-4</v>
      </c>
      <c r="P651" s="22">
        <v>0</v>
      </c>
      <c r="Q651" s="22">
        <v>1</v>
      </c>
      <c r="R651">
        <f>IFERROR(IF(I651=1,VLOOKUP(F651,Lookup!$A$2:$B$15,2,FALSE),0),0.5)</f>
        <v>0</v>
      </c>
      <c r="S651">
        <f>IF(K651=1,1,IFERROR(IF(H651="pass",VLOOKUP(F651,[1]Lookup!$D$2:$E$26,2,FALSE),0),1.6))</f>
        <v>1.6</v>
      </c>
      <c r="T651" s="6">
        <v>1.53</v>
      </c>
      <c r="U651" s="6">
        <f t="shared" si="10"/>
        <v>1.53</v>
      </c>
      <c r="V651" t="s">
        <v>129</v>
      </c>
    </row>
    <row r="652" spans="1:22" hidden="1">
      <c r="A652">
        <v>611</v>
      </c>
      <c r="B652" s="22">
        <v>1</v>
      </c>
      <c r="C652" s="22" t="s">
        <v>4</v>
      </c>
      <c r="D652" s="22" t="s">
        <v>9</v>
      </c>
      <c r="E652" s="22">
        <v>50</v>
      </c>
      <c r="F652" s="22">
        <v>50</v>
      </c>
      <c r="G652" s="22" t="s">
        <v>1061</v>
      </c>
      <c r="H652" s="22" t="s">
        <v>439</v>
      </c>
      <c r="I652" s="22">
        <v>0</v>
      </c>
      <c r="J652" s="22">
        <v>1</v>
      </c>
      <c r="K652" s="22">
        <v>0</v>
      </c>
      <c r="L652" s="22">
        <v>0</v>
      </c>
      <c r="M652" s="22" t="s">
        <v>1042</v>
      </c>
      <c r="N652" s="22">
        <v>9</v>
      </c>
      <c r="O652" s="22">
        <v>9</v>
      </c>
      <c r="P652" s="22">
        <v>0</v>
      </c>
      <c r="Q652" s="22">
        <v>1</v>
      </c>
      <c r="R652">
        <f>IFERROR(IF(I652=1,VLOOKUP(F652,Lookup!$A$2:$B$15,2,FALSE),0),0.5)</f>
        <v>0</v>
      </c>
      <c r="S652">
        <f>IF(K652=1,1,IFERROR(IF(H652="pass",VLOOKUP(F652,[1]Lookup!$D$2:$E$26,2,FALSE),0),1.6))</f>
        <v>1.6</v>
      </c>
      <c r="T652" s="6">
        <v>1.7575000000000001</v>
      </c>
      <c r="U652" s="6">
        <f t="shared" si="10"/>
        <v>1.7575000000000001</v>
      </c>
      <c r="V652" t="s">
        <v>114</v>
      </c>
    </row>
    <row r="653" spans="1:22" hidden="1">
      <c r="A653">
        <v>617</v>
      </c>
      <c r="B653" s="22">
        <v>1</v>
      </c>
      <c r="C653" s="22" t="s">
        <v>9</v>
      </c>
      <c r="D653" s="22" t="s">
        <v>4</v>
      </c>
      <c r="E653" s="22">
        <v>73</v>
      </c>
      <c r="F653" s="22">
        <v>27</v>
      </c>
      <c r="G653" s="22" t="s">
        <v>1065</v>
      </c>
      <c r="H653" s="22" t="s">
        <v>439</v>
      </c>
      <c r="I653" s="22">
        <v>0</v>
      </c>
      <c r="J653" s="22">
        <v>1</v>
      </c>
      <c r="K653" s="22">
        <v>0</v>
      </c>
      <c r="L653" s="22">
        <v>0</v>
      </c>
      <c r="M653" s="22" t="s">
        <v>1030</v>
      </c>
      <c r="N653" s="22">
        <v>22</v>
      </c>
      <c r="O653" s="22">
        <v>22</v>
      </c>
      <c r="P653" s="22">
        <v>0</v>
      </c>
      <c r="Q653" s="22">
        <v>1</v>
      </c>
      <c r="R653">
        <f>IFERROR(IF(I653=1,VLOOKUP(F653,Lookup!$A$2:$B$15,2,FALSE),0),0.5)</f>
        <v>0</v>
      </c>
      <c r="S653">
        <f>IF(K653=1,1,IFERROR(IF(H653="pass",VLOOKUP(F653,[1]Lookup!$D$2:$E$26,2,FALSE),0),1.6))</f>
        <v>1.6</v>
      </c>
      <c r="T653" s="6">
        <v>1.9850000000000001</v>
      </c>
      <c r="U653" s="6">
        <f t="shared" si="10"/>
        <v>1.9850000000000001</v>
      </c>
      <c r="V653" t="s">
        <v>171</v>
      </c>
    </row>
    <row r="654" spans="1:22" hidden="1">
      <c r="A654">
        <v>620</v>
      </c>
      <c r="B654" s="22">
        <v>1</v>
      </c>
      <c r="C654" s="22" t="s">
        <v>9</v>
      </c>
      <c r="D654" s="22" t="s">
        <v>4</v>
      </c>
      <c r="E654" s="22">
        <v>45</v>
      </c>
      <c r="F654" s="22">
        <v>55</v>
      </c>
      <c r="G654" s="22" t="s">
        <v>1066</v>
      </c>
      <c r="H654" s="22" t="s">
        <v>439</v>
      </c>
      <c r="I654" s="22">
        <v>0</v>
      </c>
      <c r="J654" s="22">
        <v>1</v>
      </c>
      <c r="K654" s="22">
        <v>0</v>
      </c>
      <c r="L654" s="22">
        <v>0</v>
      </c>
      <c r="M654" s="22" t="s">
        <v>1053</v>
      </c>
      <c r="N654" s="22">
        <v>0</v>
      </c>
      <c r="O654" s="22">
        <v>0</v>
      </c>
      <c r="P654" s="22">
        <v>0</v>
      </c>
      <c r="Q654" s="22">
        <v>1</v>
      </c>
      <c r="R654">
        <f>IFERROR(IF(I654=1,VLOOKUP(F654,Lookup!$A$2:$B$15,2,FALSE),0),0.5)</f>
        <v>0</v>
      </c>
      <c r="S654">
        <f>IF(K654=1,1,IFERROR(IF(H654="pass",VLOOKUP(F654,[1]Lookup!$D$2:$E$26,2,FALSE),0),1.6))</f>
        <v>1.6</v>
      </c>
      <c r="T654" s="6">
        <v>1.6</v>
      </c>
      <c r="U654" s="6">
        <f t="shared" si="10"/>
        <v>1.6</v>
      </c>
      <c r="V654" t="s">
        <v>382</v>
      </c>
    </row>
    <row r="655" spans="1:22" hidden="1">
      <c r="A655">
        <v>621</v>
      </c>
      <c r="B655" s="22">
        <v>1</v>
      </c>
      <c r="C655" s="22" t="s">
        <v>9</v>
      </c>
      <c r="D655" s="22" t="s">
        <v>4</v>
      </c>
      <c r="E655" s="22">
        <v>45</v>
      </c>
      <c r="F655" s="22">
        <v>55</v>
      </c>
      <c r="G655" s="22" t="s">
        <v>1067</v>
      </c>
      <c r="H655" s="22" t="s">
        <v>439</v>
      </c>
      <c r="I655" s="22">
        <v>0</v>
      </c>
      <c r="J655" s="22">
        <v>1</v>
      </c>
      <c r="K655" s="22">
        <v>0</v>
      </c>
      <c r="L655" s="22">
        <v>0</v>
      </c>
      <c r="M655" s="22" t="s">
        <v>1030</v>
      </c>
      <c r="N655" s="22">
        <v>26</v>
      </c>
      <c r="O655" s="22">
        <v>26</v>
      </c>
      <c r="P655" s="22">
        <v>0</v>
      </c>
      <c r="Q655" s="22">
        <v>1</v>
      </c>
      <c r="R655">
        <f>IFERROR(IF(I655=1,VLOOKUP(F655,Lookup!$A$2:$B$15,2,FALSE),0),0.5)</f>
        <v>0</v>
      </c>
      <c r="S655">
        <f>IF(K655=1,1,IFERROR(IF(H655="pass",VLOOKUP(F655,[1]Lookup!$D$2:$E$26,2,FALSE),0),1.6))</f>
        <v>1.6</v>
      </c>
      <c r="T655" s="6">
        <v>2.0550000000000002</v>
      </c>
      <c r="U655" s="6">
        <f t="shared" si="10"/>
        <v>2.0550000000000002</v>
      </c>
      <c r="V655" t="s">
        <v>171</v>
      </c>
    </row>
    <row r="656" spans="1:22" hidden="1">
      <c r="A656">
        <v>555</v>
      </c>
      <c r="B656" s="22">
        <v>1</v>
      </c>
      <c r="C656" s="22" t="s">
        <v>4</v>
      </c>
      <c r="D656" s="22" t="s">
        <v>9</v>
      </c>
      <c r="E656" s="22">
        <v>73</v>
      </c>
      <c r="F656" s="22">
        <v>27</v>
      </c>
      <c r="G656" s="22" t="s">
        <v>1068</v>
      </c>
      <c r="H656" s="22" t="s">
        <v>439</v>
      </c>
      <c r="I656" s="22">
        <v>0</v>
      </c>
      <c r="J656" s="22">
        <v>1</v>
      </c>
      <c r="K656" s="22">
        <v>0</v>
      </c>
      <c r="L656" s="22">
        <v>0</v>
      </c>
      <c r="M656" s="22" t="s">
        <v>1063</v>
      </c>
      <c r="N656" s="22">
        <v>-1</v>
      </c>
      <c r="O656" s="22">
        <v>-1</v>
      </c>
      <c r="P656" s="22">
        <v>0</v>
      </c>
      <c r="Q656" s="22">
        <v>1</v>
      </c>
      <c r="R656">
        <f>IFERROR(IF(I656=1,VLOOKUP(F656,Lookup!$A$2:$B$15,2,FALSE),0),0.5)</f>
        <v>0</v>
      </c>
      <c r="S656">
        <f>IF(K656=1,1,IFERROR(IF(H656="pass",VLOOKUP(F656,[1]Lookup!$D$2:$E$26,2,FALSE),0),1.6))</f>
        <v>1.6</v>
      </c>
      <c r="T656" s="6">
        <v>1.5825</v>
      </c>
      <c r="U656" s="6">
        <f t="shared" si="10"/>
        <v>1.5825</v>
      </c>
      <c r="V656" t="s">
        <v>151</v>
      </c>
    </row>
    <row r="657" spans="1:22" hidden="1">
      <c r="A657">
        <v>630</v>
      </c>
      <c r="B657" s="22">
        <v>1</v>
      </c>
      <c r="C657" s="22" t="s">
        <v>4</v>
      </c>
      <c r="D657" s="22" t="s">
        <v>9</v>
      </c>
      <c r="E657" s="22">
        <v>36</v>
      </c>
      <c r="F657" s="22">
        <v>64</v>
      </c>
      <c r="G657" s="22" t="s">
        <v>1071</v>
      </c>
      <c r="H657" s="22" t="s">
        <v>439</v>
      </c>
      <c r="I657" s="22">
        <v>0</v>
      </c>
      <c r="J657" s="22">
        <v>1</v>
      </c>
      <c r="K657" s="22">
        <v>0</v>
      </c>
      <c r="L657" s="22">
        <v>0</v>
      </c>
      <c r="M657" s="22" t="s">
        <v>1013</v>
      </c>
      <c r="N657" s="22">
        <v>36</v>
      </c>
      <c r="O657" s="22">
        <v>36</v>
      </c>
      <c r="P657" s="22">
        <v>0</v>
      </c>
      <c r="Q657" s="22">
        <v>1</v>
      </c>
      <c r="R657">
        <f>IFERROR(IF(I657=1,VLOOKUP(F657,Lookup!$A$2:$B$15,2,FALSE),0),0.5)</f>
        <v>0</v>
      </c>
      <c r="S657">
        <f>IF(K657=1,1,IFERROR(IF(H657="pass",VLOOKUP(F657,[1]Lookup!$D$2:$E$26,2,FALSE),0),1.6))</f>
        <v>1.6</v>
      </c>
      <c r="T657" s="6">
        <v>2.23</v>
      </c>
      <c r="U657" s="6">
        <f t="shared" si="10"/>
        <v>2.23</v>
      </c>
      <c r="V657" t="s">
        <v>447</v>
      </c>
    </row>
    <row r="658" spans="1:22" hidden="1">
      <c r="A658">
        <v>634</v>
      </c>
      <c r="B658" s="22">
        <v>1</v>
      </c>
      <c r="C658" s="22" t="s">
        <v>4</v>
      </c>
      <c r="D658" s="22" t="s">
        <v>9</v>
      </c>
      <c r="E658" s="22">
        <v>57</v>
      </c>
      <c r="F658" s="22">
        <v>43</v>
      </c>
      <c r="G658" s="22" t="s">
        <v>1072</v>
      </c>
      <c r="H658" s="22" t="s">
        <v>439</v>
      </c>
      <c r="I658" s="22">
        <v>0</v>
      </c>
      <c r="J658" s="22">
        <v>1</v>
      </c>
      <c r="K658" s="22">
        <v>0</v>
      </c>
      <c r="L658" s="22">
        <v>0</v>
      </c>
      <c r="M658" s="22" t="s">
        <v>1042</v>
      </c>
      <c r="N658" s="22">
        <v>3</v>
      </c>
      <c r="O658" s="22">
        <v>3</v>
      </c>
      <c r="P658" s="22">
        <v>0</v>
      </c>
      <c r="Q658" s="22">
        <v>1</v>
      </c>
      <c r="R658">
        <f>IFERROR(IF(I658=1,VLOOKUP(F658,Lookup!$A$2:$B$15,2,FALSE),0),0.5)</f>
        <v>0</v>
      </c>
      <c r="S658">
        <f>IF(K658=1,1,IFERROR(IF(H658="pass",VLOOKUP(F658,[1]Lookup!$D$2:$E$26,2,FALSE),0),1.6))</f>
        <v>1.6</v>
      </c>
      <c r="T658" s="6">
        <v>1.6525000000000001</v>
      </c>
      <c r="U658" s="6">
        <f t="shared" si="10"/>
        <v>1.6525000000000001</v>
      </c>
      <c r="V658" t="s">
        <v>114</v>
      </c>
    </row>
    <row r="659" spans="1:22" hidden="1">
      <c r="A659">
        <v>639</v>
      </c>
      <c r="B659" s="22">
        <v>1</v>
      </c>
      <c r="C659" s="22" t="s">
        <v>9</v>
      </c>
      <c r="D659" s="22" t="s">
        <v>4</v>
      </c>
      <c r="E659" s="22">
        <v>68</v>
      </c>
      <c r="F659" s="22">
        <v>32</v>
      </c>
      <c r="G659" s="22" t="s">
        <v>1075</v>
      </c>
      <c r="H659" s="22" t="s">
        <v>439</v>
      </c>
      <c r="I659" s="22">
        <v>0</v>
      </c>
      <c r="J659" s="22">
        <v>1</v>
      </c>
      <c r="K659" s="22">
        <v>0</v>
      </c>
      <c r="L659" s="22">
        <v>0</v>
      </c>
      <c r="M659" s="22" t="s">
        <v>1030</v>
      </c>
      <c r="N659" s="22">
        <v>6</v>
      </c>
      <c r="O659" s="22">
        <v>6</v>
      </c>
      <c r="P659" s="22">
        <v>0</v>
      </c>
      <c r="Q659" s="22">
        <v>1</v>
      </c>
      <c r="R659">
        <f>IFERROR(IF(I659=1,VLOOKUP(F659,Lookup!$A$2:$B$15,2,FALSE),0),0.5)</f>
        <v>0</v>
      </c>
      <c r="S659">
        <f>IF(K659=1,1,IFERROR(IF(H659="pass",VLOOKUP(F659,[1]Lookup!$D$2:$E$26,2,FALSE),0),1.6))</f>
        <v>1.6</v>
      </c>
      <c r="T659" s="6">
        <v>1.7050000000000001</v>
      </c>
      <c r="U659" s="6">
        <f t="shared" si="10"/>
        <v>1.7050000000000001</v>
      </c>
      <c r="V659" t="s">
        <v>171</v>
      </c>
    </row>
    <row r="660" spans="1:22" hidden="1">
      <c r="A660">
        <v>641</v>
      </c>
      <c r="B660" s="22">
        <v>1</v>
      </c>
      <c r="C660" s="22" t="s">
        <v>9</v>
      </c>
      <c r="D660" s="22" t="s">
        <v>4</v>
      </c>
      <c r="E660" s="22">
        <v>58</v>
      </c>
      <c r="F660" s="22">
        <v>42</v>
      </c>
      <c r="G660" s="22" t="s">
        <v>1077</v>
      </c>
      <c r="H660" s="22" t="s">
        <v>439</v>
      </c>
      <c r="I660" s="22">
        <v>0</v>
      </c>
      <c r="J660" s="22">
        <v>1</v>
      </c>
      <c r="K660" s="22">
        <v>0</v>
      </c>
      <c r="L660" s="22">
        <v>0</v>
      </c>
      <c r="M660" s="22" t="s">
        <v>1049</v>
      </c>
      <c r="N660" s="22">
        <v>5</v>
      </c>
      <c r="O660" s="22">
        <v>5</v>
      </c>
      <c r="P660" s="22">
        <v>0</v>
      </c>
      <c r="Q660" s="22">
        <v>1</v>
      </c>
      <c r="R660">
        <f>IFERROR(IF(I660=1,VLOOKUP(F660,Lookup!$A$2:$B$15,2,FALSE),0),0.5)</f>
        <v>0</v>
      </c>
      <c r="S660">
        <f>IF(K660=1,1,IFERROR(IF(H660="pass",VLOOKUP(F660,[1]Lookup!$D$2:$E$26,2,FALSE),0),1.6))</f>
        <v>1.6</v>
      </c>
      <c r="T660" s="6">
        <v>1.6875</v>
      </c>
      <c r="U660" s="6">
        <f t="shared" si="10"/>
        <v>1.6875</v>
      </c>
      <c r="V660" t="s">
        <v>143</v>
      </c>
    </row>
    <row r="661" spans="1:22" hidden="1">
      <c r="A661">
        <v>643</v>
      </c>
      <c r="B661" s="22">
        <v>1</v>
      </c>
      <c r="C661" s="22" t="s">
        <v>9</v>
      </c>
      <c r="D661" s="22" t="s">
        <v>4</v>
      </c>
      <c r="E661" s="22">
        <v>51</v>
      </c>
      <c r="F661" s="22">
        <v>49</v>
      </c>
      <c r="G661" s="22" t="s">
        <v>1078</v>
      </c>
      <c r="H661" s="22" t="s">
        <v>439</v>
      </c>
      <c r="I661" s="22">
        <v>0</v>
      </c>
      <c r="J661" s="22">
        <v>1</v>
      </c>
      <c r="K661" s="22">
        <v>0</v>
      </c>
      <c r="L661" s="22">
        <v>0</v>
      </c>
      <c r="M661" s="22" t="s">
        <v>1025</v>
      </c>
      <c r="N661" s="22">
        <v>6</v>
      </c>
      <c r="O661" s="22">
        <v>6</v>
      </c>
      <c r="P661" s="22">
        <v>0</v>
      </c>
      <c r="Q661" s="22">
        <v>1</v>
      </c>
      <c r="R661">
        <f>IFERROR(IF(I661=1,VLOOKUP(F661,Lookup!$A$2:$B$15,2,FALSE),0),0.5)</f>
        <v>0</v>
      </c>
      <c r="S661">
        <f>IF(K661=1,1,IFERROR(IF(H661="pass",VLOOKUP(F661,[1]Lookup!$D$2:$E$26,2,FALSE),0),1.6))</f>
        <v>1.6</v>
      </c>
      <c r="T661" s="6">
        <v>1.7050000000000001</v>
      </c>
      <c r="U661" s="6">
        <f t="shared" si="10"/>
        <v>1.7050000000000001</v>
      </c>
      <c r="V661" t="s">
        <v>175</v>
      </c>
    </row>
    <row r="662" spans="1:22" hidden="1">
      <c r="A662">
        <v>644</v>
      </c>
      <c r="B662" s="22">
        <v>1</v>
      </c>
      <c r="C662" s="22" t="s">
        <v>9</v>
      </c>
      <c r="D662" s="22" t="s">
        <v>4</v>
      </c>
      <c r="E662" s="22">
        <v>39</v>
      </c>
      <c r="F662" s="22">
        <v>61</v>
      </c>
      <c r="G662" s="22" t="s">
        <v>1079</v>
      </c>
      <c r="H662" s="22" t="s">
        <v>439</v>
      </c>
      <c r="I662" s="22">
        <v>0</v>
      </c>
      <c r="J662" s="22">
        <v>1</v>
      </c>
      <c r="K662" s="22">
        <v>0</v>
      </c>
      <c r="L662" s="22">
        <v>0</v>
      </c>
      <c r="M662" s="22" t="s">
        <v>1025</v>
      </c>
      <c r="N662" s="22">
        <v>9</v>
      </c>
      <c r="O662" s="22">
        <v>9</v>
      </c>
      <c r="P662" s="22">
        <v>0</v>
      </c>
      <c r="Q662" s="22">
        <v>1</v>
      </c>
      <c r="R662">
        <f>IFERROR(IF(I662=1,VLOOKUP(F662,Lookup!$A$2:$B$15,2,FALSE),0),0.5)</f>
        <v>0</v>
      </c>
      <c r="S662">
        <f>IF(K662=1,1,IFERROR(IF(H662="pass",VLOOKUP(F662,[1]Lookup!$D$2:$E$26,2,FALSE),0),1.6))</f>
        <v>1.6</v>
      </c>
      <c r="T662" s="6">
        <v>1.7575000000000001</v>
      </c>
      <c r="U662" s="6">
        <f t="shared" si="10"/>
        <v>1.7575000000000001</v>
      </c>
      <c r="V662" t="s">
        <v>175</v>
      </c>
    </row>
    <row r="663" spans="1:22" hidden="1">
      <c r="A663">
        <v>648</v>
      </c>
      <c r="B663" s="22">
        <v>1</v>
      </c>
      <c r="C663" s="22" t="s">
        <v>9</v>
      </c>
      <c r="D663" s="22" t="s">
        <v>4</v>
      </c>
      <c r="E663" s="22">
        <v>19</v>
      </c>
      <c r="F663" s="22">
        <v>81</v>
      </c>
      <c r="G663" s="22" t="s">
        <v>1082</v>
      </c>
      <c r="H663" s="22" t="s">
        <v>439</v>
      </c>
      <c r="I663" s="22">
        <v>0</v>
      </c>
      <c r="J663" s="22">
        <v>1</v>
      </c>
      <c r="K663" s="22">
        <v>0</v>
      </c>
      <c r="L663" s="22">
        <v>0</v>
      </c>
      <c r="M663" s="22" t="s">
        <v>1030</v>
      </c>
      <c r="N663" s="22">
        <v>8</v>
      </c>
      <c r="O663" s="22">
        <v>8</v>
      </c>
      <c r="P663" s="22">
        <v>0</v>
      </c>
      <c r="Q663" s="22">
        <v>1</v>
      </c>
      <c r="R663">
        <f>IFERROR(IF(I663=1,VLOOKUP(F663,Lookup!$A$2:$B$15,2,FALSE),0),0.5)</f>
        <v>0</v>
      </c>
      <c r="S663">
        <f>IF(K663=1,1,IFERROR(IF(H663="pass",VLOOKUP(F663,[1]Lookup!$D$2:$E$26,2,FALSE),0),1.6))</f>
        <v>2</v>
      </c>
      <c r="T663" s="6">
        <v>1.74</v>
      </c>
      <c r="U663" s="6">
        <f t="shared" si="10"/>
        <v>1.9116</v>
      </c>
      <c r="V663" t="s">
        <v>171</v>
      </c>
    </row>
    <row r="664" spans="1:22" hidden="1">
      <c r="A664">
        <v>652</v>
      </c>
      <c r="B664" s="22">
        <v>1</v>
      </c>
      <c r="C664" s="22" t="s">
        <v>9</v>
      </c>
      <c r="D664" s="22" t="s">
        <v>4</v>
      </c>
      <c r="E664" s="22">
        <v>11</v>
      </c>
      <c r="F664" s="22">
        <v>89</v>
      </c>
      <c r="G664" s="22" t="s">
        <v>1083</v>
      </c>
      <c r="H664" s="22" t="s">
        <v>439</v>
      </c>
      <c r="I664" s="22">
        <v>0</v>
      </c>
      <c r="J664" s="22">
        <v>1</v>
      </c>
      <c r="K664" s="22">
        <v>0</v>
      </c>
      <c r="L664" s="22">
        <v>0</v>
      </c>
      <c r="M664" s="22" t="s">
        <v>1025</v>
      </c>
      <c r="N664" s="22">
        <v>7</v>
      </c>
      <c r="O664" s="22">
        <v>7</v>
      </c>
      <c r="P664" s="22">
        <v>0</v>
      </c>
      <c r="Q664" s="22">
        <v>1</v>
      </c>
      <c r="R664">
        <f>IFERROR(IF(I664=1,VLOOKUP(F664,Lookup!$A$2:$B$15,2,FALSE),0),0.5)</f>
        <v>0</v>
      </c>
      <c r="S664">
        <f>IF(K664=1,1,IFERROR(IF(H664="pass",VLOOKUP(F664,[1]Lookup!$D$2:$E$26,2,FALSE),0),1.6))</f>
        <v>2.2000000000000002</v>
      </c>
      <c r="T664" s="6">
        <v>1.7225000000000001</v>
      </c>
      <c r="U664" s="6">
        <f t="shared" si="10"/>
        <v>2.0376500000000002</v>
      </c>
      <c r="V664" t="s">
        <v>175</v>
      </c>
    </row>
    <row r="665" spans="1:22" hidden="1">
      <c r="A665">
        <v>659</v>
      </c>
      <c r="B665" s="22">
        <v>1</v>
      </c>
      <c r="C665" s="22" t="s">
        <v>9</v>
      </c>
      <c r="D665" s="22" t="s">
        <v>4</v>
      </c>
      <c r="E665" s="22">
        <v>52</v>
      </c>
      <c r="F665" s="22">
        <v>48</v>
      </c>
      <c r="G665" s="22" t="s">
        <v>1088</v>
      </c>
      <c r="H665" s="22" t="s">
        <v>439</v>
      </c>
      <c r="I665" s="22">
        <v>0</v>
      </c>
      <c r="J665" s="22">
        <v>1</v>
      </c>
      <c r="K665" s="22">
        <v>0</v>
      </c>
      <c r="L665" s="22">
        <v>0</v>
      </c>
      <c r="M665" s="22" t="s">
        <v>1049</v>
      </c>
      <c r="N665" s="22">
        <v>-1</v>
      </c>
      <c r="O665" s="22">
        <v>-1</v>
      </c>
      <c r="P665" s="22">
        <v>0</v>
      </c>
      <c r="Q665" s="22">
        <v>1</v>
      </c>
      <c r="R665">
        <f>IFERROR(IF(I665=1,VLOOKUP(F665,Lookup!$A$2:$B$15,2,FALSE),0),0.5)</f>
        <v>0</v>
      </c>
      <c r="S665">
        <f>IF(K665=1,1,IFERROR(IF(H665="pass",VLOOKUP(F665,[1]Lookup!$D$2:$E$26,2,FALSE),0),1.6))</f>
        <v>1.6</v>
      </c>
      <c r="T665" s="6">
        <v>1.5825</v>
      </c>
      <c r="U665" s="6">
        <f t="shared" si="10"/>
        <v>1.5825</v>
      </c>
      <c r="V665" t="s">
        <v>143</v>
      </c>
    </row>
    <row r="666" spans="1:22" hidden="1">
      <c r="A666">
        <v>662</v>
      </c>
      <c r="B666" s="22">
        <v>1</v>
      </c>
      <c r="C666" s="22" t="s">
        <v>9</v>
      </c>
      <c r="D666" s="22" t="s">
        <v>4</v>
      </c>
      <c r="E666" s="22">
        <v>37</v>
      </c>
      <c r="F666" s="22">
        <v>63</v>
      </c>
      <c r="G666" s="22" t="s">
        <v>1092</v>
      </c>
      <c r="H666" s="22" t="s">
        <v>439</v>
      </c>
      <c r="I666" s="22">
        <v>0</v>
      </c>
      <c r="J666" s="22">
        <v>1</v>
      </c>
      <c r="K666" s="22">
        <v>0</v>
      </c>
      <c r="L666" s="22">
        <v>0</v>
      </c>
      <c r="M666" s="22" t="s">
        <v>1090</v>
      </c>
      <c r="N666" s="22">
        <v>1</v>
      </c>
      <c r="O666" s="22">
        <v>1</v>
      </c>
      <c r="P666" s="22">
        <v>0</v>
      </c>
      <c r="Q666" s="22">
        <v>1</v>
      </c>
      <c r="R666">
        <f>IFERROR(IF(I666=1,VLOOKUP(F666,Lookup!$A$2:$B$15,2,FALSE),0),0.5)</f>
        <v>0</v>
      </c>
      <c r="S666">
        <f>IF(K666=1,1,IFERROR(IF(H666="pass",VLOOKUP(F666,[1]Lookup!$D$2:$E$26,2,FALSE),0),1.6))</f>
        <v>1.6</v>
      </c>
      <c r="T666" s="6">
        <v>1.6175000000000002</v>
      </c>
      <c r="U666" s="6">
        <f t="shared" si="10"/>
        <v>1.6175000000000002</v>
      </c>
      <c r="V666" t="s">
        <v>450</v>
      </c>
    </row>
    <row r="667" spans="1:22" hidden="1">
      <c r="A667">
        <v>663</v>
      </c>
      <c r="B667" s="22">
        <v>1</v>
      </c>
      <c r="C667" s="22" t="s">
        <v>9</v>
      </c>
      <c r="D667" s="22" t="s">
        <v>4</v>
      </c>
      <c r="E667" s="22">
        <v>34</v>
      </c>
      <c r="F667" s="22">
        <v>66</v>
      </c>
      <c r="G667" s="22" t="s">
        <v>1093</v>
      </c>
      <c r="H667" s="22" t="s">
        <v>439</v>
      </c>
      <c r="I667" s="22">
        <v>0</v>
      </c>
      <c r="J667" s="22">
        <v>1</v>
      </c>
      <c r="K667" s="22">
        <v>0</v>
      </c>
      <c r="L667" s="22">
        <v>0</v>
      </c>
      <c r="M667" s="22" t="s">
        <v>1023</v>
      </c>
      <c r="N667" s="22">
        <v>-3</v>
      </c>
      <c r="O667" s="22">
        <v>-3</v>
      </c>
      <c r="P667" s="22">
        <v>0</v>
      </c>
      <c r="Q667" s="22">
        <v>1</v>
      </c>
      <c r="R667">
        <f>IFERROR(IF(I667=1,VLOOKUP(F667,Lookup!$A$2:$B$15,2,FALSE),0),0.5)</f>
        <v>0</v>
      </c>
      <c r="S667">
        <f>IF(K667=1,1,IFERROR(IF(H667="pass",VLOOKUP(F667,[1]Lookup!$D$2:$E$26,2,FALSE),0),1.6))</f>
        <v>1.6</v>
      </c>
      <c r="T667" s="6">
        <v>1.5475000000000001</v>
      </c>
      <c r="U667" s="6">
        <f t="shared" si="10"/>
        <v>1.5475000000000001</v>
      </c>
      <c r="V667" t="s">
        <v>57</v>
      </c>
    </row>
    <row r="668" spans="1:22" hidden="1">
      <c r="A668">
        <v>667</v>
      </c>
      <c r="B668" s="22">
        <v>1</v>
      </c>
      <c r="C668" s="22" t="s">
        <v>9</v>
      </c>
      <c r="D668" s="22" t="s">
        <v>4</v>
      </c>
      <c r="E668" s="22">
        <v>25</v>
      </c>
      <c r="F668" s="22">
        <v>75</v>
      </c>
      <c r="G668" s="22" t="s">
        <v>1096</v>
      </c>
      <c r="H668" s="22" t="s">
        <v>439</v>
      </c>
      <c r="I668" s="22">
        <v>0</v>
      </c>
      <c r="J668" s="22">
        <v>1</v>
      </c>
      <c r="K668" s="22">
        <v>0</v>
      </c>
      <c r="L668" s="22">
        <v>0</v>
      </c>
      <c r="M668" s="22" t="s">
        <v>1034</v>
      </c>
      <c r="N668" s="22">
        <v>25</v>
      </c>
      <c r="O668" s="22">
        <v>25</v>
      </c>
      <c r="P668" s="22">
        <v>0</v>
      </c>
      <c r="Q668" s="22">
        <v>1</v>
      </c>
      <c r="R668">
        <f>IFERROR(IF(I668=1,VLOOKUP(F668,Lookup!$A$2:$B$15,2,FALSE),0),0.5)</f>
        <v>0</v>
      </c>
      <c r="S668">
        <f>IF(K668=1,1,IFERROR(IF(H668="pass",VLOOKUP(F668,[1]Lookup!$D$2:$E$26,2,FALSE),0),1.6))</f>
        <v>1.8</v>
      </c>
      <c r="T668" s="6">
        <v>2.0375000000000001</v>
      </c>
      <c r="U668" s="6">
        <f t="shared" si="10"/>
        <v>1.8807500000000004</v>
      </c>
      <c r="V668" t="s">
        <v>86</v>
      </c>
    </row>
    <row r="669" spans="1:22" hidden="1">
      <c r="A669">
        <v>610</v>
      </c>
      <c r="B669" s="22">
        <v>1</v>
      </c>
      <c r="C669" s="22" t="s">
        <v>4</v>
      </c>
      <c r="D669" s="22" t="s">
        <v>9</v>
      </c>
      <c r="E669" s="22">
        <v>60</v>
      </c>
      <c r="F669" s="22">
        <v>40</v>
      </c>
      <c r="G669" s="22" t="s">
        <v>1098</v>
      </c>
      <c r="H669" s="22" t="s">
        <v>439</v>
      </c>
      <c r="I669" s="22">
        <v>0</v>
      </c>
      <c r="J669" s="22">
        <v>1</v>
      </c>
      <c r="K669" s="22">
        <v>0</v>
      </c>
      <c r="L669" s="22">
        <v>0</v>
      </c>
      <c r="M669" s="22" t="s">
        <v>1063</v>
      </c>
      <c r="N669" s="22">
        <v>-3</v>
      </c>
      <c r="O669" s="22">
        <v>-3</v>
      </c>
      <c r="P669" s="22">
        <v>0</v>
      </c>
      <c r="Q669" s="22">
        <v>1</v>
      </c>
      <c r="R669">
        <f>IFERROR(IF(I669=1,VLOOKUP(F669,Lookup!$A$2:$B$15,2,FALSE),0),0.5)</f>
        <v>0</v>
      </c>
      <c r="S669">
        <f>IF(K669=1,1,IFERROR(IF(H669="pass",VLOOKUP(F669,[1]Lookup!$D$2:$E$26,2,FALSE),0),1.6))</f>
        <v>1.6</v>
      </c>
      <c r="T669" s="6">
        <v>1.5475000000000001</v>
      </c>
      <c r="U669" s="6">
        <f t="shared" si="10"/>
        <v>1.5475000000000001</v>
      </c>
      <c r="V669" t="s">
        <v>151</v>
      </c>
    </row>
    <row r="670" spans="1:22" hidden="1">
      <c r="A670">
        <v>673</v>
      </c>
      <c r="B670" s="22">
        <v>1</v>
      </c>
      <c r="C670" s="22" t="s">
        <v>4</v>
      </c>
      <c r="D670" s="22" t="s">
        <v>9</v>
      </c>
      <c r="E670" s="22">
        <v>62</v>
      </c>
      <c r="F670" s="22">
        <v>38</v>
      </c>
      <c r="G670" s="22" t="s">
        <v>1099</v>
      </c>
      <c r="H670" s="22" t="s">
        <v>439</v>
      </c>
      <c r="I670" s="22">
        <v>0</v>
      </c>
      <c r="J670" s="22">
        <v>1</v>
      </c>
      <c r="K670" s="22">
        <v>0</v>
      </c>
      <c r="L670" s="22">
        <v>0</v>
      </c>
      <c r="M670" s="22" t="s">
        <v>1042</v>
      </c>
      <c r="N670" s="22">
        <v>-7</v>
      </c>
      <c r="O670" s="22">
        <v>-7</v>
      </c>
      <c r="P670" s="22">
        <v>0</v>
      </c>
      <c r="Q670" s="22">
        <v>1</v>
      </c>
      <c r="R670">
        <f>IFERROR(IF(I670=1,VLOOKUP(F670,Lookup!$A$2:$B$15,2,FALSE),0),0.5)</f>
        <v>0</v>
      </c>
      <c r="S670">
        <f>IF(K670=1,1,IFERROR(IF(H670="pass",VLOOKUP(F670,[1]Lookup!$D$2:$E$26,2,FALSE),0),1.6))</f>
        <v>1.6</v>
      </c>
      <c r="T670" s="6">
        <v>1.4775</v>
      </c>
      <c r="U670" s="6">
        <f t="shared" si="10"/>
        <v>1.4775</v>
      </c>
      <c r="V670" t="s">
        <v>114</v>
      </c>
    </row>
    <row r="671" spans="1:22" hidden="1">
      <c r="A671">
        <v>675</v>
      </c>
      <c r="B671" s="22">
        <v>1</v>
      </c>
      <c r="C671" s="22" t="s">
        <v>4</v>
      </c>
      <c r="D671" s="22" t="s">
        <v>9</v>
      </c>
      <c r="E671" s="22">
        <v>47</v>
      </c>
      <c r="F671" s="22">
        <v>53</v>
      </c>
      <c r="G671" s="22" t="s">
        <v>1101</v>
      </c>
      <c r="H671" s="22" t="s">
        <v>439</v>
      </c>
      <c r="I671" s="22">
        <v>0</v>
      </c>
      <c r="J671" s="22">
        <v>1</v>
      </c>
      <c r="K671" s="22">
        <v>0</v>
      </c>
      <c r="L671" s="22">
        <v>0</v>
      </c>
      <c r="M671" s="22" t="s">
        <v>1016</v>
      </c>
      <c r="N671" s="22">
        <v>22</v>
      </c>
      <c r="O671" s="22">
        <v>22</v>
      </c>
      <c r="P671" s="22">
        <v>0</v>
      </c>
      <c r="Q671" s="22">
        <v>1</v>
      </c>
      <c r="R671">
        <f>IFERROR(IF(I671=1,VLOOKUP(F671,Lookup!$A$2:$B$15,2,FALSE),0),0.5)</f>
        <v>0</v>
      </c>
      <c r="S671">
        <f>IF(K671=1,1,IFERROR(IF(H671="pass",VLOOKUP(F671,[1]Lookup!$D$2:$E$26,2,FALSE),0),1.6))</f>
        <v>1.6</v>
      </c>
      <c r="T671" s="6">
        <v>1.9850000000000001</v>
      </c>
      <c r="U671" s="6">
        <f t="shared" si="10"/>
        <v>1.9850000000000001</v>
      </c>
      <c r="V671" t="s">
        <v>83</v>
      </c>
    </row>
    <row r="672" spans="1:22" hidden="1">
      <c r="A672">
        <v>691</v>
      </c>
      <c r="B672" s="22">
        <v>1</v>
      </c>
      <c r="C672" s="22" t="s">
        <v>9</v>
      </c>
      <c r="D672" s="22" t="s">
        <v>4</v>
      </c>
      <c r="E672" s="22">
        <v>8</v>
      </c>
      <c r="F672" s="22">
        <v>92</v>
      </c>
      <c r="G672" s="22" t="s">
        <v>1113</v>
      </c>
      <c r="H672" s="22" t="s">
        <v>439</v>
      </c>
      <c r="I672" s="22">
        <v>0</v>
      </c>
      <c r="J672" s="22">
        <v>1</v>
      </c>
      <c r="K672" s="22">
        <v>0</v>
      </c>
      <c r="L672" s="22">
        <v>0</v>
      </c>
      <c r="M672" s="22" t="s">
        <v>1025</v>
      </c>
      <c r="N672" s="22">
        <v>4</v>
      </c>
      <c r="O672" s="22">
        <v>4</v>
      </c>
      <c r="P672" s="22">
        <v>0</v>
      </c>
      <c r="Q672" s="22">
        <v>1</v>
      </c>
      <c r="R672">
        <f>IFERROR(IF(I672=1,VLOOKUP(F672,Lookup!$A$2:$B$15,2,FALSE),0),0.5)</f>
        <v>0</v>
      </c>
      <c r="S672">
        <f>IF(K672=1,1,IFERROR(IF(H672="pass",VLOOKUP(F672,[1]Lookup!$D$2:$E$26,2,FALSE),0),1.6))</f>
        <v>2.7</v>
      </c>
      <c r="T672" s="6">
        <v>1.6700000000000002</v>
      </c>
      <c r="U672" s="6">
        <f t="shared" si="10"/>
        <v>2.3498000000000001</v>
      </c>
      <c r="V672" t="s">
        <v>175</v>
      </c>
    </row>
    <row r="673" spans="1:22" hidden="1">
      <c r="A673">
        <v>697</v>
      </c>
      <c r="B673" s="22">
        <v>1</v>
      </c>
      <c r="C673" s="22" t="s">
        <v>4</v>
      </c>
      <c r="D673" s="22" t="s">
        <v>9</v>
      </c>
      <c r="E673" s="22">
        <v>72</v>
      </c>
      <c r="F673" s="22">
        <v>28</v>
      </c>
      <c r="G673" s="22" t="s">
        <v>1117</v>
      </c>
      <c r="H673" s="22" t="s">
        <v>439</v>
      </c>
      <c r="I673" s="22">
        <v>0</v>
      </c>
      <c r="J673" s="22">
        <v>1</v>
      </c>
      <c r="K673" s="22">
        <v>0</v>
      </c>
      <c r="L673" s="22">
        <v>0</v>
      </c>
      <c r="M673" s="22" t="s">
        <v>1013</v>
      </c>
      <c r="N673" s="22">
        <v>28</v>
      </c>
      <c r="O673" s="22">
        <v>28</v>
      </c>
      <c r="P673" s="22">
        <v>0</v>
      </c>
      <c r="Q673" s="22">
        <v>1</v>
      </c>
      <c r="R673">
        <f>IFERROR(IF(I673=1,VLOOKUP(F673,Lookup!$A$2:$B$15,2,FALSE),0),0.5)</f>
        <v>0</v>
      </c>
      <c r="S673">
        <f>IF(K673=1,1,IFERROR(IF(H673="pass",VLOOKUP(F673,[1]Lookup!$D$2:$E$26,2,FALSE),0),1.6))</f>
        <v>1.6</v>
      </c>
      <c r="T673" s="6">
        <v>2.09</v>
      </c>
      <c r="U673" s="6">
        <f t="shared" si="10"/>
        <v>2.09</v>
      </c>
      <c r="V673" t="s">
        <v>447</v>
      </c>
    </row>
    <row r="674" spans="1:22" hidden="1">
      <c r="A674">
        <v>700</v>
      </c>
      <c r="B674" s="22">
        <v>1</v>
      </c>
      <c r="C674" s="22" t="s">
        <v>9</v>
      </c>
      <c r="D674" s="22" t="s">
        <v>4</v>
      </c>
      <c r="E674" s="22">
        <v>69</v>
      </c>
      <c r="F674" s="22">
        <v>31</v>
      </c>
      <c r="G674" s="22" t="s">
        <v>1119</v>
      </c>
      <c r="H674" s="22" t="s">
        <v>439</v>
      </c>
      <c r="I674" s="22">
        <v>0</v>
      </c>
      <c r="J674" s="22">
        <v>1</v>
      </c>
      <c r="K674" s="22">
        <v>0</v>
      </c>
      <c r="L674" s="22">
        <v>0</v>
      </c>
      <c r="M674" s="22" t="s">
        <v>1023</v>
      </c>
      <c r="N674" s="22">
        <v>-1</v>
      </c>
      <c r="O674" s="22">
        <v>-1</v>
      </c>
      <c r="P674" s="22">
        <v>0</v>
      </c>
      <c r="Q674" s="22">
        <v>1</v>
      </c>
      <c r="R674">
        <f>IFERROR(IF(I674=1,VLOOKUP(F674,Lookup!$A$2:$B$15,2,FALSE),0),0.5)</f>
        <v>0</v>
      </c>
      <c r="S674">
        <f>IF(K674=1,1,IFERROR(IF(H674="pass",VLOOKUP(F674,[1]Lookup!$D$2:$E$26,2,FALSE),0),1.6))</f>
        <v>1.6</v>
      </c>
      <c r="T674" s="6">
        <v>1.5825</v>
      </c>
      <c r="U674" s="6">
        <f t="shared" si="10"/>
        <v>1.5825</v>
      </c>
      <c r="V674" t="s">
        <v>57</v>
      </c>
    </row>
    <row r="675" spans="1:22" hidden="1">
      <c r="A675">
        <v>701</v>
      </c>
      <c r="B675" s="22">
        <v>1</v>
      </c>
      <c r="C675" s="22" t="s">
        <v>9</v>
      </c>
      <c r="D675" s="22" t="s">
        <v>4</v>
      </c>
      <c r="E675" s="22">
        <v>65</v>
      </c>
      <c r="F675" s="22">
        <v>35</v>
      </c>
      <c r="G675" s="22" t="s">
        <v>1120</v>
      </c>
      <c r="H675" s="22" t="s">
        <v>439</v>
      </c>
      <c r="I675" s="22">
        <v>0</v>
      </c>
      <c r="J675" s="22">
        <v>1</v>
      </c>
      <c r="K675" s="22">
        <v>0</v>
      </c>
      <c r="L675" s="22">
        <v>0</v>
      </c>
      <c r="M675" s="22" t="s">
        <v>1030</v>
      </c>
      <c r="N675" s="22">
        <v>11</v>
      </c>
      <c r="O675" s="22">
        <v>11</v>
      </c>
      <c r="P675" s="22">
        <v>0</v>
      </c>
      <c r="Q675" s="22">
        <v>1</v>
      </c>
      <c r="R675">
        <f>IFERROR(IF(I675=1,VLOOKUP(F675,Lookup!$A$2:$B$15,2,FALSE),0),0.5)</f>
        <v>0</v>
      </c>
      <c r="S675">
        <f>IF(K675=1,1,IFERROR(IF(H675="pass",VLOOKUP(F675,[1]Lookup!$D$2:$E$26,2,FALSE),0),1.6))</f>
        <v>1.6</v>
      </c>
      <c r="T675" s="6">
        <v>1.7925</v>
      </c>
      <c r="U675" s="6">
        <f t="shared" si="10"/>
        <v>1.7925</v>
      </c>
      <c r="V675" t="s">
        <v>171</v>
      </c>
    </row>
    <row r="676" spans="1:22" hidden="1">
      <c r="A676">
        <v>705</v>
      </c>
      <c r="B676" s="22">
        <v>1</v>
      </c>
      <c r="C676" s="22" t="s">
        <v>9</v>
      </c>
      <c r="D676" s="22" t="s">
        <v>4</v>
      </c>
      <c r="E676" s="22">
        <v>51</v>
      </c>
      <c r="F676" s="22">
        <v>49</v>
      </c>
      <c r="G676" s="22" t="s">
        <v>1122</v>
      </c>
      <c r="H676" s="22" t="s">
        <v>439</v>
      </c>
      <c r="I676" s="22">
        <v>0</v>
      </c>
      <c r="J676" s="22">
        <v>1</v>
      </c>
      <c r="K676" s="22">
        <v>0</v>
      </c>
      <c r="L676" s="22">
        <v>0</v>
      </c>
      <c r="M676" s="22" t="s">
        <v>1030</v>
      </c>
      <c r="N676" s="22">
        <v>6</v>
      </c>
      <c r="O676" s="22">
        <v>6</v>
      </c>
      <c r="P676" s="22">
        <v>0</v>
      </c>
      <c r="Q676" s="22">
        <v>1</v>
      </c>
      <c r="R676">
        <f>IFERROR(IF(I676=1,VLOOKUP(F676,Lookup!$A$2:$B$15,2,FALSE),0),0.5)</f>
        <v>0</v>
      </c>
      <c r="S676">
        <f>IF(K676=1,1,IFERROR(IF(H676="pass",VLOOKUP(F676,[1]Lookup!$D$2:$E$26,2,FALSE),0),1.6))</f>
        <v>1.6</v>
      </c>
      <c r="T676" s="6">
        <v>1.7050000000000001</v>
      </c>
      <c r="U676" s="6">
        <f t="shared" si="10"/>
        <v>1.7050000000000001</v>
      </c>
      <c r="V676" t="s">
        <v>171</v>
      </c>
    </row>
    <row r="677" spans="1:22" hidden="1">
      <c r="A677">
        <v>713</v>
      </c>
      <c r="B677" s="22">
        <v>1</v>
      </c>
      <c r="C677" s="22" t="s">
        <v>4</v>
      </c>
      <c r="D677" s="22" t="s">
        <v>9</v>
      </c>
      <c r="E677" s="22">
        <v>52</v>
      </c>
      <c r="F677" s="22">
        <v>48</v>
      </c>
      <c r="G677" s="22" t="s">
        <v>1128</v>
      </c>
      <c r="H677" s="22" t="s">
        <v>439</v>
      </c>
      <c r="I677" s="22">
        <v>0</v>
      </c>
      <c r="J677" s="22">
        <v>1</v>
      </c>
      <c r="K677" s="22">
        <v>0</v>
      </c>
      <c r="L677" s="22">
        <v>0</v>
      </c>
      <c r="M677" s="22" t="s">
        <v>1037</v>
      </c>
      <c r="N677" s="22">
        <v>10</v>
      </c>
      <c r="O677" s="22">
        <v>10</v>
      </c>
      <c r="P677" s="22">
        <v>0</v>
      </c>
      <c r="Q677" s="22">
        <v>1</v>
      </c>
      <c r="R677">
        <f>IFERROR(IF(I677=1,VLOOKUP(F677,Lookup!$A$2:$B$15,2,FALSE),0),0.5)</f>
        <v>0</v>
      </c>
      <c r="S677">
        <f>IF(K677=1,1,IFERROR(IF(H677="pass",VLOOKUP(F677,[1]Lookup!$D$2:$E$26,2,FALSE),0),1.6))</f>
        <v>1.6</v>
      </c>
      <c r="T677" s="6">
        <v>1.7750000000000001</v>
      </c>
      <c r="U677" s="6">
        <f t="shared" si="10"/>
        <v>1.7750000000000001</v>
      </c>
      <c r="V677" t="s">
        <v>98</v>
      </c>
    </row>
    <row r="678" spans="1:22" hidden="1">
      <c r="A678">
        <v>721</v>
      </c>
      <c r="B678" s="22">
        <v>1</v>
      </c>
      <c r="C678" s="22" t="s">
        <v>18</v>
      </c>
      <c r="D678" s="22" t="s">
        <v>2</v>
      </c>
      <c r="E678" s="22">
        <v>67</v>
      </c>
      <c r="F678" s="22">
        <v>33</v>
      </c>
      <c r="G678" s="22" t="s">
        <v>1132</v>
      </c>
      <c r="H678" s="22" t="s">
        <v>439</v>
      </c>
      <c r="I678" s="22">
        <v>0</v>
      </c>
      <c r="J678" s="22">
        <v>1</v>
      </c>
      <c r="K678" s="22">
        <v>0</v>
      </c>
      <c r="L678" s="22">
        <v>0</v>
      </c>
      <c r="M678" s="22" t="s">
        <v>1133</v>
      </c>
      <c r="N678" s="22">
        <v>17</v>
      </c>
      <c r="O678" s="22">
        <v>17</v>
      </c>
      <c r="P678" s="22">
        <v>0</v>
      </c>
      <c r="Q678" s="22">
        <v>1</v>
      </c>
      <c r="R678">
        <f>IFERROR(IF(I678=1,VLOOKUP(F678,Lookup!$A$2:$B$15,2,FALSE),0),0.5)</f>
        <v>0</v>
      </c>
      <c r="S678">
        <f>IF(K678=1,1,IFERROR(IF(H678="pass",VLOOKUP(F678,[1]Lookup!$D$2:$E$26,2,FALSE),0),1.6))</f>
        <v>1.6</v>
      </c>
      <c r="T678" s="6">
        <v>1.8975</v>
      </c>
      <c r="U678" s="6">
        <f t="shared" si="10"/>
        <v>1.8975</v>
      </c>
      <c r="V678" t="s">
        <v>58</v>
      </c>
    </row>
    <row r="679" spans="1:22" hidden="1">
      <c r="A679">
        <v>725</v>
      </c>
      <c r="B679" s="22">
        <v>1</v>
      </c>
      <c r="C679" s="22" t="s">
        <v>2</v>
      </c>
      <c r="D679" s="22" t="s">
        <v>18</v>
      </c>
      <c r="E679" s="22">
        <v>66</v>
      </c>
      <c r="F679" s="22">
        <v>34</v>
      </c>
      <c r="G679" s="22" t="s">
        <v>1138</v>
      </c>
      <c r="H679" s="22" t="s">
        <v>439</v>
      </c>
      <c r="I679" s="22">
        <v>0</v>
      </c>
      <c r="J679" s="22">
        <v>1</v>
      </c>
      <c r="K679" s="22">
        <v>0</v>
      </c>
      <c r="L679" s="22">
        <v>0</v>
      </c>
      <c r="M679" s="22" t="s">
        <v>1139</v>
      </c>
      <c r="N679" s="22">
        <v>5</v>
      </c>
      <c r="O679" s="22">
        <v>5</v>
      </c>
      <c r="P679" s="22">
        <v>0</v>
      </c>
      <c r="Q679" s="22">
        <v>1</v>
      </c>
      <c r="R679">
        <f>IFERROR(IF(I679=1,VLOOKUP(F679,Lookup!$A$2:$B$15,2,FALSE),0),0.5)</f>
        <v>0</v>
      </c>
      <c r="S679">
        <f>IF(K679=1,1,IFERROR(IF(H679="pass",VLOOKUP(F679,[1]Lookup!$D$2:$E$26,2,FALSE),0),1.6))</f>
        <v>1.6</v>
      </c>
      <c r="T679" s="6">
        <v>1.6875</v>
      </c>
      <c r="U679" s="6">
        <f t="shared" si="10"/>
        <v>1.6875</v>
      </c>
      <c r="V679" t="s">
        <v>88</v>
      </c>
    </row>
    <row r="680" spans="1:22" hidden="1">
      <c r="A680">
        <v>728</v>
      </c>
      <c r="B680" s="22">
        <v>1</v>
      </c>
      <c r="C680" s="22" t="s">
        <v>2</v>
      </c>
      <c r="D680" s="22" t="s">
        <v>18</v>
      </c>
      <c r="E680" s="22">
        <v>55</v>
      </c>
      <c r="F680" s="22">
        <v>45</v>
      </c>
      <c r="G680" s="22" t="s">
        <v>1142</v>
      </c>
      <c r="H680" s="22" t="s">
        <v>439</v>
      </c>
      <c r="I680" s="22">
        <v>0</v>
      </c>
      <c r="J680" s="22">
        <v>1</v>
      </c>
      <c r="K680" s="22">
        <v>0</v>
      </c>
      <c r="L680" s="22">
        <v>0</v>
      </c>
      <c r="M680" s="22" t="s">
        <v>1139</v>
      </c>
      <c r="N680" s="22">
        <v>-3</v>
      </c>
      <c r="O680" s="22">
        <v>-3</v>
      </c>
      <c r="P680" s="22">
        <v>0</v>
      </c>
      <c r="Q680" s="22">
        <v>1</v>
      </c>
      <c r="R680">
        <f>IFERROR(IF(I680=1,VLOOKUP(F680,Lookup!$A$2:$B$15,2,FALSE),0),0.5)</f>
        <v>0</v>
      </c>
      <c r="S680">
        <f>IF(K680=1,1,IFERROR(IF(H680="pass",VLOOKUP(F680,[1]Lookup!$D$2:$E$26,2,FALSE),0),1.6))</f>
        <v>1.6</v>
      </c>
      <c r="T680" s="6">
        <v>1.5475000000000001</v>
      </c>
      <c r="U680" s="6">
        <f t="shared" si="10"/>
        <v>1.5475000000000001</v>
      </c>
      <c r="V680" t="s">
        <v>88</v>
      </c>
    </row>
    <row r="681" spans="1:22" hidden="1">
      <c r="A681">
        <v>729</v>
      </c>
      <c r="B681" s="22">
        <v>1</v>
      </c>
      <c r="C681" s="22" t="s">
        <v>2</v>
      </c>
      <c r="D681" s="22" t="s">
        <v>18</v>
      </c>
      <c r="E681" s="22">
        <v>39</v>
      </c>
      <c r="F681" s="22">
        <v>61</v>
      </c>
      <c r="G681" s="22" t="s">
        <v>1143</v>
      </c>
      <c r="H681" s="22" t="s">
        <v>439</v>
      </c>
      <c r="I681" s="22">
        <v>0</v>
      </c>
      <c r="J681" s="22">
        <v>1</v>
      </c>
      <c r="K681" s="22">
        <v>0</v>
      </c>
      <c r="L681" s="22">
        <v>0</v>
      </c>
      <c r="M681" s="22" t="s">
        <v>1144</v>
      </c>
      <c r="N681" s="22">
        <v>20</v>
      </c>
      <c r="O681" s="22">
        <v>20</v>
      </c>
      <c r="P681" s="22">
        <v>0</v>
      </c>
      <c r="Q681" s="22">
        <v>1</v>
      </c>
      <c r="R681">
        <f>IFERROR(IF(I681=1,VLOOKUP(F681,Lookup!$A$2:$B$15,2,FALSE),0),0.5)</f>
        <v>0</v>
      </c>
      <c r="S681">
        <f>IF(K681=1,1,IFERROR(IF(H681="pass",VLOOKUP(F681,[1]Lookup!$D$2:$E$26,2,FALSE),0),1.6))</f>
        <v>1.6</v>
      </c>
      <c r="T681" s="6">
        <v>1.9500000000000002</v>
      </c>
      <c r="U681" s="6">
        <f t="shared" si="10"/>
        <v>1.9500000000000002</v>
      </c>
      <c r="V681" t="s">
        <v>62</v>
      </c>
    </row>
    <row r="682" spans="1:22" hidden="1">
      <c r="A682">
        <v>730</v>
      </c>
      <c r="B682" s="22">
        <v>1</v>
      </c>
      <c r="C682" s="22" t="s">
        <v>2</v>
      </c>
      <c r="D682" s="22" t="s">
        <v>18</v>
      </c>
      <c r="E682" s="22">
        <v>39</v>
      </c>
      <c r="F682" s="22">
        <v>61</v>
      </c>
      <c r="G682" s="22" t="s">
        <v>1145</v>
      </c>
      <c r="H682" s="22" t="s">
        <v>439</v>
      </c>
      <c r="I682" s="22">
        <v>0</v>
      </c>
      <c r="J682" s="22">
        <v>1</v>
      </c>
      <c r="K682" s="22">
        <v>0</v>
      </c>
      <c r="L682" s="22">
        <v>0</v>
      </c>
      <c r="M682" s="22" t="s">
        <v>1144</v>
      </c>
      <c r="N682" s="22">
        <v>5</v>
      </c>
      <c r="O682" s="22">
        <v>5</v>
      </c>
      <c r="P682" s="22">
        <v>0</v>
      </c>
      <c r="Q682" s="22">
        <v>1</v>
      </c>
      <c r="R682">
        <f>IFERROR(IF(I682=1,VLOOKUP(F682,Lookup!$A$2:$B$15,2,FALSE),0),0.5)</f>
        <v>0</v>
      </c>
      <c r="S682">
        <f>IF(K682=1,1,IFERROR(IF(H682="pass",VLOOKUP(F682,[1]Lookup!$D$2:$E$26,2,FALSE),0),1.6))</f>
        <v>1.6</v>
      </c>
      <c r="T682" s="6">
        <v>1.6875</v>
      </c>
      <c r="U682" s="6">
        <f t="shared" si="10"/>
        <v>1.6875</v>
      </c>
      <c r="V682" t="s">
        <v>62</v>
      </c>
    </row>
    <row r="683" spans="1:22" hidden="1">
      <c r="A683">
        <v>732</v>
      </c>
      <c r="B683" s="22">
        <v>1</v>
      </c>
      <c r="C683" s="22" t="s">
        <v>2</v>
      </c>
      <c r="D683" s="22" t="s">
        <v>18</v>
      </c>
      <c r="E683" s="22">
        <v>44</v>
      </c>
      <c r="F683" s="22">
        <v>56</v>
      </c>
      <c r="G683" s="22" t="s">
        <v>1146</v>
      </c>
      <c r="H683" s="22" t="s">
        <v>439</v>
      </c>
      <c r="I683" s="22">
        <v>0</v>
      </c>
      <c r="J683" s="22">
        <v>1</v>
      </c>
      <c r="K683" s="22">
        <v>0</v>
      </c>
      <c r="L683" s="22">
        <v>0</v>
      </c>
      <c r="M683" s="22" t="s">
        <v>1144</v>
      </c>
      <c r="N683" s="22">
        <v>14</v>
      </c>
      <c r="O683" s="22">
        <v>14</v>
      </c>
      <c r="P683" s="22">
        <v>0</v>
      </c>
      <c r="Q683" s="22">
        <v>1</v>
      </c>
      <c r="R683">
        <f>IFERROR(IF(I683=1,VLOOKUP(F683,Lookup!$A$2:$B$15,2,FALSE),0),0.5)</f>
        <v>0</v>
      </c>
      <c r="S683">
        <f>IF(K683=1,1,IFERROR(IF(H683="pass",VLOOKUP(F683,[1]Lookup!$D$2:$E$26,2,FALSE),0),1.6))</f>
        <v>1.6</v>
      </c>
      <c r="T683" s="6">
        <v>1.845</v>
      </c>
      <c r="U683" s="6">
        <f t="shared" si="10"/>
        <v>1.845</v>
      </c>
      <c r="V683" t="s">
        <v>62</v>
      </c>
    </row>
    <row r="684" spans="1:22" hidden="1">
      <c r="A684">
        <v>738</v>
      </c>
      <c r="B684" s="22">
        <v>1</v>
      </c>
      <c r="C684" s="22" t="s">
        <v>18</v>
      </c>
      <c r="D684" s="22" t="s">
        <v>2</v>
      </c>
      <c r="E684" s="22">
        <v>60</v>
      </c>
      <c r="F684" s="22">
        <v>40</v>
      </c>
      <c r="G684" s="22" t="s">
        <v>1154</v>
      </c>
      <c r="H684" s="22" t="s">
        <v>439</v>
      </c>
      <c r="I684" s="22">
        <v>0</v>
      </c>
      <c r="J684" s="22">
        <v>1</v>
      </c>
      <c r="K684" s="22">
        <v>0</v>
      </c>
      <c r="L684" s="22">
        <v>0</v>
      </c>
      <c r="M684" s="22" t="s">
        <v>634</v>
      </c>
      <c r="N684" s="22">
        <v>26</v>
      </c>
      <c r="O684" s="22">
        <v>26</v>
      </c>
      <c r="P684" s="22">
        <v>0</v>
      </c>
      <c r="Q684" s="22">
        <v>1</v>
      </c>
      <c r="R684">
        <f>IFERROR(IF(I684=1,VLOOKUP(F684,Lookup!$A$2:$B$15,2,FALSE),0),0.5)</f>
        <v>0</v>
      </c>
      <c r="S684">
        <f>IF(K684=1,1,IFERROR(IF(H684="pass",VLOOKUP(F684,[1]Lookup!$D$2:$E$26,2,FALSE),0),1.6))</f>
        <v>1.6</v>
      </c>
      <c r="T684" s="6">
        <v>2.0550000000000002</v>
      </c>
      <c r="U684" s="6">
        <f t="shared" si="10"/>
        <v>2.0550000000000002</v>
      </c>
      <c r="V684" t="s">
        <v>412</v>
      </c>
    </row>
    <row r="685" spans="1:22" hidden="1">
      <c r="A685">
        <v>739</v>
      </c>
      <c r="B685" s="22">
        <v>1</v>
      </c>
      <c r="C685" s="22" t="s">
        <v>18</v>
      </c>
      <c r="D685" s="22" t="s">
        <v>2</v>
      </c>
      <c r="E685" s="22">
        <v>32</v>
      </c>
      <c r="F685" s="22">
        <v>68</v>
      </c>
      <c r="G685" s="22" t="s">
        <v>1155</v>
      </c>
      <c r="H685" s="22" t="s">
        <v>439</v>
      </c>
      <c r="I685" s="22">
        <v>0</v>
      </c>
      <c r="J685" s="22">
        <v>1</v>
      </c>
      <c r="K685" s="22">
        <v>0</v>
      </c>
      <c r="L685" s="22">
        <v>0</v>
      </c>
      <c r="M685" s="22" t="s">
        <v>634</v>
      </c>
      <c r="N685" s="22">
        <v>13</v>
      </c>
      <c r="O685" s="22">
        <v>13</v>
      </c>
      <c r="P685" s="22">
        <v>0</v>
      </c>
      <c r="Q685" s="22">
        <v>1</v>
      </c>
      <c r="R685">
        <f>IFERROR(IF(I685=1,VLOOKUP(F685,Lookup!$A$2:$B$15,2,FALSE),0),0.5)</f>
        <v>0</v>
      </c>
      <c r="S685">
        <f>IF(K685=1,1,IFERROR(IF(H685="pass",VLOOKUP(F685,[1]Lookup!$D$2:$E$26,2,FALSE),0),1.6))</f>
        <v>1.6</v>
      </c>
      <c r="T685" s="6">
        <v>1.8275000000000001</v>
      </c>
      <c r="U685" s="6">
        <f t="shared" si="10"/>
        <v>1.8275000000000001</v>
      </c>
      <c r="V685" t="s">
        <v>412</v>
      </c>
    </row>
    <row r="686" spans="1:22" hidden="1">
      <c r="A686">
        <v>741</v>
      </c>
      <c r="B686" s="22">
        <v>1</v>
      </c>
      <c r="C686" s="22" t="s">
        <v>18</v>
      </c>
      <c r="D686" s="22" t="s">
        <v>2</v>
      </c>
      <c r="E686" s="22">
        <v>13</v>
      </c>
      <c r="F686" s="22">
        <v>87</v>
      </c>
      <c r="G686" s="22" t="s">
        <v>1157</v>
      </c>
      <c r="H686" s="22" t="s">
        <v>439</v>
      </c>
      <c r="I686" s="22">
        <v>0</v>
      </c>
      <c r="J686" s="22">
        <v>1</v>
      </c>
      <c r="K686" s="22">
        <v>0</v>
      </c>
      <c r="L686" s="22">
        <v>0</v>
      </c>
      <c r="M686" s="22" t="s">
        <v>1133</v>
      </c>
      <c r="N686" s="22">
        <v>6</v>
      </c>
      <c r="O686" s="22">
        <v>6</v>
      </c>
      <c r="P686" s="22">
        <v>0</v>
      </c>
      <c r="Q686" s="22">
        <v>1</v>
      </c>
      <c r="R686">
        <f>IFERROR(IF(I686=1,VLOOKUP(F686,Lookup!$A$2:$B$15,2,FALSE),0),0.5)</f>
        <v>0</v>
      </c>
      <c r="S686">
        <f>IF(K686=1,1,IFERROR(IF(H686="pass",VLOOKUP(F686,[1]Lookup!$D$2:$E$26,2,FALSE),0),1.6))</f>
        <v>2.2000000000000002</v>
      </c>
      <c r="T686" s="6">
        <v>1.7050000000000001</v>
      </c>
      <c r="U686" s="6">
        <f t="shared" si="10"/>
        <v>2.0317000000000003</v>
      </c>
      <c r="V686" t="s">
        <v>58</v>
      </c>
    </row>
    <row r="687" spans="1:22" hidden="1">
      <c r="A687">
        <v>742</v>
      </c>
      <c r="B687" s="22">
        <v>1</v>
      </c>
      <c r="C687" s="22" t="s">
        <v>18</v>
      </c>
      <c r="D687" s="22" t="s">
        <v>2</v>
      </c>
      <c r="E687" s="22">
        <v>5</v>
      </c>
      <c r="F687" s="22">
        <v>95</v>
      </c>
      <c r="G687" s="22" t="s">
        <v>1158</v>
      </c>
      <c r="H687" s="22" t="s">
        <v>439</v>
      </c>
      <c r="I687" s="22">
        <v>0</v>
      </c>
      <c r="J687" s="22">
        <v>1</v>
      </c>
      <c r="K687" s="22">
        <v>0</v>
      </c>
      <c r="L687" s="22">
        <v>0</v>
      </c>
      <c r="M687" s="22" t="s">
        <v>1133</v>
      </c>
      <c r="N687" s="22">
        <v>5</v>
      </c>
      <c r="O687" s="22">
        <v>5</v>
      </c>
      <c r="P687" s="22">
        <v>0</v>
      </c>
      <c r="Q687" s="22">
        <v>1</v>
      </c>
      <c r="R687">
        <f>IFERROR(IF(I687=1,VLOOKUP(F687,Lookup!$A$2:$B$15,2,FALSE),0),0.5)</f>
        <v>0</v>
      </c>
      <c r="S687">
        <f>IF(K687=1,1,IFERROR(IF(H687="pass",VLOOKUP(F687,[1]Lookup!$D$2:$E$26,2,FALSE),0),1.6))</f>
        <v>3.2</v>
      </c>
      <c r="T687" s="6">
        <v>1.6875</v>
      </c>
      <c r="U687" s="6">
        <f t="shared" si="10"/>
        <v>3.2</v>
      </c>
      <c r="V687" t="s">
        <v>58</v>
      </c>
    </row>
    <row r="688" spans="1:22" hidden="1">
      <c r="A688">
        <v>746</v>
      </c>
      <c r="B688" s="22">
        <v>1</v>
      </c>
      <c r="C688" s="22" t="s">
        <v>2</v>
      </c>
      <c r="D688" s="22" t="s">
        <v>18</v>
      </c>
      <c r="E688" s="22">
        <v>64</v>
      </c>
      <c r="F688" s="22">
        <v>36</v>
      </c>
      <c r="G688" s="22" t="s">
        <v>1161</v>
      </c>
      <c r="H688" s="22" t="s">
        <v>439</v>
      </c>
      <c r="I688" s="22">
        <v>0</v>
      </c>
      <c r="J688" s="22">
        <v>1</v>
      </c>
      <c r="K688" s="22">
        <v>0</v>
      </c>
      <c r="L688" s="22">
        <v>0</v>
      </c>
      <c r="M688" s="22" t="s">
        <v>1162</v>
      </c>
      <c r="N688" s="22">
        <v>-4</v>
      </c>
      <c r="O688" s="22">
        <v>-4</v>
      </c>
      <c r="P688" s="22">
        <v>0</v>
      </c>
      <c r="Q688" s="22">
        <v>1</v>
      </c>
      <c r="R688">
        <f>IFERROR(IF(I688=1,VLOOKUP(F688,Lookup!$A$2:$B$15,2,FALSE),0),0.5)</f>
        <v>0</v>
      </c>
      <c r="S688">
        <f>IF(K688=1,1,IFERROR(IF(H688="pass",VLOOKUP(F688,[1]Lookup!$D$2:$E$26,2,FALSE),0),1.6))</f>
        <v>1.6</v>
      </c>
      <c r="T688" s="6">
        <v>1.53</v>
      </c>
      <c r="U688" s="6">
        <f t="shared" si="10"/>
        <v>1.53</v>
      </c>
      <c r="V688" t="s">
        <v>139</v>
      </c>
    </row>
    <row r="689" spans="1:22" hidden="1">
      <c r="A689">
        <v>747</v>
      </c>
      <c r="B689" s="22">
        <v>1</v>
      </c>
      <c r="C689" s="22" t="s">
        <v>2</v>
      </c>
      <c r="D689" s="22" t="s">
        <v>18</v>
      </c>
      <c r="E689" s="22">
        <v>56</v>
      </c>
      <c r="F689" s="22">
        <v>44</v>
      </c>
      <c r="G689" s="22" t="s">
        <v>1163</v>
      </c>
      <c r="H689" s="22" t="s">
        <v>439</v>
      </c>
      <c r="I689" s="22">
        <v>0</v>
      </c>
      <c r="J689" s="22">
        <v>1</v>
      </c>
      <c r="K689" s="22">
        <v>0</v>
      </c>
      <c r="L689" s="22">
        <v>0</v>
      </c>
      <c r="M689" s="22" t="s">
        <v>1162</v>
      </c>
      <c r="N689" s="22">
        <v>8</v>
      </c>
      <c r="O689" s="22">
        <v>8</v>
      </c>
      <c r="P689" s="22">
        <v>0</v>
      </c>
      <c r="Q689" s="22">
        <v>1</v>
      </c>
      <c r="R689">
        <f>IFERROR(IF(I689=1,VLOOKUP(F689,Lookup!$A$2:$B$15,2,FALSE),0),0.5)</f>
        <v>0</v>
      </c>
      <c r="S689">
        <f>IF(K689=1,1,IFERROR(IF(H689="pass",VLOOKUP(F689,[1]Lookup!$D$2:$E$26,2,FALSE),0),1.6))</f>
        <v>1.6</v>
      </c>
      <c r="T689" s="6">
        <v>1.74</v>
      </c>
      <c r="U689" s="6">
        <f t="shared" si="10"/>
        <v>1.74</v>
      </c>
      <c r="V689" t="s">
        <v>139</v>
      </c>
    </row>
    <row r="690" spans="1:22" hidden="1">
      <c r="A690">
        <v>748</v>
      </c>
      <c r="B690" s="22">
        <v>1</v>
      </c>
      <c r="C690" s="22" t="s">
        <v>2</v>
      </c>
      <c r="D690" s="22" t="s">
        <v>18</v>
      </c>
      <c r="E690" s="22">
        <v>44</v>
      </c>
      <c r="F690" s="22">
        <v>56</v>
      </c>
      <c r="G690" s="22" t="s">
        <v>1164</v>
      </c>
      <c r="H690" s="22" t="s">
        <v>439</v>
      </c>
      <c r="I690" s="22">
        <v>0</v>
      </c>
      <c r="J690" s="22">
        <v>1</v>
      </c>
      <c r="K690" s="22">
        <v>0</v>
      </c>
      <c r="L690" s="22">
        <v>0</v>
      </c>
      <c r="M690" s="22" t="s">
        <v>1160</v>
      </c>
      <c r="N690" s="22">
        <v>-4</v>
      </c>
      <c r="O690" s="22">
        <v>-4</v>
      </c>
      <c r="P690" s="22">
        <v>0</v>
      </c>
      <c r="Q690" s="22">
        <v>1</v>
      </c>
      <c r="R690">
        <f>IFERROR(IF(I690=1,VLOOKUP(F690,Lookup!$A$2:$B$15,2,FALSE),0),0.5)</f>
        <v>0</v>
      </c>
      <c r="S690">
        <f>IF(K690=1,1,IFERROR(IF(H690="pass",VLOOKUP(F690,[1]Lookup!$D$2:$E$26,2,FALSE),0),1.6))</f>
        <v>1.6</v>
      </c>
      <c r="T690" s="6">
        <v>1.53</v>
      </c>
      <c r="U690" s="6">
        <f t="shared" si="10"/>
        <v>1.53</v>
      </c>
      <c r="V690" t="s">
        <v>180</v>
      </c>
    </row>
    <row r="691" spans="1:22" hidden="1">
      <c r="A691">
        <v>749</v>
      </c>
      <c r="B691" s="22">
        <v>1</v>
      </c>
      <c r="C691" s="22" t="s">
        <v>2</v>
      </c>
      <c r="D691" s="22" t="s">
        <v>18</v>
      </c>
      <c r="E691" s="22">
        <v>37</v>
      </c>
      <c r="F691" s="22">
        <v>63</v>
      </c>
      <c r="G691" s="22" t="s">
        <v>1165</v>
      </c>
      <c r="H691" s="22" t="s">
        <v>439</v>
      </c>
      <c r="I691" s="22">
        <v>0</v>
      </c>
      <c r="J691" s="22">
        <v>1</v>
      </c>
      <c r="K691" s="22">
        <v>0</v>
      </c>
      <c r="L691" s="22">
        <v>0</v>
      </c>
      <c r="M691" s="22" t="s">
        <v>1162</v>
      </c>
      <c r="N691" s="22">
        <v>8</v>
      </c>
      <c r="O691" s="22">
        <v>8</v>
      </c>
      <c r="P691" s="22">
        <v>0</v>
      </c>
      <c r="Q691" s="22">
        <v>1</v>
      </c>
      <c r="R691">
        <f>IFERROR(IF(I691=1,VLOOKUP(F691,Lookup!$A$2:$B$15,2,FALSE),0),0.5)</f>
        <v>0</v>
      </c>
      <c r="S691">
        <f>IF(K691=1,1,IFERROR(IF(H691="pass",VLOOKUP(F691,[1]Lookup!$D$2:$E$26,2,FALSE),0),1.6))</f>
        <v>1.6</v>
      </c>
      <c r="T691" s="6">
        <v>1.74</v>
      </c>
      <c r="U691" s="6">
        <f t="shared" si="10"/>
        <v>1.74</v>
      </c>
      <c r="V691" t="s">
        <v>139</v>
      </c>
    </row>
    <row r="692" spans="1:22" hidden="1">
      <c r="A692">
        <v>750</v>
      </c>
      <c r="B692" s="22">
        <v>1</v>
      </c>
      <c r="C692" s="22" t="s">
        <v>2</v>
      </c>
      <c r="D692" s="22" t="s">
        <v>18</v>
      </c>
      <c r="E692" s="22">
        <v>29</v>
      </c>
      <c r="F692" s="22">
        <v>71</v>
      </c>
      <c r="G692" s="22" t="s">
        <v>1166</v>
      </c>
      <c r="H692" s="22" t="s">
        <v>439</v>
      </c>
      <c r="I692" s="22">
        <v>0</v>
      </c>
      <c r="J692" s="22">
        <v>1</v>
      </c>
      <c r="K692" s="22">
        <v>0</v>
      </c>
      <c r="L692" s="22">
        <v>0</v>
      </c>
      <c r="M692" s="22" t="s">
        <v>1167</v>
      </c>
      <c r="N692" s="22">
        <v>2</v>
      </c>
      <c r="O692" s="22">
        <v>2</v>
      </c>
      <c r="P692" s="22">
        <v>0</v>
      </c>
      <c r="Q692" s="22">
        <v>1</v>
      </c>
      <c r="R692">
        <f>IFERROR(IF(I692=1,VLOOKUP(F692,Lookup!$A$2:$B$15,2,FALSE),0),0.5)</f>
        <v>0</v>
      </c>
      <c r="S692">
        <f>IF(K692=1,1,IFERROR(IF(H692="pass",VLOOKUP(F692,[1]Lookup!$D$2:$E$26,2,FALSE),0),1.6))</f>
        <v>1.6</v>
      </c>
      <c r="T692" s="6">
        <v>1.635</v>
      </c>
      <c r="U692" s="6">
        <f t="shared" si="10"/>
        <v>1.635</v>
      </c>
      <c r="V692" t="s">
        <v>52</v>
      </c>
    </row>
    <row r="693" spans="1:22" hidden="1">
      <c r="A693">
        <v>751</v>
      </c>
      <c r="B693" s="22">
        <v>1</v>
      </c>
      <c r="C693" s="22" t="s">
        <v>2</v>
      </c>
      <c r="D693" s="22" t="s">
        <v>18</v>
      </c>
      <c r="E693" s="22">
        <v>22</v>
      </c>
      <c r="F693" s="22">
        <v>78</v>
      </c>
      <c r="G693" s="22" t="s">
        <v>1168</v>
      </c>
      <c r="H693" s="22" t="s">
        <v>439</v>
      </c>
      <c r="I693" s="22">
        <v>0</v>
      </c>
      <c r="J693" s="22">
        <v>1</v>
      </c>
      <c r="K693" s="22">
        <v>0</v>
      </c>
      <c r="L693" s="22">
        <v>0</v>
      </c>
      <c r="M693" s="22" t="s">
        <v>1144</v>
      </c>
      <c r="N693" s="22">
        <v>15</v>
      </c>
      <c r="O693" s="22">
        <v>15</v>
      </c>
      <c r="P693" s="22">
        <v>0</v>
      </c>
      <c r="Q693" s="22">
        <v>1</v>
      </c>
      <c r="R693">
        <f>IFERROR(IF(I693=1,VLOOKUP(F693,Lookup!$A$2:$B$15,2,FALSE),0),0.5)</f>
        <v>0</v>
      </c>
      <c r="S693">
        <f>IF(K693=1,1,IFERROR(IF(H693="pass",VLOOKUP(F693,[1]Lookup!$D$2:$E$26,2,FALSE),0),1.6))</f>
        <v>1.8</v>
      </c>
      <c r="T693" s="6">
        <v>1.8625</v>
      </c>
      <c r="U693" s="6">
        <f t="shared" si="10"/>
        <v>1.8212500000000003</v>
      </c>
      <c r="V693" t="s">
        <v>62</v>
      </c>
    </row>
    <row r="694" spans="1:22" hidden="1">
      <c r="A694">
        <v>755</v>
      </c>
      <c r="B694" s="22">
        <v>1</v>
      </c>
      <c r="C694" s="22" t="s">
        <v>18</v>
      </c>
      <c r="D694" s="22" t="s">
        <v>2</v>
      </c>
      <c r="E694" s="22">
        <v>72</v>
      </c>
      <c r="F694" s="22">
        <v>28</v>
      </c>
      <c r="G694" s="22" t="s">
        <v>1170</v>
      </c>
      <c r="H694" s="22" t="s">
        <v>439</v>
      </c>
      <c r="I694" s="22">
        <v>0</v>
      </c>
      <c r="J694" s="22">
        <v>1</v>
      </c>
      <c r="K694" s="22">
        <v>0</v>
      </c>
      <c r="L694" s="22">
        <v>0</v>
      </c>
      <c r="M694" s="22" t="s">
        <v>634</v>
      </c>
      <c r="N694" s="22">
        <v>16</v>
      </c>
      <c r="O694" s="22">
        <v>16</v>
      </c>
      <c r="P694" s="22">
        <v>0</v>
      </c>
      <c r="Q694" s="22">
        <v>1</v>
      </c>
      <c r="R694">
        <f>IFERROR(IF(I694=1,VLOOKUP(F694,Lookup!$A$2:$B$15,2,FALSE),0),0.5)</f>
        <v>0</v>
      </c>
      <c r="S694">
        <f>IF(K694=1,1,IFERROR(IF(H694="pass",VLOOKUP(F694,[1]Lookup!$D$2:$E$26,2,FALSE),0),1.6))</f>
        <v>1.6</v>
      </c>
      <c r="T694" s="6">
        <v>1.8800000000000001</v>
      </c>
      <c r="U694" s="6">
        <f t="shared" si="10"/>
        <v>1.8800000000000001</v>
      </c>
      <c r="V694" t="s">
        <v>412</v>
      </c>
    </row>
    <row r="695" spans="1:22" hidden="1">
      <c r="A695">
        <v>757</v>
      </c>
      <c r="B695" s="22">
        <v>1</v>
      </c>
      <c r="C695" s="22" t="s">
        <v>18</v>
      </c>
      <c r="D695" s="22" t="s">
        <v>2</v>
      </c>
      <c r="E695" s="22">
        <v>40</v>
      </c>
      <c r="F695" s="22">
        <v>60</v>
      </c>
      <c r="G695" s="22" t="s">
        <v>1172</v>
      </c>
      <c r="H695" s="22" t="s">
        <v>439</v>
      </c>
      <c r="I695" s="22">
        <v>0</v>
      </c>
      <c r="J695" s="22">
        <v>1</v>
      </c>
      <c r="K695" s="22">
        <v>0</v>
      </c>
      <c r="L695" s="22">
        <v>0</v>
      </c>
      <c r="M695" s="22" t="s">
        <v>1130</v>
      </c>
      <c r="N695" s="22">
        <v>3</v>
      </c>
      <c r="O695" s="22">
        <v>3</v>
      </c>
      <c r="P695" s="22">
        <v>0</v>
      </c>
      <c r="Q695" s="22">
        <v>1</v>
      </c>
      <c r="R695">
        <f>IFERROR(IF(I695=1,VLOOKUP(F695,Lookup!$A$2:$B$15,2,FALSE),0),0.5)</f>
        <v>0</v>
      </c>
      <c r="S695">
        <f>IF(K695=1,1,IFERROR(IF(H695="pass",VLOOKUP(F695,[1]Lookup!$D$2:$E$26,2,FALSE),0),1.6))</f>
        <v>1.6</v>
      </c>
      <c r="T695" s="6">
        <v>1.6525000000000001</v>
      </c>
      <c r="U695" s="6">
        <f t="shared" si="10"/>
        <v>1.6525000000000001</v>
      </c>
      <c r="V695" t="s">
        <v>131</v>
      </c>
    </row>
    <row r="696" spans="1:22" hidden="1">
      <c r="A696">
        <v>758</v>
      </c>
      <c r="B696" s="22">
        <v>1</v>
      </c>
      <c r="C696" s="22" t="s">
        <v>18</v>
      </c>
      <c r="D696" s="22" t="s">
        <v>2</v>
      </c>
      <c r="E696" s="22">
        <v>40</v>
      </c>
      <c r="F696" s="22">
        <v>60</v>
      </c>
      <c r="G696" s="22" t="s">
        <v>1173</v>
      </c>
      <c r="H696" s="22" t="s">
        <v>439</v>
      </c>
      <c r="I696" s="22">
        <v>0</v>
      </c>
      <c r="J696" s="22">
        <v>1</v>
      </c>
      <c r="K696" s="22">
        <v>0</v>
      </c>
      <c r="L696" s="22">
        <v>0</v>
      </c>
      <c r="M696" s="22" t="s">
        <v>634</v>
      </c>
      <c r="N696" s="22">
        <v>15</v>
      </c>
      <c r="O696" s="22">
        <v>15</v>
      </c>
      <c r="P696" s="22">
        <v>0</v>
      </c>
      <c r="Q696" s="22">
        <v>1</v>
      </c>
      <c r="R696">
        <f>IFERROR(IF(I696=1,VLOOKUP(F696,Lookup!$A$2:$B$15,2,FALSE),0),0.5)</f>
        <v>0</v>
      </c>
      <c r="S696">
        <f>IF(K696=1,1,IFERROR(IF(H696="pass",VLOOKUP(F696,[1]Lookup!$D$2:$E$26,2,FALSE),0),1.6))</f>
        <v>1.6</v>
      </c>
      <c r="T696" s="6">
        <v>1.8625</v>
      </c>
      <c r="U696" s="6">
        <f t="shared" si="10"/>
        <v>1.8625</v>
      </c>
      <c r="V696" t="s">
        <v>412</v>
      </c>
    </row>
    <row r="697" spans="1:22" hidden="1">
      <c r="A697">
        <v>768</v>
      </c>
      <c r="B697" s="22">
        <v>1</v>
      </c>
      <c r="C697" s="22" t="s">
        <v>18</v>
      </c>
      <c r="D697" s="22" t="s">
        <v>2</v>
      </c>
      <c r="E697" s="22">
        <v>48</v>
      </c>
      <c r="F697" s="22">
        <v>52</v>
      </c>
      <c r="G697" s="22" t="s">
        <v>1179</v>
      </c>
      <c r="H697" s="22" t="s">
        <v>439</v>
      </c>
      <c r="I697" s="22">
        <v>0</v>
      </c>
      <c r="J697" s="22">
        <v>1</v>
      </c>
      <c r="K697" s="22">
        <v>0</v>
      </c>
      <c r="L697" s="22">
        <v>0</v>
      </c>
      <c r="M697" s="22" t="s">
        <v>1153</v>
      </c>
      <c r="N697" s="22">
        <v>5</v>
      </c>
      <c r="O697" s="22">
        <v>5</v>
      </c>
      <c r="P697" s="22">
        <v>0</v>
      </c>
      <c r="Q697" s="22">
        <v>1</v>
      </c>
      <c r="R697">
        <f>IFERROR(IF(I697=1,VLOOKUP(F697,Lookup!$A$2:$B$15,2,FALSE),0),0.5)</f>
        <v>0</v>
      </c>
      <c r="S697">
        <f>IF(K697=1,1,IFERROR(IF(H697="pass",VLOOKUP(F697,[1]Lookup!$D$2:$E$26,2,FALSE),0),1.6))</f>
        <v>1.6</v>
      </c>
      <c r="T697" s="6">
        <v>1.6875</v>
      </c>
      <c r="U697" s="6">
        <f t="shared" si="10"/>
        <v>1.6875</v>
      </c>
      <c r="V697" t="s">
        <v>160</v>
      </c>
    </row>
    <row r="698" spans="1:22" hidden="1">
      <c r="A698">
        <v>769</v>
      </c>
      <c r="B698" s="22">
        <v>1</v>
      </c>
      <c r="C698" s="22" t="s">
        <v>18</v>
      </c>
      <c r="D698" s="22" t="s">
        <v>2</v>
      </c>
      <c r="E698" s="22">
        <v>43</v>
      </c>
      <c r="F698" s="22">
        <v>57</v>
      </c>
      <c r="G698" s="22" t="s">
        <v>1180</v>
      </c>
      <c r="H698" s="22" t="s">
        <v>439</v>
      </c>
      <c r="I698" s="22">
        <v>0</v>
      </c>
      <c r="J698" s="22">
        <v>1</v>
      </c>
      <c r="K698" s="22">
        <v>0</v>
      </c>
      <c r="L698" s="22">
        <v>0</v>
      </c>
      <c r="M698" s="22" t="s">
        <v>1133</v>
      </c>
      <c r="N698" s="22">
        <v>3</v>
      </c>
      <c r="O698" s="22">
        <v>3</v>
      </c>
      <c r="P698" s="22">
        <v>0</v>
      </c>
      <c r="Q698" s="22">
        <v>1</v>
      </c>
      <c r="R698">
        <f>IFERROR(IF(I698=1,VLOOKUP(F698,Lookup!$A$2:$B$15,2,FALSE),0),0.5)</f>
        <v>0</v>
      </c>
      <c r="S698">
        <f>IF(K698=1,1,IFERROR(IF(H698="pass",VLOOKUP(F698,[1]Lookup!$D$2:$E$26,2,FALSE),0),1.6))</f>
        <v>1.6</v>
      </c>
      <c r="T698" s="6">
        <v>1.6525000000000001</v>
      </c>
      <c r="U698" s="6">
        <f t="shared" si="10"/>
        <v>1.6525000000000001</v>
      </c>
      <c r="V698" t="s">
        <v>58</v>
      </c>
    </row>
    <row r="699" spans="1:22" hidden="1">
      <c r="A699">
        <v>770</v>
      </c>
      <c r="B699" s="22">
        <v>1</v>
      </c>
      <c r="C699" s="22" t="s">
        <v>18</v>
      </c>
      <c r="D699" s="22" t="s">
        <v>2</v>
      </c>
      <c r="E699" s="22">
        <v>24</v>
      </c>
      <c r="F699" s="22">
        <v>76</v>
      </c>
      <c r="G699" s="22" t="s">
        <v>1181</v>
      </c>
      <c r="H699" s="22" t="s">
        <v>439</v>
      </c>
      <c r="I699" s="22">
        <v>0</v>
      </c>
      <c r="J699" s="22">
        <v>1</v>
      </c>
      <c r="K699" s="22">
        <v>0</v>
      </c>
      <c r="L699" s="22">
        <v>0</v>
      </c>
      <c r="M699" s="22" t="s">
        <v>1133</v>
      </c>
      <c r="N699" s="22">
        <v>14</v>
      </c>
      <c r="O699" s="22">
        <v>14</v>
      </c>
      <c r="P699" s="22">
        <v>0</v>
      </c>
      <c r="Q699" s="22">
        <v>1</v>
      </c>
      <c r="R699">
        <f>IFERROR(IF(I699=1,VLOOKUP(F699,Lookup!$A$2:$B$15,2,FALSE),0),0.5)</f>
        <v>0</v>
      </c>
      <c r="S699">
        <f>IF(K699=1,1,IFERROR(IF(H699="pass",VLOOKUP(F699,[1]Lookup!$D$2:$E$26,2,FALSE),0),1.6))</f>
        <v>1.8</v>
      </c>
      <c r="T699" s="6">
        <v>1.845</v>
      </c>
      <c r="U699" s="6">
        <f t="shared" si="10"/>
        <v>1.8153000000000001</v>
      </c>
      <c r="V699" t="s">
        <v>58</v>
      </c>
    </row>
    <row r="700" spans="1:22" hidden="1">
      <c r="A700">
        <v>772</v>
      </c>
      <c r="B700" s="22">
        <v>1</v>
      </c>
      <c r="C700" s="22" t="s">
        <v>18</v>
      </c>
      <c r="D700" s="22" t="s">
        <v>2</v>
      </c>
      <c r="E700" s="22">
        <v>2</v>
      </c>
      <c r="F700" s="22">
        <v>98</v>
      </c>
      <c r="G700" s="22" t="s">
        <v>1183</v>
      </c>
      <c r="H700" s="22" t="s">
        <v>439</v>
      </c>
      <c r="I700" s="22">
        <v>0</v>
      </c>
      <c r="J700" s="22">
        <v>1</v>
      </c>
      <c r="K700" s="22">
        <v>0</v>
      </c>
      <c r="L700" s="22">
        <v>0</v>
      </c>
      <c r="M700" s="22" t="s">
        <v>1153</v>
      </c>
      <c r="N700" s="22">
        <v>2</v>
      </c>
      <c r="O700" s="22">
        <v>2</v>
      </c>
      <c r="P700" s="22">
        <v>0</v>
      </c>
      <c r="Q700" s="22">
        <v>1</v>
      </c>
      <c r="R700">
        <f>IFERROR(IF(I700=1,VLOOKUP(F700,Lookup!$A$2:$B$15,2,FALSE),0),0.5)</f>
        <v>0</v>
      </c>
      <c r="S700">
        <f>IF(K700=1,1,IFERROR(IF(H700="pass",VLOOKUP(F700,[1]Lookup!$D$2:$E$26,2,FALSE),0),1.6))</f>
        <v>3.7</v>
      </c>
      <c r="T700" s="6">
        <v>1.635</v>
      </c>
      <c r="U700" s="6">
        <f t="shared" si="10"/>
        <v>3.7</v>
      </c>
      <c r="V700" t="s">
        <v>160</v>
      </c>
    </row>
    <row r="701" spans="1:22" hidden="1">
      <c r="A701">
        <v>777</v>
      </c>
      <c r="B701" s="22">
        <v>1</v>
      </c>
      <c r="C701" s="22" t="s">
        <v>2</v>
      </c>
      <c r="D701" s="22" t="s">
        <v>18</v>
      </c>
      <c r="E701" s="22">
        <v>39</v>
      </c>
      <c r="F701" s="22">
        <v>61</v>
      </c>
      <c r="G701" s="22" t="s">
        <v>1185</v>
      </c>
      <c r="H701" s="22" t="s">
        <v>439</v>
      </c>
      <c r="I701" s="22">
        <v>0</v>
      </c>
      <c r="J701" s="22">
        <v>1</v>
      </c>
      <c r="K701" s="22">
        <v>0</v>
      </c>
      <c r="L701" s="22">
        <v>0</v>
      </c>
      <c r="M701" s="22" t="s">
        <v>1167</v>
      </c>
      <c r="N701" s="22">
        <v>6</v>
      </c>
      <c r="O701" s="22">
        <v>6</v>
      </c>
      <c r="P701" s="22">
        <v>0</v>
      </c>
      <c r="Q701" s="22">
        <v>1</v>
      </c>
      <c r="R701">
        <f>IFERROR(IF(I701=1,VLOOKUP(F701,Lookup!$A$2:$B$15,2,FALSE),0),0.5)</f>
        <v>0</v>
      </c>
      <c r="S701">
        <f>IF(K701=1,1,IFERROR(IF(H701="pass",VLOOKUP(F701,[1]Lookup!$D$2:$E$26,2,FALSE),0),1.6))</f>
        <v>1.6</v>
      </c>
      <c r="T701" s="6">
        <v>1.7050000000000001</v>
      </c>
      <c r="U701" s="6">
        <f t="shared" si="10"/>
        <v>1.7050000000000001</v>
      </c>
      <c r="V701" t="s">
        <v>52</v>
      </c>
    </row>
    <row r="702" spans="1:22" hidden="1">
      <c r="A702">
        <v>778</v>
      </c>
      <c r="B702" s="22">
        <v>1</v>
      </c>
      <c r="C702" s="22" t="s">
        <v>2</v>
      </c>
      <c r="D702" s="22" t="s">
        <v>18</v>
      </c>
      <c r="E702" s="22">
        <v>33</v>
      </c>
      <c r="F702" s="22">
        <v>67</v>
      </c>
      <c r="G702" s="22" t="s">
        <v>1186</v>
      </c>
      <c r="H702" s="22" t="s">
        <v>439</v>
      </c>
      <c r="I702" s="22">
        <v>0</v>
      </c>
      <c r="J702" s="22">
        <v>1</v>
      </c>
      <c r="K702" s="22">
        <v>0</v>
      </c>
      <c r="L702" s="22">
        <v>0</v>
      </c>
      <c r="M702" s="22" t="s">
        <v>1162</v>
      </c>
      <c r="N702" s="22">
        <v>-2</v>
      </c>
      <c r="O702" s="22">
        <v>-2</v>
      </c>
      <c r="P702" s="22">
        <v>0</v>
      </c>
      <c r="Q702" s="22">
        <v>1</v>
      </c>
      <c r="R702">
        <f>IFERROR(IF(I702=1,VLOOKUP(F702,Lookup!$A$2:$B$15,2,FALSE),0),0.5)</f>
        <v>0</v>
      </c>
      <c r="S702">
        <f>IF(K702=1,1,IFERROR(IF(H702="pass",VLOOKUP(F702,[1]Lookup!$D$2:$E$26,2,FALSE),0),1.6))</f>
        <v>1.6</v>
      </c>
      <c r="T702" s="6">
        <v>1.5650000000000002</v>
      </c>
      <c r="U702" s="6">
        <f t="shared" si="10"/>
        <v>1.5650000000000002</v>
      </c>
      <c r="V702" t="s">
        <v>139</v>
      </c>
    </row>
    <row r="703" spans="1:22" hidden="1">
      <c r="A703">
        <v>780</v>
      </c>
      <c r="B703" s="22">
        <v>1</v>
      </c>
      <c r="C703" s="22" t="s">
        <v>2</v>
      </c>
      <c r="D703" s="22" t="s">
        <v>18</v>
      </c>
      <c r="E703" s="22">
        <v>20</v>
      </c>
      <c r="F703" s="22">
        <v>80</v>
      </c>
      <c r="G703" s="22" t="s">
        <v>1187</v>
      </c>
      <c r="H703" s="22" t="s">
        <v>439</v>
      </c>
      <c r="I703" s="22">
        <v>0</v>
      </c>
      <c r="J703" s="22">
        <v>1</v>
      </c>
      <c r="K703" s="22">
        <v>0</v>
      </c>
      <c r="L703" s="22">
        <v>0</v>
      </c>
      <c r="M703" s="22" t="s">
        <v>1137</v>
      </c>
      <c r="N703" s="22">
        <v>-3</v>
      </c>
      <c r="O703" s="22">
        <v>-3</v>
      </c>
      <c r="P703" s="22">
        <v>0</v>
      </c>
      <c r="Q703" s="22">
        <v>1</v>
      </c>
      <c r="R703">
        <f>IFERROR(IF(I703=1,VLOOKUP(F703,Lookup!$A$2:$B$15,2,FALSE),0),0.5)</f>
        <v>0</v>
      </c>
      <c r="S703">
        <f>IF(K703=1,1,IFERROR(IF(H703="pass",VLOOKUP(F703,[1]Lookup!$D$2:$E$26,2,FALSE),0),1.6))</f>
        <v>1.8</v>
      </c>
      <c r="T703" s="6">
        <v>1.5475000000000001</v>
      </c>
      <c r="U703" s="6">
        <f t="shared" si="10"/>
        <v>1.7141500000000003</v>
      </c>
      <c r="V703" t="s">
        <v>95</v>
      </c>
    </row>
    <row r="704" spans="1:22" hidden="1">
      <c r="A704">
        <v>781</v>
      </c>
      <c r="B704" s="22">
        <v>1</v>
      </c>
      <c r="C704" s="22" t="s">
        <v>2</v>
      </c>
      <c r="D704" s="22" t="s">
        <v>18</v>
      </c>
      <c r="E704" s="22">
        <v>17</v>
      </c>
      <c r="F704" s="22">
        <v>83</v>
      </c>
      <c r="G704" s="22" t="s">
        <v>1188</v>
      </c>
      <c r="H704" s="22" t="s">
        <v>439</v>
      </c>
      <c r="I704" s="22">
        <v>0</v>
      </c>
      <c r="J704" s="22">
        <v>1</v>
      </c>
      <c r="K704" s="22">
        <v>0</v>
      </c>
      <c r="L704" s="22">
        <v>0</v>
      </c>
      <c r="M704" s="22" t="s">
        <v>1135</v>
      </c>
      <c r="N704" s="22">
        <v>4</v>
      </c>
      <c r="O704" s="22">
        <v>4</v>
      </c>
      <c r="P704" s="22">
        <v>0</v>
      </c>
      <c r="Q704" s="22">
        <v>1</v>
      </c>
      <c r="R704">
        <f>IFERROR(IF(I704=1,VLOOKUP(F704,Lookup!$A$2:$B$15,2,FALSE),0),0.5)</f>
        <v>0</v>
      </c>
      <c r="S704">
        <f>IF(K704=1,1,IFERROR(IF(H704="pass",VLOOKUP(F704,[1]Lookup!$D$2:$E$26,2,FALSE),0),1.6))</f>
        <v>2</v>
      </c>
      <c r="T704" s="6">
        <v>1.6700000000000002</v>
      </c>
      <c r="U704" s="6">
        <f t="shared" si="10"/>
        <v>1.8878000000000001</v>
      </c>
      <c r="V704" t="s">
        <v>38</v>
      </c>
    </row>
    <row r="705" spans="1:22" hidden="1">
      <c r="A705">
        <v>782</v>
      </c>
      <c r="B705" s="22">
        <v>1</v>
      </c>
      <c r="C705" s="22" t="s">
        <v>2</v>
      </c>
      <c r="D705" s="22" t="s">
        <v>18</v>
      </c>
      <c r="E705" s="22">
        <v>13</v>
      </c>
      <c r="F705" s="22">
        <v>87</v>
      </c>
      <c r="G705" s="22" t="s">
        <v>1189</v>
      </c>
      <c r="H705" s="22" t="s">
        <v>439</v>
      </c>
      <c r="I705" s="22">
        <v>0</v>
      </c>
      <c r="J705" s="22">
        <v>1</v>
      </c>
      <c r="K705" s="22">
        <v>0</v>
      </c>
      <c r="L705" s="22">
        <v>0</v>
      </c>
      <c r="M705" s="22" t="s">
        <v>1144</v>
      </c>
      <c r="N705" s="22">
        <v>13</v>
      </c>
      <c r="O705" s="22">
        <v>13</v>
      </c>
      <c r="P705" s="22">
        <v>0</v>
      </c>
      <c r="Q705" s="22">
        <v>1</v>
      </c>
      <c r="R705">
        <f>IFERROR(IF(I705=1,VLOOKUP(F705,Lookup!$A$2:$B$15,2,FALSE),0),0.5)</f>
        <v>0</v>
      </c>
      <c r="S705">
        <f>IF(K705=1,1,IFERROR(IF(H705="pass",VLOOKUP(F705,[1]Lookup!$D$2:$E$26,2,FALSE),0),1.6))</f>
        <v>2.2000000000000002</v>
      </c>
      <c r="T705" s="6">
        <v>1.8275000000000001</v>
      </c>
      <c r="U705" s="6">
        <f t="shared" si="10"/>
        <v>2.0733500000000005</v>
      </c>
      <c r="V705" t="s">
        <v>62</v>
      </c>
    </row>
    <row r="706" spans="1:22" hidden="1">
      <c r="A706">
        <v>786</v>
      </c>
      <c r="B706" s="22">
        <v>1</v>
      </c>
      <c r="C706" s="22" t="s">
        <v>2</v>
      </c>
      <c r="D706" s="22" t="s">
        <v>18</v>
      </c>
      <c r="E706" s="22">
        <v>25</v>
      </c>
      <c r="F706" s="22">
        <v>75</v>
      </c>
      <c r="G706" s="22" t="s">
        <v>1192</v>
      </c>
      <c r="H706" s="22" t="s">
        <v>439</v>
      </c>
      <c r="I706" s="22">
        <v>0</v>
      </c>
      <c r="J706" s="22">
        <v>1</v>
      </c>
      <c r="K706" s="22">
        <v>0</v>
      </c>
      <c r="L706" s="22">
        <v>0</v>
      </c>
      <c r="M706" s="22" t="s">
        <v>1144</v>
      </c>
      <c r="N706" s="22">
        <v>25</v>
      </c>
      <c r="O706" s="22">
        <v>25</v>
      </c>
      <c r="P706" s="22">
        <v>0</v>
      </c>
      <c r="Q706" s="22">
        <v>1</v>
      </c>
      <c r="R706">
        <f>IFERROR(IF(I706=1,VLOOKUP(F706,Lookup!$A$2:$B$15,2,FALSE),0),0.5)</f>
        <v>0</v>
      </c>
      <c r="S706">
        <f>IF(K706=1,1,IFERROR(IF(H706="pass",VLOOKUP(F706,[1]Lookup!$D$2:$E$26,2,FALSE),0),1.6))</f>
        <v>1.8</v>
      </c>
      <c r="T706" s="6">
        <v>2.0375000000000001</v>
      </c>
      <c r="U706" s="6">
        <f t="shared" si="10"/>
        <v>1.8807500000000004</v>
      </c>
      <c r="V706" t="s">
        <v>62</v>
      </c>
    </row>
    <row r="707" spans="1:22" hidden="1">
      <c r="A707">
        <v>788</v>
      </c>
      <c r="B707" s="22">
        <v>1</v>
      </c>
      <c r="C707" s="22" t="s">
        <v>2</v>
      </c>
      <c r="D707" s="22" t="s">
        <v>18</v>
      </c>
      <c r="E707" s="22">
        <v>25</v>
      </c>
      <c r="F707" s="22">
        <v>75</v>
      </c>
      <c r="G707" s="22" t="s">
        <v>1193</v>
      </c>
      <c r="H707" s="22" t="s">
        <v>439</v>
      </c>
      <c r="I707" s="22">
        <v>0</v>
      </c>
      <c r="J707" s="22">
        <v>1</v>
      </c>
      <c r="K707" s="22">
        <v>0</v>
      </c>
      <c r="L707" s="22">
        <v>0</v>
      </c>
      <c r="M707" s="22" t="s">
        <v>1175</v>
      </c>
      <c r="N707" s="22">
        <v>13</v>
      </c>
      <c r="O707" s="22">
        <v>13</v>
      </c>
      <c r="P707" s="22">
        <v>0</v>
      </c>
      <c r="Q707" s="22">
        <v>1</v>
      </c>
      <c r="R707">
        <f>IFERROR(IF(I707=1,VLOOKUP(F707,Lookup!$A$2:$B$15,2,FALSE),0),0.5)</f>
        <v>0</v>
      </c>
      <c r="S707">
        <f>IF(K707=1,1,IFERROR(IF(H707="pass",VLOOKUP(F707,[1]Lookup!$D$2:$E$26,2,FALSE),0),1.6))</f>
        <v>1.8</v>
      </c>
      <c r="T707" s="6">
        <v>1.8275000000000001</v>
      </c>
      <c r="U707" s="6">
        <f t="shared" ref="U707:U770" si="11">R707+IF(S707&gt;=3.2,S707,IF(AND(S707&lt;3.2,S707&gt;=1.8),S707*0.66+T707*0.34,T707))+K707*0.4735*2</f>
        <v>1.8093500000000002</v>
      </c>
      <c r="V707" t="s">
        <v>66</v>
      </c>
    </row>
    <row r="708" spans="1:22" hidden="1">
      <c r="A708">
        <v>790</v>
      </c>
      <c r="B708" s="22">
        <v>1</v>
      </c>
      <c r="C708" s="22" t="s">
        <v>2</v>
      </c>
      <c r="D708" s="22" t="s">
        <v>18</v>
      </c>
      <c r="E708" s="22">
        <v>5</v>
      </c>
      <c r="F708" s="22">
        <v>95</v>
      </c>
      <c r="G708" s="22" t="s">
        <v>1194</v>
      </c>
      <c r="H708" s="22" t="s">
        <v>439</v>
      </c>
      <c r="I708" s="22">
        <v>0</v>
      </c>
      <c r="J708" s="22">
        <v>1</v>
      </c>
      <c r="K708" s="22">
        <v>0</v>
      </c>
      <c r="L708" s="22">
        <v>0</v>
      </c>
      <c r="M708" s="22" t="s">
        <v>1135</v>
      </c>
      <c r="N708" s="22">
        <v>5</v>
      </c>
      <c r="O708" s="22">
        <v>5</v>
      </c>
      <c r="P708" s="22">
        <v>0</v>
      </c>
      <c r="Q708" s="22">
        <v>1</v>
      </c>
      <c r="R708">
        <f>IFERROR(IF(I708=1,VLOOKUP(F708,Lookup!$A$2:$B$15,2,FALSE),0),0.5)</f>
        <v>0</v>
      </c>
      <c r="S708">
        <f>IF(K708=1,1,IFERROR(IF(H708="pass",VLOOKUP(F708,[1]Lookup!$D$2:$E$26,2,FALSE),0),1.6))</f>
        <v>3.2</v>
      </c>
      <c r="T708" s="6">
        <v>1.6875</v>
      </c>
      <c r="U708" s="6">
        <f t="shared" si="11"/>
        <v>3.2</v>
      </c>
      <c r="V708" t="s">
        <v>38</v>
      </c>
    </row>
    <row r="709" spans="1:22" hidden="1">
      <c r="A709">
        <v>794</v>
      </c>
      <c r="B709" s="22">
        <v>1</v>
      </c>
      <c r="C709" s="22" t="s">
        <v>2</v>
      </c>
      <c r="D709" s="22" t="s">
        <v>18</v>
      </c>
      <c r="E709" s="22">
        <v>21</v>
      </c>
      <c r="F709" s="22">
        <v>79</v>
      </c>
      <c r="G709" s="22" t="s">
        <v>1196</v>
      </c>
      <c r="H709" s="22" t="s">
        <v>439</v>
      </c>
      <c r="I709" s="22">
        <v>0</v>
      </c>
      <c r="J709" s="22">
        <v>1</v>
      </c>
      <c r="K709" s="22">
        <v>0</v>
      </c>
      <c r="L709" s="22">
        <v>0</v>
      </c>
      <c r="M709" s="22" t="s">
        <v>1144</v>
      </c>
      <c r="N709" s="22">
        <v>-3</v>
      </c>
      <c r="O709" s="22">
        <v>-3</v>
      </c>
      <c r="P709" s="22">
        <v>0</v>
      </c>
      <c r="Q709" s="22">
        <v>1</v>
      </c>
      <c r="R709">
        <f>IFERROR(IF(I709=1,VLOOKUP(F709,Lookup!$A$2:$B$15,2,FALSE),0),0.5)</f>
        <v>0</v>
      </c>
      <c r="S709">
        <f>IF(K709=1,1,IFERROR(IF(H709="pass",VLOOKUP(F709,[1]Lookup!$D$2:$E$26,2,FALSE),0),1.6))</f>
        <v>1.8</v>
      </c>
      <c r="T709" s="6">
        <v>1.5475000000000001</v>
      </c>
      <c r="U709" s="6">
        <f t="shared" si="11"/>
        <v>1.7141500000000003</v>
      </c>
      <c r="V709" t="s">
        <v>62</v>
      </c>
    </row>
    <row r="710" spans="1:22" hidden="1">
      <c r="A710">
        <v>795</v>
      </c>
      <c r="B710" s="22">
        <v>1</v>
      </c>
      <c r="C710" s="22" t="s">
        <v>2</v>
      </c>
      <c r="D710" s="22" t="s">
        <v>18</v>
      </c>
      <c r="E710" s="22">
        <v>17</v>
      </c>
      <c r="F710" s="22">
        <v>83</v>
      </c>
      <c r="G710" s="22" t="s">
        <v>1197</v>
      </c>
      <c r="H710" s="22" t="s">
        <v>439</v>
      </c>
      <c r="I710" s="22">
        <v>0</v>
      </c>
      <c r="J710" s="22">
        <v>1</v>
      </c>
      <c r="K710" s="22">
        <v>0</v>
      </c>
      <c r="L710" s="22">
        <v>0</v>
      </c>
      <c r="M710" s="22" t="s">
        <v>1162</v>
      </c>
      <c r="N710" s="22">
        <v>17</v>
      </c>
      <c r="O710" s="22">
        <v>17</v>
      </c>
      <c r="P710" s="22">
        <v>0</v>
      </c>
      <c r="Q710" s="22">
        <v>1</v>
      </c>
      <c r="R710">
        <f>IFERROR(IF(I710=1,VLOOKUP(F710,Lookup!$A$2:$B$15,2,FALSE),0),0.5)</f>
        <v>0</v>
      </c>
      <c r="S710">
        <f>IF(K710=1,1,IFERROR(IF(H710="pass",VLOOKUP(F710,[1]Lookup!$D$2:$E$26,2,FALSE),0),1.6))</f>
        <v>2</v>
      </c>
      <c r="T710" s="6">
        <v>1.8975</v>
      </c>
      <c r="U710" s="6">
        <f t="shared" si="11"/>
        <v>1.96515</v>
      </c>
      <c r="V710" t="s">
        <v>139</v>
      </c>
    </row>
    <row r="711" spans="1:22" hidden="1">
      <c r="A711">
        <v>796</v>
      </c>
      <c r="B711" s="22">
        <v>1</v>
      </c>
      <c r="C711" s="22" t="s">
        <v>2</v>
      </c>
      <c r="D711" s="22" t="s">
        <v>18</v>
      </c>
      <c r="E711" s="22">
        <v>17</v>
      </c>
      <c r="F711" s="22">
        <v>83</v>
      </c>
      <c r="G711" s="22" t="s">
        <v>1198</v>
      </c>
      <c r="H711" s="22" t="s">
        <v>439</v>
      </c>
      <c r="I711" s="22">
        <v>0</v>
      </c>
      <c r="J711" s="22">
        <v>1</v>
      </c>
      <c r="K711" s="22">
        <v>0</v>
      </c>
      <c r="L711" s="22">
        <v>0</v>
      </c>
      <c r="M711" s="22" t="s">
        <v>1144</v>
      </c>
      <c r="N711" s="22">
        <v>10</v>
      </c>
      <c r="O711" s="22">
        <v>10</v>
      </c>
      <c r="P711" s="22">
        <v>0</v>
      </c>
      <c r="Q711" s="22">
        <v>1</v>
      </c>
      <c r="R711">
        <f>IFERROR(IF(I711=1,VLOOKUP(F711,Lookup!$A$2:$B$15,2,FALSE),0),0.5)</f>
        <v>0</v>
      </c>
      <c r="S711">
        <f>IF(K711=1,1,IFERROR(IF(H711="pass",VLOOKUP(F711,[1]Lookup!$D$2:$E$26,2,FALSE),0),1.6))</f>
        <v>2</v>
      </c>
      <c r="T711" s="6">
        <v>1.7750000000000001</v>
      </c>
      <c r="U711" s="6">
        <f t="shared" si="11"/>
        <v>1.9235000000000002</v>
      </c>
      <c r="V711" t="s">
        <v>62</v>
      </c>
    </row>
    <row r="712" spans="1:22" hidden="1">
      <c r="A712">
        <v>799</v>
      </c>
      <c r="B712" s="22">
        <v>1</v>
      </c>
      <c r="C712" s="22" t="s">
        <v>18</v>
      </c>
      <c r="D712" s="22" t="s">
        <v>2</v>
      </c>
      <c r="E712" s="22">
        <v>57</v>
      </c>
      <c r="F712" s="22">
        <v>43</v>
      </c>
      <c r="G712" s="22" t="s">
        <v>1199</v>
      </c>
      <c r="H712" s="22" t="s">
        <v>439</v>
      </c>
      <c r="I712" s="22">
        <v>0</v>
      </c>
      <c r="J712" s="22">
        <v>1</v>
      </c>
      <c r="K712" s="22">
        <v>0</v>
      </c>
      <c r="L712" s="22">
        <v>0</v>
      </c>
      <c r="M712" s="22" t="s">
        <v>1133</v>
      </c>
      <c r="N712" s="22">
        <v>5</v>
      </c>
      <c r="O712" s="22">
        <v>5</v>
      </c>
      <c r="P712" s="22">
        <v>0</v>
      </c>
      <c r="Q712" s="22">
        <v>1</v>
      </c>
      <c r="R712">
        <f>IFERROR(IF(I712=1,VLOOKUP(F712,Lookup!$A$2:$B$15,2,FALSE),0),0.5)</f>
        <v>0</v>
      </c>
      <c r="S712">
        <f>IF(K712=1,1,IFERROR(IF(H712="pass",VLOOKUP(F712,[1]Lookup!$D$2:$E$26,2,FALSE),0),1.6))</f>
        <v>1.6</v>
      </c>
      <c r="T712" s="6">
        <v>1.6875</v>
      </c>
      <c r="U712" s="6">
        <f t="shared" si="11"/>
        <v>1.6875</v>
      </c>
      <c r="V712" t="s">
        <v>58</v>
      </c>
    </row>
    <row r="713" spans="1:22" hidden="1">
      <c r="A713">
        <v>800</v>
      </c>
      <c r="B713" s="22">
        <v>1</v>
      </c>
      <c r="C713" s="22" t="s">
        <v>18</v>
      </c>
      <c r="D713" s="22" t="s">
        <v>2</v>
      </c>
      <c r="E713" s="22">
        <v>47</v>
      </c>
      <c r="F713" s="22">
        <v>53</v>
      </c>
      <c r="G713" s="22" t="s">
        <v>1200</v>
      </c>
      <c r="H713" s="22" t="s">
        <v>439</v>
      </c>
      <c r="I713" s="22">
        <v>0</v>
      </c>
      <c r="J713" s="22">
        <v>1</v>
      </c>
      <c r="K713" s="22">
        <v>0</v>
      </c>
      <c r="L713" s="22">
        <v>0</v>
      </c>
      <c r="M713" s="22" t="s">
        <v>634</v>
      </c>
      <c r="N713" s="22">
        <v>45</v>
      </c>
      <c r="O713" s="22">
        <v>45</v>
      </c>
      <c r="P713" s="22">
        <v>0</v>
      </c>
      <c r="Q713" s="22">
        <v>1</v>
      </c>
      <c r="R713">
        <f>IFERROR(IF(I713=1,VLOOKUP(F713,Lookup!$A$2:$B$15,2,FALSE),0),0.5)</f>
        <v>0</v>
      </c>
      <c r="S713">
        <f>IF(K713=1,1,IFERROR(IF(H713="pass",VLOOKUP(F713,[1]Lookup!$D$2:$E$26,2,FALSE),0),1.6))</f>
        <v>1.6</v>
      </c>
      <c r="T713" s="6">
        <v>2.3875000000000002</v>
      </c>
      <c r="U713" s="6">
        <f t="shared" si="11"/>
        <v>2.3875000000000002</v>
      </c>
      <c r="V713" t="s">
        <v>412</v>
      </c>
    </row>
    <row r="714" spans="1:22" hidden="1">
      <c r="A714">
        <v>806</v>
      </c>
      <c r="B714" s="22">
        <v>1</v>
      </c>
      <c r="C714" s="22" t="s">
        <v>2</v>
      </c>
      <c r="D714" s="22" t="s">
        <v>18</v>
      </c>
      <c r="E714" s="22">
        <v>38</v>
      </c>
      <c r="F714" s="22">
        <v>62</v>
      </c>
      <c r="G714" s="22" t="s">
        <v>1202</v>
      </c>
      <c r="H714" s="22" t="s">
        <v>439</v>
      </c>
      <c r="I714" s="22">
        <v>0</v>
      </c>
      <c r="J714" s="22">
        <v>1</v>
      </c>
      <c r="K714" s="22">
        <v>0</v>
      </c>
      <c r="L714" s="22">
        <v>0</v>
      </c>
      <c r="M714" s="22" t="s">
        <v>1135</v>
      </c>
      <c r="N714" s="22">
        <v>6</v>
      </c>
      <c r="O714" s="22">
        <v>6</v>
      </c>
      <c r="P714" s="22">
        <v>0</v>
      </c>
      <c r="Q714" s="22">
        <v>1</v>
      </c>
      <c r="R714">
        <f>IFERROR(IF(I714=1,VLOOKUP(F714,Lookup!$A$2:$B$15,2,FALSE),0),0.5)</f>
        <v>0</v>
      </c>
      <c r="S714">
        <f>IF(K714=1,1,IFERROR(IF(H714="pass",VLOOKUP(F714,[1]Lookup!$D$2:$E$26,2,FALSE),0),1.6))</f>
        <v>1.6</v>
      </c>
      <c r="T714" s="6">
        <v>1.7050000000000001</v>
      </c>
      <c r="U714" s="6">
        <f t="shared" si="11"/>
        <v>1.7050000000000001</v>
      </c>
      <c r="V714" t="s">
        <v>38</v>
      </c>
    </row>
    <row r="715" spans="1:22" hidden="1">
      <c r="A715">
        <v>807</v>
      </c>
      <c r="B715" s="22">
        <v>1</v>
      </c>
      <c r="C715" s="22" t="s">
        <v>2</v>
      </c>
      <c r="D715" s="22" t="s">
        <v>18</v>
      </c>
      <c r="E715" s="22">
        <v>31</v>
      </c>
      <c r="F715" s="22">
        <v>69</v>
      </c>
      <c r="G715" s="22" t="s">
        <v>1203</v>
      </c>
      <c r="H715" s="22" t="s">
        <v>439</v>
      </c>
      <c r="I715" s="22">
        <v>0</v>
      </c>
      <c r="J715" s="22">
        <v>1</v>
      </c>
      <c r="K715" s="22">
        <v>0</v>
      </c>
      <c r="L715" s="22">
        <v>0</v>
      </c>
      <c r="M715" s="22" t="s">
        <v>1162</v>
      </c>
      <c r="N715" s="22">
        <v>9</v>
      </c>
      <c r="O715" s="22">
        <v>9</v>
      </c>
      <c r="P715" s="22">
        <v>0</v>
      </c>
      <c r="Q715" s="22">
        <v>1</v>
      </c>
      <c r="R715">
        <f>IFERROR(IF(I715=1,VLOOKUP(F715,Lookup!$A$2:$B$15,2,FALSE),0),0.5)</f>
        <v>0</v>
      </c>
      <c r="S715">
        <f>IF(K715=1,1,IFERROR(IF(H715="pass",VLOOKUP(F715,[1]Lookup!$D$2:$E$26,2,FALSE),0),1.6))</f>
        <v>1.6</v>
      </c>
      <c r="T715" s="6">
        <v>1.7575000000000001</v>
      </c>
      <c r="U715" s="6">
        <f t="shared" si="11"/>
        <v>1.7575000000000001</v>
      </c>
      <c r="V715" t="s">
        <v>139</v>
      </c>
    </row>
    <row r="716" spans="1:22" hidden="1">
      <c r="A716">
        <v>808</v>
      </c>
      <c r="B716" s="22">
        <v>1</v>
      </c>
      <c r="C716" s="22" t="s">
        <v>2</v>
      </c>
      <c r="D716" s="22" t="s">
        <v>18</v>
      </c>
      <c r="E716" s="22">
        <v>31</v>
      </c>
      <c r="F716" s="22">
        <v>69</v>
      </c>
      <c r="G716" s="22" t="s">
        <v>1204</v>
      </c>
      <c r="H716" s="22" t="s">
        <v>439</v>
      </c>
      <c r="I716" s="22">
        <v>0</v>
      </c>
      <c r="J716" s="22">
        <v>1</v>
      </c>
      <c r="K716" s="22">
        <v>0</v>
      </c>
      <c r="L716" s="22">
        <v>0</v>
      </c>
      <c r="M716" s="22" t="s">
        <v>1144</v>
      </c>
      <c r="N716" s="22">
        <v>5</v>
      </c>
      <c r="O716" s="22">
        <v>5</v>
      </c>
      <c r="P716" s="22">
        <v>0</v>
      </c>
      <c r="Q716" s="22">
        <v>1</v>
      </c>
      <c r="R716">
        <f>IFERROR(IF(I716=1,VLOOKUP(F716,Lookup!$A$2:$B$15,2,FALSE),0),0.5)</f>
        <v>0</v>
      </c>
      <c r="S716">
        <f>IF(K716=1,1,IFERROR(IF(H716="pass",VLOOKUP(F716,[1]Lookup!$D$2:$E$26,2,FALSE),0),1.6))</f>
        <v>1.6</v>
      </c>
      <c r="T716" s="6">
        <v>1.6875</v>
      </c>
      <c r="U716" s="6">
        <f t="shared" si="11"/>
        <v>1.6875</v>
      </c>
      <c r="V716" t="s">
        <v>62</v>
      </c>
    </row>
    <row r="717" spans="1:22" hidden="1">
      <c r="A717">
        <v>815</v>
      </c>
      <c r="B717" s="22">
        <v>1</v>
      </c>
      <c r="C717" s="22" t="s">
        <v>18</v>
      </c>
      <c r="D717" s="22" t="s">
        <v>2</v>
      </c>
      <c r="E717" s="22">
        <v>50</v>
      </c>
      <c r="F717" s="22">
        <v>50</v>
      </c>
      <c r="G717" s="22" t="s">
        <v>1205</v>
      </c>
      <c r="H717" s="22" t="s">
        <v>439</v>
      </c>
      <c r="I717" s="22">
        <v>0</v>
      </c>
      <c r="J717" s="22">
        <v>1</v>
      </c>
      <c r="K717" s="22">
        <v>0</v>
      </c>
      <c r="L717" s="22">
        <v>0</v>
      </c>
      <c r="M717" s="22" t="s">
        <v>1206</v>
      </c>
      <c r="N717" s="22">
        <v>20</v>
      </c>
      <c r="O717" s="22">
        <v>20</v>
      </c>
      <c r="P717" s="22">
        <v>0</v>
      </c>
      <c r="Q717" s="22">
        <v>1</v>
      </c>
      <c r="R717">
        <f>IFERROR(IF(I717=1,VLOOKUP(F717,Lookup!$A$2:$B$15,2,FALSE),0),0.5)</f>
        <v>0</v>
      </c>
      <c r="S717">
        <f>IF(K717=1,1,IFERROR(IF(H717="pass",VLOOKUP(F717,[1]Lookup!$D$2:$E$26,2,FALSE),0),1.6))</f>
        <v>1.6</v>
      </c>
      <c r="T717" s="6">
        <v>1.9500000000000002</v>
      </c>
      <c r="U717" s="6">
        <f t="shared" si="11"/>
        <v>1.9500000000000002</v>
      </c>
      <c r="V717" t="s">
        <v>482</v>
      </c>
    </row>
    <row r="718" spans="1:22" hidden="1">
      <c r="A718">
        <v>816</v>
      </c>
      <c r="B718" s="22">
        <v>1</v>
      </c>
      <c r="C718" s="22" t="s">
        <v>18</v>
      </c>
      <c r="D718" s="22" t="s">
        <v>2</v>
      </c>
      <c r="E718" s="22">
        <v>50</v>
      </c>
      <c r="F718" s="22">
        <v>50</v>
      </c>
      <c r="G718" s="22" t="s">
        <v>1207</v>
      </c>
      <c r="H718" s="22" t="s">
        <v>439</v>
      </c>
      <c r="I718" s="22">
        <v>0</v>
      </c>
      <c r="J718" s="22">
        <v>1</v>
      </c>
      <c r="K718" s="22">
        <v>0</v>
      </c>
      <c r="L718" s="22">
        <v>0</v>
      </c>
      <c r="M718" s="22" t="s">
        <v>1208</v>
      </c>
      <c r="N718" s="22">
        <v>10</v>
      </c>
      <c r="O718" s="22">
        <v>10</v>
      </c>
      <c r="P718" s="22">
        <v>0</v>
      </c>
      <c r="Q718" s="22">
        <v>1</v>
      </c>
      <c r="R718">
        <f>IFERROR(IF(I718=1,VLOOKUP(F718,Lookup!$A$2:$B$15,2,FALSE),0),0.5)</f>
        <v>0</v>
      </c>
      <c r="S718">
        <f>IF(K718=1,1,IFERROR(IF(H718="pass",VLOOKUP(F718,[1]Lookup!$D$2:$E$26,2,FALSE),0),1.6))</f>
        <v>1.6</v>
      </c>
      <c r="T718" s="6">
        <v>1.7750000000000001</v>
      </c>
      <c r="U718" s="6">
        <f t="shared" si="11"/>
        <v>1.7750000000000001</v>
      </c>
      <c r="V718" t="s">
        <v>174</v>
      </c>
    </row>
    <row r="719" spans="1:22" hidden="1">
      <c r="A719">
        <v>822</v>
      </c>
      <c r="B719" s="22">
        <v>1</v>
      </c>
      <c r="C719" s="22" t="s">
        <v>2</v>
      </c>
      <c r="D719" s="22" t="s">
        <v>18</v>
      </c>
      <c r="E719" s="22">
        <v>70</v>
      </c>
      <c r="F719" s="22">
        <v>30</v>
      </c>
      <c r="G719" s="22" t="s">
        <v>1211</v>
      </c>
      <c r="H719" s="22" t="s">
        <v>439</v>
      </c>
      <c r="I719" s="22">
        <v>0</v>
      </c>
      <c r="J719" s="22">
        <v>1</v>
      </c>
      <c r="K719" s="22">
        <v>0</v>
      </c>
      <c r="L719" s="22">
        <v>0</v>
      </c>
      <c r="M719" s="22" t="s">
        <v>1135</v>
      </c>
      <c r="N719" s="22">
        <v>11</v>
      </c>
      <c r="O719" s="22">
        <v>11</v>
      </c>
      <c r="P719" s="22">
        <v>0</v>
      </c>
      <c r="Q719" s="22">
        <v>1</v>
      </c>
      <c r="R719">
        <f>IFERROR(IF(I719=1,VLOOKUP(F719,Lookup!$A$2:$B$15,2,FALSE),0),0.5)</f>
        <v>0</v>
      </c>
      <c r="S719">
        <f>IF(K719=1,1,IFERROR(IF(H719="pass",VLOOKUP(F719,[1]Lookup!$D$2:$E$26,2,FALSE),0),1.6))</f>
        <v>1.6</v>
      </c>
      <c r="T719" s="6">
        <v>1.7925</v>
      </c>
      <c r="U719" s="6">
        <f t="shared" si="11"/>
        <v>1.7925</v>
      </c>
      <c r="V719" t="s">
        <v>38</v>
      </c>
    </row>
    <row r="720" spans="1:22" hidden="1">
      <c r="A720">
        <v>823</v>
      </c>
      <c r="B720" s="22">
        <v>1</v>
      </c>
      <c r="C720" s="22" t="s">
        <v>2</v>
      </c>
      <c r="D720" s="22" t="s">
        <v>18</v>
      </c>
      <c r="E720" s="22">
        <v>54</v>
      </c>
      <c r="F720" s="22">
        <v>46</v>
      </c>
      <c r="G720" s="22" t="s">
        <v>1212</v>
      </c>
      <c r="H720" s="22" t="s">
        <v>439</v>
      </c>
      <c r="I720" s="22">
        <v>0</v>
      </c>
      <c r="J720" s="22">
        <v>1</v>
      </c>
      <c r="K720" s="22">
        <v>0</v>
      </c>
      <c r="L720" s="22">
        <v>0</v>
      </c>
      <c r="M720" s="22" t="s">
        <v>1135</v>
      </c>
      <c r="N720" s="22">
        <v>6</v>
      </c>
      <c r="O720" s="22">
        <v>6</v>
      </c>
      <c r="P720" s="22">
        <v>0</v>
      </c>
      <c r="Q720" s="22">
        <v>1</v>
      </c>
      <c r="R720">
        <f>IFERROR(IF(I720=1,VLOOKUP(F720,Lookup!$A$2:$B$15,2,FALSE),0),0.5)</f>
        <v>0</v>
      </c>
      <c r="S720">
        <f>IF(K720=1,1,IFERROR(IF(H720="pass",VLOOKUP(F720,[1]Lookup!$D$2:$E$26,2,FALSE),0),1.6))</f>
        <v>1.6</v>
      </c>
      <c r="T720" s="6">
        <v>1.7050000000000001</v>
      </c>
      <c r="U720" s="6">
        <f t="shared" si="11"/>
        <v>1.7050000000000001</v>
      </c>
      <c r="V720" t="s">
        <v>38</v>
      </c>
    </row>
    <row r="721" spans="1:22" hidden="1">
      <c r="A721">
        <v>825</v>
      </c>
      <c r="B721" s="22">
        <v>1</v>
      </c>
      <c r="C721" s="22" t="s">
        <v>2</v>
      </c>
      <c r="D721" s="22" t="s">
        <v>18</v>
      </c>
      <c r="E721" s="22">
        <v>48</v>
      </c>
      <c r="F721" s="22">
        <v>52</v>
      </c>
      <c r="G721" s="22" t="s">
        <v>1214</v>
      </c>
      <c r="H721" s="22" t="s">
        <v>439</v>
      </c>
      <c r="I721" s="22">
        <v>0</v>
      </c>
      <c r="J721" s="22">
        <v>1</v>
      </c>
      <c r="K721" s="22">
        <v>0</v>
      </c>
      <c r="L721" s="22">
        <v>0</v>
      </c>
      <c r="M721" s="22" t="s">
        <v>1135</v>
      </c>
      <c r="N721" s="22">
        <v>14</v>
      </c>
      <c r="O721" s="22">
        <v>14</v>
      </c>
      <c r="P721" s="22">
        <v>0</v>
      </c>
      <c r="Q721" s="22">
        <v>1</v>
      </c>
      <c r="R721">
        <f>IFERROR(IF(I721=1,VLOOKUP(F721,Lookup!$A$2:$B$15,2,FALSE),0),0.5)</f>
        <v>0</v>
      </c>
      <c r="S721">
        <f>IF(K721=1,1,IFERROR(IF(H721="pass",VLOOKUP(F721,[1]Lookup!$D$2:$E$26,2,FALSE),0),1.6))</f>
        <v>1.6</v>
      </c>
      <c r="T721" s="6">
        <v>1.845</v>
      </c>
      <c r="U721" s="6">
        <f t="shared" si="11"/>
        <v>1.845</v>
      </c>
      <c r="V721" t="s">
        <v>38</v>
      </c>
    </row>
    <row r="722" spans="1:22" hidden="1">
      <c r="A722">
        <v>826</v>
      </c>
      <c r="B722" s="22">
        <v>1</v>
      </c>
      <c r="C722" s="22" t="s">
        <v>2</v>
      </c>
      <c r="D722" s="22" t="s">
        <v>18</v>
      </c>
      <c r="E722" s="22">
        <v>34</v>
      </c>
      <c r="F722" s="22">
        <v>66</v>
      </c>
      <c r="G722" s="22" t="s">
        <v>1215</v>
      </c>
      <c r="H722" s="22" t="s">
        <v>439</v>
      </c>
      <c r="I722" s="22">
        <v>0</v>
      </c>
      <c r="J722" s="22">
        <v>1</v>
      </c>
      <c r="K722" s="22">
        <v>0</v>
      </c>
      <c r="L722" s="22">
        <v>0</v>
      </c>
      <c r="M722" s="22" t="s">
        <v>1162</v>
      </c>
      <c r="N722" s="22">
        <v>6</v>
      </c>
      <c r="O722" s="22">
        <v>6</v>
      </c>
      <c r="P722" s="22">
        <v>0</v>
      </c>
      <c r="Q722" s="22">
        <v>1</v>
      </c>
      <c r="R722">
        <f>IFERROR(IF(I722=1,VLOOKUP(F722,Lookup!$A$2:$B$15,2,FALSE),0),0.5)</f>
        <v>0</v>
      </c>
      <c r="S722">
        <f>IF(K722=1,1,IFERROR(IF(H722="pass",VLOOKUP(F722,[1]Lookup!$D$2:$E$26,2,FALSE),0),1.6))</f>
        <v>1.6</v>
      </c>
      <c r="T722" s="6">
        <v>1.7050000000000001</v>
      </c>
      <c r="U722" s="6">
        <f t="shared" si="11"/>
        <v>1.7050000000000001</v>
      </c>
      <c r="V722" t="s">
        <v>139</v>
      </c>
    </row>
    <row r="723" spans="1:22" hidden="1">
      <c r="A723">
        <v>828</v>
      </c>
      <c r="B723" s="22">
        <v>1</v>
      </c>
      <c r="C723" s="22" t="s">
        <v>2</v>
      </c>
      <c r="D723" s="22" t="s">
        <v>18</v>
      </c>
      <c r="E723" s="22">
        <v>18</v>
      </c>
      <c r="F723" s="22">
        <v>82</v>
      </c>
      <c r="G723" s="22" t="s">
        <v>1216</v>
      </c>
      <c r="H723" s="22" t="s">
        <v>439</v>
      </c>
      <c r="I723" s="22">
        <v>0</v>
      </c>
      <c r="J723" s="22">
        <v>1</v>
      </c>
      <c r="K723" s="22">
        <v>0</v>
      </c>
      <c r="L723" s="22">
        <v>0</v>
      </c>
      <c r="M723" s="22" t="s">
        <v>1160</v>
      </c>
      <c r="N723" s="22">
        <v>-4</v>
      </c>
      <c r="O723" s="22">
        <v>-4</v>
      </c>
      <c r="P723" s="22">
        <v>0</v>
      </c>
      <c r="Q723" s="22">
        <v>1</v>
      </c>
      <c r="R723">
        <f>IFERROR(IF(I723=1,VLOOKUP(F723,Lookup!$A$2:$B$15,2,FALSE),0),0.5)</f>
        <v>0</v>
      </c>
      <c r="S723">
        <f>IF(K723=1,1,IFERROR(IF(H723="pass",VLOOKUP(F723,[1]Lookup!$D$2:$E$26,2,FALSE),0),1.6))</f>
        <v>2</v>
      </c>
      <c r="T723" s="6">
        <v>1.53</v>
      </c>
      <c r="U723" s="6">
        <f t="shared" si="11"/>
        <v>1.8402000000000001</v>
      </c>
      <c r="V723" t="s">
        <v>180</v>
      </c>
    </row>
    <row r="724" spans="1:22" hidden="1">
      <c r="A724">
        <v>829</v>
      </c>
      <c r="B724" s="22">
        <v>1</v>
      </c>
      <c r="C724" s="22" t="s">
        <v>2</v>
      </c>
      <c r="D724" s="22" t="s">
        <v>18</v>
      </c>
      <c r="E724" s="22">
        <v>12</v>
      </c>
      <c r="F724" s="22">
        <v>88</v>
      </c>
      <c r="G724" s="22" t="s">
        <v>1217</v>
      </c>
      <c r="H724" s="22" t="s">
        <v>439</v>
      </c>
      <c r="I724" s="22">
        <v>0</v>
      </c>
      <c r="J724" s="22">
        <v>1</v>
      </c>
      <c r="K724" s="22">
        <v>0</v>
      </c>
      <c r="L724" s="22">
        <v>0</v>
      </c>
      <c r="M724" s="22" t="s">
        <v>1135</v>
      </c>
      <c r="N724" s="22">
        <v>4</v>
      </c>
      <c r="O724" s="22">
        <v>4</v>
      </c>
      <c r="P724" s="22">
        <v>0</v>
      </c>
      <c r="Q724" s="22">
        <v>1</v>
      </c>
      <c r="R724">
        <f>IFERROR(IF(I724=1,VLOOKUP(F724,Lookup!$A$2:$B$15,2,FALSE),0),0.5)</f>
        <v>0</v>
      </c>
      <c r="S724">
        <f>IF(K724=1,1,IFERROR(IF(H724="pass",VLOOKUP(F724,[1]Lookup!$D$2:$E$26,2,FALSE),0),1.6))</f>
        <v>2.2000000000000002</v>
      </c>
      <c r="T724" s="6">
        <v>1.6700000000000002</v>
      </c>
      <c r="U724" s="6">
        <f t="shared" si="11"/>
        <v>2.0198</v>
      </c>
      <c r="V724" t="s">
        <v>38</v>
      </c>
    </row>
    <row r="725" spans="1:22" hidden="1">
      <c r="A725">
        <v>831</v>
      </c>
      <c r="B725" s="22">
        <v>1</v>
      </c>
      <c r="C725" s="22" t="s">
        <v>2</v>
      </c>
      <c r="D725" s="22" t="s">
        <v>18</v>
      </c>
      <c r="E725" s="22">
        <v>5</v>
      </c>
      <c r="F725" s="22">
        <v>95</v>
      </c>
      <c r="G725" s="22" t="s">
        <v>1220</v>
      </c>
      <c r="H725" s="22" t="s">
        <v>439</v>
      </c>
      <c r="I725" s="22">
        <v>0</v>
      </c>
      <c r="J725" s="22">
        <v>1</v>
      </c>
      <c r="K725" s="22">
        <v>0</v>
      </c>
      <c r="L725" s="22">
        <v>0</v>
      </c>
      <c r="M725" s="22" t="s">
        <v>1137</v>
      </c>
      <c r="N725" s="22">
        <v>3</v>
      </c>
      <c r="O725" s="22">
        <v>3</v>
      </c>
      <c r="P725" s="22">
        <v>0</v>
      </c>
      <c r="Q725" s="22">
        <v>1</v>
      </c>
      <c r="R725">
        <f>IFERROR(IF(I725=1,VLOOKUP(F725,Lookup!$A$2:$B$15,2,FALSE),0),0.5)</f>
        <v>0</v>
      </c>
      <c r="S725">
        <f>IF(K725=1,1,IFERROR(IF(H725="pass",VLOOKUP(F725,[1]Lookup!$D$2:$E$26,2,FALSE),0),1.6))</f>
        <v>3.2</v>
      </c>
      <c r="T725" s="6">
        <v>1.6525000000000001</v>
      </c>
      <c r="U725" s="6">
        <f t="shared" si="11"/>
        <v>3.2</v>
      </c>
      <c r="V725" t="s">
        <v>95</v>
      </c>
    </row>
    <row r="726" spans="1:22" hidden="1">
      <c r="A726">
        <v>835</v>
      </c>
      <c r="B726" s="22">
        <v>1</v>
      </c>
      <c r="C726" s="22" t="s">
        <v>18</v>
      </c>
      <c r="D726" s="22" t="s">
        <v>2</v>
      </c>
      <c r="E726" s="22">
        <v>67</v>
      </c>
      <c r="F726" s="22">
        <v>33</v>
      </c>
      <c r="G726" s="22" t="s">
        <v>1222</v>
      </c>
      <c r="H726" s="22" t="s">
        <v>439</v>
      </c>
      <c r="I726" s="22">
        <v>0</v>
      </c>
      <c r="J726" s="22">
        <v>1</v>
      </c>
      <c r="K726" s="22">
        <v>0</v>
      </c>
      <c r="L726" s="22">
        <v>0</v>
      </c>
      <c r="M726" s="22" t="s">
        <v>1133</v>
      </c>
      <c r="N726" s="22">
        <v>3</v>
      </c>
      <c r="O726" s="22">
        <v>3</v>
      </c>
      <c r="P726" s="22">
        <v>0</v>
      </c>
      <c r="Q726" s="22">
        <v>1</v>
      </c>
      <c r="R726">
        <f>IFERROR(IF(I726=1,VLOOKUP(F726,Lookup!$A$2:$B$15,2,FALSE),0),0.5)</f>
        <v>0</v>
      </c>
      <c r="S726">
        <f>IF(K726=1,1,IFERROR(IF(H726="pass",VLOOKUP(F726,[1]Lookup!$D$2:$E$26,2,FALSE),0),1.6))</f>
        <v>1.6</v>
      </c>
      <c r="T726" s="6">
        <v>1.6525000000000001</v>
      </c>
      <c r="U726" s="6">
        <f t="shared" si="11"/>
        <v>1.6525000000000001</v>
      </c>
      <c r="V726" t="s">
        <v>58</v>
      </c>
    </row>
    <row r="727" spans="1:22" hidden="1">
      <c r="A727">
        <v>836</v>
      </c>
      <c r="B727" s="22">
        <v>1</v>
      </c>
      <c r="C727" s="22" t="s">
        <v>18</v>
      </c>
      <c r="D727" s="22" t="s">
        <v>2</v>
      </c>
      <c r="E727" s="22">
        <v>67</v>
      </c>
      <c r="F727" s="22">
        <v>33</v>
      </c>
      <c r="G727" s="22" t="s">
        <v>1223</v>
      </c>
      <c r="H727" s="22" t="s">
        <v>439</v>
      </c>
      <c r="I727" s="22">
        <v>0</v>
      </c>
      <c r="J727" s="22">
        <v>1</v>
      </c>
      <c r="K727" s="22">
        <v>0</v>
      </c>
      <c r="L727" s="22">
        <v>0</v>
      </c>
      <c r="M727" s="22" t="s">
        <v>1133</v>
      </c>
      <c r="N727" s="22">
        <v>9</v>
      </c>
      <c r="O727" s="22">
        <v>9</v>
      </c>
      <c r="P727" s="22">
        <v>0</v>
      </c>
      <c r="Q727" s="22">
        <v>1</v>
      </c>
      <c r="R727">
        <f>IFERROR(IF(I727=1,VLOOKUP(F727,Lookup!$A$2:$B$15,2,FALSE),0),0.5)</f>
        <v>0</v>
      </c>
      <c r="S727">
        <f>IF(K727=1,1,IFERROR(IF(H727="pass",VLOOKUP(F727,[1]Lookup!$D$2:$E$26,2,FALSE),0),1.6))</f>
        <v>1.6</v>
      </c>
      <c r="T727" s="6">
        <v>1.7575000000000001</v>
      </c>
      <c r="U727" s="6">
        <f t="shared" si="11"/>
        <v>1.7575000000000001</v>
      </c>
      <c r="V727" t="s">
        <v>58</v>
      </c>
    </row>
    <row r="728" spans="1:22" hidden="1">
      <c r="A728">
        <v>837</v>
      </c>
      <c r="B728" s="22">
        <v>1</v>
      </c>
      <c r="C728" s="22" t="s">
        <v>18</v>
      </c>
      <c r="D728" s="22" t="s">
        <v>2</v>
      </c>
      <c r="E728" s="22">
        <v>67</v>
      </c>
      <c r="F728" s="22">
        <v>33</v>
      </c>
      <c r="G728" s="22" t="s">
        <v>1224</v>
      </c>
      <c r="H728" s="22" t="s">
        <v>439</v>
      </c>
      <c r="I728" s="22">
        <v>0</v>
      </c>
      <c r="J728" s="22">
        <v>1</v>
      </c>
      <c r="K728" s="22">
        <v>0</v>
      </c>
      <c r="L728" s="22">
        <v>0</v>
      </c>
      <c r="M728" s="22" t="s">
        <v>1133</v>
      </c>
      <c r="N728" s="22">
        <v>0</v>
      </c>
      <c r="O728" s="22">
        <v>0</v>
      </c>
      <c r="P728" s="22">
        <v>0</v>
      </c>
      <c r="Q728" s="22">
        <v>1</v>
      </c>
      <c r="R728">
        <f>IFERROR(IF(I728=1,VLOOKUP(F728,Lookup!$A$2:$B$15,2,FALSE),0),0.5)</f>
        <v>0</v>
      </c>
      <c r="S728">
        <f>IF(K728=1,1,IFERROR(IF(H728="pass",VLOOKUP(F728,[1]Lookup!$D$2:$E$26,2,FALSE),0),1.6))</f>
        <v>1.6</v>
      </c>
      <c r="T728" s="6">
        <v>1.6</v>
      </c>
      <c r="U728" s="6">
        <f t="shared" si="11"/>
        <v>1.6</v>
      </c>
      <c r="V728" t="s">
        <v>58</v>
      </c>
    </row>
    <row r="729" spans="1:22" hidden="1">
      <c r="A729">
        <v>841</v>
      </c>
      <c r="B729" s="22">
        <v>1</v>
      </c>
      <c r="C729" s="22" t="s">
        <v>18</v>
      </c>
      <c r="D729" s="22" t="s">
        <v>2</v>
      </c>
      <c r="E729" s="22">
        <v>35</v>
      </c>
      <c r="F729" s="22">
        <v>65</v>
      </c>
      <c r="G729" s="22" t="s">
        <v>1226</v>
      </c>
      <c r="H729" s="22" t="s">
        <v>439</v>
      </c>
      <c r="I729" s="22">
        <v>0</v>
      </c>
      <c r="J729" s="22">
        <v>1</v>
      </c>
      <c r="K729" s="22">
        <v>0</v>
      </c>
      <c r="L729" s="22">
        <v>0</v>
      </c>
      <c r="M729" s="22" t="s">
        <v>1153</v>
      </c>
      <c r="N729" s="22">
        <v>17</v>
      </c>
      <c r="O729" s="22">
        <v>17</v>
      </c>
      <c r="P729" s="22">
        <v>0</v>
      </c>
      <c r="Q729" s="22">
        <v>1</v>
      </c>
      <c r="R729">
        <f>IFERROR(IF(I729=1,VLOOKUP(F729,Lookup!$A$2:$B$15,2,FALSE),0),0.5)</f>
        <v>0</v>
      </c>
      <c r="S729">
        <f>IF(K729=1,1,IFERROR(IF(H729="pass",VLOOKUP(F729,[1]Lookup!$D$2:$E$26,2,FALSE),0),1.6))</f>
        <v>1.6</v>
      </c>
      <c r="T729" s="6">
        <v>1.8975</v>
      </c>
      <c r="U729" s="6">
        <f t="shared" si="11"/>
        <v>1.8975</v>
      </c>
      <c r="V729" t="s">
        <v>160</v>
      </c>
    </row>
    <row r="730" spans="1:22" hidden="1">
      <c r="A730">
        <v>842</v>
      </c>
      <c r="B730" s="22">
        <v>1</v>
      </c>
      <c r="C730" s="22" t="s">
        <v>18</v>
      </c>
      <c r="D730" s="22" t="s">
        <v>2</v>
      </c>
      <c r="E730" s="22">
        <v>15</v>
      </c>
      <c r="F730" s="22">
        <v>85</v>
      </c>
      <c r="G730" s="22" t="s">
        <v>1227</v>
      </c>
      <c r="H730" s="22" t="s">
        <v>439</v>
      </c>
      <c r="I730" s="22">
        <v>0</v>
      </c>
      <c r="J730" s="22">
        <v>1</v>
      </c>
      <c r="K730" s="22">
        <v>0</v>
      </c>
      <c r="L730" s="22">
        <v>0</v>
      </c>
      <c r="M730" s="22" t="s">
        <v>1133</v>
      </c>
      <c r="N730" s="22">
        <v>-2</v>
      </c>
      <c r="O730" s="22">
        <v>-2</v>
      </c>
      <c r="P730" s="22">
        <v>0</v>
      </c>
      <c r="Q730" s="22">
        <v>1</v>
      </c>
      <c r="R730">
        <f>IFERROR(IF(I730=1,VLOOKUP(F730,Lookup!$A$2:$B$15,2,FALSE),0),0.5)</f>
        <v>0</v>
      </c>
      <c r="S730">
        <f>IF(K730=1,1,IFERROR(IF(H730="pass",VLOOKUP(F730,[1]Lookup!$D$2:$E$26,2,FALSE),0),1.6))</f>
        <v>2</v>
      </c>
      <c r="T730" s="6">
        <v>1.5650000000000002</v>
      </c>
      <c r="U730" s="6">
        <f t="shared" si="11"/>
        <v>1.8521000000000001</v>
      </c>
      <c r="V730" t="s">
        <v>58</v>
      </c>
    </row>
    <row r="731" spans="1:22" hidden="1">
      <c r="A731">
        <v>843</v>
      </c>
      <c r="B731" s="22">
        <v>1</v>
      </c>
      <c r="C731" s="22" t="s">
        <v>18</v>
      </c>
      <c r="D731" s="22" t="s">
        <v>2</v>
      </c>
      <c r="E731" s="22">
        <v>13</v>
      </c>
      <c r="F731" s="22">
        <v>87</v>
      </c>
      <c r="G731" s="22" t="s">
        <v>1228</v>
      </c>
      <c r="H731" s="22" t="s">
        <v>439</v>
      </c>
      <c r="I731" s="22">
        <v>0</v>
      </c>
      <c r="J731" s="22">
        <v>1</v>
      </c>
      <c r="K731" s="22">
        <v>0</v>
      </c>
      <c r="L731" s="22">
        <v>0</v>
      </c>
      <c r="M731" s="22" t="s">
        <v>1130</v>
      </c>
      <c r="N731" s="22">
        <v>-2</v>
      </c>
      <c r="O731" s="22">
        <v>-2</v>
      </c>
      <c r="P731" s="22">
        <v>0</v>
      </c>
      <c r="Q731" s="22">
        <v>1</v>
      </c>
      <c r="R731">
        <f>IFERROR(IF(I731=1,VLOOKUP(F731,Lookup!$A$2:$B$15,2,FALSE),0),0.5)</f>
        <v>0</v>
      </c>
      <c r="S731">
        <f>IF(K731=1,1,IFERROR(IF(H731="pass",VLOOKUP(F731,[1]Lookup!$D$2:$E$26,2,FALSE),0),1.6))</f>
        <v>2.2000000000000002</v>
      </c>
      <c r="T731" s="6">
        <v>1.5650000000000002</v>
      </c>
      <c r="U731" s="6">
        <f t="shared" si="11"/>
        <v>1.9841000000000002</v>
      </c>
      <c r="V731" t="s">
        <v>131</v>
      </c>
    </row>
    <row r="732" spans="1:22" hidden="1">
      <c r="A732">
        <v>844</v>
      </c>
      <c r="B732" s="22">
        <v>1</v>
      </c>
      <c r="C732" s="22" t="s">
        <v>18</v>
      </c>
      <c r="D732" s="22" t="s">
        <v>2</v>
      </c>
      <c r="E732" s="22">
        <v>11</v>
      </c>
      <c r="F732" s="22">
        <v>89</v>
      </c>
      <c r="G732" s="22" t="s">
        <v>1229</v>
      </c>
      <c r="H732" s="22" t="s">
        <v>439</v>
      </c>
      <c r="I732" s="22">
        <v>0</v>
      </c>
      <c r="J732" s="22">
        <v>1</v>
      </c>
      <c r="K732" s="22">
        <v>0</v>
      </c>
      <c r="L732" s="22">
        <v>0</v>
      </c>
      <c r="M732" s="22" t="s">
        <v>1153</v>
      </c>
      <c r="N732" s="22">
        <v>3</v>
      </c>
      <c r="O732" s="22">
        <v>3</v>
      </c>
      <c r="P732" s="22">
        <v>0</v>
      </c>
      <c r="Q732" s="22">
        <v>1</v>
      </c>
      <c r="R732">
        <f>IFERROR(IF(I732=1,VLOOKUP(F732,Lookup!$A$2:$B$15,2,FALSE),0),0.5)</f>
        <v>0</v>
      </c>
      <c r="S732">
        <f>IF(K732=1,1,IFERROR(IF(H732="pass",VLOOKUP(F732,[1]Lookup!$D$2:$E$26,2,FALSE),0),1.6))</f>
        <v>2.2000000000000002</v>
      </c>
      <c r="T732" s="6">
        <v>1.6525000000000001</v>
      </c>
      <c r="U732" s="6">
        <f t="shared" si="11"/>
        <v>2.0138500000000001</v>
      </c>
      <c r="V732" t="s">
        <v>160</v>
      </c>
    </row>
    <row r="733" spans="1:22" hidden="1">
      <c r="A733">
        <v>848</v>
      </c>
      <c r="B733" s="22">
        <v>1</v>
      </c>
      <c r="C733" s="22" t="s">
        <v>2</v>
      </c>
      <c r="D733" s="22" t="s">
        <v>18</v>
      </c>
      <c r="E733" s="22">
        <v>62</v>
      </c>
      <c r="F733" s="22">
        <v>38</v>
      </c>
      <c r="G733" s="22" t="s">
        <v>1231</v>
      </c>
      <c r="H733" s="22" t="s">
        <v>439</v>
      </c>
      <c r="I733" s="22">
        <v>0</v>
      </c>
      <c r="J733" s="22">
        <v>1</v>
      </c>
      <c r="K733" s="22">
        <v>0</v>
      </c>
      <c r="L733" s="22">
        <v>0</v>
      </c>
      <c r="M733" s="22" t="s">
        <v>1167</v>
      </c>
      <c r="N733" s="22">
        <v>7</v>
      </c>
      <c r="O733" s="22">
        <v>7</v>
      </c>
      <c r="P733" s="22">
        <v>0</v>
      </c>
      <c r="Q733" s="22">
        <v>1</v>
      </c>
      <c r="R733">
        <f>IFERROR(IF(I733=1,VLOOKUP(F733,Lookup!$A$2:$B$15,2,FALSE),0),0.5)</f>
        <v>0</v>
      </c>
      <c r="S733">
        <f>IF(K733=1,1,IFERROR(IF(H733="pass",VLOOKUP(F733,[1]Lookup!$D$2:$E$26,2,FALSE),0),1.6))</f>
        <v>1.6</v>
      </c>
      <c r="T733" s="6">
        <v>1.7225000000000001</v>
      </c>
      <c r="U733" s="6">
        <f t="shared" si="11"/>
        <v>1.7225000000000001</v>
      </c>
      <c r="V733" t="s">
        <v>52</v>
      </c>
    </row>
    <row r="734" spans="1:22" hidden="1">
      <c r="A734">
        <v>850</v>
      </c>
      <c r="B734" s="22">
        <v>1</v>
      </c>
      <c r="C734" s="22" t="s">
        <v>2</v>
      </c>
      <c r="D734" s="22" t="s">
        <v>18</v>
      </c>
      <c r="E734" s="22">
        <v>52</v>
      </c>
      <c r="F734" s="22">
        <v>48</v>
      </c>
      <c r="G734" s="22" t="s">
        <v>1233</v>
      </c>
      <c r="H734" s="22" t="s">
        <v>439</v>
      </c>
      <c r="I734" s="22">
        <v>0</v>
      </c>
      <c r="J734" s="22">
        <v>1</v>
      </c>
      <c r="K734" s="22">
        <v>0</v>
      </c>
      <c r="L734" s="22">
        <v>0</v>
      </c>
      <c r="M734" s="22" t="s">
        <v>1139</v>
      </c>
      <c r="N734" s="22">
        <v>4</v>
      </c>
      <c r="O734" s="22">
        <v>4</v>
      </c>
      <c r="P734" s="22">
        <v>0</v>
      </c>
      <c r="Q734" s="22">
        <v>1</v>
      </c>
      <c r="R734">
        <f>IFERROR(IF(I734=1,VLOOKUP(F734,Lookup!$A$2:$B$15,2,FALSE),0),0.5)</f>
        <v>0</v>
      </c>
      <c r="S734">
        <f>IF(K734=1,1,IFERROR(IF(H734="pass",VLOOKUP(F734,[1]Lookup!$D$2:$E$26,2,FALSE),0),1.6))</f>
        <v>1.6</v>
      </c>
      <c r="T734" s="6">
        <v>1.6700000000000002</v>
      </c>
      <c r="U734" s="6">
        <f t="shared" si="11"/>
        <v>1.6700000000000002</v>
      </c>
      <c r="V734" t="s">
        <v>88</v>
      </c>
    </row>
    <row r="735" spans="1:22" hidden="1">
      <c r="A735">
        <v>852</v>
      </c>
      <c r="B735" s="22">
        <v>1</v>
      </c>
      <c r="C735" s="22" t="s">
        <v>2</v>
      </c>
      <c r="D735" s="22" t="s">
        <v>18</v>
      </c>
      <c r="E735" s="22">
        <v>42</v>
      </c>
      <c r="F735" s="22">
        <v>58</v>
      </c>
      <c r="G735" s="22" t="s">
        <v>1235</v>
      </c>
      <c r="H735" s="22" t="s">
        <v>439</v>
      </c>
      <c r="I735" s="22">
        <v>0</v>
      </c>
      <c r="J735" s="22">
        <v>1</v>
      </c>
      <c r="K735" s="22">
        <v>0</v>
      </c>
      <c r="L735" s="22">
        <v>0</v>
      </c>
      <c r="M735" s="22" t="s">
        <v>1144</v>
      </c>
      <c r="N735" s="22">
        <v>3</v>
      </c>
      <c r="O735" s="22">
        <v>3</v>
      </c>
      <c r="P735" s="22">
        <v>0</v>
      </c>
      <c r="Q735" s="22">
        <v>1</v>
      </c>
      <c r="R735">
        <f>IFERROR(IF(I735=1,VLOOKUP(F735,Lookup!$A$2:$B$15,2,FALSE),0),0.5)</f>
        <v>0</v>
      </c>
      <c r="S735">
        <f>IF(K735=1,1,IFERROR(IF(H735="pass",VLOOKUP(F735,[1]Lookup!$D$2:$E$26,2,FALSE),0),1.6))</f>
        <v>1.6</v>
      </c>
      <c r="T735" s="6">
        <v>1.6525000000000001</v>
      </c>
      <c r="U735" s="6">
        <f t="shared" si="11"/>
        <v>1.6525000000000001</v>
      </c>
      <c r="V735" t="s">
        <v>62</v>
      </c>
    </row>
    <row r="736" spans="1:22" hidden="1">
      <c r="A736">
        <v>853</v>
      </c>
      <c r="B736" s="22">
        <v>1</v>
      </c>
      <c r="C736" s="22" t="s">
        <v>2</v>
      </c>
      <c r="D736" s="22" t="s">
        <v>18</v>
      </c>
      <c r="E736" s="22">
        <v>33</v>
      </c>
      <c r="F736" s="22">
        <v>67</v>
      </c>
      <c r="G736" s="22" t="s">
        <v>1236</v>
      </c>
      <c r="H736" s="22" t="s">
        <v>439</v>
      </c>
      <c r="I736" s="22">
        <v>0</v>
      </c>
      <c r="J736" s="22">
        <v>1</v>
      </c>
      <c r="K736" s="22">
        <v>0</v>
      </c>
      <c r="L736" s="22">
        <v>0</v>
      </c>
      <c r="M736" s="22" t="s">
        <v>1139</v>
      </c>
      <c r="N736" s="22">
        <v>6</v>
      </c>
      <c r="O736" s="22">
        <v>6</v>
      </c>
      <c r="P736" s="22">
        <v>0</v>
      </c>
      <c r="Q736" s="22">
        <v>1</v>
      </c>
      <c r="R736">
        <f>IFERROR(IF(I736=1,VLOOKUP(F736,Lookup!$A$2:$B$15,2,FALSE),0),0.5)</f>
        <v>0</v>
      </c>
      <c r="S736">
        <f>IF(K736=1,1,IFERROR(IF(H736="pass",VLOOKUP(F736,[1]Lookup!$D$2:$E$26,2,FALSE),0),1.6))</f>
        <v>1.6</v>
      </c>
      <c r="T736" s="6">
        <v>1.7050000000000001</v>
      </c>
      <c r="U736" s="6">
        <f t="shared" si="11"/>
        <v>1.7050000000000001</v>
      </c>
      <c r="V736" t="s">
        <v>88</v>
      </c>
    </row>
    <row r="737" spans="1:22" hidden="1">
      <c r="A737">
        <v>856</v>
      </c>
      <c r="B737" s="22">
        <v>1</v>
      </c>
      <c r="C737" s="22" t="s">
        <v>2</v>
      </c>
      <c r="D737" s="22" t="s">
        <v>18</v>
      </c>
      <c r="E737" s="22">
        <v>21</v>
      </c>
      <c r="F737" s="22">
        <v>79</v>
      </c>
      <c r="G737" s="22" t="s">
        <v>1238</v>
      </c>
      <c r="H737" s="22" t="s">
        <v>439</v>
      </c>
      <c r="I737" s="22">
        <v>0</v>
      </c>
      <c r="J737" s="22">
        <v>1</v>
      </c>
      <c r="K737" s="22">
        <v>0</v>
      </c>
      <c r="L737" s="22">
        <v>0</v>
      </c>
      <c r="M737" s="22" t="s">
        <v>1135</v>
      </c>
      <c r="N737" s="22">
        <v>21</v>
      </c>
      <c r="O737" s="22">
        <v>21</v>
      </c>
      <c r="P737" s="22">
        <v>0</v>
      </c>
      <c r="Q737" s="22">
        <v>1</v>
      </c>
      <c r="R737">
        <f>IFERROR(IF(I737=1,VLOOKUP(F737,Lookup!$A$2:$B$15,2,FALSE),0),0.5)</f>
        <v>0</v>
      </c>
      <c r="S737">
        <f>IF(K737=1,1,IFERROR(IF(H737="pass",VLOOKUP(F737,[1]Lookup!$D$2:$E$26,2,FALSE),0),1.6))</f>
        <v>1.8</v>
      </c>
      <c r="T737" s="6">
        <v>1.9675</v>
      </c>
      <c r="U737" s="6">
        <f t="shared" si="11"/>
        <v>1.8569500000000003</v>
      </c>
      <c r="V737" t="s">
        <v>38</v>
      </c>
    </row>
    <row r="738" spans="1:22" hidden="1">
      <c r="A738">
        <v>863</v>
      </c>
      <c r="B738" s="22">
        <v>1</v>
      </c>
      <c r="C738" s="22" t="s">
        <v>18</v>
      </c>
      <c r="D738" s="22" t="s">
        <v>2</v>
      </c>
      <c r="E738" s="22">
        <v>53</v>
      </c>
      <c r="F738" s="22">
        <v>47</v>
      </c>
      <c r="G738" s="22" t="s">
        <v>1241</v>
      </c>
      <c r="H738" s="22" t="s">
        <v>439</v>
      </c>
      <c r="I738" s="22">
        <v>0</v>
      </c>
      <c r="J738" s="22">
        <v>1</v>
      </c>
      <c r="K738" s="22">
        <v>0</v>
      </c>
      <c r="L738" s="22">
        <v>0</v>
      </c>
      <c r="M738" s="22" t="s">
        <v>1130</v>
      </c>
      <c r="N738" s="22">
        <v>-2</v>
      </c>
      <c r="O738" s="22">
        <v>-2</v>
      </c>
      <c r="P738" s="22">
        <v>0</v>
      </c>
      <c r="Q738" s="22">
        <v>1</v>
      </c>
      <c r="R738">
        <f>IFERROR(IF(I738=1,VLOOKUP(F738,Lookup!$A$2:$B$15,2,FALSE),0),0.5)</f>
        <v>0</v>
      </c>
      <c r="S738">
        <f>IF(K738=1,1,IFERROR(IF(H738="pass",VLOOKUP(F738,[1]Lookup!$D$2:$E$26,2,FALSE),0),1.6))</f>
        <v>1.6</v>
      </c>
      <c r="T738" s="6">
        <v>1.5650000000000002</v>
      </c>
      <c r="U738" s="6">
        <f t="shared" si="11"/>
        <v>1.5650000000000002</v>
      </c>
      <c r="V738" t="s">
        <v>131</v>
      </c>
    </row>
    <row r="739" spans="1:22" hidden="1">
      <c r="A739">
        <v>864</v>
      </c>
      <c r="B739" s="22">
        <v>1</v>
      </c>
      <c r="C739" s="22" t="s">
        <v>18</v>
      </c>
      <c r="D739" s="22" t="s">
        <v>2</v>
      </c>
      <c r="E739" s="22">
        <v>52</v>
      </c>
      <c r="F739" s="22">
        <v>48</v>
      </c>
      <c r="G739" s="22" t="s">
        <v>1242</v>
      </c>
      <c r="H739" s="22" t="s">
        <v>439</v>
      </c>
      <c r="I739" s="22">
        <v>0</v>
      </c>
      <c r="J739" s="22">
        <v>1</v>
      </c>
      <c r="K739" s="22">
        <v>0</v>
      </c>
      <c r="L739" s="22">
        <v>0</v>
      </c>
      <c r="M739" s="22" t="s">
        <v>1150</v>
      </c>
      <c r="N739" s="22">
        <v>5</v>
      </c>
      <c r="O739" s="22">
        <v>5</v>
      </c>
      <c r="P739" s="22">
        <v>0</v>
      </c>
      <c r="Q739" s="22">
        <v>1</v>
      </c>
      <c r="R739">
        <f>IFERROR(IF(I739=1,VLOOKUP(F739,Lookup!$A$2:$B$15,2,FALSE),0),0.5)</f>
        <v>0</v>
      </c>
      <c r="S739">
        <f>IF(K739=1,1,IFERROR(IF(H739="pass",VLOOKUP(F739,[1]Lookup!$D$2:$E$26,2,FALSE),0),1.6))</f>
        <v>1.6</v>
      </c>
      <c r="T739" s="6">
        <v>1.6875</v>
      </c>
      <c r="U739" s="6">
        <f t="shared" si="11"/>
        <v>1.6875</v>
      </c>
      <c r="V739" t="s">
        <v>138</v>
      </c>
    </row>
    <row r="740" spans="1:22" hidden="1">
      <c r="A740">
        <v>866</v>
      </c>
      <c r="B740" s="22">
        <v>1</v>
      </c>
      <c r="C740" s="22" t="s">
        <v>18</v>
      </c>
      <c r="D740" s="22" t="s">
        <v>2</v>
      </c>
      <c r="E740" s="22">
        <v>47</v>
      </c>
      <c r="F740" s="22">
        <v>53</v>
      </c>
      <c r="G740" s="22" t="s">
        <v>1244</v>
      </c>
      <c r="H740" s="22" t="s">
        <v>439</v>
      </c>
      <c r="I740" s="22">
        <v>0</v>
      </c>
      <c r="J740" s="22">
        <v>1</v>
      </c>
      <c r="K740" s="22">
        <v>0</v>
      </c>
      <c r="L740" s="22">
        <v>0</v>
      </c>
      <c r="M740" s="22" t="s">
        <v>1150</v>
      </c>
      <c r="N740" s="22">
        <v>13</v>
      </c>
      <c r="O740" s="22">
        <v>13</v>
      </c>
      <c r="P740" s="22">
        <v>0</v>
      </c>
      <c r="Q740" s="22">
        <v>1</v>
      </c>
      <c r="R740">
        <f>IFERROR(IF(I740=1,VLOOKUP(F740,Lookup!$A$2:$B$15,2,FALSE),0),0.5)</f>
        <v>0</v>
      </c>
      <c r="S740">
        <f>IF(K740=1,1,IFERROR(IF(H740="pass",VLOOKUP(F740,[1]Lookup!$D$2:$E$26,2,FALSE),0),1.6))</f>
        <v>1.6</v>
      </c>
      <c r="T740" s="6">
        <v>1.8275000000000001</v>
      </c>
      <c r="U740" s="6">
        <f t="shared" si="11"/>
        <v>1.8275000000000001</v>
      </c>
      <c r="V740" t="s">
        <v>138</v>
      </c>
    </row>
    <row r="741" spans="1:22" hidden="1">
      <c r="A741">
        <v>867</v>
      </c>
      <c r="B741" s="22">
        <v>1</v>
      </c>
      <c r="C741" s="22" t="s">
        <v>18</v>
      </c>
      <c r="D741" s="22" t="s">
        <v>2</v>
      </c>
      <c r="E741" s="22">
        <v>47</v>
      </c>
      <c r="F741" s="22">
        <v>53</v>
      </c>
      <c r="G741" s="22" t="s">
        <v>1245</v>
      </c>
      <c r="H741" s="22" t="s">
        <v>439</v>
      </c>
      <c r="I741" s="22">
        <v>0</v>
      </c>
      <c r="J741" s="22">
        <v>1</v>
      </c>
      <c r="K741" s="22">
        <v>0</v>
      </c>
      <c r="L741" s="22">
        <v>0</v>
      </c>
      <c r="M741" s="22" t="s">
        <v>1133</v>
      </c>
      <c r="N741" s="22">
        <v>35</v>
      </c>
      <c r="O741" s="22">
        <v>35</v>
      </c>
      <c r="P741" s="22">
        <v>0</v>
      </c>
      <c r="Q741" s="22">
        <v>1</v>
      </c>
      <c r="R741">
        <f>IFERROR(IF(I741=1,VLOOKUP(F741,Lookup!$A$2:$B$15,2,FALSE),0),0.5)</f>
        <v>0</v>
      </c>
      <c r="S741">
        <f>IF(K741=1,1,IFERROR(IF(H741="pass",VLOOKUP(F741,[1]Lookup!$D$2:$E$26,2,FALSE),0),1.6))</f>
        <v>1.6</v>
      </c>
      <c r="T741" s="6">
        <v>2.2124999999999999</v>
      </c>
      <c r="U741" s="6">
        <f t="shared" si="11"/>
        <v>2.2124999999999999</v>
      </c>
      <c r="V741" t="s">
        <v>58</v>
      </c>
    </row>
    <row r="742" spans="1:22" hidden="1">
      <c r="A742">
        <v>873</v>
      </c>
      <c r="B742" s="22">
        <v>1</v>
      </c>
      <c r="C742" s="22" t="s">
        <v>18</v>
      </c>
      <c r="D742" s="22" t="s">
        <v>2</v>
      </c>
      <c r="E742" s="22">
        <v>63</v>
      </c>
      <c r="F742" s="22">
        <v>37</v>
      </c>
      <c r="G742" s="22" t="s">
        <v>1249</v>
      </c>
      <c r="H742" s="22" t="s">
        <v>439</v>
      </c>
      <c r="I742" s="22">
        <v>0</v>
      </c>
      <c r="J742" s="22">
        <v>1</v>
      </c>
      <c r="K742" s="22">
        <v>0</v>
      </c>
      <c r="L742" s="22">
        <v>0</v>
      </c>
      <c r="M742" s="22" t="s">
        <v>1153</v>
      </c>
      <c r="N742" s="22">
        <v>2</v>
      </c>
      <c r="O742" s="22">
        <v>2</v>
      </c>
      <c r="P742" s="22">
        <v>0</v>
      </c>
      <c r="Q742" s="22">
        <v>1</v>
      </c>
      <c r="R742">
        <f>IFERROR(IF(I742=1,VLOOKUP(F742,Lookup!$A$2:$B$15,2,FALSE),0),0.5)</f>
        <v>0</v>
      </c>
      <c r="S742">
        <f>IF(K742=1,1,IFERROR(IF(H742="pass",VLOOKUP(F742,[1]Lookup!$D$2:$E$26,2,FALSE),0),1.6))</f>
        <v>1.6</v>
      </c>
      <c r="T742" s="6">
        <v>1.635</v>
      </c>
      <c r="U742" s="6">
        <f t="shared" si="11"/>
        <v>1.635</v>
      </c>
      <c r="V742" t="s">
        <v>160</v>
      </c>
    </row>
    <row r="743" spans="1:22" hidden="1">
      <c r="A743">
        <v>874</v>
      </c>
      <c r="B743" s="22">
        <v>1</v>
      </c>
      <c r="C743" s="22" t="s">
        <v>18</v>
      </c>
      <c r="D743" s="22" t="s">
        <v>2</v>
      </c>
      <c r="E743" s="22">
        <v>56</v>
      </c>
      <c r="F743" s="22">
        <v>44</v>
      </c>
      <c r="G743" s="22" t="s">
        <v>1250</v>
      </c>
      <c r="H743" s="22" t="s">
        <v>439</v>
      </c>
      <c r="I743" s="22">
        <v>0</v>
      </c>
      <c r="J743" s="22">
        <v>1</v>
      </c>
      <c r="K743" s="22">
        <v>0</v>
      </c>
      <c r="L743" s="22">
        <v>0</v>
      </c>
      <c r="M743" s="22" t="s">
        <v>1133</v>
      </c>
      <c r="N743" s="22">
        <v>-2</v>
      </c>
      <c r="O743" s="22">
        <v>-2</v>
      </c>
      <c r="P743" s="22">
        <v>0</v>
      </c>
      <c r="Q743" s="22">
        <v>1</v>
      </c>
      <c r="R743">
        <f>IFERROR(IF(I743=1,VLOOKUP(F743,Lookup!$A$2:$B$15,2,FALSE),0),0.5)</f>
        <v>0</v>
      </c>
      <c r="S743">
        <f>IF(K743=1,1,IFERROR(IF(H743="pass",VLOOKUP(F743,[1]Lookup!$D$2:$E$26,2,FALSE),0),1.6))</f>
        <v>1.6</v>
      </c>
      <c r="T743" s="6">
        <v>1.5650000000000002</v>
      </c>
      <c r="U743" s="6">
        <f t="shared" si="11"/>
        <v>1.5650000000000002</v>
      </c>
      <c r="V743" t="s">
        <v>58</v>
      </c>
    </row>
    <row r="744" spans="1:22" hidden="1">
      <c r="A744">
        <v>876</v>
      </c>
      <c r="B744" s="22">
        <v>1</v>
      </c>
      <c r="C744" s="22" t="s">
        <v>18</v>
      </c>
      <c r="D744" s="22" t="s">
        <v>2</v>
      </c>
      <c r="E744" s="22">
        <v>41</v>
      </c>
      <c r="F744" s="22">
        <v>59</v>
      </c>
      <c r="G744" s="22" t="s">
        <v>1252</v>
      </c>
      <c r="H744" s="22" t="s">
        <v>439</v>
      </c>
      <c r="I744" s="22">
        <v>0</v>
      </c>
      <c r="J744" s="22">
        <v>1</v>
      </c>
      <c r="K744" s="22">
        <v>0</v>
      </c>
      <c r="L744" s="22">
        <v>0</v>
      </c>
      <c r="M744" s="22" t="s">
        <v>1130</v>
      </c>
      <c r="N744" s="22">
        <v>4</v>
      </c>
      <c r="O744" s="22">
        <v>4</v>
      </c>
      <c r="P744" s="22">
        <v>0</v>
      </c>
      <c r="Q744" s="22">
        <v>1</v>
      </c>
      <c r="R744">
        <f>IFERROR(IF(I744=1,VLOOKUP(F744,Lookup!$A$2:$B$15,2,FALSE),0),0.5)</f>
        <v>0</v>
      </c>
      <c r="S744">
        <f>IF(K744=1,1,IFERROR(IF(H744="pass",VLOOKUP(F744,[1]Lookup!$D$2:$E$26,2,FALSE),0),1.6))</f>
        <v>1.6</v>
      </c>
      <c r="T744" s="6">
        <v>1.6700000000000002</v>
      </c>
      <c r="U744" s="6">
        <f t="shared" si="11"/>
        <v>1.6700000000000002</v>
      </c>
      <c r="V744" t="s">
        <v>131</v>
      </c>
    </row>
    <row r="745" spans="1:22" hidden="1">
      <c r="A745">
        <v>878</v>
      </c>
      <c r="B745" s="22">
        <v>1</v>
      </c>
      <c r="C745" s="22" t="s">
        <v>18</v>
      </c>
      <c r="D745" s="22" t="s">
        <v>2</v>
      </c>
      <c r="E745" s="22">
        <v>39</v>
      </c>
      <c r="F745" s="22">
        <v>61</v>
      </c>
      <c r="G745" s="22" t="s">
        <v>1253</v>
      </c>
      <c r="H745" s="22" t="s">
        <v>439</v>
      </c>
      <c r="I745" s="22">
        <v>0</v>
      </c>
      <c r="J745" s="22">
        <v>1</v>
      </c>
      <c r="K745" s="22">
        <v>0</v>
      </c>
      <c r="L745" s="22">
        <v>0</v>
      </c>
      <c r="M745" s="22" t="s">
        <v>1150</v>
      </c>
      <c r="N745" s="22">
        <v>6</v>
      </c>
      <c r="O745" s="22">
        <v>6</v>
      </c>
      <c r="P745" s="22">
        <v>0</v>
      </c>
      <c r="Q745" s="22">
        <v>1</v>
      </c>
      <c r="R745">
        <f>IFERROR(IF(I745=1,VLOOKUP(F745,Lookup!$A$2:$B$15,2,FALSE),0),0.5)</f>
        <v>0</v>
      </c>
      <c r="S745">
        <f>IF(K745=1,1,IFERROR(IF(H745="pass",VLOOKUP(F745,[1]Lookup!$D$2:$E$26,2,FALSE),0),1.6))</f>
        <v>1.6</v>
      </c>
      <c r="T745" s="6">
        <v>1.7050000000000001</v>
      </c>
      <c r="U745" s="6">
        <f t="shared" si="11"/>
        <v>1.7050000000000001</v>
      </c>
      <c r="V745" t="s">
        <v>138</v>
      </c>
    </row>
    <row r="746" spans="1:22" hidden="1">
      <c r="A746">
        <v>879</v>
      </c>
      <c r="B746" s="22">
        <v>1</v>
      </c>
      <c r="C746" s="22" t="s">
        <v>18</v>
      </c>
      <c r="D746" s="22" t="s">
        <v>2</v>
      </c>
      <c r="E746" s="22">
        <v>30</v>
      </c>
      <c r="F746" s="22">
        <v>70</v>
      </c>
      <c r="G746" s="22" t="s">
        <v>1254</v>
      </c>
      <c r="H746" s="22" t="s">
        <v>439</v>
      </c>
      <c r="I746" s="22">
        <v>0</v>
      </c>
      <c r="J746" s="22">
        <v>1</v>
      </c>
      <c r="K746" s="22">
        <v>0</v>
      </c>
      <c r="L746" s="22">
        <v>0</v>
      </c>
      <c r="M746" s="22" t="s">
        <v>1130</v>
      </c>
      <c r="N746" s="22">
        <v>-5</v>
      </c>
      <c r="O746" s="22">
        <v>-5</v>
      </c>
      <c r="P746" s="22">
        <v>0</v>
      </c>
      <c r="Q746" s="22">
        <v>1</v>
      </c>
      <c r="R746">
        <f>IFERROR(IF(I746=1,VLOOKUP(F746,Lookup!$A$2:$B$15,2,FALSE),0),0.5)</f>
        <v>0</v>
      </c>
      <c r="S746">
        <f>IF(K746=1,1,IFERROR(IF(H746="pass",VLOOKUP(F746,[1]Lookup!$D$2:$E$26,2,FALSE),0),1.6))</f>
        <v>1.6</v>
      </c>
      <c r="T746" s="6">
        <v>1.5125000000000002</v>
      </c>
      <c r="U746" s="6">
        <f t="shared" si="11"/>
        <v>1.5125000000000002</v>
      </c>
      <c r="V746" t="s">
        <v>131</v>
      </c>
    </row>
    <row r="747" spans="1:22" hidden="1">
      <c r="A747">
        <v>880</v>
      </c>
      <c r="B747" s="22">
        <v>1</v>
      </c>
      <c r="C747" s="22" t="s">
        <v>18</v>
      </c>
      <c r="D747" s="22" t="s">
        <v>2</v>
      </c>
      <c r="E747" s="22">
        <v>23</v>
      </c>
      <c r="F747" s="22">
        <v>77</v>
      </c>
      <c r="G747" s="22" t="s">
        <v>1255</v>
      </c>
      <c r="H747" s="22" t="s">
        <v>439</v>
      </c>
      <c r="I747" s="22">
        <v>0</v>
      </c>
      <c r="J747" s="22">
        <v>1</v>
      </c>
      <c r="K747" s="22">
        <v>0</v>
      </c>
      <c r="L747" s="22">
        <v>0</v>
      </c>
      <c r="M747" s="22" t="s">
        <v>634</v>
      </c>
      <c r="N747" s="22">
        <v>-6</v>
      </c>
      <c r="O747" s="22">
        <v>-6</v>
      </c>
      <c r="P747" s="22">
        <v>0</v>
      </c>
      <c r="Q747" s="22">
        <v>1</v>
      </c>
      <c r="R747">
        <f>IFERROR(IF(I747=1,VLOOKUP(F747,Lookup!$A$2:$B$15,2,FALSE),0),0.5)</f>
        <v>0</v>
      </c>
      <c r="S747">
        <f>IF(K747=1,1,IFERROR(IF(H747="pass",VLOOKUP(F747,[1]Lookup!$D$2:$E$26,2,FALSE),0),1.6))</f>
        <v>1.8</v>
      </c>
      <c r="T747" s="6">
        <v>1.4950000000000001</v>
      </c>
      <c r="U747" s="6">
        <f t="shared" si="11"/>
        <v>1.6963000000000004</v>
      </c>
      <c r="V747" t="s">
        <v>412</v>
      </c>
    </row>
    <row r="748" spans="1:22" hidden="1">
      <c r="A748">
        <v>883</v>
      </c>
      <c r="B748" s="22">
        <v>1</v>
      </c>
      <c r="C748" s="22" t="s">
        <v>18</v>
      </c>
      <c r="D748" s="22" t="s">
        <v>2</v>
      </c>
      <c r="E748" s="22">
        <v>13</v>
      </c>
      <c r="F748" s="22">
        <v>87</v>
      </c>
      <c r="G748" s="22" t="s">
        <v>1258</v>
      </c>
      <c r="H748" s="22" t="s">
        <v>439</v>
      </c>
      <c r="I748" s="22">
        <v>0</v>
      </c>
      <c r="J748" s="22">
        <v>1</v>
      </c>
      <c r="K748" s="22">
        <v>0</v>
      </c>
      <c r="L748" s="22">
        <v>0</v>
      </c>
      <c r="M748" s="22" t="s">
        <v>1133</v>
      </c>
      <c r="N748" s="22">
        <v>0</v>
      </c>
      <c r="O748" s="22">
        <v>0</v>
      </c>
      <c r="P748" s="22">
        <v>0</v>
      </c>
      <c r="Q748" s="22">
        <v>1</v>
      </c>
      <c r="R748">
        <f>IFERROR(IF(I748=1,VLOOKUP(F748,Lookup!$A$2:$B$15,2,FALSE),0),0.5)</f>
        <v>0</v>
      </c>
      <c r="S748">
        <f>IF(K748=1,1,IFERROR(IF(H748="pass",VLOOKUP(F748,[1]Lookup!$D$2:$E$26,2,FALSE),0),1.6))</f>
        <v>2.2000000000000002</v>
      </c>
      <c r="T748" s="6">
        <v>1.6</v>
      </c>
      <c r="U748" s="6">
        <f t="shared" si="11"/>
        <v>1.9960000000000002</v>
      </c>
      <c r="V748" t="s">
        <v>58</v>
      </c>
    </row>
    <row r="749" spans="1:22" hidden="1">
      <c r="A749">
        <v>889</v>
      </c>
      <c r="B749" s="22">
        <v>1</v>
      </c>
      <c r="C749" s="22" t="s">
        <v>2</v>
      </c>
      <c r="D749" s="22" t="s">
        <v>18</v>
      </c>
      <c r="E749" s="22">
        <v>64</v>
      </c>
      <c r="F749" s="22">
        <v>36</v>
      </c>
      <c r="G749" s="22" t="s">
        <v>1263</v>
      </c>
      <c r="H749" s="22" t="s">
        <v>439</v>
      </c>
      <c r="I749" s="22">
        <v>0</v>
      </c>
      <c r="J749" s="22">
        <v>1</v>
      </c>
      <c r="K749" s="22">
        <v>0</v>
      </c>
      <c r="L749" s="22">
        <v>0</v>
      </c>
      <c r="M749" s="22" t="s">
        <v>1167</v>
      </c>
      <c r="N749" s="22">
        <v>0</v>
      </c>
      <c r="O749" s="22">
        <v>0</v>
      </c>
      <c r="P749" s="22">
        <v>0</v>
      </c>
      <c r="Q749" s="22">
        <v>1</v>
      </c>
      <c r="R749">
        <f>IFERROR(IF(I749=1,VLOOKUP(F749,Lookup!$A$2:$B$15,2,FALSE),0),0.5)</f>
        <v>0</v>
      </c>
      <c r="S749">
        <f>IF(K749=1,1,IFERROR(IF(H749="pass",VLOOKUP(F749,[1]Lookup!$D$2:$E$26,2,FALSE),0),1.6))</f>
        <v>1.6</v>
      </c>
      <c r="T749" s="6">
        <v>1.6</v>
      </c>
      <c r="U749" s="6">
        <f t="shared" si="11"/>
        <v>1.6</v>
      </c>
      <c r="V749" t="s">
        <v>52</v>
      </c>
    </row>
    <row r="750" spans="1:22" hidden="1">
      <c r="A750">
        <v>891</v>
      </c>
      <c r="B750" s="22">
        <v>1</v>
      </c>
      <c r="C750" s="22" t="s">
        <v>2</v>
      </c>
      <c r="D750" s="22" t="s">
        <v>18</v>
      </c>
      <c r="E750" s="22">
        <v>74</v>
      </c>
      <c r="F750" s="22">
        <v>26</v>
      </c>
      <c r="G750" s="22" t="s">
        <v>1264</v>
      </c>
      <c r="H750" s="22" t="s">
        <v>439</v>
      </c>
      <c r="I750" s="22">
        <v>0</v>
      </c>
      <c r="J750" s="22">
        <v>1</v>
      </c>
      <c r="K750" s="22">
        <v>0</v>
      </c>
      <c r="L750" s="22">
        <v>0</v>
      </c>
      <c r="M750" s="22" t="s">
        <v>1175</v>
      </c>
      <c r="N750" s="22">
        <v>9</v>
      </c>
      <c r="O750" s="22">
        <v>9</v>
      </c>
      <c r="P750" s="22">
        <v>0</v>
      </c>
      <c r="Q750" s="22">
        <v>1</v>
      </c>
      <c r="R750">
        <f>IFERROR(IF(I750=1,VLOOKUP(F750,Lookup!$A$2:$B$15,2,FALSE),0),0.5)</f>
        <v>0</v>
      </c>
      <c r="S750">
        <f>IF(K750=1,1,IFERROR(IF(H750="pass",VLOOKUP(F750,[1]Lookup!$D$2:$E$26,2,FALSE),0),1.6))</f>
        <v>1.6</v>
      </c>
      <c r="T750" s="6">
        <v>1.7575000000000001</v>
      </c>
      <c r="U750" s="6">
        <f t="shared" si="11"/>
        <v>1.7575000000000001</v>
      </c>
      <c r="V750" t="s">
        <v>66</v>
      </c>
    </row>
    <row r="751" spans="1:22" hidden="1">
      <c r="A751">
        <v>893</v>
      </c>
      <c r="B751" s="22">
        <v>1</v>
      </c>
      <c r="C751" s="22" t="s">
        <v>2</v>
      </c>
      <c r="D751" s="22" t="s">
        <v>18</v>
      </c>
      <c r="E751" s="22">
        <v>65</v>
      </c>
      <c r="F751" s="22">
        <v>35</v>
      </c>
      <c r="G751" s="22" t="s">
        <v>1265</v>
      </c>
      <c r="H751" s="22" t="s">
        <v>439</v>
      </c>
      <c r="I751" s="22">
        <v>0</v>
      </c>
      <c r="J751" s="22">
        <v>1</v>
      </c>
      <c r="K751" s="22">
        <v>0</v>
      </c>
      <c r="L751" s="22">
        <v>0</v>
      </c>
      <c r="M751" s="22" t="s">
        <v>1144</v>
      </c>
      <c r="N751" s="22">
        <v>6</v>
      </c>
      <c r="O751" s="22">
        <v>6</v>
      </c>
      <c r="P751" s="22">
        <v>0</v>
      </c>
      <c r="Q751" s="22">
        <v>1</v>
      </c>
      <c r="R751">
        <f>IFERROR(IF(I751=1,VLOOKUP(F751,Lookup!$A$2:$B$15,2,FALSE),0),0.5)</f>
        <v>0</v>
      </c>
      <c r="S751">
        <f>IF(K751=1,1,IFERROR(IF(H751="pass",VLOOKUP(F751,[1]Lookup!$D$2:$E$26,2,FALSE),0),1.6))</f>
        <v>1.6</v>
      </c>
      <c r="T751" s="6">
        <v>1.7050000000000001</v>
      </c>
      <c r="U751" s="6">
        <f t="shared" si="11"/>
        <v>1.7050000000000001</v>
      </c>
      <c r="V751" t="s">
        <v>62</v>
      </c>
    </row>
    <row r="752" spans="1:22" hidden="1">
      <c r="A752">
        <v>895</v>
      </c>
      <c r="B752" s="22">
        <v>1</v>
      </c>
      <c r="C752" s="22" t="s">
        <v>2</v>
      </c>
      <c r="D752" s="22" t="s">
        <v>18</v>
      </c>
      <c r="E752" s="22">
        <v>34</v>
      </c>
      <c r="F752" s="22">
        <v>66</v>
      </c>
      <c r="G752" s="22" t="s">
        <v>1266</v>
      </c>
      <c r="H752" s="22" t="s">
        <v>439</v>
      </c>
      <c r="I752" s="22">
        <v>0</v>
      </c>
      <c r="J752" s="22">
        <v>1</v>
      </c>
      <c r="K752" s="22">
        <v>0</v>
      </c>
      <c r="L752" s="22">
        <v>0</v>
      </c>
      <c r="M752" s="22" t="s">
        <v>1144</v>
      </c>
      <c r="N752" s="22">
        <v>6</v>
      </c>
      <c r="O752" s="22">
        <v>6</v>
      </c>
      <c r="P752" s="22">
        <v>0</v>
      </c>
      <c r="Q752" s="22">
        <v>1</v>
      </c>
      <c r="R752">
        <f>IFERROR(IF(I752=1,VLOOKUP(F752,Lookup!$A$2:$B$15,2,FALSE),0),0.5)</f>
        <v>0</v>
      </c>
      <c r="S752">
        <f>IF(K752=1,1,IFERROR(IF(H752="pass",VLOOKUP(F752,[1]Lookup!$D$2:$E$26,2,FALSE),0),1.6))</f>
        <v>1.6</v>
      </c>
      <c r="T752" s="6">
        <v>1.7050000000000001</v>
      </c>
      <c r="U752" s="6">
        <f t="shared" si="11"/>
        <v>1.7050000000000001</v>
      </c>
      <c r="V752" t="s">
        <v>62</v>
      </c>
    </row>
    <row r="753" spans="1:22" hidden="1">
      <c r="A753">
        <v>899</v>
      </c>
      <c r="B753" s="22">
        <v>1</v>
      </c>
      <c r="C753" s="22" t="s">
        <v>2</v>
      </c>
      <c r="D753" s="22" t="s">
        <v>18</v>
      </c>
      <c r="E753" s="22">
        <v>40</v>
      </c>
      <c r="F753" s="22">
        <v>60</v>
      </c>
      <c r="G753" s="22" t="s">
        <v>1268</v>
      </c>
      <c r="H753" s="22" t="s">
        <v>439</v>
      </c>
      <c r="I753" s="22">
        <v>0</v>
      </c>
      <c r="J753" s="22">
        <v>1</v>
      </c>
      <c r="K753" s="22">
        <v>0</v>
      </c>
      <c r="L753" s="22">
        <v>0</v>
      </c>
      <c r="M753" s="22" t="s">
        <v>1135</v>
      </c>
      <c r="N753" s="22">
        <v>3</v>
      </c>
      <c r="O753" s="22">
        <v>3</v>
      </c>
      <c r="P753" s="22">
        <v>0</v>
      </c>
      <c r="Q753" s="22">
        <v>1</v>
      </c>
      <c r="R753">
        <f>IFERROR(IF(I753=1,VLOOKUP(F753,Lookup!$A$2:$B$15,2,FALSE),0),0.5)</f>
        <v>0</v>
      </c>
      <c r="S753">
        <f>IF(K753=1,1,IFERROR(IF(H753="pass",VLOOKUP(F753,[1]Lookup!$D$2:$E$26,2,FALSE),0),1.6))</f>
        <v>1.6</v>
      </c>
      <c r="T753" s="6">
        <v>1.6525000000000001</v>
      </c>
      <c r="U753" s="6">
        <f t="shared" si="11"/>
        <v>1.6525000000000001</v>
      </c>
      <c r="V753" t="s">
        <v>38</v>
      </c>
    </row>
    <row r="754" spans="1:22" hidden="1">
      <c r="A754">
        <v>904</v>
      </c>
      <c r="B754" s="22">
        <v>1</v>
      </c>
      <c r="C754" s="22" t="s">
        <v>18</v>
      </c>
      <c r="D754" s="22" t="s">
        <v>2</v>
      </c>
      <c r="E754" s="22">
        <v>67</v>
      </c>
      <c r="F754" s="22">
        <v>33</v>
      </c>
      <c r="G754" s="22" t="s">
        <v>1270</v>
      </c>
      <c r="H754" s="22" t="s">
        <v>439</v>
      </c>
      <c r="I754" s="22">
        <v>0</v>
      </c>
      <c r="J754" s="22">
        <v>1</v>
      </c>
      <c r="K754" s="22">
        <v>0</v>
      </c>
      <c r="L754" s="22">
        <v>0</v>
      </c>
      <c r="M754" s="22" t="s">
        <v>1150</v>
      </c>
      <c r="N754" s="22">
        <v>8</v>
      </c>
      <c r="O754" s="22">
        <v>8</v>
      </c>
      <c r="P754" s="22">
        <v>0</v>
      </c>
      <c r="Q754" s="22">
        <v>1</v>
      </c>
      <c r="R754">
        <f>IFERROR(IF(I754=1,VLOOKUP(F754,Lookup!$A$2:$B$15,2,FALSE),0),0.5)</f>
        <v>0</v>
      </c>
      <c r="S754">
        <f>IF(K754=1,1,IFERROR(IF(H754="pass",VLOOKUP(F754,[1]Lookup!$D$2:$E$26,2,FALSE),0),1.6))</f>
        <v>1.6</v>
      </c>
      <c r="T754" s="6">
        <v>1.74</v>
      </c>
      <c r="U754" s="6">
        <f t="shared" si="11"/>
        <v>1.74</v>
      </c>
      <c r="V754" t="s">
        <v>138</v>
      </c>
    </row>
    <row r="755" spans="1:22" hidden="1">
      <c r="A755">
        <v>905</v>
      </c>
      <c r="B755" s="22">
        <v>1</v>
      </c>
      <c r="C755" s="22" t="s">
        <v>18</v>
      </c>
      <c r="D755" s="22" t="s">
        <v>2</v>
      </c>
      <c r="E755" s="22">
        <v>67</v>
      </c>
      <c r="F755" s="22">
        <v>33</v>
      </c>
      <c r="G755" s="22" t="s">
        <v>1271</v>
      </c>
      <c r="H755" s="22" t="s">
        <v>439</v>
      </c>
      <c r="I755" s="22">
        <v>0</v>
      </c>
      <c r="J755" s="22">
        <v>1</v>
      </c>
      <c r="K755" s="22">
        <v>0</v>
      </c>
      <c r="L755" s="22">
        <v>0</v>
      </c>
      <c r="M755" s="22" t="s">
        <v>1206</v>
      </c>
      <c r="N755" s="22">
        <v>4</v>
      </c>
      <c r="O755" s="22">
        <v>4</v>
      </c>
      <c r="P755" s="22">
        <v>0</v>
      </c>
      <c r="Q755" s="22">
        <v>1</v>
      </c>
      <c r="R755">
        <f>IFERROR(IF(I755=1,VLOOKUP(F755,Lookup!$A$2:$B$15,2,FALSE),0),0.5)</f>
        <v>0</v>
      </c>
      <c r="S755">
        <f>IF(K755=1,1,IFERROR(IF(H755="pass",VLOOKUP(F755,[1]Lookup!$D$2:$E$26,2,FALSE),0),1.6))</f>
        <v>1.6</v>
      </c>
      <c r="T755" s="6">
        <v>1.6700000000000002</v>
      </c>
      <c r="U755" s="6">
        <f t="shared" si="11"/>
        <v>1.6700000000000002</v>
      </c>
      <c r="V755" t="s">
        <v>482</v>
      </c>
    </row>
    <row r="756" spans="1:22" hidden="1">
      <c r="A756">
        <v>908</v>
      </c>
      <c r="B756" s="22">
        <v>1</v>
      </c>
      <c r="C756" s="22" t="s">
        <v>18</v>
      </c>
      <c r="D756" s="22" t="s">
        <v>2</v>
      </c>
      <c r="E756" s="22">
        <v>68</v>
      </c>
      <c r="F756" s="22">
        <v>32</v>
      </c>
      <c r="G756" s="22" t="s">
        <v>1272</v>
      </c>
      <c r="H756" s="22" t="s">
        <v>439</v>
      </c>
      <c r="I756" s="22">
        <v>0</v>
      </c>
      <c r="J756" s="22">
        <v>1</v>
      </c>
      <c r="K756" s="22">
        <v>0</v>
      </c>
      <c r="L756" s="22">
        <v>0</v>
      </c>
      <c r="M756" s="22" t="s">
        <v>1153</v>
      </c>
      <c r="N756" s="22">
        <v>-2</v>
      </c>
      <c r="O756" s="22">
        <v>-2</v>
      </c>
      <c r="P756" s="22">
        <v>0</v>
      </c>
      <c r="Q756" s="22">
        <v>1</v>
      </c>
      <c r="R756">
        <f>IFERROR(IF(I756=1,VLOOKUP(F756,Lookup!$A$2:$B$15,2,FALSE),0),0.5)</f>
        <v>0</v>
      </c>
      <c r="S756">
        <f>IF(K756=1,1,IFERROR(IF(H756="pass",VLOOKUP(F756,[1]Lookup!$D$2:$E$26,2,FALSE),0),1.6))</f>
        <v>1.6</v>
      </c>
      <c r="T756" s="6">
        <v>1.5650000000000002</v>
      </c>
      <c r="U756" s="6">
        <f t="shared" si="11"/>
        <v>1.5650000000000002</v>
      </c>
      <c r="V756" t="s">
        <v>160</v>
      </c>
    </row>
    <row r="757" spans="1:22" hidden="1">
      <c r="A757">
        <v>909</v>
      </c>
      <c r="B757" s="22">
        <v>1</v>
      </c>
      <c r="C757" s="22" t="s">
        <v>18</v>
      </c>
      <c r="D757" s="22" t="s">
        <v>2</v>
      </c>
      <c r="E757" s="22">
        <v>62</v>
      </c>
      <c r="F757" s="22">
        <v>38</v>
      </c>
      <c r="G757" s="22" t="s">
        <v>1273</v>
      </c>
      <c r="H757" s="22" t="s">
        <v>439</v>
      </c>
      <c r="I757" s="22">
        <v>0</v>
      </c>
      <c r="J757" s="22">
        <v>1</v>
      </c>
      <c r="K757" s="22">
        <v>0</v>
      </c>
      <c r="L757" s="22">
        <v>0</v>
      </c>
      <c r="M757" s="22" t="s">
        <v>1153</v>
      </c>
      <c r="N757" s="22">
        <v>9</v>
      </c>
      <c r="O757" s="22">
        <v>9</v>
      </c>
      <c r="P757" s="22">
        <v>0</v>
      </c>
      <c r="Q757" s="22">
        <v>1</v>
      </c>
      <c r="R757">
        <f>IFERROR(IF(I757=1,VLOOKUP(F757,Lookup!$A$2:$B$15,2,FALSE),0),0.5)</f>
        <v>0</v>
      </c>
      <c r="S757">
        <f>IF(K757=1,1,IFERROR(IF(H757="pass",VLOOKUP(F757,[1]Lookup!$D$2:$E$26,2,FALSE),0),1.6))</f>
        <v>1.6</v>
      </c>
      <c r="T757" s="6">
        <v>1.7575000000000001</v>
      </c>
      <c r="U757" s="6">
        <f t="shared" si="11"/>
        <v>1.7575000000000001</v>
      </c>
      <c r="V757" t="s">
        <v>160</v>
      </c>
    </row>
    <row r="758" spans="1:22" hidden="1">
      <c r="A758">
        <v>910</v>
      </c>
      <c r="B758" s="22">
        <v>1</v>
      </c>
      <c r="C758" s="22" t="s">
        <v>18</v>
      </c>
      <c r="D758" s="22" t="s">
        <v>2</v>
      </c>
      <c r="E758" s="22">
        <v>42</v>
      </c>
      <c r="F758" s="22">
        <v>58</v>
      </c>
      <c r="G758" s="22" t="s">
        <v>1274</v>
      </c>
      <c r="H758" s="22" t="s">
        <v>439</v>
      </c>
      <c r="I758" s="22">
        <v>0</v>
      </c>
      <c r="J758" s="22">
        <v>1</v>
      </c>
      <c r="K758" s="22">
        <v>0</v>
      </c>
      <c r="L758" s="22">
        <v>0</v>
      </c>
      <c r="M758" s="22" t="s">
        <v>634</v>
      </c>
      <c r="N758" s="22">
        <v>35</v>
      </c>
      <c r="O758" s="22">
        <v>35</v>
      </c>
      <c r="P758" s="22">
        <v>0</v>
      </c>
      <c r="Q758" s="22">
        <v>1</v>
      </c>
      <c r="R758">
        <f>IFERROR(IF(I758=1,VLOOKUP(F758,Lookup!$A$2:$B$15,2,FALSE),0),0.5)</f>
        <v>0</v>
      </c>
      <c r="S758">
        <f>IF(K758=1,1,IFERROR(IF(H758="pass",VLOOKUP(F758,[1]Lookup!$D$2:$E$26,2,FALSE),0),1.6))</f>
        <v>1.6</v>
      </c>
      <c r="T758" s="6">
        <v>2.2124999999999999</v>
      </c>
      <c r="U758" s="6">
        <f t="shared" si="11"/>
        <v>2.2124999999999999</v>
      </c>
      <c r="V758" t="s">
        <v>412</v>
      </c>
    </row>
    <row r="759" spans="1:22" hidden="1">
      <c r="A759">
        <v>911</v>
      </c>
      <c r="B759" s="22">
        <v>1</v>
      </c>
      <c r="C759" s="22" t="s">
        <v>18</v>
      </c>
      <c r="D759" s="22" t="s">
        <v>2</v>
      </c>
      <c r="E759" s="22">
        <v>42</v>
      </c>
      <c r="F759" s="22">
        <v>58</v>
      </c>
      <c r="G759" s="22" t="s">
        <v>1275</v>
      </c>
      <c r="H759" s="22" t="s">
        <v>439</v>
      </c>
      <c r="I759" s="22">
        <v>0</v>
      </c>
      <c r="J759" s="22">
        <v>1</v>
      </c>
      <c r="K759" s="22">
        <v>0</v>
      </c>
      <c r="L759" s="22">
        <v>0</v>
      </c>
      <c r="M759" s="22" t="s">
        <v>1133</v>
      </c>
      <c r="N759" s="22">
        <v>18</v>
      </c>
      <c r="O759" s="22">
        <v>18</v>
      </c>
      <c r="P759" s="22">
        <v>0</v>
      </c>
      <c r="Q759" s="22">
        <v>1</v>
      </c>
      <c r="R759">
        <f>IFERROR(IF(I759=1,VLOOKUP(F759,Lookup!$A$2:$B$15,2,FALSE),0),0.5)</f>
        <v>0</v>
      </c>
      <c r="S759">
        <f>IF(K759=1,1,IFERROR(IF(H759="pass",VLOOKUP(F759,[1]Lookup!$D$2:$E$26,2,FALSE),0),1.6))</f>
        <v>1.6</v>
      </c>
      <c r="T759" s="6">
        <v>1.915</v>
      </c>
      <c r="U759" s="6">
        <f t="shared" si="11"/>
        <v>1.915</v>
      </c>
      <c r="V759" t="s">
        <v>58</v>
      </c>
    </row>
    <row r="760" spans="1:22" hidden="1">
      <c r="A760">
        <v>923</v>
      </c>
      <c r="B760" s="22">
        <v>1</v>
      </c>
      <c r="C760" s="22" t="s">
        <v>3</v>
      </c>
      <c r="D760" s="22" t="s">
        <v>27</v>
      </c>
      <c r="E760" s="22">
        <v>72</v>
      </c>
      <c r="F760" s="22">
        <v>28</v>
      </c>
      <c r="G760" s="22" t="s">
        <v>1279</v>
      </c>
      <c r="H760" s="22" t="s">
        <v>439</v>
      </c>
      <c r="I760" s="22">
        <v>0</v>
      </c>
      <c r="J760" s="22">
        <v>1</v>
      </c>
      <c r="K760" s="22">
        <v>0</v>
      </c>
      <c r="L760" s="22">
        <v>0</v>
      </c>
      <c r="M760" s="22" t="s">
        <v>1280</v>
      </c>
      <c r="N760" s="22">
        <v>5</v>
      </c>
      <c r="O760" s="22">
        <v>5</v>
      </c>
      <c r="P760" s="22">
        <v>0</v>
      </c>
      <c r="Q760" s="22">
        <v>1</v>
      </c>
      <c r="R760">
        <f>IFERROR(IF(I760=1,VLOOKUP(F760,Lookup!$A$2:$B$15,2,FALSE),0),0.5)</f>
        <v>0</v>
      </c>
      <c r="S760">
        <f>IF(K760=1,1,IFERROR(IF(H760="pass",VLOOKUP(F760,[1]Lookup!$D$2:$E$26,2,FALSE),0),1.6))</f>
        <v>1.6</v>
      </c>
      <c r="T760" s="6">
        <v>1.6875</v>
      </c>
      <c r="U760" s="6">
        <f t="shared" si="11"/>
        <v>1.6875</v>
      </c>
      <c r="V760" t="s">
        <v>90</v>
      </c>
    </row>
    <row r="761" spans="1:22" hidden="1">
      <c r="A761">
        <v>924</v>
      </c>
      <c r="B761" s="22">
        <v>1</v>
      </c>
      <c r="C761" s="22" t="s">
        <v>3</v>
      </c>
      <c r="D761" s="22" t="s">
        <v>27</v>
      </c>
      <c r="E761" s="22">
        <v>72</v>
      </c>
      <c r="F761" s="22">
        <v>28</v>
      </c>
      <c r="G761" s="22" t="s">
        <v>1281</v>
      </c>
      <c r="H761" s="22" t="s">
        <v>439</v>
      </c>
      <c r="I761" s="22">
        <v>0</v>
      </c>
      <c r="J761" s="22">
        <v>1</v>
      </c>
      <c r="K761" s="22">
        <v>0</v>
      </c>
      <c r="L761" s="22">
        <v>0</v>
      </c>
      <c r="M761" s="22" t="s">
        <v>1280</v>
      </c>
      <c r="N761" s="22">
        <v>38</v>
      </c>
      <c r="O761" s="22">
        <v>38</v>
      </c>
      <c r="P761" s="22">
        <v>0</v>
      </c>
      <c r="Q761" s="22">
        <v>1</v>
      </c>
      <c r="R761">
        <f>IFERROR(IF(I761=1,VLOOKUP(F761,Lookup!$A$2:$B$15,2,FALSE),0),0.5)</f>
        <v>0</v>
      </c>
      <c r="S761">
        <f>IF(K761=1,1,IFERROR(IF(H761="pass",VLOOKUP(F761,[1]Lookup!$D$2:$E$26,2,FALSE),0),1.6))</f>
        <v>1.6</v>
      </c>
      <c r="T761" s="6">
        <v>2.2650000000000001</v>
      </c>
      <c r="U761" s="6">
        <f t="shared" si="11"/>
        <v>2.2650000000000001</v>
      </c>
      <c r="V761" t="s">
        <v>90</v>
      </c>
    </row>
    <row r="762" spans="1:22" hidden="1">
      <c r="A762">
        <v>925</v>
      </c>
      <c r="B762" s="22">
        <v>1</v>
      </c>
      <c r="C762" s="22" t="s">
        <v>3</v>
      </c>
      <c r="D762" s="22" t="s">
        <v>27</v>
      </c>
      <c r="E762" s="22">
        <v>30</v>
      </c>
      <c r="F762" s="22">
        <v>70</v>
      </c>
      <c r="G762" s="22" t="s">
        <v>1282</v>
      </c>
      <c r="H762" s="22" t="s">
        <v>439</v>
      </c>
      <c r="I762" s="22">
        <v>0</v>
      </c>
      <c r="J762" s="22">
        <v>1</v>
      </c>
      <c r="K762" s="22">
        <v>0</v>
      </c>
      <c r="L762" s="22">
        <v>0</v>
      </c>
      <c r="M762" s="22" t="s">
        <v>1283</v>
      </c>
      <c r="N762" s="22">
        <v>-4</v>
      </c>
      <c r="O762" s="22">
        <v>-4</v>
      </c>
      <c r="P762" s="22">
        <v>0</v>
      </c>
      <c r="Q762" s="22">
        <v>1</v>
      </c>
      <c r="R762">
        <f>IFERROR(IF(I762=1,VLOOKUP(F762,Lookup!$A$2:$B$15,2,FALSE),0),0.5)</f>
        <v>0</v>
      </c>
      <c r="S762">
        <f>IF(K762=1,1,IFERROR(IF(H762="pass",VLOOKUP(F762,[1]Lookup!$D$2:$E$26,2,FALSE),0),1.6))</f>
        <v>1.6</v>
      </c>
      <c r="T762" s="6">
        <v>1.53</v>
      </c>
      <c r="U762" s="6">
        <f t="shared" si="11"/>
        <v>1.53</v>
      </c>
      <c r="V762" t="s">
        <v>509</v>
      </c>
    </row>
    <row r="763" spans="1:22" hidden="1">
      <c r="A763">
        <v>927</v>
      </c>
      <c r="B763" s="22">
        <v>1</v>
      </c>
      <c r="C763" s="22" t="s">
        <v>3</v>
      </c>
      <c r="D763" s="22" t="s">
        <v>27</v>
      </c>
      <c r="E763" s="22">
        <v>38</v>
      </c>
      <c r="F763" s="22">
        <v>62</v>
      </c>
      <c r="G763" s="22" t="s">
        <v>1286</v>
      </c>
      <c r="H763" s="22" t="s">
        <v>439</v>
      </c>
      <c r="I763" s="22">
        <v>0</v>
      </c>
      <c r="J763" s="22">
        <v>1</v>
      </c>
      <c r="K763" s="22">
        <v>0</v>
      </c>
      <c r="L763" s="22">
        <v>0</v>
      </c>
      <c r="M763" s="22" t="s">
        <v>1287</v>
      </c>
      <c r="N763" s="22">
        <v>7</v>
      </c>
      <c r="O763" s="22">
        <v>7</v>
      </c>
      <c r="P763" s="22">
        <v>0</v>
      </c>
      <c r="Q763" s="22">
        <v>1</v>
      </c>
      <c r="R763">
        <f>IFERROR(IF(I763=1,VLOOKUP(F763,Lookup!$A$2:$B$15,2,FALSE),0),0.5)</f>
        <v>0</v>
      </c>
      <c r="S763">
        <f>IF(K763=1,1,IFERROR(IF(H763="pass",VLOOKUP(F763,[1]Lookup!$D$2:$E$26,2,FALSE),0),1.6))</f>
        <v>1.6</v>
      </c>
      <c r="T763" s="6">
        <v>1.7225000000000001</v>
      </c>
      <c r="U763" s="6">
        <f t="shared" si="11"/>
        <v>1.7225000000000001</v>
      </c>
      <c r="V763" t="s">
        <v>167</v>
      </c>
    </row>
    <row r="764" spans="1:22" hidden="1">
      <c r="A764">
        <v>934</v>
      </c>
      <c r="B764" s="22">
        <v>1</v>
      </c>
      <c r="C764" s="22" t="s">
        <v>27</v>
      </c>
      <c r="D764" s="22" t="s">
        <v>3</v>
      </c>
      <c r="E764" s="22">
        <v>59</v>
      </c>
      <c r="F764" s="22">
        <v>41</v>
      </c>
      <c r="G764" s="22" t="s">
        <v>1295</v>
      </c>
      <c r="H764" s="22" t="s">
        <v>439</v>
      </c>
      <c r="I764" s="22">
        <v>0</v>
      </c>
      <c r="J764" s="22">
        <v>1</v>
      </c>
      <c r="K764" s="22">
        <v>0</v>
      </c>
      <c r="L764" s="22">
        <v>0</v>
      </c>
      <c r="M764" s="22" t="s">
        <v>1296</v>
      </c>
      <c r="N764" s="22">
        <v>31</v>
      </c>
      <c r="O764" s="22">
        <v>31</v>
      </c>
      <c r="P764" s="22">
        <v>0</v>
      </c>
      <c r="Q764" s="22">
        <v>1</v>
      </c>
      <c r="R764">
        <f>IFERROR(IF(I764=1,VLOOKUP(F764,Lookup!$A$2:$B$15,2,FALSE),0),0.5)</f>
        <v>0</v>
      </c>
      <c r="S764">
        <f>IF(K764=1,1,IFERROR(IF(H764="pass",VLOOKUP(F764,[1]Lookup!$D$2:$E$26,2,FALSE),0),1.6))</f>
        <v>1.6</v>
      </c>
      <c r="T764" s="6">
        <v>2.1425000000000001</v>
      </c>
      <c r="U764" s="6">
        <f t="shared" si="11"/>
        <v>2.1425000000000001</v>
      </c>
      <c r="V764" t="s">
        <v>461</v>
      </c>
    </row>
    <row r="765" spans="1:22" hidden="1">
      <c r="A765">
        <v>937</v>
      </c>
      <c r="B765" s="22">
        <v>1</v>
      </c>
      <c r="C765" s="22" t="s">
        <v>3</v>
      </c>
      <c r="D765" s="22" t="s">
        <v>27</v>
      </c>
      <c r="E765" s="22">
        <v>74</v>
      </c>
      <c r="F765" s="22">
        <v>26</v>
      </c>
      <c r="G765" s="22" t="s">
        <v>1298</v>
      </c>
      <c r="H765" s="22" t="s">
        <v>439</v>
      </c>
      <c r="I765" s="22">
        <v>0</v>
      </c>
      <c r="J765" s="22">
        <v>1</v>
      </c>
      <c r="K765" s="22">
        <v>0</v>
      </c>
      <c r="L765" s="22">
        <v>0</v>
      </c>
      <c r="M765" s="22" t="s">
        <v>1283</v>
      </c>
      <c r="N765" s="22">
        <v>-6</v>
      </c>
      <c r="O765" s="22">
        <v>-6</v>
      </c>
      <c r="P765" s="22">
        <v>0</v>
      </c>
      <c r="Q765" s="22">
        <v>1</v>
      </c>
      <c r="R765">
        <f>IFERROR(IF(I765=1,VLOOKUP(F765,Lookup!$A$2:$B$15,2,FALSE),0),0.5)</f>
        <v>0</v>
      </c>
      <c r="S765">
        <f>IF(K765=1,1,IFERROR(IF(H765="pass",VLOOKUP(F765,[1]Lookup!$D$2:$E$26,2,FALSE),0),1.6))</f>
        <v>1.6</v>
      </c>
      <c r="T765" s="6">
        <v>1.4950000000000001</v>
      </c>
      <c r="U765" s="6">
        <f t="shared" si="11"/>
        <v>1.4950000000000001</v>
      </c>
      <c r="V765" t="s">
        <v>509</v>
      </c>
    </row>
    <row r="766" spans="1:22" hidden="1">
      <c r="A766">
        <v>940</v>
      </c>
      <c r="B766" s="22">
        <v>1</v>
      </c>
      <c r="C766" s="22" t="s">
        <v>27</v>
      </c>
      <c r="D766" s="22" t="s">
        <v>3</v>
      </c>
      <c r="E766" s="22">
        <v>67</v>
      </c>
      <c r="F766" s="22">
        <v>33</v>
      </c>
      <c r="G766" s="22" t="s">
        <v>1299</v>
      </c>
      <c r="H766" s="22" t="s">
        <v>439</v>
      </c>
      <c r="I766" s="22">
        <v>0</v>
      </c>
      <c r="J766" s="22">
        <v>1</v>
      </c>
      <c r="K766" s="22">
        <v>0</v>
      </c>
      <c r="L766" s="22">
        <v>0</v>
      </c>
      <c r="M766" s="22" t="s">
        <v>1300</v>
      </c>
      <c r="N766" s="22">
        <v>16</v>
      </c>
      <c r="O766" s="22">
        <v>16</v>
      </c>
      <c r="P766" s="22">
        <v>0</v>
      </c>
      <c r="Q766" s="22">
        <v>1</v>
      </c>
      <c r="R766">
        <f>IFERROR(IF(I766=1,VLOOKUP(F766,Lookup!$A$2:$B$15,2,FALSE),0),0.5)</f>
        <v>0</v>
      </c>
      <c r="S766">
        <f>IF(K766=1,1,IFERROR(IF(H766="pass",VLOOKUP(F766,[1]Lookup!$D$2:$E$26,2,FALSE),0),1.6))</f>
        <v>1.6</v>
      </c>
      <c r="T766" s="6">
        <v>1.8800000000000001</v>
      </c>
      <c r="U766" s="6">
        <f t="shared" si="11"/>
        <v>1.8800000000000001</v>
      </c>
      <c r="V766" t="s">
        <v>113</v>
      </c>
    </row>
    <row r="767" spans="1:22" hidden="1">
      <c r="A767">
        <v>941</v>
      </c>
      <c r="B767" s="22">
        <v>1</v>
      </c>
      <c r="C767" s="22" t="s">
        <v>27</v>
      </c>
      <c r="D767" s="22" t="s">
        <v>3</v>
      </c>
      <c r="E767" s="22">
        <v>54</v>
      </c>
      <c r="F767" s="22">
        <v>46</v>
      </c>
      <c r="G767" s="22" t="s">
        <v>1301</v>
      </c>
      <c r="H767" s="22" t="s">
        <v>439</v>
      </c>
      <c r="I767" s="22">
        <v>0</v>
      </c>
      <c r="J767" s="22">
        <v>1</v>
      </c>
      <c r="K767" s="22">
        <v>0</v>
      </c>
      <c r="L767" s="22">
        <v>0</v>
      </c>
      <c r="M767" s="22" t="s">
        <v>1302</v>
      </c>
      <c r="N767" s="22">
        <v>-1</v>
      </c>
      <c r="O767" s="22">
        <v>-1</v>
      </c>
      <c r="P767" s="22">
        <v>0</v>
      </c>
      <c r="Q767" s="22">
        <v>1</v>
      </c>
      <c r="R767">
        <f>IFERROR(IF(I767=1,VLOOKUP(F767,Lookup!$A$2:$B$15,2,FALSE),0),0.5)</f>
        <v>0</v>
      </c>
      <c r="S767">
        <f>IF(K767=1,1,IFERROR(IF(H767="pass",VLOOKUP(F767,[1]Lookup!$D$2:$E$26,2,FALSE),0),1.6))</f>
        <v>1.6</v>
      </c>
      <c r="T767" s="6">
        <v>1.5825</v>
      </c>
      <c r="U767" s="6">
        <f t="shared" si="11"/>
        <v>1.5825</v>
      </c>
      <c r="V767" t="s">
        <v>481</v>
      </c>
    </row>
    <row r="768" spans="1:22" hidden="1">
      <c r="A768">
        <v>944</v>
      </c>
      <c r="B768" s="22">
        <v>1</v>
      </c>
      <c r="C768" s="22" t="s">
        <v>27</v>
      </c>
      <c r="D768" s="22" t="s">
        <v>3</v>
      </c>
      <c r="E768" s="22">
        <v>46</v>
      </c>
      <c r="F768" s="22">
        <v>54</v>
      </c>
      <c r="G768" s="22" t="s">
        <v>1305</v>
      </c>
      <c r="H768" s="22" t="s">
        <v>439</v>
      </c>
      <c r="I768" s="22">
        <v>0</v>
      </c>
      <c r="J768" s="22">
        <v>1</v>
      </c>
      <c r="K768" s="22">
        <v>0</v>
      </c>
      <c r="L768" s="22">
        <v>0</v>
      </c>
      <c r="M768" s="22" t="s">
        <v>1306</v>
      </c>
      <c r="N768" s="22">
        <v>6</v>
      </c>
      <c r="O768" s="22">
        <v>6</v>
      </c>
      <c r="P768" s="22">
        <v>0</v>
      </c>
      <c r="Q768" s="22">
        <v>1</v>
      </c>
      <c r="R768">
        <f>IFERROR(IF(I768=1,VLOOKUP(F768,Lookup!$A$2:$B$15,2,FALSE),0),0.5)</f>
        <v>0</v>
      </c>
      <c r="S768">
        <f>IF(K768=1,1,IFERROR(IF(H768="pass",VLOOKUP(F768,[1]Lookup!$D$2:$E$26,2,FALSE),0),1.6))</f>
        <v>1.6</v>
      </c>
      <c r="T768" s="6">
        <v>1.7050000000000001</v>
      </c>
      <c r="U768" s="6">
        <f t="shared" si="11"/>
        <v>1.7050000000000001</v>
      </c>
      <c r="V768" t="s">
        <v>179</v>
      </c>
    </row>
    <row r="769" spans="1:22" hidden="1">
      <c r="A769">
        <v>946</v>
      </c>
      <c r="B769" s="22">
        <v>1</v>
      </c>
      <c r="C769" s="22" t="s">
        <v>27</v>
      </c>
      <c r="D769" s="22" t="s">
        <v>3</v>
      </c>
      <c r="E769" s="22">
        <v>38</v>
      </c>
      <c r="F769" s="22">
        <v>62</v>
      </c>
      <c r="G769" s="22" t="s">
        <v>1308</v>
      </c>
      <c r="H769" s="22" t="s">
        <v>439</v>
      </c>
      <c r="I769" s="22">
        <v>0</v>
      </c>
      <c r="J769" s="22">
        <v>1</v>
      </c>
      <c r="K769" s="22">
        <v>0</v>
      </c>
      <c r="L769" s="22">
        <v>0</v>
      </c>
      <c r="M769" s="22" t="s">
        <v>1289</v>
      </c>
      <c r="N769" s="22">
        <v>1</v>
      </c>
      <c r="O769" s="22">
        <v>1</v>
      </c>
      <c r="P769" s="22">
        <v>0</v>
      </c>
      <c r="Q769" s="22">
        <v>1</v>
      </c>
      <c r="R769">
        <f>IFERROR(IF(I769=1,VLOOKUP(F769,Lookup!$A$2:$B$15,2,FALSE),0),0.5)</f>
        <v>0</v>
      </c>
      <c r="S769">
        <f>IF(K769=1,1,IFERROR(IF(H769="pass",VLOOKUP(F769,[1]Lookup!$D$2:$E$26,2,FALSE),0),1.6))</f>
        <v>1.6</v>
      </c>
      <c r="T769" s="6">
        <v>1.6175000000000002</v>
      </c>
      <c r="U769" s="6">
        <f t="shared" si="11"/>
        <v>1.6175000000000002</v>
      </c>
      <c r="V769" t="s">
        <v>142</v>
      </c>
    </row>
    <row r="770" spans="1:22" hidden="1">
      <c r="A770">
        <v>947</v>
      </c>
      <c r="B770" s="22">
        <v>1</v>
      </c>
      <c r="C770" s="22" t="s">
        <v>27</v>
      </c>
      <c r="D770" s="22" t="s">
        <v>3</v>
      </c>
      <c r="E770" s="22">
        <v>37</v>
      </c>
      <c r="F770" s="22">
        <v>63</v>
      </c>
      <c r="G770" s="22" t="s">
        <v>1309</v>
      </c>
      <c r="H770" s="22" t="s">
        <v>439</v>
      </c>
      <c r="I770" s="22">
        <v>0</v>
      </c>
      <c r="J770" s="22">
        <v>1</v>
      </c>
      <c r="K770" s="22">
        <v>0</v>
      </c>
      <c r="L770" s="22">
        <v>0</v>
      </c>
      <c r="M770" s="22" t="s">
        <v>1300</v>
      </c>
      <c r="N770" s="22">
        <v>19</v>
      </c>
      <c r="O770" s="22">
        <v>19</v>
      </c>
      <c r="P770" s="22">
        <v>0</v>
      </c>
      <c r="Q770" s="22">
        <v>1</v>
      </c>
      <c r="R770">
        <f>IFERROR(IF(I770=1,VLOOKUP(F770,Lookup!$A$2:$B$15,2,FALSE),0),0.5)</f>
        <v>0</v>
      </c>
      <c r="S770">
        <f>IF(K770=1,1,IFERROR(IF(H770="pass",VLOOKUP(F770,[1]Lookup!$D$2:$E$26,2,FALSE),0),1.6))</f>
        <v>1.6</v>
      </c>
      <c r="T770" s="6">
        <v>1.9325000000000001</v>
      </c>
      <c r="U770" s="6">
        <f t="shared" si="11"/>
        <v>1.9325000000000001</v>
      </c>
      <c r="V770" t="s">
        <v>113</v>
      </c>
    </row>
    <row r="771" spans="1:22" hidden="1">
      <c r="A771">
        <v>948</v>
      </c>
      <c r="B771" s="22">
        <v>1</v>
      </c>
      <c r="C771" s="22" t="s">
        <v>27</v>
      </c>
      <c r="D771" s="22" t="s">
        <v>3</v>
      </c>
      <c r="E771" s="22">
        <v>37</v>
      </c>
      <c r="F771" s="22">
        <v>63</v>
      </c>
      <c r="G771" s="22" t="s">
        <v>1310</v>
      </c>
      <c r="H771" s="22" t="s">
        <v>439</v>
      </c>
      <c r="I771" s="22">
        <v>0</v>
      </c>
      <c r="J771" s="22">
        <v>1</v>
      </c>
      <c r="K771" s="22">
        <v>0</v>
      </c>
      <c r="L771" s="22">
        <v>0</v>
      </c>
      <c r="M771" s="22" t="s">
        <v>1306</v>
      </c>
      <c r="N771" s="22">
        <v>13</v>
      </c>
      <c r="O771" s="22">
        <v>13</v>
      </c>
      <c r="P771" s="22">
        <v>0</v>
      </c>
      <c r="Q771" s="22">
        <v>1</v>
      </c>
      <c r="R771">
        <f>IFERROR(IF(I771=1,VLOOKUP(F771,Lookup!$A$2:$B$15,2,FALSE),0),0.5)</f>
        <v>0</v>
      </c>
      <c r="S771">
        <f>IF(K771=1,1,IFERROR(IF(H771="pass",VLOOKUP(F771,[1]Lookup!$D$2:$E$26,2,FALSE),0),1.6))</f>
        <v>1.6</v>
      </c>
      <c r="T771" s="6">
        <v>1.8275000000000001</v>
      </c>
      <c r="U771" s="6">
        <f t="shared" ref="U771:U834" si="12">R771+IF(S771&gt;=3.2,S771,IF(AND(S771&lt;3.2,S771&gt;=1.8),S771*0.66+T771*0.34,T771))+K771*0.4735*2</f>
        <v>1.8275000000000001</v>
      </c>
      <c r="V771" t="s">
        <v>179</v>
      </c>
    </row>
    <row r="772" spans="1:22" hidden="1">
      <c r="A772">
        <v>950</v>
      </c>
      <c r="B772" s="22">
        <v>1</v>
      </c>
      <c r="C772" s="22" t="s">
        <v>27</v>
      </c>
      <c r="D772" s="22" t="s">
        <v>3</v>
      </c>
      <c r="E772" s="22">
        <v>20</v>
      </c>
      <c r="F772" s="22">
        <v>80</v>
      </c>
      <c r="G772" s="22" t="s">
        <v>1312</v>
      </c>
      <c r="H772" s="22" t="s">
        <v>439</v>
      </c>
      <c r="I772" s="22">
        <v>0</v>
      </c>
      <c r="J772" s="22">
        <v>1</v>
      </c>
      <c r="K772" s="22">
        <v>0</v>
      </c>
      <c r="L772" s="22">
        <v>0</v>
      </c>
      <c r="M772" s="22" t="s">
        <v>1313</v>
      </c>
      <c r="N772" s="22">
        <v>7</v>
      </c>
      <c r="O772" s="22">
        <v>7</v>
      </c>
      <c r="P772" s="22">
        <v>0</v>
      </c>
      <c r="Q772" s="22">
        <v>1</v>
      </c>
      <c r="R772">
        <f>IFERROR(IF(I772=1,VLOOKUP(F772,Lookup!$A$2:$B$15,2,FALSE),0),0.5)</f>
        <v>0</v>
      </c>
      <c r="S772">
        <f>IF(K772=1,1,IFERROR(IF(H772="pass",VLOOKUP(F772,[1]Lookup!$D$2:$E$26,2,FALSE),0),1.6))</f>
        <v>1.8</v>
      </c>
      <c r="T772" s="6">
        <v>1.7225000000000001</v>
      </c>
      <c r="U772" s="6">
        <f t="shared" si="12"/>
        <v>1.7736500000000004</v>
      </c>
      <c r="V772" t="s">
        <v>127</v>
      </c>
    </row>
    <row r="773" spans="1:22" hidden="1">
      <c r="A773">
        <v>952</v>
      </c>
      <c r="B773" s="22">
        <v>1</v>
      </c>
      <c r="C773" s="22" t="s">
        <v>27</v>
      </c>
      <c r="D773" s="22" t="s">
        <v>3</v>
      </c>
      <c r="E773" s="22">
        <v>11</v>
      </c>
      <c r="F773" s="22">
        <v>89</v>
      </c>
      <c r="G773" s="22" t="s">
        <v>1314</v>
      </c>
      <c r="H773" s="22" t="s">
        <v>439</v>
      </c>
      <c r="I773" s="22">
        <v>0</v>
      </c>
      <c r="J773" s="22">
        <v>1</v>
      </c>
      <c r="K773" s="22">
        <v>0</v>
      </c>
      <c r="L773" s="22">
        <v>0</v>
      </c>
      <c r="M773" s="22" t="s">
        <v>1291</v>
      </c>
      <c r="N773" s="22">
        <v>-6</v>
      </c>
      <c r="O773" s="22">
        <v>-6</v>
      </c>
      <c r="P773" s="22">
        <v>0</v>
      </c>
      <c r="Q773" s="22">
        <v>1</v>
      </c>
      <c r="R773">
        <f>IFERROR(IF(I773=1,VLOOKUP(F773,Lookup!$A$2:$B$15,2,FALSE),0),0.5)</f>
        <v>0</v>
      </c>
      <c r="S773">
        <f>IF(K773=1,1,IFERROR(IF(H773="pass",VLOOKUP(F773,[1]Lookup!$D$2:$E$26,2,FALSE),0),1.6))</f>
        <v>2.2000000000000002</v>
      </c>
      <c r="T773" s="6">
        <v>1.4950000000000001</v>
      </c>
      <c r="U773" s="6">
        <f t="shared" si="12"/>
        <v>1.9603000000000002</v>
      </c>
      <c r="V773" t="s">
        <v>152</v>
      </c>
    </row>
    <row r="774" spans="1:22" hidden="1">
      <c r="A774">
        <v>959</v>
      </c>
      <c r="B774" s="22">
        <v>1</v>
      </c>
      <c r="C774" s="22" t="s">
        <v>3</v>
      </c>
      <c r="D774" s="22" t="s">
        <v>27</v>
      </c>
      <c r="E774" s="22">
        <v>56</v>
      </c>
      <c r="F774" s="22">
        <v>44</v>
      </c>
      <c r="G774" s="22" t="s">
        <v>1319</v>
      </c>
      <c r="H774" s="22" t="s">
        <v>439</v>
      </c>
      <c r="I774" s="22">
        <v>0</v>
      </c>
      <c r="J774" s="22">
        <v>1</v>
      </c>
      <c r="K774" s="22">
        <v>0</v>
      </c>
      <c r="L774" s="22">
        <v>0</v>
      </c>
      <c r="M774" s="22" t="s">
        <v>1278</v>
      </c>
      <c r="N774" s="22">
        <v>-6</v>
      </c>
      <c r="O774" s="22">
        <v>-6</v>
      </c>
      <c r="P774" s="22">
        <v>0</v>
      </c>
      <c r="Q774" s="22">
        <v>1</v>
      </c>
      <c r="R774">
        <f>IFERROR(IF(I774=1,VLOOKUP(F774,Lookup!$A$2:$B$15,2,FALSE),0),0.5)</f>
        <v>0</v>
      </c>
      <c r="S774">
        <f>IF(K774=1,1,IFERROR(IF(H774="pass",VLOOKUP(F774,[1]Lookup!$D$2:$E$26,2,FALSE),0),1.6))</f>
        <v>1.6</v>
      </c>
      <c r="T774" s="6">
        <v>1.4950000000000001</v>
      </c>
      <c r="U774" s="6">
        <f t="shared" si="12"/>
        <v>1.4950000000000001</v>
      </c>
      <c r="V774" t="s">
        <v>165</v>
      </c>
    </row>
    <row r="775" spans="1:22" hidden="1">
      <c r="A775">
        <v>961</v>
      </c>
      <c r="B775" s="22">
        <v>1</v>
      </c>
      <c r="C775" s="22" t="s">
        <v>3</v>
      </c>
      <c r="D775" s="22" t="s">
        <v>27</v>
      </c>
      <c r="E775" s="22">
        <v>50</v>
      </c>
      <c r="F775" s="22">
        <v>50</v>
      </c>
      <c r="G775" s="22" t="s">
        <v>1320</v>
      </c>
      <c r="H775" s="22" t="s">
        <v>439</v>
      </c>
      <c r="I775" s="22">
        <v>0</v>
      </c>
      <c r="J775" s="22">
        <v>1</v>
      </c>
      <c r="K775" s="22">
        <v>0</v>
      </c>
      <c r="L775" s="22">
        <v>0</v>
      </c>
      <c r="M775" s="22" t="s">
        <v>1285</v>
      </c>
      <c r="N775" s="22">
        <v>2</v>
      </c>
      <c r="O775" s="22">
        <v>2</v>
      </c>
      <c r="P775" s="22">
        <v>0</v>
      </c>
      <c r="Q775" s="22">
        <v>1</v>
      </c>
      <c r="R775">
        <f>IFERROR(IF(I775=1,VLOOKUP(F775,Lookup!$A$2:$B$15,2,FALSE),0),0.5)</f>
        <v>0</v>
      </c>
      <c r="S775">
        <f>IF(K775=1,1,IFERROR(IF(H775="pass",VLOOKUP(F775,[1]Lookup!$D$2:$E$26,2,FALSE),0),1.6))</f>
        <v>1.6</v>
      </c>
      <c r="T775" s="6">
        <v>1.635</v>
      </c>
      <c r="U775" s="6">
        <f t="shared" si="12"/>
        <v>1.635</v>
      </c>
      <c r="V775" t="s">
        <v>465</v>
      </c>
    </row>
    <row r="776" spans="1:22" hidden="1">
      <c r="A776">
        <v>963</v>
      </c>
      <c r="B776" s="22">
        <v>1</v>
      </c>
      <c r="C776" s="22" t="s">
        <v>3</v>
      </c>
      <c r="D776" s="22" t="s">
        <v>27</v>
      </c>
      <c r="E776" s="22">
        <v>45</v>
      </c>
      <c r="F776" s="22">
        <v>55</v>
      </c>
      <c r="G776" s="22" t="s">
        <v>1322</v>
      </c>
      <c r="H776" s="22" t="s">
        <v>439</v>
      </c>
      <c r="I776" s="22">
        <v>0</v>
      </c>
      <c r="J776" s="22">
        <v>1</v>
      </c>
      <c r="K776" s="22">
        <v>0</v>
      </c>
      <c r="L776" s="22">
        <v>0</v>
      </c>
      <c r="M776" s="22" t="s">
        <v>1287</v>
      </c>
      <c r="N776" s="22">
        <v>5</v>
      </c>
      <c r="O776" s="22">
        <v>5</v>
      </c>
      <c r="P776" s="22">
        <v>0</v>
      </c>
      <c r="Q776" s="22">
        <v>1</v>
      </c>
      <c r="R776">
        <f>IFERROR(IF(I776=1,VLOOKUP(F776,Lookup!$A$2:$B$15,2,FALSE),0),0.5)</f>
        <v>0</v>
      </c>
      <c r="S776">
        <f>IF(K776=1,1,IFERROR(IF(H776="pass",VLOOKUP(F776,[1]Lookup!$D$2:$E$26,2,FALSE),0),1.6))</f>
        <v>1.6</v>
      </c>
      <c r="T776" s="6">
        <v>1.6875</v>
      </c>
      <c r="U776" s="6">
        <f t="shared" si="12"/>
        <v>1.6875</v>
      </c>
      <c r="V776" t="s">
        <v>167</v>
      </c>
    </row>
    <row r="777" spans="1:22" hidden="1">
      <c r="A777">
        <v>964</v>
      </c>
      <c r="B777" s="22">
        <v>1</v>
      </c>
      <c r="C777" s="22" t="s">
        <v>3</v>
      </c>
      <c r="D777" s="22" t="s">
        <v>27</v>
      </c>
      <c r="E777" s="22">
        <v>37</v>
      </c>
      <c r="F777" s="22">
        <v>63</v>
      </c>
      <c r="G777" s="22" t="s">
        <v>1323</v>
      </c>
      <c r="H777" s="22" t="s">
        <v>439</v>
      </c>
      <c r="I777" s="22">
        <v>0</v>
      </c>
      <c r="J777" s="22">
        <v>1</v>
      </c>
      <c r="K777" s="22">
        <v>0</v>
      </c>
      <c r="L777" s="22">
        <v>0</v>
      </c>
      <c r="M777" s="22" t="s">
        <v>1287</v>
      </c>
      <c r="N777" s="22">
        <v>16</v>
      </c>
      <c r="O777" s="22">
        <v>16</v>
      </c>
      <c r="P777" s="22">
        <v>0</v>
      </c>
      <c r="Q777" s="22">
        <v>1</v>
      </c>
      <c r="R777">
        <f>IFERROR(IF(I777=1,VLOOKUP(F777,Lookup!$A$2:$B$15,2,FALSE),0),0.5)</f>
        <v>0</v>
      </c>
      <c r="S777">
        <f>IF(K777=1,1,IFERROR(IF(H777="pass",VLOOKUP(F777,[1]Lookup!$D$2:$E$26,2,FALSE),0),1.6))</f>
        <v>1.6</v>
      </c>
      <c r="T777" s="6">
        <v>1.8800000000000001</v>
      </c>
      <c r="U777" s="6">
        <f t="shared" si="12"/>
        <v>1.8800000000000001</v>
      </c>
      <c r="V777" t="s">
        <v>167</v>
      </c>
    </row>
    <row r="778" spans="1:22" hidden="1">
      <c r="A778">
        <v>969</v>
      </c>
      <c r="B778" s="22">
        <v>1</v>
      </c>
      <c r="C778" s="22" t="s">
        <v>27</v>
      </c>
      <c r="D778" s="22" t="s">
        <v>3</v>
      </c>
      <c r="E778" s="22">
        <v>63</v>
      </c>
      <c r="F778" s="22">
        <v>37</v>
      </c>
      <c r="G778" s="22" t="s">
        <v>1326</v>
      </c>
      <c r="H778" s="22" t="s">
        <v>439</v>
      </c>
      <c r="I778" s="22">
        <v>0</v>
      </c>
      <c r="J778" s="22">
        <v>1</v>
      </c>
      <c r="K778" s="22">
        <v>0</v>
      </c>
      <c r="L778" s="22">
        <v>0</v>
      </c>
      <c r="M778" s="22" t="s">
        <v>1291</v>
      </c>
      <c r="N778" s="22">
        <v>13</v>
      </c>
      <c r="O778" s="22">
        <v>13</v>
      </c>
      <c r="P778" s="22">
        <v>0</v>
      </c>
      <c r="Q778" s="22">
        <v>1</v>
      </c>
      <c r="R778">
        <f>IFERROR(IF(I778=1,VLOOKUP(F778,Lookup!$A$2:$B$15,2,FALSE),0),0.5)</f>
        <v>0</v>
      </c>
      <c r="S778">
        <f>IF(K778=1,1,IFERROR(IF(H778="pass",VLOOKUP(F778,[1]Lookup!$D$2:$E$26,2,FALSE),0),1.6))</f>
        <v>1.6</v>
      </c>
      <c r="T778" s="6">
        <v>1.8275000000000001</v>
      </c>
      <c r="U778" s="6">
        <f t="shared" si="12"/>
        <v>1.8275000000000001</v>
      </c>
      <c r="V778" t="s">
        <v>152</v>
      </c>
    </row>
    <row r="779" spans="1:22" hidden="1">
      <c r="A779">
        <v>970</v>
      </c>
      <c r="B779" s="22">
        <v>1</v>
      </c>
      <c r="C779" s="22" t="s">
        <v>27</v>
      </c>
      <c r="D779" s="22" t="s">
        <v>3</v>
      </c>
      <c r="E779" s="22">
        <v>38</v>
      </c>
      <c r="F779" s="22">
        <v>62</v>
      </c>
      <c r="G779" s="22" t="s">
        <v>1327</v>
      </c>
      <c r="H779" s="22" t="s">
        <v>439</v>
      </c>
      <c r="I779" s="22">
        <v>0</v>
      </c>
      <c r="J779" s="22">
        <v>1</v>
      </c>
      <c r="K779" s="22">
        <v>0</v>
      </c>
      <c r="L779" s="22">
        <v>0</v>
      </c>
      <c r="M779" s="22" t="s">
        <v>1294</v>
      </c>
      <c r="N779" s="22">
        <v>-8</v>
      </c>
      <c r="O779" s="22">
        <v>-8</v>
      </c>
      <c r="P779" s="22">
        <v>0</v>
      </c>
      <c r="Q779" s="22">
        <v>1</v>
      </c>
      <c r="R779">
        <f>IFERROR(IF(I779=1,VLOOKUP(F779,Lookup!$A$2:$B$15,2,FALSE),0),0.5)</f>
        <v>0</v>
      </c>
      <c r="S779">
        <f>IF(K779=1,1,IFERROR(IF(H779="pass",VLOOKUP(F779,[1]Lookup!$D$2:$E$26,2,FALSE),0),1.6))</f>
        <v>1.6</v>
      </c>
      <c r="T779" s="6">
        <v>1.4600000000000002</v>
      </c>
      <c r="U779" s="6">
        <f t="shared" si="12"/>
        <v>1.4600000000000002</v>
      </c>
      <c r="V779" t="s">
        <v>498</v>
      </c>
    </row>
    <row r="780" spans="1:22" hidden="1">
      <c r="A780">
        <v>971</v>
      </c>
      <c r="B780" s="22">
        <v>1</v>
      </c>
      <c r="C780" s="22" t="s">
        <v>27</v>
      </c>
      <c r="D780" s="22" t="s">
        <v>3</v>
      </c>
      <c r="E780" s="22">
        <v>42</v>
      </c>
      <c r="F780" s="22">
        <v>58</v>
      </c>
      <c r="G780" s="22" t="s">
        <v>1328</v>
      </c>
      <c r="H780" s="22" t="s">
        <v>439</v>
      </c>
      <c r="I780" s="22">
        <v>0</v>
      </c>
      <c r="J780" s="22">
        <v>1</v>
      </c>
      <c r="K780" s="22">
        <v>0</v>
      </c>
      <c r="L780" s="22">
        <v>0</v>
      </c>
      <c r="M780" s="22" t="s">
        <v>1300</v>
      </c>
      <c r="N780" s="22">
        <v>5</v>
      </c>
      <c r="O780" s="22">
        <v>5</v>
      </c>
      <c r="P780" s="22">
        <v>0</v>
      </c>
      <c r="Q780" s="22">
        <v>1</v>
      </c>
      <c r="R780">
        <f>IFERROR(IF(I780=1,VLOOKUP(F780,Lookup!$A$2:$B$15,2,FALSE),0),0.5)</f>
        <v>0</v>
      </c>
      <c r="S780">
        <f>IF(K780=1,1,IFERROR(IF(H780="pass",VLOOKUP(F780,[1]Lookup!$D$2:$E$26,2,FALSE),0),1.6))</f>
        <v>1.6</v>
      </c>
      <c r="T780" s="6">
        <v>1.6875</v>
      </c>
      <c r="U780" s="6">
        <f t="shared" si="12"/>
        <v>1.6875</v>
      </c>
      <c r="V780" t="s">
        <v>113</v>
      </c>
    </row>
    <row r="781" spans="1:22" hidden="1">
      <c r="A781">
        <v>972</v>
      </c>
      <c r="B781" s="22">
        <v>1</v>
      </c>
      <c r="C781" s="22" t="s">
        <v>27</v>
      </c>
      <c r="D781" s="22" t="s">
        <v>3</v>
      </c>
      <c r="E781" s="22">
        <v>37</v>
      </c>
      <c r="F781" s="22">
        <v>63</v>
      </c>
      <c r="G781" s="22" t="s">
        <v>1329</v>
      </c>
      <c r="H781" s="22" t="s">
        <v>439</v>
      </c>
      <c r="I781" s="22">
        <v>0</v>
      </c>
      <c r="J781" s="22">
        <v>1</v>
      </c>
      <c r="K781" s="22">
        <v>0</v>
      </c>
      <c r="L781" s="22">
        <v>0</v>
      </c>
      <c r="M781" s="22" t="s">
        <v>1300</v>
      </c>
      <c r="N781" s="22">
        <v>2</v>
      </c>
      <c r="O781" s="22">
        <v>2</v>
      </c>
      <c r="P781" s="22">
        <v>0</v>
      </c>
      <c r="Q781" s="22">
        <v>1</v>
      </c>
      <c r="R781">
        <f>IFERROR(IF(I781=1,VLOOKUP(F781,Lookup!$A$2:$B$15,2,FALSE),0),0.5)</f>
        <v>0</v>
      </c>
      <c r="S781">
        <f>IF(K781=1,1,IFERROR(IF(H781="pass",VLOOKUP(F781,[1]Lookup!$D$2:$E$26,2,FALSE),0),1.6))</f>
        <v>1.6</v>
      </c>
      <c r="T781" s="6">
        <v>1.635</v>
      </c>
      <c r="U781" s="6">
        <f t="shared" si="12"/>
        <v>1.635</v>
      </c>
      <c r="V781" t="s">
        <v>113</v>
      </c>
    </row>
    <row r="782" spans="1:22" hidden="1">
      <c r="A782">
        <v>974</v>
      </c>
      <c r="B782" s="22">
        <v>1</v>
      </c>
      <c r="C782" s="22" t="s">
        <v>27</v>
      </c>
      <c r="D782" s="22" t="s">
        <v>3</v>
      </c>
      <c r="E782" s="22">
        <v>10</v>
      </c>
      <c r="F782" s="22">
        <v>90</v>
      </c>
      <c r="G782" s="22" t="s">
        <v>1330</v>
      </c>
      <c r="H782" s="22" t="s">
        <v>439</v>
      </c>
      <c r="I782" s="22">
        <v>0</v>
      </c>
      <c r="J782" s="22">
        <v>1</v>
      </c>
      <c r="K782" s="22">
        <v>0</v>
      </c>
      <c r="L782" s="22">
        <v>0</v>
      </c>
      <c r="M782" s="22" t="s">
        <v>1331</v>
      </c>
      <c r="N782" s="22">
        <v>0</v>
      </c>
      <c r="O782" s="22">
        <v>0</v>
      </c>
      <c r="P782" s="22">
        <v>0</v>
      </c>
      <c r="Q782" s="22">
        <v>1</v>
      </c>
      <c r="R782">
        <f>IFERROR(IF(I782=1,VLOOKUP(F782,Lookup!$A$2:$B$15,2,FALSE),0),0.5)</f>
        <v>0</v>
      </c>
      <c r="S782">
        <f>IF(K782=1,1,IFERROR(IF(H782="pass",VLOOKUP(F782,[1]Lookup!$D$2:$E$26,2,FALSE),0),1.6))</f>
        <v>2.2000000000000002</v>
      </c>
      <c r="T782" s="6">
        <v>1.6</v>
      </c>
      <c r="U782" s="6">
        <f t="shared" si="12"/>
        <v>1.9960000000000002</v>
      </c>
      <c r="V782" t="s">
        <v>367</v>
      </c>
    </row>
    <row r="783" spans="1:22" hidden="1">
      <c r="A783">
        <v>979</v>
      </c>
      <c r="B783" s="22">
        <v>1</v>
      </c>
      <c r="C783" s="22" t="s">
        <v>27</v>
      </c>
      <c r="D783" s="22" t="s">
        <v>3</v>
      </c>
      <c r="E783" s="22">
        <v>57</v>
      </c>
      <c r="F783" s="22">
        <v>43</v>
      </c>
      <c r="G783" s="22" t="s">
        <v>1337</v>
      </c>
      <c r="H783" s="22" t="s">
        <v>439</v>
      </c>
      <c r="I783" s="22">
        <v>0</v>
      </c>
      <c r="J783" s="22">
        <v>1</v>
      </c>
      <c r="K783" s="22">
        <v>0</v>
      </c>
      <c r="L783" s="22">
        <v>0</v>
      </c>
      <c r="M783" s="22" t="s">
        <v>1291</v>
      </c>
      <c r="N783" s="22">
        <v>1</v>
      </c>
      <c r="O783" s="22">
        <v>1</v>
      </c>
      <c r="P783" s="22">
        <v>0</v>
      </c>
      <c r="Q783" s="22">
        <v>1</v>
      </c>
      <c r="R783">
        <f>IFERROR(IF(I783=1,VLOOKUP(F783,Lookup!$A$2:$B$15,2,FALSE),0),0.5)</f>
        <v>0</v>
      </c>
      <c r="S783">
        <f>IF(K783=1,1,IFERROR(IF(H783="pass",VLOOKUP(F783,[1]Lookup!$D$2:$E$26,2,FALSE),0),1.6))</f>
        <v>1.6</v>
      </c>
      <c r="T783" s="6">
        <v>1.6175000000000002</v>
      </c>
      <c r="U783" s="6">
        <f t="shared" si="12"/>
        <v>1.6175000000000002</v>
      </c>
      <c r="V783" t="s">
        <v>152</v>
      </c>
    </row>
    <row r="784" spans="1:22" hidden="1">
      <c r="A784">
        <v>982</v>
      </c>
      <c r="B784" s="22">
        <v>1</v>
      </c>
      <c r="C784" s="22" t="s">
        <v>27</v>
      </c>
      <c r="D784" s="22" t="s">
        <v>3</v>
      </c>
      <c r="E784" s="22">
        <v>55</v>
      </c>
      <c r="F784" s="22">
        <v>45</v>
      </c>
      <c r="G784" s="22" t="s">
        <v>1339</v>
      </c>
      <c r="H784" s="22" t="s">
        <v>439</v>
      </c>
      <c r="I784" s="22">
        <v>0</v>
      </c>
      <c r="J784" s="22">
        <v>1</v>
      </c>
      <c r="K784" s="22">
        <v>0</v>
      </c>
      <c r="L784" s="22">
        <v>0</v>
      </c>
      <c r="M784" s="22" t="s">
        <v>1300</v>
      </c>
      <c r="N784" s="22">
        <v>6</v>
      </c>
      <c r="O784" s="22">
        <v>6</v>
      </c>
      <c r="P784" s="22">
        <v>0</v>
      </c>
      <c r="Q784" s="22">
        <v>1</v>
      </c>
      <c r="R784">
        <f>IFERROR(IF(I784=1,VLOOKUP(F784,Lookup!$A$2:$B$15,2,FALSE),0),0.5)</f>
        <v>0</v>
      </c>
      <c r="S784">
        <f>IF(K784=1,1,IFERROR(IF(H784="pass",VLOOKUP(F784,[1]Lookup!$D$2:$E$26,2,FALSE),0),1.6))</f>
        <v>1.6</v>
      </c>
      <c r="T784" s="6">
        <v>1.7050000000000001</v>
      </c>
      <c r="U784" s="6">
        <f t="shared" si="12"/>
        <v>1.7050000000000001</v>
      </c>
      <c r="V784" t="s">
        <v>113</v>
      </c>
    </row>
    <row r="785" spans="1:22" hidden="1">
      <c r="A785">
        <v>984</v>
      </c>
      <c r="B785" s="22">
        <v>1</v>
      </c>
      <c r="C785" s="22" t="s">
        <v>27</v>
      </c>
      <c r="D785" s="22" t="s">
        <v>3</v>
      </c>
      <c r="E785" s="22">
        <v>49</v>
      </c>
      <c r="F785" s="22">
        <v>51</v>
      </c>
      <c r="G785" s="22" t="s">
        <v>1340</v>
      </c>
      <c r="H785" s="22" t="s">
        <v>439</v>
      </c>
      <c r="I785" s="22">
        <v>0</v>
      </c>
      <c r="J785" s="22">
        <v>1</v>
      </c>
      <c r="K785" s="22">
        <v>0</v>
      </c>
      <c r="L785" s="22">
        <v>0</v>
      </c>
      <c r="M785" s="22" t="s">
        <v>1296</v>
      </c>
      <c r="N785" s="22">
        <v>14</v>
      </c>
      <c r="O785" s="22">
        <v>14</v>
      </c>
      <c r="P785" s="22">
        <v>0</v>
      </c>
      <c r="Q785" s="22">
        <v>1</v>
      </c>
      <c r="R785">
        <f>IFERROR(IF(I785=1,VLOOKUP(F785,Lookup!$A$2:$B$15,2,FALSE),0),0.5)</f>
        <v>0</v>
      </c>
      <c r="S785">
        <f>IF(K785=1,1,IFERROR(IF(H785="pass",VLOOKUP(F785,[1]Lookup!$D$2:$E$26,2,FALSE),0),1.6))</f>
        <v>1.6</v>
      </c>
      <c r="T785" s="6">
        <v>1.845</v>
      </c>
      <c r="U785" s="6">
        <f t="shared" si="12"/>
        <v>1.845</v>
      </c>
      <c r="V785" t="s">
        <v>461</v>
      </c>
    </row>
    <row r="786" spans="1:22" hidden="1">
      <c r="A786">
        <v>985</v>
      </c>
      <c r="B786" s="22">
        <v>1</v>
      </c>
      <c r="C786" s="22" t="s">
        <v>27</v>
      </c>
      <c r="D786" s="22" t="s">
        <v>3</v>
      </c>
      <c r="E786" s="22">
        <v>35</v>
      </c>
      <c r="F786" s="22">
        <v>65</v>
      </c>
      <c r="G786" s="22" t="s">
        <v>1341</v>
      </c>
      <c r="H786" s="22" t="s">
        <v>439</v>
      </c>
      <c r="I786" s="22">
        <v>0</v>
      </c>
      <c r="J786" s="22">
        <v>1</v>
      </c>
      <c r="K786" s="22">
        <v>0</v>
      </c>
      <c r="L786" s="22">
        <v>0</v>
      </c>
      <c r="M786" s="22" t="s">
        <v>1300</v>
      </c>
      <c r="N786" s="22">
        <v>15</v>
      </c>
      <c r="O786" s="22">
        <v>15</v>
      </c>
      <c r="P786" s="22">
        <v>0</v>
      </c>
      <c r="Q786" s="22">
        <v>1</v>
      </c>
      <c r="R786">
        <f>IFERROR(IF(I786=1,VLOOKUP(F786,Lookup!$A$2:$B$15,2,FALSE),0),0.5)</f>
        <v>0</v>
      </c>
      <c r="S786">
        <f>IF(K786=1,1,IFERROR(IF(H786="pass",VLOOKUP(F786,[1]Lookup!$D$2:$E$26,2,FALSE),0),1.6))</f>
        <v>1.6</v>
      </c>
      <c r="T786" s="6">
        <v>1.8625</v>
      </c>
      <c r="U786" s="6">
        <f t="shared" si="12"/>
        <v>1.8625</v>
      </c>
      <c r="V786" t="s">
        <v>113</v>
      </c>
    </row>
    <row r="787" spans="1:22" hidden="1">
      <c r="A787">
        <v>986</v>
      </c>
      <c r="B787" s="22">
        <v>1</v>
      </c>
      <c r="C787" s="22" t="s">
        <v>27</v>
      </c>
      <c r="D787" s="22" t="s">
        <v>3</v>
      </c>
      <c r="E787" s="22">
        <v>18</v>
      </c>
      <c r="F787" s="22">
        <v>82</v>
      </c>
      <c r="G787" s="22" t="s">
        <v>1342</v>
      </c>
      <c r="H787" s="22" t="s">
        <v>439</v>
      </c>
      <c r="I787" s="22">
        <v>0</v>
      </c>
      <c r="J787" s="22">
        <v>1</v>
      </c>
      <c r="K787" s="22">
        <v>0</v>
      </c>
      <c r="L787" s="22">
        <v>0</v>
      </c>
      <c r="M787" s="22" t="s">
        <v>1306</v>
      </c>
      <c r="N787" s="22">
        <v>13</v>
      </c>
      <c r="O787" s="22">
        <v>13</v>
      </c>
      <c r="P787" s="22">
        <v>0</v>
      </c>
      <c r="Q787" s="22">
        <v>1</v>
      </c>
      <c r="R787">
        <f>IFERROR(IF(I787=1,VLOOKUP(F787,Lookup!$A$2:$B$15,2,FALSE),0),0.5)</f>
        <v>0</v>
      </c>
      <c r="S787">
        <f>IF(K787=1,1,IFERROR(IF(H787="pass",VLOOKUP(F787,[1]Lookup!$D$2:$E$26,2,FALSE),0),1.6))</f>
        <v>2</v>
      </c>
      <c r="T787" s="6">
        <v>1.8275000000000001</v>
      </c>
      <c r="U787" s="6">
        <f t="shared" si="12"/>
        <v>1.9413500000000001</v>
      </c>
      <c r="V787" t="s">
        <v>179</v>
      </c>
    </row>
    <row r="788" spans="1:22" hidden="1">
      <c r="A788">
        <v>988</v>
      </c>
      <c r="B788" s="22">
        <v>1</v>
      </c>
      <c r="C788" s="22" t="s">
        <v>27</v>
      </c>
      <c r="D788" s="22" t="s">
        <v>3</v>
      </c>
      <c r="E788" s="22">
        <v>2</v>
      </c>
      <c r="F788" s="22">
        <v>98</v>
      </c>
      <c r="G788" s="22" t="s">
        <v>1343</v>
      </c>
      <c r="H788" s="22" t="s">
        <v>439</v>
      </c>
      <c r="I788" s="22">
        <v>0</v>
      </c>
      <c r="J788" s="22">
        <v>1</v>
      </c>
      <c r="K788" s="22">
        <v>0</v>
      </c>
      <c r="L788" s="22">
        <v>0</v>
      </c>
      <c r="M788" s="22" t="s">
        <v>1306</v>
      </c>
      <c r="N788" s="22">
        <v>2</v>
      </c>
      <c r="O788" s="22">
        <v>2</v>
      </c>
      <c r="P788" s="22">
        <v>0</v>
      </c>
      <c r="Q788" s="22">
        <v>1</v>
      </c>
      <c r="R788">
        <f>IFERROR(IF(I788=1,VLOOKUP(F788,Lookup!$A$2:$B$15,2,FALSE),0),0.5)</f>
        <v>0</v>
      </c>
      <c r="S788">
        <f>IF(K788=1,1,IFERROR(IF(H788="pass",VLOOKUP(F788,[1]Lookup!$D$2:$E$26,2,FALSE),0),1.6))</f>
        <v>3.7</v>
      </c>
      <c r="T788" s="6">
        <v>1.635</v>
      </c>
      <c r="U788" s="6">
        <f t="shared" si="12"/>
        <v>3.7</v>
      </c>
      <c r="V788" t="s">
        <v>179</v>
      </c>
    </row>
    <row r="789" spans="1:22" hidden="1">
      <c r="A789">
        <v>995</v>
      </c>
      <c r="B789" s="22">
        <v>1</v>
      </c>
      <c r="C789" s="22" t="s">
        <v>27</v>
      </c>
      <c r="D789" s="22" t="s">
        <v>3</v>
      </c>
      <c r="E789" s="22">
        <v>70</v>
      </c>
      <c r="F789" s="22">
        <v>30</v>
      </c>
      <c r="G789" s="22" t="s">
        <v>1345</v>
      </c>
      <c r="H789" s="22" t="s">
        <v>439</v>
      </c>
      <c r="I789" s="22">
        <v>0</v>
      </c>
      <c r="J789" s="22">
        <v>1</v>
      </c>
      <c r="K789" s="22">
        <v>0</v>
      </c>
      <c r="L789" s="22">
        <v>0</v>
      </c>
      <c r="M789" s="22" t="s">
        <v>1296</v>
      </c>
      <c r="N789" s="22">
        <v>6</v>
      </c>
      <c r="O789" s="22">
        <v>6</v>
      </c>
      <c r="P789" s="22">
        <v>0</v>
      </c>
      <c r="Q789" s="22">
        <v>1</v>
      </c>
      <c r="R789">
        <f>IFERROR(IF(I789=1,VLOOKUP(F789,Lookup!$A$2:$B$15,2,FALSE),0),0.5)</f>
        <v>0</v>
      </c>
      <c r="S789">
        <f>IF(K789=1,1,IFERROR(IF(H789="pass",VLOOKUP(F789,[1]Lookup!$D$2:$E$26,2,FALSE),0),1.6))</f>
        <v>1.6</v>
      </c>
      <c r="T789" s="6">
        <v>1.7050000000000001</v>
      </c>
      <c r="U789" s="6">
        <f t="shared" si="12"/>
        <v>1.7050000000000001</v>
      </c>
      <c r="V789" t="s">
        <v>461</v>
      </c>
    </row>
    <row r="790" spans="1:22" hidden="1">
      <c r="A790">
        <v>996</v>
      </c>
      <c r="B790" s="22">
        <v>1</v>
      </c>
      <c r="C790" s="22" t="s">
        <v>27</v>
      </c>
      <c r="D790" s="22" t="s">
        <v>3</v>
      </c>
      <c r="E790" s="22">
        <v>70</v>
      </c>
      <c r="F790" s="22">
        <v>30</v>
      </c>
      <c r="G790" s="22" t="s">
        <v>1346</v>
      </c>
      <c r="H790" s="22" t="s">
        <v>439</v>
      </c>
      <c r="I790" s="22">
        <v>0</v>
      </c>
      <c r="J790" s="22">
        <v>1</v>
      </c>
      <c r="K790" s="22">
        <v>0</v>
      </c>
      <c r="L790" s="22">
        <v>0</v>
      </c>
      <c r="M790" s="22" t="s">
        <v>1313</v>
      </c>
      <c r="N790" s="22">
        <v>8</v>
      </c>
      <c r="O790" s="22">
        <v>8</v>
      </c>
      <c r="P790" s="22">
        <v>0</v>
      </c>
      <c r="Q790" s="22">
        <v>1</v>
      </c>
      <c r="R790">
        <f>IFERROR(IF(I790=1,VLOOKUP(F790,Lookup!$A$2:$B$15,2,FALSE),0),0.5)</f>
        <v>0</v>
      </c>
      <c r="S790">
        <f>IF(K790=1,1,IFERROR(IF(H790="pass",VLOOKUP(F790,[1]Lookup!$D$2:$E$26,2,FALSE),0),1.6))</f>
        <v>1.6</v>
      </c>
      <c r="T790" s="6">
        <v>1.74</v>
      </c>
      <c r="U790" s="6">
        <f t="shared" si="12"/>
        <v>1.74</v>
      </c>
      <c r="V790" t="s">
        <v>127</v>
      </c>
    </row>
    <row r="791" spans="1:22" hidden="1">
      <c r="A791">
        <v>998</v>
      </c>
      <c r="B791" s="22">
        <v>1</v>
      </c>
      <c r="C791" s="22" t="s">
        <v>27</v>
      </c>
      <c r="D791" s="22" t="s">
        <v>3</v>
      </c>
      <c r="E791" s="22">
        <v>56</v>
      </c>
      <c r="F791" s="22">
        <v>44</v>
      </c>
      <c r="G791" s="22" t="s">
        <v>1348</v>
      </c>
      <c r="H791" s="22" t="s">
        <v>439</v>
      </c>
      <c r="I791" s="22">
        <v>0</v>
      </c>
      <c r="J791" s="22">
        <v>1</v>
      </c>
      <c r="K791" s="22">
        <v>0</v>
      </c>
      <c r="L791" s="22">
        <v>0</v>
      </c>
      <c r="M791" s="22" t="s">
        <v>1291</v>
      </c>
      <c r="N791" s="22">
        <v>24</v>
      </c>
      <c r="O791" s="22">
        <v>24</v>
      </c>
      <c r="P791" s="22">
        <v>0</v>
      </c>
      <c r="Q791" s="22">
        <v>1</v>
      </c>
      <c r="R791">
        <f>IFERROR(IF(I791=1,VLOOKUP(F791,Lookup!$A$2:$B$15,2,FALSE),0),0.5)</f>
        <v>0</v>
      </c>
      <c r="S791">
        <f>IF(K791=1,1,IFERROR(IF(H791="pass",VLOOKUP(F791,[1]Lookup!$D$2:$E$26,2,FALSE),0),1.6))</f>
        <v>1.6</v>
      </c>
      <c r="T791" s="6">
        <v>2.02</v>
      </c>
      <c r="U791" s="6">
        <f t="shared" si="12"/>
        <v>2.02</v>
      </c>
      <c r="V791" t="s">
        <v>152</v>
      </c>
    </row>
    <row r="792" spans="1:22" hidden="1">
      <c r="A792">
        <v>999</v>
      </c>
      <c r="B792" s="22">
        <v>1</v>
      </c>
      <c r="C792" s="22" t="s">
        <v>27</v>
      </c>
      <c r="D792" s="22" t="s">
        <v>3</v>
      </c>
      <c r="E792" s="22">
        <v>56</v>
      </c>
      <c r="F792" s="22">
        <v>44</v>
      </c>
      <c r="G792" s="22" t="s">
        <v>1349</v>
      </c>
      <c r="H792" s="22" t="s">
        <v>439</v>
      </c>
      <c r="I792" s="22">
        <v>0</v>
      </c>
      <c r="J792" s="22">
        <v>1</v>
      </c>
      <c r="K792" s="22">
        <v>0</v>
      </c>
      <c r="L792" s="22">
        <v>0</v>
      </c>
      <c r="M792" s="22" t="s">
        <v>1331</v>
      </c>
      <c r="N792" s="22">
        <v>5</v>
      </c>
      <c r="O792" s="22">
        <v>5</v>
      </c>
      <c r="P792" s="22">
        <v>0</v>
      </c>
      <c r="Q792" s="22">
        <v>1</v>
      </c>
      <c r="R792">
        <f>IFERROR(IF(I792=1,VLOOKUP(F792,Lookup!$A$2:$B$15,2,FALSE),0),0.5)</f>
        <v>0</v>
      </c>
      <c r="S792">
        <f>IF(K792=1,1,IFERROR(IF(H792="pass",VLOOKUP(F792,[1]Lookup!$D$2:$E$26,2,FALSE),0),1.6))</f>
        <v>1.6</v>
      </c>
      <c r="T792" s="6">
        <v>1.6875</v>
      </c>
      <c r="U792" s="6">
        <f t="shared" si="12"/>
        <v>1.6875</v>
      </c>
      <c r="V792" t="s">
        <v>367</v>
      </c>
    </row>
    <row r="793" spans="1:22" hidden="1">
      <c r="A793">
        <v>1000</v>
      </c>
      <c r="B793" s="22">
        <v>1</v>
      </c>
      <c r="C793" s="22" t="s">
        <v>27</v>
      </c>
      <c r="D793" s="22" t="s">
        <v>3</v>
      </c>
      <c r="E793" s="22">
        <v>50</v>
      </c>
      <c r="F793" s="22">
        <v>50</v>
      </c>
      <c r="G793" s="22" t="s">
        <v>1350</v>
      </c>
      <c r="H793" s="22" t="s">
        <v>439</v>
      </c>
      <c r="I793" s="22">
        <v>0</v>
      </c>
      <c r="J793" s="22">
        <v>1</v>
      </c>
      <c r="K793" s="22">
        <v>0</v>
      </c>
      <c r="L793" s="22">
        <v>0</v>
      </c>
      <c r="M793" s="22" t="s">
        <v>1313</v>
      </c>
      <c r="N793" s="22">
        <v>49</v>
      </c>
      <c r="O793" s="22">
        <v>49</v>
      </c>
      <c r="P793" s="22">
        <v>0</v>
      </c>
      <c r="Q793" s="22">
        <v>1</v>
      </c>
      <c r="R793">
        <f>IFERROR(IF(I793=1,VLOOKUP(F793,Lookup!$A$2:$B$15,2,FALSE),0),0.5)</f>
        <v>0</v>
      </c>
      <c r="S793">
        <f>IF(K793=1,1,IFERROR(IF(H793="pass",VLOOKUP(F793,[1]Lookup!$D$2:$E$26,2,FALSE),0),1.6))</f>
        <v>1.6</v>
      </c>
      <c r="T793" s="6">
        <v>2.4575</v>
      </c>
      <c r="U793" s="6">
        <f t="shared" si="12"/>
        <v>2.4575</v>
      </c>
      <c r="V793" t="s">
        <v>127</v>
      </c>
    </row>
    <row r="794" spans="1:22" hidden="1">
      <c r="A794">
        <v>1002</v>
      </c>
      <c r="B794" s="22">
        <v>1</v>
      </c>
      <c r="C794" s="22" t="s">
        <v>27</v>
      </c>
      <c r="D794" s="22" t="s">
        <v>3</v>
      </c>
      <c r="E794" s="22">
        <v>44</v>
      </c>
      <c r="F794" s="22">
        <v>56</v>
      </c>
      <c r="G794" s="22" t="s">
        <v>1352</v>
      </c>
      <c r="H794" s="22" t="s">
        <v>439</v>
      </c>
      <c r="I794" s="22">
        <v>0</v>
      </c>
      <c r="J794" s="22">
        <v>1</v>
      </c>
      <c r="K794" s="22">
        <v>0</v>
      </c>
      <c r="L794" s="22">
        <v>0</v>
      </c>
      <c r="M794" s="22" t="s">
        <v>1291</v>
      </c>
      <c r="N794" s="22">
        <v>4</v>
      </c>
      <c r="O794" s="22">
        <v>4</v>
      </c>
      <c r="P794" s="22">
        <v>0</v>
      </c>
      <c r="Q794" s="22">
        <v>1</v>
      </c>
      <c r="R794">
        <f>IFERROR(IF(I794=1,VLOOKUP(F794,Lookup!$A$2:$B$15,2,FALSE),0),0.5)</f>
        <v>0</v>
      </c>
      <c r="S794">
        <f>IF(K794=1,1,IFERROR(IF(H794="pass",VLOOKUP(F794,[1]Lookup!$D$2:$E$26,2,FALSE),0),1.6))</f>
        <v>1.6</v>
      </c>
      <c r="T794" s="6">
        <v>1.6700000000000002</v>
      </c>
      <c r="U794" s="6">
        <f t="shared" si="12"/>
        <v>1.6700000000000002</v>
      </c>
      <c r="V794" t="s">
        <v>152</v>
      </c>
    </row>
    <row r="795" spans="1:22" hidden="1">
      <c r="A795">
        <v>1005</v>
      </c>
      <c r="B795" s="22">
        <v>1</v>
      </c>
      <c r="C795" s="22" t="s">
        <v>27</v>
      </c>
      <c r="D795" s="22" t="s">
        <v>3</v>
      </c>
      <c r="E795" s="22">
        <v>33</v>
      </c>
      <c r="F795" s="22">
        <v>67</v>
      </c>
      <c r="G795" s="22" t="s">
        <v>1354</v>
      </c>
      <c r="H795" s="22" t="s">
        <v>439</v>
      </c>
      <c r="I795" s="22">
        <v>0</v>
      </c>
      <c r="J795" s="22">
        <v>1</v>
      </c>
      <c r="K795" s="22">
        <v>0</v>
      </c>
      <c r="L795" s="22">
        <v>0</v>
      </c>
      <c r="M795" s="22" t="s">
        <v>1300</v>
      </c>
      <c r="N795" s="22">
        <v>20</v>
      </c>
      <c r="O795" s="22">
        <v>20</v>
      </c>
      <c r="P795" s="22">
        <v>0</v>
      </c>
      <c r="Q795" s="22">
        <v>1</v>
      </c>
      <c r="R795">
        <f>IFERROR(IF(I795=1,VLOOKUP(F795,Lookup!$A$2:$B$15,2,FALSE),0),0.5)</f>
        <v>0</v>
      </c>
      <c r="S795">
        <f>IF(K795=1,1,IFERROR(IF(H795="pass",VLOOKUP(F795,[1]Lookup!$D$2:$E$26,2,FALSE),0),1.6))</f>
        <v>1.6</v>
      </c>
      <c r="T795" s="6">
        <v>1.9500000000000002</v>
      </c>
      <c r="U795" s="6">
        <f t="shared" si="12"/>
        <v>1.9500000000000002</v>
      </c>
      <c r="V795" t="s">
        <v>113</v>
      </c>
    </row>
    <row r="796" spans="1:22" hidden="1">
      <c r="A796">
        <v>1008</v>
      </c>
      <c r="B796" s="22">
        <v>1</v>
      </c>
      <c r="C796" s="22" t="s">
        <v>27</v>
      </c>
      <c r="D796" s="22" t="s">
        <v>3</v>
      </c>
      <c r="E796" s="22">
        <v>11</v>
      </c>
      <c r="F796" s="22">
        <v>89</v>
      </c>
      <c r="G796" s="22" t="s">
        <v>1356</v>
      </c>
      <c r="H796" s="22" t="s">
        <v>439</v>
      </c>
      <c r="I796" s="22">
        <v>0</v>
      </c>
      <c r="J796" s="22">
        <v>1</v>
      </c>
      <c r="K796" s="22">
        <v>0</v>
      </c>
      <c r="L796" s="22">
        <v>0</v>
      </c>
      <c r="M796" s="22" t="s">
        <v>1291</v>
      </c>
      <c r="N796" s="22">
        <v>5</v>
      </c>
      <c r="O796" s="22">
        <v>5</v>
      </c>
      <c r="P796" s="22">
        <v>0</v>
      </c>
      <c r="Q796" s="22">
        <v>1</v>
      </c>
      <c r="R796">
        <f>IFERROR(IF(I796=1,VLOOKUP(F796,Lookup!$A$2:$B$15,2,FALSE),0),0.5)</f>
        <v>0</v>
      </c>
      <c r="S796">
        <f>IF(K796=1,1,IFERROR(IF(H796="pass",VLOOKUP(F796,[1]Lookup!$D$2:$E$26,2,FALSE),0),1.6))</f>
        <v>2.2000000000000002</v>
      </c>
      <c r="T796" s="6">
        <v>1.6875</v>
      </c>
      <c r="U796" s="6">
        <f t="shared" si="12"/>
        <v>2.0257500000000004</v>
      </c>
      <c r="V796" t="s">
        <v>152</v>
      </c>
    </row>
    <row r="797" spans="1:22" hidden="1">
      <c r="A797">
        <v>1009</v>
      </c>
      <c r="B797" s="22">
        <v>1</v>
      </c>
      <c r="C797" s="22" t="s">
        <v>27</v>
      </c>
      <c r="D797" s="22" t="s">
        <v>3</v>
      </c>
      <c r="E797" s="22">
        <v>4</v>
      </c>
      <c r="F797" s="22">
        <v>96</v>
      </c>
      <c r="G797" s="22" t="s">
        <v>1357</v>
      </c>
      <c r="H797" s="22" t="s">
        <v>439</v>
      </c>
      <c r="I797" s="22">
        <v>0</v>
      </c>
      <c r="J797" s="22">
        <v>1</v>
      </c>
      <c r="K797" s="22">
        <v>0</v>
      </c>
      <c r="L797" s="22">
        <v>0</v>
      </c>
      <c r="M797" s="22" t="s">
        <v>1331</v>
      </c>
      <c r="N797" s="22">
        <v>-3</v>
      </c>
      <c r="O797" s="22">
        <v>-3</v>
      </c>
      <c r="P797" s="22">
        <v>0</v>
      </c>
      <c r="Q797" s="22">
        <v>1</v>
      </c>
      <c r="R797">
        <f>IFERROR(IF(I797=1,VLOOKUP(F797,Lookup!$A$2:$B$15,2,FALSE),0),0.5)</f>
        <v>0</v>
      </c>
      <c r="S797">
        <f>IF(K797=1,1,IFERROR(IF(H797="pass",VLOOKUP(F797,[1]Lookup!$D$2:$E$26,2,FALSE),0),1.6))</f>
        <v>3.2</v>
      </c>
      <c r="T797" s="6">
        <v>1.5475000000000001</v>
      </c>
      <c r="U797" s="6">
        <f t="shared" si="12"/>
        <v>3.2</v>
      </c>
      <c r="V797" t="s">
        <v>367</v>
      </c>
    </row>
    <row r="798" spans="1:22" hidden="1">
      <c r="A798">
        <v>1014</v>
      </c>
      <c r="B798" s="22">
        <v>1</v>
      </c>
      <c r="C798" s="22" t="s">
        <v>3</v>
      </c>
      <c r="D798" s="22" t="s">
        <v>27</v>
      </c>
      <c r="E798" s="22">
        <v>70</v>
      </c>
      <c r="F798" s="22">
        <v>30</v>
      </c>
      <c r="G798" s="22" t="s">
        <v>1359</v>
      </c>
      <c r="H798" s="22" t="s">
        <v>439</v>
      </c>
      <c r="I798" s="22">
        <v>0</v>
      </c>
      <c r="J798" s="22">
        <v>1</v>
      </c>
      <c r="K798" s="22">
        <v>0</v>
      </c>
      <c r="L798" s="22">
        <v>0</v>
      </c>
      <c r="M798" s="22" t="s">
        <v>1336</v>
      </c>
      <c r="N798" s="22">
        <v>5</v>
      </c>
      <c r="O798" s="22">
        <v>5</v>
      </c>
      <c r="P798" s="22">
        <v>0</v>
      </c>
      <c r="Q798" s="22">
        <v>1</v>
      </c>
      <c r="R798">
        <f>IFERROR(IF(I798=1,VLOOKUP(F798,Lookup!$A$2:$B$15,2,FALSE),0),0.5)</f>
        <v>0</v>
      </c>
      <c r="S798">
        <f>IF(K798=1,1,IFERROR(IF(H798="pass",VLOOKUP(F798,[1]Lookup!$D$2:$E$26,2,FALSE),0),1.6))</f>
        <v>1.6</v>
      </c>
      <c r="T798" s="6">
        <v>1.6875</v>
      </c>
      <c r="U798" s="6">
        <f t="shared" si="12"/>
        <v>1.6875</v>
      </c>
      <c r="V798" t="s">
        <v>508</v>
      </c>
    </row>
    <row r="799" spans="1:22" hidden="1">
      <c r="A799">
        <v>1015</v>
      </c>
      <c r="B799" s="22">
        <v>1</v>
      </c>
      <c r="C799" s="22" t="s">
        <v>3</v>
      </c>
      <c r="D799" s="22" t="s">
        <v>27</v>
      </c>
      <c r="E799" s="22">
        <v>70</v>
      </c>
      <c r="F799" s="22">
        <v>30</v>
      </c>
      <c r="G799" s="22" t="s">
        <v>1360</v>
      </c>
      <c r="H799" s="22" t="s">
        <v>439</v>
      </c>
      <c r="I799" s="22">
        <v>0</v>
      </c>
      <c r="J799" s="22">
        <v>1</v>
      </c>
      <c r="K799" s="22">
        <v>0</v>
      </c>
      <c r="L799" s="22">
        <v>0</v>
      </c>
      <c r="M799" s="22" t="s">
        <v>1287</v>
      </c>
      <c r="N799" s="22">
        <v>6</v>
      </c>
      <c r="O799" s="22">
        <v>6</v>
      </c>
      <c r="P799" s="22">
        <v>0</v>
      </c>
      <c r="Q799" s="22">
        <v>1</v>
      </c>
      <c r="R799">
        <f>IFERROR(IF(I799=1,VLOOKUP(F799,Lookup!$A$2:$B$15,2,FALSE),0),0.5)</f>
        <v>0</v>
      </c>
      <c r="S799">
        <f>IF(K799=1,1,IFERROR(IF(H799="pass",VLOOKUP(F799,[1]Lookup!$D$2:$E$26,2,FALSE),0),1.6))</f>
        <v>1.6</v>
      </c>
      <c r="T799" s="6">
        <v>1.7050000000000001</v>
      </c>
      <c r="U799" s="6">
        <f t="shared" si="12"/>
        <v>1.7050000000000001</v>
      </c>
      <c r="V799" t="s">
        <v>167</v>
      </c>
    </row>
    <row r="800" spans="1:22" hidden="1">
      <c r="A800">
        <v>1017</v>
      </c>
      <c r="B800" s="22">
        <v>1</v>
      </c>
      <c r="C800" s="22" t="s">
        <v>3</v>
      </c>
      <c r="D800" s="22" t="s">
        <v>27</v>
      </c>
      <c r="E800" s="22">
        <v>53</v>
      </c>
      <c r="F800" s="22">
        <v>47</v>
      </c>
      <c r="G800" s="22" t="s">
        <v>1362</v>
      </c>
      <c r="H800" s="22" t="s">
        <v>439</v>
      </c>
      <c r="I800" s="22">
        <v>0</v>
      </c>
      <c r="J800" s="22">
        <v>1</v>
      </c>
      <c r="K800" s="22">
        <v>0</v>
      </c>
      <c r="L800" s="22">
        <v>0</v>
      </c>
      <c r="M800" s="22" t="s">
        <v>1287</v>
      </c>
      <c r="N800" s="22">
        <v>13</v>
      </c>
      <c r="O800" s="22">
        <v>13</v>
      </c>
      <c r="P800" s="22">
        <v>0</v>
      </c>
      <c r="Q800" s="22">
        <v>1</v>
      </c>
      <c r="R800">
        <f>IFERROR(IF(I800=1,VLOOKUP(F800,Lookup!$A$2:$B$15,2,FALSE),0),0.5)</f>
        <v>0</v>
      </c>
      <c r="S800">
        <f>IF(K800=1,1,IFERROR(IF(H800="pass",VLOOKUP(F800,[1]Lookup!$D$2:$E$26,2,FALSE),0),1.6))</f>
        <v>1.6</v>
      </c>
      <c r="T800" s="6">
        <v>1.8275000000000001</v>
      </c>
      <c r="U800" s="6">
        <f t="shared" si="12"/>
        <v>1.8275000000000001</v>
      </c>
      <c r="V800" t="s">
        <v>167</v>
      </c>
    </row>
    <row r="801" spans="1:22" hidden="1">
      <c r="A801">
        <v>1018</v>
      </c>
      <c r="B801" s="22">
        <v>1</v>
      </c>
      <c r="C801" s="22" t="s">
        <v>3</v>
      </c>
      <c r="D801" s="22" t="s">
        <v>27</v>
      </c>
      <c r="E801" s="22">
        <v>53</v>
      </c>
      <c r="F801" s="22">
        <v>47</v>
      </c>
      <c r="G801" s="22" t="s">
        <v>1363</v>
      </c>
      <c r="H801" s="22" t="s">
        <v>439</v>
      </c>
      <c r="I801" s="22">
        <v>0</v>
      </c>
      <c r="J801" s="22">
        <v>1</v>
      </c>
      <c r="K801" s="22">
        <v>0</v>
      </c>
      <c r="L801" s="22">
        <v>0</v>
      </c>
      <c r="M801" s="22" t="s">
        <v>1287</v>
      </c>
      <c r="N801" s="22">
        <v>15</v>
      </c>
      <c r="O801" s="22">
        <v>15</v>
      </c>
      <c r="P801" s="22">
        <v>0</v>
      </c>
      <c r="Q801" s="22">
        <v>1</v>
      </c>
      <c r="R801">
        <f>IFERROR(IF(I801=1,VLOOKUP(F801,Lookup!$A$2:$B$15,2,FALSE),0),0.5)</f>
        <v>0</v>
      </c>
      <c r="S801">
        <f>IF(K801=1,1,IFERROR(IF(H801="pass",VLOOKUP(F801,[1]Lookup!$D$2:$E$26,2,FALSE),0),1.6))</f>
        <v>1.6</v>
      </c>
      <c r="T801" s="6">
        <v>1.8625</v>
      </c>
      <c r="U801" s="6">
        <f t="shared" si="12"/>
        <v>1.8625</v>
      </c>
      <c r="V801" t="s">
        <v>167</v>
      </c>
    </row>
    <row r="802" spans="1:22" hidden="1">
      <c r="A802">
        <v>1019</v>
      </c>
      <c r="B802" s="22">
        <v>1</v>
      </c>
      <c r="C802" s="22" t="s">
        <v>3</v>
      </c>
      <c r="D802" s="22" t="s">
        <v>27</v>
      </c>
      <c r="E802" s="22">
        <v>33</v>
      </c>
      <c r="F802" s="22">
        <v>67</v>
      </c>
      <c r="G802" s="22" t="s">
        <v>1364</v>
      </c>
      <c r="H802" s="22" t="s">
        <v>439</v>
      </c>
      <c r="I802" s="22">
        <v>0</v>
      </c>
      <c r="J802" s="22">
        <v>1</v>
      </c>
      <c r="K802" s="22">
        <v>0</v>
      </c>
      <c r="L802" s="22">
        <v>0</v>
      </c>
      <c r="M802" s="22" t="s">
        <v>1280</v>
      </c>
      <c r="N802" s="22">
        <v>8</v>
      </c>
      <c r="O802" s="22">
        <v>8</v>
      </c>
      <c r="P802" s="22">
        <v>0</v>
      </c>
      <c r="Q802" s="22">
        <v>1</v>
      </c>
      <c r="R802">
        <f>IFERROR(IF(I802=1,VLOOKUP(F802,Lookup!$A$2:$B$15,2,FALSE),0),0.5)</f>
        <v>0</v>
      </c>
      <c r="S802">
        <f>IF(K802=1,1,IFERROR(IF(H802="pass",VLOOKUP(F802,[1]Lookup!$D$2:$E$26,2,FALSE),0),1.6))</f>
        <v>1.6</v>
      </c>
      <c r="T802" s="6">
        <v>1.74</v>
      </c>
      <c r="U802" s="6">
        <f t="shared" si="12"/>
        <v>1.74</v>
      </c>
      <c r="V802" t="s">
        <v>90</v>
      </c>
    </row>
    <row r="803" spans="1:22" hidden="1">
      <c r="A803">
        <v>1020</v>
      </c>
      <c r="B803" s="22">
        <v>1</v>
      </c>
      <c r="C803" s="22" t="s">
        <v>3</v>
      </c>
      <c r="D803" s="22" t="s">
        <v>27</v>
      </c>
      <c r="E803" s="22">
        <v>25</v>
      </c>
      <c r="F803" s="22">
        <v>75</v>
      </c>
      <c r="G803" s="22" t="s">
        <v>1365</v>
      </c>
      <c r="H803" s="22" t="s">
        <v>439</v>
      </c>
      <c r="I803" s="22">
        <v>0</v>
      </c>
      <c r="J803" s="22">
        <v>1</v>
      </c>
      <c r="K803" s="22">
        <v>0</v>
      </c>
      <c r="L803" s="22">
        <v>0</v>
      </c>
      <c r="M803" s="22" t="s">
        <v>1280</v>
      </c>
      <c r="N803" s="22">
        <v>4</v>
      </c>
      <c r="O803" s="22">
        <v>4</v>
      </c>
      <c r="P803" s="22">
        <v>0</v>
      </c>
      <c r="Q803" s="22">
        <v>1</v>
      </c>
      <c r="R803">
        <f>IFERROR(IF(I803=1,VLOOKUP(F803,Lookup!$A$2:$B$15,2,FALSE),0),0.5)</f>
        <v>0</v>
      </c>
      <c r="S803">
        <f>IF(K803=1,1,IFERROR(IF(H803="pass",VLOOKUP(F803,[1]Lookup!$D$2:$E$26,2,FALSE),0),1.6))</f>
        <v>1.8</v>
      </c>
      <c r="T803" s="6">
        <v>1.6700000000000002</v>
      </c>
      <c r="U803" s="6">
        <f t="shared" si="12"/>
        <v>1.7558000000000002</v>
      </c>
      <c r="V803" t="s">
        <v>90</v>
      </c>
    </row>
    <row r="804" spans="1:22" hidden="1">
      <c r="A804">
        <v>1032</v>
      </c>
      <c r="B804" s="22">
        <v>1</v>
      </c>
      <c r="C804" s="22" t="s">
        <v>27</v>
      </c>
      <c r="D804" s="22" t="s">
        <v>3</v>
      </c>
      <c r="E804" s="22">
        <v>31</v>
      </c>
      <c r="F804" s="22">
        <v>69</v>
      </c>
      <c r="G804" s="22" t="s">
        <v>1373</v>
      </c>
      <c r="H804" s="22" t="s">
        <v>439</v>
      </c>
      <c r="I804" s="22">
        <v>0</v>
      </c>
      <c r="J804" s="22">
        <v>1</v>
      </c>
      <c r="K804" s="22">
        <v>0</v>
      </c>
      <c r="L804" s="22">
        <v>0</v>
      </c>
      <c r="M804" s="22" t="s">
        <v>1289</v>
      </c>
      <c r="N804" s="22">
        <v>-4</v>
      </c>
      <c r="O804" s="22">
        <v>-4</v>
      </c>
      <c r="P804" s="22">
        <v>0</v>
      </c>
      <c r="Q804" s="22">
        <v>1</v>
      </c>
      <c r="R804">
        <f>IFERROR(IF(I804=1,VLOOKUP(F804,Lookup!$A$2:$B$15,2,FALSE),0),0.5)</f>
        <v>0</v>
      </c>
      <c r="S804">
        <f>IF(K804=1,1,IFERROR(IF(H804="pass",VLOOKUP(F804,[1]Lookup!$D$2:$E$26,2,FALSE),0),1.6))</f>
        <v>1.6</v>
      </c>
      <c r="T804" s="6">
        <v>1.53</v>
      </c>
      <c r="U804" s="6">
        <f t="shared" si="12"/>
        <v>1.53</v>
      </c>
      <c r="V804" t="s">
        <v>142</v>
      </c>
    </row>
    <row r="805" spans="1:22" hidden="1">
      <c r="A805">
        <v>1039</v>
      </c>
      <c r="B805" s="22">
        <v>1</v>
      </c>
      <c r="C805" s="22" t="s">
        <v>3</v>
      </c>
      <c r="D805" s="22" t="s">
        <v>27</v>
      </c>
      <c r="E805" s="22">
        <v>46</v>
      </c>
      <c r="F805" s="22">
        <v>54</v>
      </c>
      <c r="G805" s="22" t="s">
        <v>1376</v>
      </c>
      <c r="H805" s="22" t="s">
        <v>439</v>
      </c>
      <c r="I805" s="22">
        <v>0</v>
      </c>
      <c r="J805" s="22">
        <v>1</v>
      </c>
      <c r="K805" s="22">
        <v>0</v>
      </c>
      <c r="L805" s="22">
        <v>0</v>
      </c>
      <c r="M805" s="22" t="s">
        <v>1280</v>
      </c>
      <c r="N805" s="22">
        <v>2</v>
      </c>
      <c r="O805" s="22">
        <v>2</v>
      </c>
      <c r="P805" s="22">
        <v>0</v>
      </c>
      <c r="Q805" s="22">
        <v>1</v>
      </c>
      <c r="R805">
        <f>IFERROR(IF(I805=1,VLOOKUP(F805,Lookup!$A$2:$B$15,2,FALSE),0),0.5)</f>
        <v>0</v>
      </c>
      <c r="S805">
        <f>IF(K805=1,1,IFERROR(IF(H805="pass",VLOOKUP(F805,[1]Lookup!$D$2:$E$26,2,FALSE),0),1.6))</f>
        <v>1.6</v>
      </c>
      <c r="T805" s="6">
        <v>1.635</v>
      </c>
      <c r="U805" s="6">
        <f t="shared" si="12"/>
        <v>1.635</v>
      </c>
      <c r="V805" t="s">
        <v>90</v>
      </c>
    </row>
    <row r="806" spans="1:22" hidden="1">
      <c r="A806">
        <v>1042</v>
      </c>
      <c r="B806" s="22">
        <v>1</v>
      </c>
      <c r="C806" s="22" t="s">
        <v>3</v>
      </c>
      <c r="D806" s="22" t="s">
        <v>27</v>
      </c>
      <c r="E806" s="22">
        <v>36</v>
      </c>
      <c r="F806" s="22">
        <v>64</v>
      </c>
      <c r="G806" s="22" t="s">
        <v>1378</v>
      </c>
      <c r="H806" s="22" t="s">
        <v>439</v>
      </c>
      <c r="I806" s="22">
        <v>0</v>
      </c>
      <c r="J806" s="22">
        <v>1</v>
      </c>
      <c r="K806" s="22">
        <v>0</v>
      </c>
      <c r="L806" s="22">
        <v>0</v>
      </c>
      <c r="M806" s="22" t="s">
        <v>1317</v>
      </c>
      <c r="N806" s="22">
        <v>17</v>
      </c>
      <c r="O806" s="22">
        <v>17</v>
      </c>
      <c r="P806" s="22">
        <v>0</v>
      </c>
      <c r="Q806" s="22">
        <v>1</v>
      </c>
      <c r="R806">
        <f>IFERROR(IF(I806=1,VLOOKUP(F806,Lookup!$A$2:$B$15,2,FALSE),0),0.5)</f>
        <v>0</v>
      </c>
      <c r="S806">
        <f>IF(K806=1,1,IFERROR(IF(H806="pass",VLOOKUP(F806,[1]Lookup!$D$2:$E$26,2,FALSE),0),1.6))</f>
        <v>1.6</v>
      </c>
      <c r="T806" s="6">
        <v>1.8975</v>
      </c>
      <c r="U806" s="6">
        <f t="shared" si="12"/>
        <v>1.8975</v>
      </c>
      <c r="V806" t="s">
        <v>503</v>
      </c>
    </row>
    <row r="807" spans="1:22" hidden="1">
      <c r="A807">
        <v>1043</v>
      </c>
      <c r="B807" s="22">
        <v>1</v>
      </c>
      <c r="C807" s="22" t="s">
        <v>3</v>
      </c>
      <c r="D807" s="22" t="s">
        <v>27</v>
      </c>
      <c r="E807" s="22">
        <v>19</v>
      </c>
      <c r="F807" s="22">
        <v>81</v>
      </c>
      <c r="G807" s="22" t="s">
        <v>1379</v>
      </c>
      <c r="H807" s="22" t="s">
        <v>439</v>
      </c>
      <c r="I807" s="22">
        <v>0</v>
      </c>
      <c r="J807" s="22">
        <v>1</v>
      </c>
      <c r="K807" s="22">
        <v>0</v>
      </c>
      <c r="L807" s="22">
        <v>0</v>
      </c>
      <c r="M807" s="22" t="s">
        <v>1278</v>
      </c>
      <c r="N807" s="22">
        <v>4</v>
      </c>
      <c r="O807" s="22">
        <v>4</v>
      </c>
      <c r="P807" s="22">
        <v>0</v>
      </c>
      <c r="Q807" s="22">
        <v>1</v>
      </c>
      <c r="R807">
        <f>IFERROR(IF(I807=1,VLOOKUP(F807,Lookup!$A$2:$B$15,2,FALSE),0),0.5)</f>
        <v>0</v>
      </c>
      <c r="S807">
        <f>IF(K807=1,1,IFERROR(IF(H807="pass",VLOOKUP(F807,[1]Lookup!$D$2:$E$26,2,FALSE),0),1.6))</f>
        <v>2</v>
      </c>
      <c r="T807" s="6">
        <v>1.6700000000000002</v>
      </c>
      <c r="U807" s="6">
        <f t="shared" si="12"/>
        <v>1.8878000000000001</v>
      </c>
      <c r="V807" t="s">
        <v>165</v>
      </c>
    </row>
    <row r="808" spans="1:22" hidden="1">
      <c r="A808">
        <v>1046</v>
      </c>
      <c r="B808" s="22">
        <v>1</v>
      </c>
      <c r="C808" s="22" t="s">
        <v>3</v>
      </c>
      <c r="D808" s="22" t="s">
        <v>27</v>
      </c>
      <c r="E808" s="22">
        <v>7</v>
      </c>
      <c r="F808" s="22">
        <v>93</v>
      </c>
      <c r="G808" s="22" t="s">
        <v>1381</v>
      </c>
      <c r="H808" s="22" t="s">
        <v>439</v>
      </c>
      <c r="I808" s="22">
        <v>0</v>
      </c>
      <c r="J808" s="22">
        <v>1</v>
      </c>
      <c r="K808" s="22">
        <v>0</v>
      </c>
      <c r="L808" s="22">
        <v>0</v>
      </c>
      <c r="M808" s="22" t="s">
        <v>1278</v>
      </c>
      <c r="N808" s="22">
        <v>7</v>
      </c>
      <c r="O808" s="22">
        <v>7</v>
      </c>
      <c r="P808" s="22">
        <v>0</v>
      </c>
      <c r="Q808" s="22">
        <v>1</v>
      </c>
      <c r="R808">
        <f>IFERROR(IF(I808=1,VLOOKUP(F808,Lookup!$A$2:$B$15,2,FALSE),0),0.5)</f>
        <v>0</v>
      </c>
      <c r="S808">
        <f>IF(K808=1,1,IFERROR(IF(H808="pass",VLOOKUP(F808,[1]Lookup!$D$2:$E$26,2,FALSE),0),1.6))</f>
        <v>2.7</v>
      </c>
      <c r="T808" s="6">
        <v>1.7225000000000001</v>
      </c>
      <c r="U808" s="6">
        <f t="shared" si="12"/>
        <v>2.3676500000000003</v>
      </c>
      <c r="V808" t="s">
        <v>165</v>
      </c>
    </row>
    <row r="809" spans="1:22" hidden="1">
      <c r="A809">
        <v>1048</v>
      </c>
      <c r="B809" s="22">
        <v>1</v>
      </c>
      <c r="C809" s="22" t="s">
        <v>3</v>
      </c>
      <c r="D809" s="22" t="s">
        <v>27</v>
      </c>
      <c r="E809" s="22">
        <v>6</v>
      </c>
      <c r="F809" s="22">
        <v>94</v>
      </c>
      <c r="G809" s="22" t="s">
        <v>1383</v>
      </c>
      <c r="H809" s="22" t="s">
        <v>439</v>
      </c>
      <c r="I809" s="22">
        <v>0</v>
      </c>
      <c r="J809" s="22">
        <v>1</v>
      </c>
      <c r="K809" s="22">
        <v>0</v>
      </c>
      <c r="L809" s="22">
        <v>0</v>
      </c>
      <c r="M809" s="22" t="s">
        <v>1336</v>
      </c>
      <c r="N809" s="22">
        <v>6</v>
      </c>
      <c r="O809" s="22">
        <v>6</v>
      </c>
      <c r="P809" s="22">
        <v>0</v>
      </c>
      <c r="Q809" s="22">
        <v>1</v>
      </c>
      <c r="R809">
        <f>IFERROR(IF(I809=1,VLOOKUP(F809,Lookup!$A$2:$B$15,2,FALSE),0),0.5)</f>
        <v>0</v>
      </c>
      <c r="S809">
        <f>IF(K809=1,1,IFERROR(IF(H809="pass",VLOOKUP(F809,[1]Lookup!$D$2:$E$26,2,FALSE),0),1.6))</f>
        <v>2.8</v>
      </c>
      <c r="T809" s="6">
        <v>1.7050000000000001</v>
      </c>
      <c r="U809" s="6">
        <f t="shared" si="12"/>
        <v>2.4276999999999997</v>
      </c>
      <c r="V809" t="s">
        <v>508</v>
      </c>
    </row>
    <row r="810" spans="1:22" hidden="1">
      <c r="A810">
        <v>1049</v>
      </c>
      <c r="B810" s="22">
        <v>1</v>
      </c>
      <c r="C810" s="22" t="s">
        <v>3</v>
      </c>
      <c r="D810" s="22" t="s">
        <v>27</v>
      </c>
      <c r="E810" s="22">
        <v>6</v>
      </c>
      <c r="F810" s="22">
        <v>94</v>
      </c>
      <c r="G810" s="22" t="s">
        <v>1384</v>
      </c>
      <c r="H810" s="22" t="s">
        <v>439</v>
      </c>
      <c r="I810" s="22">
        <v>0</v>
      </c>
      <c r="J810" s="22">
        <v>1</v>
      </c>
      <c r="K810" s="22">
        <v>0</v>
      </c>
      <c r="L810" s="22">
        <v>0</v>
      </c>
      <c r="M810" s="22" t="s">
        <v>1317</v>
      </c>
      <c r="N810" s="22">
        <v>6</v>
      </c>
      <c r="O810" s="22">
        <v>6</v>
      </c>
      <c r="P810" s="22">
        <v>0</v>
      </c>
      <c r="Q810" s="22">
        <v>1</v>
      </c>
      <c r="R810">
        <f>IFERROR(IF(I810=1,VLOOKUP(F810,Lookup!$A$2:$B$15,2,FALSE),0),0.5)</f>
        <v>0</v>
      </c>
      <c r="S810">
        <f>IF(K810=1,1,IFERROR(IF(H810="pass",VLOOKUP(F810,[1]Lookup!$D$2:$E$26,2,FALSE),0),1.6))</f>
        <v>2.8</v>
      </c>
      <c r="T810" s="6">
        <v>1.7050000000000001</v>
      </c>
      <c r="U810" s="6">
        <f t="shared" si="12"/>
        <v>2.4276999999999997</v>
      </c>
      <c r="V810" t="s">
        <v>503</v>
      </c>
    </row>
    <row r="811" spans="1:22" hidden="1">
      <c r="A811">
        <v>1056</v>
      </c>
      <c r="B811" s="22">
        <v>1</v>
      </c>
      <c r="C811" s="22" t="s">
        <v>3</v>
      </c>
      <c r="D811" s="22" t="s">
        <v>27</v>
      </c>
      <c r="E811" s="22">
        <v>52</v>
      </c>
      <c r="F811" s="22">
        <v>48</v>
      </c>
      <c r="G811" s="22" t="s">
        <v>1389</v>
      </c>
      <c r="H811" s="22" t="s">
        <v>439</v>
      </c>
      <c r="I811" s="22">
        <v>0</v>
      </c>
      <c r="J811" s="22">
        <v>1</v>
      </c>
      <c r="K811" s="22">
        <v>0</v>
      </c>
      <c r="L811" s="22">
        <v>0</v>
      </c>
      <c r="M811" s="22" t="s">
        <v>1317</v>
      </c>
      <c r="N811" s="22">
        <v>14</v>
      </c>
      <c r="O811" s="22">
        <v>14</v>
      </c>
      <c r="P811" s="22">
        <v>0</v>
      </c>
      <c r="Q811" s="22">
        <v>1</v>
      </c>
      <c r="R811">
        <f>IFERROR(IF(I811=1,VLOOKUP(F811,Lookup!$A$2:$B$15,2,FALSE),0),0.5)</f>
        <v>0</v>
      </c>
      <c r="S811">
        <f>IF(K811=1,1,IFERROR(IF(H811="pass",VLOOKUP(F811,[1]Lookup!$D$2:$E$26,2,FALSE),0),1.6))</f>
        <v>1.6</v>
      </c>
      <c r="T811" s="6">
        <v>1.845</v>
      </c>
      <c r="U811" s="6">
        <f t="shared" si="12"/>
        <v>1.845</v>
      </c>
      <c r="V811" t="s">
        <v>503</v>
      </c>
    </row>
    <row r="812" spans="1:22" hidden="1">
      <c r="A812">
        <v>1057</v>
      </c>
      <c r="B812" s="22">
        <v>1</v>
      </c>
      <c r="C812" s="22" t="s">
        <v>3</v>
      </c>
      <c r="D812" s="22" t="s">
        <v>27</v>
      </c>
      <c r="E812" s="22">
        <v>38</v>
      </c>
      <c r="F812" s="22">
        <v>62</v>
      </c>
      <c r="G812" s="22" t="s">
        <v>1390</v>
      </c>
      <c r="H812" s="22" t="s">
        <v>439</v>
      </c>
      <c r="I812" s="22">
        <v>0</v>
      </c>
      <c r="J812" s="22">
        <v>1</v>
      </c>
      <c r="K812" s="22">
        <v>0</v>
      </c>
      <c r="L812" s="22">
        <v>0</v>
      </c>
      <c r="M812" s="22" t="s">
        <v>1336</v>
      </c>
      <c r="N812" s="22">
        <v>5</v>
      </c>
      <c r="O812" s="22">
        <v>5</v>
      </c>
      <c r="P812" s="22">
        <v>0</v>
      </c>
      <c r="Q812" s="22">
        <v>1</v>
      </c>
      <c r="R812">
        <f>IFERROR(IF(I812=1,VLOOKUP(F812,Lookup!$A$2:$B$15,2,FALSE),0),0.5)</f>
        <v>0</v>
      </c>
      <c r="S812">
        <f>IF(K812=1,1,IFERROR(IF(H812="pass",VLOOKUP(F812,[1]Lookup!$D$2:$E$26,2,FALSE),0),1.6))</f>
        <v>1.6</v>
      </c>
      <c r="T812" s="6">
        <v>1.6875</v>
      </c>
      <c r="U812" s="6">
        <f t="shared" si="12"/>
        <v>1.6875</v>
      </c>
      <c r="V812" t="s">
        <v>508</v>
      </c>
    </row>
    <row r="813" spans="1:22" hidden="1">
      <c r="A813">
        <v>1058</v>
      </c>
      <c r="B813" s="22">
        <v>1</v>
      </c>
      <c r="C813" s="22" t="s">
        <v>3</v>
      </c>
      <c r="D813" s="22" t="s">
        <v>27</v>
      </c>
      <c r="E813" s="22">
        <v>32</v>
      </c>
      <c r="F813" s="22">
        <v>68</v>
      </c>
      <c r="G813" s="22" t="s">
        <v>1391</v>
      </c>
      <c r="H813" s="22" t="s">
        <v>439</v>
      </c>
      <c r="I813" s="22">
        <v>0</v>
      </c>
      <c r="J813" s="22">
        <v>1</v>
      </c>
      <c r="K813" s="22">
        <v>0</v>
      </c>
      <c r="L813" s="22">
        <v>0</v>
      </c>
      <c r="M813" s="22" t="s">
        <v>1317</v>
      </c>
      <c r="N813" s="22">
        <v>16</v>
      </c>
      <c r="O813" s="22">
        <v>16</v>
      </c>
      <c r="P813" s="22">
        <v>0</v>
      </c>
      <c r="Q813" s="22">
        <v>1</v>
      </c>
      <c r="R813">
        <f>IFERROR(IF(I813=1,VLOOKUP(F813,Lookup!$A$2:$B$15,2,FALSE),0),0.5)</f>
        <v>0</v>
      </c>
      <c r="S813">
        <f>IF(K813=1,1,IFERROR(IF(H813="pass",VLOOKUP(F813,[1]Lookup!$D$2:$E$26,2,FALSE),0),1.6))</f>
        <v>1.6</v>
      </c>
      <c r="T813" s="6">
        <v>1.8800000000000001</v>
      </c>
      <c r="U813" s="6">
        <f t="shared" si="12"/>
        <v>1.8800000000000001</v>
      </c>
      <c r="V813" t="s">
        <v>503</v>
      </c>
    </row>
    <row r="814" spans="1:22" hidden="1">
      <c r="A814">
        <v>1059</v>
      </c>
      <c r="B814" s="22">
        <v>1</v>
      </c>
      <c r="C814" s="22" t="s">
        <v>3</v>
      </c>
      <c r="D814" s="22" t="s">
        <v>27</v>
      </c>
      <c r="E814" s="22">
        <v>16</v>
      </c>
      <c r="F814" s="22">
        <v>84</v>
      </c>
      <c r="G814" s="22" t="s">
        <v>1392</v>
      </c>
      <c r="H814" s="22" t="s">
        <v>439</v>
      </c>
      <c r="I814" s="22">
        <v>0</v>
      </c>
      <c r="J814" s="22">
        <v>1</v>
      </c>
      <c r="K814" s="22">
        <v>0</v>
      </c>
      <c r="L814" s="22">
        <v>0</v>
      </c>
      <c r="M814" s="22" t="s">
        <v>1336</v>
      </c>
      <c r="N814" s="22">
        <v>16</v>
      </c>
      <c r="O814" s="22">
        <v>16</v>
      </c>
      <c r="P814" s="22">
        <v>0</v>
      </c>
      <c r="Q814" s="22">
        <v>1</v>
      </c>
      <c r="R814">
        <f>IFERROR(IF(I814=1,VLOOKUP(F814,Lookup!$A$2:$B$15,2,FALSE),0),0.5)</f>
        <v>0</v>
      </c>
      <c r="S814">
        <f>IF(K814=1,1,IFERROR(IF(H814="pass",VLOOKUP(F814,[1]Lookup!$D$2:$E$26,2,FALSE),0),1.6))</f>
        <v>2</v>
      </c>
      <c r="T814" s="6">
        <v>1.8800000000000001</v>
      </c>
      <c r="U814" s="6">
        <f t="shared" si="12"/>
        <v>1.9592000000000001</v>
      </c>
      <c r="V814" t="s">
        <v>508</v>
      </c>
    </row>
    <row r="815" spans="1:22" hidden="1">
      <c r="A815">
        <v>1060</v>
      </c>
      <c r="B815" s="22">
        <v>1</v>
      </c>
      <c r="C815" s="22" t="s">
        <v>3</v>
      </c>
      <c r="D815" s="22" t="s">
        <v>27</v>
      </c>
      <c r="E815" s="22">
        <v>16</v>
      </c>
      <c r="F815" s="22">
        <v>84</v>
      </c>
      <c r="G815" s="22" t="s">
        <v>1393</v>
      </c>
      <c r="H815" s="22" t="s">
        <v>439</v>
      </c>
      <c r="I815" s="22">
        <v>0</v>
      </c>
      <c r="J815" s="22">
        <v>1</v>
      </c>
      <c r="K815" s="22">
        <v>0</v>
      </c>
      <c r="L815" s="22">
        <v>0</v>
      </c>
      <c r="M815" s="22" t="s">
        <v>1280</v>
      </c>
      <c r="N815" s="22">
        <v>11</v>
      </c>
      <c r="O815" s="22">
        <v>11</v>
      </c>
      <c r="P815" s="22">
        <v>0</v>
      </c>
      <c r="Q815" s="22">
        <v>1</v>
      </c>
      <c r="R815">
        <f>IFERROR(IF(I815=1,VLOOKUP(F815,Lookup!$A$2:$B$15,2,FALSE),0),0.5)</f>
        <v>0</v>
      </c>
      <c r="S815">
        <f>IF(K815=1,1,IFERROR(IF(H815="pass",VLOOKUP(F815,[1]Lookup!$D$2:$E$26,2,FALSE),0),1.6))</f>
        <v>2</v>
      </c>
      <c r="T815" s="6">
        <v>1.7925</v>
      </c>
      <c r="U815" s="6">
        <f t="shared" si="12"/>
        <v>1.9294500000000001</v>
      </c>
      <c r="V815" t="s">
        <v>90</v>
      </c>
    </row>
    <row r="816" spans="1:22" hidden="1">
      <c r="A816">
        <v>1063</v>
      </c>
      <c r="B816" s="22">
        <v>1</v>
      </c>
      <c r="C816" s="22" t="s">
        <v>3</v>
      </c>
      <c r="D816" s="22" t="s">
        <v>27</v>
      </c>
      <c r="E816" s="22">
        <v>21</v>
      </c>
      <c r="F816" s="22">
        <v>79</v>
      </c>
      <c r="G816" s="22" t="s">
        <v>1394</v>
      </c>
      <c r="H816" s="22" t="s">
        <v>439</v>
      </c>
      <c r="I816" s="22">
        <v>0</v>
      </c>
      <c r="J816" s="22">
        <v>1</v>
      </c>
      <c r="K816" s="22">
        <v>0</v>
      </c>
      <c r="L816" s="22">
        <v>0</v>
      </c>
      <c r="M816" s="22" t="s">
        <v>1317</v>
      </c>
      <c r="N816" s="22">
        <v>21</v>
      </c>
      <c r="O816" s="22">
        <v>21</v>
      </c>
      <c r="P816" s="22">
        <v>0</v>
      </c>
      <c r="Q816" s="22">
        <v>1</v>
      </c>
      <c r="R816">
        <f>IFERROR(IF(I816=1,VLOOKUP(F816,Lookup!$A$2:$B$15,2,FALSE),0),0.5)</f>
        <v>0</v>
      </c>
      <c r="S816">
        <f>IF(K816=1,1,IFERROR(IF(H816="pass",VLOOKUP(F816,[1]Lookup!$D$2:$E$26,2,FALSE),0),1.6))</f>
        <v>1.8</v>
      </c>
      <c r="T816" s="6">
        <v>1.9675</v>
      </c>
      <c r="U816" s="6">
        <f t="shared" si="12"/>
        <v>1.8569500000000003</v>
      </c>
      <c r="V816" t="s">
        <v>503</v>
      </c>
    </row>
    <row r="817" spans="1:22" hidden="1">
      <c r="A817">
        <v>1070</v>
      </c>
      <c r="B817" s="22">
        <v>1</v>
      </c>
      <c r="C817" s="22" t="s">
        <v>3</v>
      </c>
      <c r="D817" s="22" t="s">
        <v>27</v>
      </c>
      <c r="E817" s="22">
        <v>64</v>
      </c>
      <c r="F817" s="22">
        <v>36</v>
      </c>
      <c r="G817" s="22" t="s">
        <v>1398</v>
      </c>
      <c r="H817" s="22" t="s">
        <v>439</v>
      </c>
      <c r="I817" s="22">
        <v>0</v>
      </c>
      <c r="J817" s="22">
        <v>1</v>
      </c>
      <c r="K817" s="22">
        <v>0</v>
      </c>
      <c r="L817" s="22">
        <v>0</v>
      </c>
      <c r="M817" s="22" t="s">
        <v>1287</v>
      </c>
      <c r="N817" s="22">
        <v>15</v>
      </c>
      <c r="O817" s="22">
        <v>15</v>
      </c>
      <c r="P817" s="22">
        <v>0</v>
      </c>
      <c r="Q817" s="22">
        <v>1</v>
      </c>
      <c r="R817">
        <f>IFERROR(IF(I817=1,VLOOKUP(F817,Lookup!$A$2:$B$15,2,FALSE),0),0.5)</f>
        <v>0</v>
      </c>
      <c r="S817">
        <f>IF(K817=1,1,IFERROR(IF(H817="pass",VLOOKUP(F817,[1]Lookup!$D$2:$E$26,2,FALSE),0),1.6))</f>
        <v>1.6</v>
      </c>
      <c r="T817" s="6">
        <v>1.8625</v>
      </c>
      <c r="U817" s="6">
        <f t="shared" si="12"/>
        <v>1.8625</v>
      </c>
      <c r="V817" t="s">
        <v>167</v>
      </c>
    </row>
    <row r="818" spans="1:22" hidden="1">
      <c r="A818">
        <v>1071</v>
      </c>
      <c r="B818" s="22">
        <v>1</v>
      </c>
      <c r="C818" s="22" t="s">
        <v>3</v>
      </c>
      <c r="D818" s="22" t="s">
        <v>27</v>
      </c>
      <c r="E818" s="22">
        <v>48</v>
      </c>
      <c r="F818" s="22">
        <v>52</v>
      </c>
      <c r="G818" s="22" t="s">
        <v>1399</v>
      </c>
      <c r="H818" s="22" t="s">
        <v>439</v>
      </c>
      <c r="I818" s="22">
        <v>0</v>
      </c>
      <c r="J818" s="22">
        <v>1</v>
      </c>
      <c r="K818" s="22">
        <v>0</v>
      </c>
      <c r="L818" s="22">
        <v>0</v>
      </c>
      <c r="M818" s="22" t="s">
        <v>1400</v>
      </c>
      <c r="N818" s="22">
        <v>1</v>
      </c>
      <c r="O818" s="22">
        <v>1</v>
      </c>
      <c r="P818" s="22">
        <v>0</v>
      </c>
      <c r="Q818" s="22">
        <v>1</v>
      </c>
      <c r="R818">
        <f>IFERROR(IF(I818=1,VLOOKUP(F818,Lookup!$A$2:$B$15,2,FALSE),0),0.5)</f>
        <v>0</v>
      </c>
      <c r="S818">
        <f>IF(K818=1,1,IFERROR(IF(H818="pass",VLOOKUP(F818,[1]Lookup!$D$2:$E$26,2,FALSE),0),1.6))</f>
        <v>1.6</v>
      </c>
      <c r="T818" s="6">
        <v>1.6175000000000002</v>
      </c>
      <c r="U818" s="6">
        <f t="shared" si="12"/>
        <v>1.6175000000000002</v>
      </c>
      <c r="V818" t="s">
        <v>483</v>
      </c>
    </row>
    <row r="819" spans="1:22" hidden="1">
      <c r="A819">
        <v>1072</v>
      </c>
      <c r="B819" s="22">
        <v>1</v>
      </c>
      <c r="C819" s="22" t="s">
        <v>3</v>
      </c>
      <c r="D819" s="22" t="s">
        <v>27</v>
      </c>
      <c r="E819" s="22">
        <v>42</v>
      </c>
      <c r="F819" s="22">
        <v>58</v>
      </c>
      <c r="G819" s="22" t="s">
        <v>1401</v>
      </c>
      <c r="H819" s="22" t="s">
        <v>439</v>
      </c>
      <c r="I819" s="22">
        <v>0</v>
      </c>
      <c r="J819" s="22">
        <v>1</v>
      </c>
      <c r="K819" s="22">
        <v>0</v>
      </c>
      <c r="L819" s="22">
        <v>0</v>
      </c>
      <c r="M819" s="22" t="s">
        <v>1287</v>
      </c>
      <c r="N819" s="22">
        <v>9</v>
      </c>
      <c r="O819" s="22">
        <v>9</v>
      </c>
      <c r="P819" s="22">
        <v>0</v>
      </c>
      <c r="Q819" s="22">
        <v>1</v>
      </c>
      <c r="R819">
        <f>IFERROR(IF(I819=1,VLOOKUP(F819,Lookup!$A$2:$B$15,2,FALSE),0),0.5)</f>
        <v>0</v>
      </c>
      <c r="S819">
        <f>IF(K819=1,1,IFERROR(IF(H819="pass",VLOOKUP(F819,[1]Lookup!$D$2:$E$26,2,FALSE),0),1.6))</f>
        <v>1.6</v>
      </c>
      <c r="T819" s="6">
        <v>1.7575000000000001</v>
      </c>
      <c r="U819" s="6">
        <f t="shared" si="12"/>
        <v>1.7575000000000001</v>
      </c>
      <c r="V819" t="s">
        <v>167</v>
      </c>
    </row>
    <row r="820" spans="1:22" hidden="1">
      <c r="A820">
        <v>1073</v>
      </c>
      <c r="B820" s="22">
        <v>1</v>
      </c>
      <c r="C820" s="22" t="s">
        <v>3</v>
      </c>
      <c r="D820" s="22" t="s">
        <v>27</v>
      </c>
      <c r="E820" s="22">
        <v>33</v>
      </c>
      <c r="F820" s="22">
        <v>67</v>
      </c>
      <c r="G820" s="22" t="s">
        <v>1402</v>
      </c>
      <c r="H820" s="22" t="s">
        <v>439</v>
      </c>
      <c r="I820" s="22">
        <v>0</v>
      </c>
      <c r="J820" s="22">
        <v>1</v>
      </c>
      <c r="K820" s="22">
        <v>0</v>
      </c>
      <c r="L820" s="22">
        <v>0</v>
      </c>
      <c r="M820" s="22" t="s">
        <v>1280</v>
      </c>
      <c r="N820" s="22">
        <v>15</v>
      </c>
      <c r="O820" s="22">
        <v>15</v>
      </c>
      <c r="P820" s="22">
        <v>0</v>
      </c>
      <c r="Q820" s="22">
        <v>1</v>
      </c>
      <c r="R820">
        <f>IFERROR(IF(I820=1,VLOOKUP(F820,Lookup!$A$2:$B$15,2,FALSE),0),0.5)</f>
        <v>0</v>
      </c>
      <c r="S820">
        <f>IF(K820=1,1,IFERROR(IF(H820="pass",VLOOKUP(F820,[1]Lookup!$D$2:$E$26,2,FALSE),0),1.6))</f>
        <v>1.6</v>
      </c>
      <c r="T820" s="6">
        <v>1.8625</v>
      </c>
      <c r="U820" s="6">
        <f t="shared" si="12"/>
        <v>1.8625</v>
      </c>
      <c r="V820" t="s">
        <v>90</v>
      </c>
    </row>
    <row r="821" spans="1:22" hidden="1">
      <c r="A821">
        <v>1075</v>
      </c>
      <c r="B821" s="22">
        <v>1</v>
      </c>
      <c r="C821" s="22" t="s">
        <v>3</v>
      </c>
      <c r="D821" s="22" t="s">
        <v>27</v>
      </c>
      <c r="E821" s="22">
        <v>18</v>
      </c>
      <c r="F821" s="22">
        <v>82</v>
      </c>
      <c r="G821" s="22" t="s">
        <v>1403</v>
      </c>
      <c r="H821" s="22" t="s">
        <v>439</v>
      </c>
      <c r="I821" s="22">
        <v>0</v>
      </c>
      <c r="J821" s="22">
        <v>1</v>
      </c>
      <c r="K821" s="22">
        <v>0</v>
      </c>
      <c r="L821" s="22">
        <v>0</v>
      </c>
      <c r="M821" s="22" t="s">
        <v>1287</v>
      </c>
      <c r="N821" s="22">
        <v>8</v>
      </c>
      <c r="O821" s="22">
        <v>8</v>
      </c>
      <c r="P821" s="22">
        <v>0</v>
      </c>
      <c r="Q821" s="22">
        <v>1</v>
      </c>
      <c r="R821">
        <f>IFERROR(IF(I821=1,VLOOKUP(F821,Lookup!$A$2:$B$15,2,FALSE),0),0.5)</f>
        <v>0</v>
      </c>
      <c r="S821">
        <f>IF(K821=1,1,IFERROR(IF(H821="pass",VLOOKUP(F821,[1]Lookup!$D$2:$E$26,2,FALSE),0),1.6))</f>
        <v>2</v>
      </c>
      <c r="T821" s="6">
        <v>1.74</v>
      </c>
      <c r="U821" s="6">
        <f t="shared" si="12"/>
        <v>1.9116</v>
      </c>
      <c r="V821" t="s">
        <v>167</v>
      </c>
    </row>
    <row r="822" spans="1:22" hidden="1">
      <c r="A822">
        <v>1076</v>
      </c>
      <c r="B822" s="22">
        <v>1</v>
      </c>
      <c r="C822" s="22" t="s">
        <v>3</v>
      </c>
      <c r="D822" s="22" t="s">
        <v>27</v>
      </c>
      <c r="E822" s="22">
        <v>10</v>
      </c>
      <c r="F822" s="22">
        <v>90</v>
      </c>
      <c r="G822" s="22" t="s">
        <v>1404</v>
      </c>
      <c r="H822" s="22" t="s">
        <v>439</v>
      </c>
      <c r="I822" s="22">
        <v>0</v>
      </c>
      <c r="J822" s="22">
        <v>1</v>
      </c>
      <c r="K822" s="22">
        <v>0</v>
      </c>
      <c r="L822" s="22">
        <v>0</v>
      </c>
      <c r="M822" s="22" t="s">
        <v>1405</v>
      </c>
      <c r="N822" s="22">
        <v>6</v>
      </c>
      <c r="O822" s="22">
        <v>6</v>
      </c>
      <c r="P822" s="22">
        <v>0</v>
      </c>
      <c r="Q822" s="22">
        <v>1</v>
      </c>
      <c r="R822">
        <f>IFERROR(IF(I822=1,VLOOKUP(F822,Lookup!$A$2:$B$15,2,FALSE),0),0.5)</f>
        <v>0</v>
      </c>
      <c r="S822">
        <f>IF(K822=1,1,IFERROR(IF(H822="pass",VLOOKUP(F822,[1]Lookup!$D$2:$E$26,2,FALSE),0),1.6))</f>
        <v>2.2000000000000002</v>
      </c>
      <c r="T822" s="6">
        <v>1.7050000000000001</v>
      </c>
      <c r="U822" s="6">
        <f t="shared" si="12"/>
        <v>2.0317000000000003</v>
      </c>
      <c r="V822" t="s">
        <v>375</v>
      </c>
    </row>
    <row r="823" spans="1:22" hidden="1">
      <c r="A823">
        <v>1082</v>
      </c>
      <c r="B823" s="22">
        <v>1</v>
      </c>
      <c r="C823" s="22" t="s">
        <v>29</v>
      </c>
      <c r="D823" s="22" t="s">
        <v>24</v>
      </c>
      <c r="E823" s="22">
        <v>74</v>
      </c>
      <c r="F823" s="22">
        <v>26</v>
      </c>
      <c r="G823" s="22" t="s">
        <v>1410</v>
      </c>
      <c r="H823" s="22" t="s">
        <v>439</v>
      </c>
      <c r="I823" s="22">
        <v>0</v>
      </c>
      <c r="J823" s="22">
        <v>1</v>
      </c>
      <c r="K823" s="22">
        <v>0</v>
      </c>
      <c r="L823" s="22">
        <v>0</v>
      </c>
      <c r="M823" s="22" t="s">
        <v>1411</v>
      </c>
      <c r="N823" s="22">
        <v>13</v>
      </c>
      <c r="O823" s="22">
        <v>13</v>
      </c>
      <c r="P823" s="22">
        <v>0</v>
      </c>
      <c r="Q823" s="22">
        <v>1</v>
      </c>
      <c r="R823">
        <f>IFERROR(IF(I823=1,VLOOKUP(F823,Lookup!$A$2:$B$15,2,FALSE),0),0.5)</f>
        <v>0</v>
      </c>
      <c r="S823">
        <f>IF(K823=1,1,IFERROR(IF(H823="pass",VLOOKUP(F823,[1]Lookup!$D$2:$E$26,2,FALSE),0),1.6))</f>
        <v>1.6</v>
      </c>
      <c r="T823" s="6">
        <v>1.8275000000000001</v>
      </c>
      <c r="U823" s="6">
        <f t="shared" si="12"/>
        <v>1.8275000000000001</v>
      </c>
      <c r="V823" t="s">
        <v>137</v>
      </c>
    </row>
    <row r="824" spans="1:22" hidden="1">
      <c r="A824">
        <v>1087</v>
      </c>
      <c r="B824" s="22">
        <v>1</v>
      </c>
      <c r="C824" s="22" t="s">
        <v>29</v>
      </c>
      <c r="D824" s="22" t="s">
        <v>24</v>
      </c>
      <c r="E824" s="22">
        <v>26</v>
      </c>
      <c r="F824" s="22">
        <v>74</v>
      </c>
      <c r="G824" s="22" t="s">
        <v>1414</v>
      </c>
      <c r="H824" s="22" t="s">
        <v>439</v>
      </c>
      <c r="I824" s="22">
        <v>0</v>
      </c>
      <c r="J824" s="22">
        <v>1</v>
      </c>
      <c r="K824" s="22">
        <v>0</v>
      </c>
      <c r="L824" s="22">
        <v>0</v>
      </c>
      <c r="M824" s="22" t="s">
        <v>1415</v>
      </c>
      <c r="N824" s="22">
        <v>5</v>
      </c>
      <c r="O824" s="22">
        <v>5</v>
      </c>
      <c r="P824" s="22">
        <v>0</v>
      </c>
      <c r="Q824" s="22">
        <v>1</v>
      </c>
      <c r="R824">
        <f>IFERROR(IF(I824=1,VLOOKUP(F824,Lookup!$A$2:$B$15,2,FALSE),0),0.5)</f>
        <v>0</v>
      </c>
      <c r="S824">
        <f>IF(K824=1,1,IFERROR(IF(H824="pass",VLOOKUP(F824,[1]Lookup!$D$2:$E$26,2,FALSE),0),1.6))</f>
        <v>1.6</v>
      </c>
      <c r="T824" s="6">
        <v>1.6875</v>
      </c>
      <c r="U824" s="6">
        <f t="shared" si="12"/>
        <v>1.6875</v>
      </c>
      <c r="V824" t="s">
        <v>49</v>
      </c>
    </row>
    <row r="825" spans="1:22" hidden="1">
      <c r="A825">
        <v>1088</v>
      </c>
      <c r="B825" s="22">
        <v>1</v>
      </c>
      <c r="C825" s="22" t="s">
        <v>29</v>
      </c>
      <c r="D825" s="22" t="s">
        <v>24</v>
      </c>
      <c r="E825" s="22">
        <v>26</v>
      </c>
      <c r="F825" s="22">
        <v>74</v>
      </c>
      <c r="G825" s="22" t="s">
        <v>1416</v>
      </c>
      <c r="H825" s="22" t="s">
        <v>439</v>
      </c>
      <c r="I825" s="22">
        <v>0</v>
      </c>
      <c r="J825" s="22">
        <v>1</v>
      </c>
      <c r="K825" s="22">
        <v>0</v>
      </c>
      <c r="L825" s="22">
        <v>0</v>
      </c>
      <c r="M825" s="22" t="s">
        <v>1411</v>
      </c>
      <c r="N825" s="22">
        <v>26</v>
      </c>
      <c r="O825" s="22">
        <v>26</v>
      </c>
      <c r="P825" s="22">
        <v>0</v>
      </c>
      <c r="Q825" s="22">
        <v>1</v>
      </c>
      <c r="R825">
        <f>IFERROR(IF(I825=1,VLOOKUP(F825,Lookup!$A$2:$B$15,2,FALSE),0),0.5)</f>
        <v>0</v>
      </c>
      <c r="S825">
        <f>IF(K825=1,1,IFERROR(IF(H825="pass",VLOOKUP(F825,[1]Lookup!$D$2:$E$26,2,FALSE),0),1.6))</f>
        <v>1.6</v>
      </c>
      <c r="T825" s="6">
        <v>2.0550000000000002</v>
      </c>
      <c r="U825" s="6">
        <f t="shared" si="12"/>
        <v>2.0550000000000002</v>
      </c>
      <c r="V825" t="s">
        <v>137</v>
      </c>
    </row>
    <row r="826" spans="1:22" hidden="1">
      <c r="A826">
        <v>1093</v>
      </c>
      <c r="B826" s="22">
        <v>1</v>
      </c>
      <c r="C826" s="22" t="s">
        <v>24</v>
      </c>
      <c r="D826" s="22" t="s">
        <v>29</v>
      </c>
      <c r="E826" s="22">
        <v>72</v>
      </c>
      <c r="F826" s="22">
        <v>28</v>
      </c>
      <c r="G826" s="22" t="s">
        <v>1421</v>
      </c>
      <c r="H826" s="22" t="s">
        <v>439</v>
      </c>
      <c r="I826" s="22">
        <v>0</v>
      </c>
      <c r="J826" s="22">
        <v>1</v>
      </c>
      <c r="K826" s="22">
        <v>0</v>
      </c>
      <c r="L826" s="22">
        <v>0</v>
      </c>
      <c r="M826" s="22" t="s">
        <v>1418</v>
      </c>
      <c r="N826" s="22">
        <v>1</v>
      </c>
      <c r="O826" s="22">
        <v>1</v>
      </c>
      <c r="P826" s="22">
        <v>0</v>
      </c>
      <c r="Q826" s="22">
        <v>1</v>
      </c>
      <c r="R826">
        <f>IFERROR(IF(I826=1,VLOOKUP(F826,Lookup!$A$2:$B$15,2,FALSE),0),0.5)</f>
        <v>0</v>
      </c>
      <c r="S826">
        <f>IF(K826=1,1,IFERROR(IF(H826="pass",VLOOKUP(F826,[1]Lookup!$D$2:$E$26,2,FALSE),0),1.6))</f>
        <v>1.6</v>
      </c>
      <c r="T826" s="6">
        <v>1.6175000000000002</v>
      </c>
      <c r="U826" s="6">
        <f t="shared" si="12"/>
        <v>1.6175000000000002</v>
      </c>
      <c r="V826" t="s">
        <v>43</v>
      </c>
    </row>
    <row r="827" spans="1:22" hidden="1">
      <c r="A827">
        <v>1095</v>
      </c>
      <c r="B827" s="22">
        <v>1</v>
      </c>
      <c r="C827" s="22" t="s">
        <v>24</v>
      </c>
      <c r="D827" s="22" t="s">
        <v>29</v>
      </c>
      <c r="E827" s="22">
        <v>66</v>
      </c>
      <c r="F827" s="22">
        <v>34</v>
      </c>
      <c r="G827" s="22" t="s">
        <v>1422</v>
      </c>
      <c r="H827" s="22" t="s">
        <v>439</v>
      </c>
      <c r="I827" s="22">
        <v>0</v>
      </c>
      <c r="J827" s="22">
        <v>1</v>
      </c>
      <c r="K827" s="22">
        <v>0</v>
      </c>
      <c r="L827" s="22">
        <v>0</v>
      </c>
      <c r="M827" s="22" t="s">
        <v>1423</v>
      </c>
      <c r="N827" s="22">
        <v>1</v>
      </c>
      <c r="O827" s="22">
        <v>1</v>
      </c>
      <c r="P827" s="22">
        <v>0</v>
      </c>
      <c r="Q827" s="22">
        <v>1</v>
      </c>
      <c r="R827">
        <f>IFERROR(IF(I827=1,VLOOKUP(F827,Lookup!$A$2:$B$15,2,FALSE),0),0.5)</f>
        <v>0</v>
      </c>
      <c r="S827">
        <f>IF(K827=1,1,IFERROR(IF(H827="pass",VLOOKUP(F827,[1]Lookup!$D$2:$E$26,2,FALSE),0),1.6))</f>
        <v>1.6</v>
      </c>
      <c r="T827" s="6">
        <v>1.6175000000000002</v>
      </c>
      <c r="U827" s="6">
        <f t="shared" si="12"/>
        <v>1.6175000000000002</v>
      </c>
      <c r="V827" t="s">
        <v>148</v>
      </c>
    </row>
    <row r="828" spans="1:22" hidden="1">
      <c r="A828">
        <v>1097</v>
      </c>
      <c r="B828" s="22">
        <v>1</v>
      </c>
      <c r="C828" s="22" t="s">
        <v>24</v>
      </c>
      <c r="D828" s="22" t="s">
        <v>29</v>
      </c>
      <c r="E828" s="22">
        <v>62</v>
      </c>
      <c r="F828" s="22">
        <v>38</v>
      </c>
      <c r="G828" s="22" t="s">
        <v>1425</v>
      </c>
      <c r="H828" s="22" t="s">
        <v>439</v>
      </c>
      <c r="I828" s="22">
        <v>0</v>
      </c>
      <c r="J828" s="22">
        <v>1</v>
      </c>
      <c r="K828" s="22">
        <v>0</v>
      </c>
      <c r="L828" s="22">
        <v>0</v>
      </c>
      <c r="M828" s="22" t="s">
        <v>1426</v>
      </c>
      <c r="N828" s="22">
        <v>-1</v>
      </c>
      <c r="O828" s="22">
        <v>-1</v>
      </c>
      <c r="P828" s="22">
        <v>0</v>
      </c>
      <c r="Q828" s="22">
        <v>1</v>
      </c>
      <c r="R828">
        <f>IFERROR(IF(I828=1,VLOOKUP(F828,Lookup!$A$2:$B$15,2,FALSE),0),0.5)</f>
        <v>0</v>
      </c>
      <c r="S828">
        <f>IF(K828=1,1,IFERROR(IF(H828="pass",VLOOKUP(F828,[1]Lookup!$D$2:$E$26,2,FALSE),0),1.6))</f>
        <v>1.6</v>
      </c>
      <c r="T828" s="6">
        <v>1.5825</v>
      </c>
      <c r="U828" s="6">
        <f t="shared" si="12"/>
        <v>1.5825</v>
      </c>
      <c r="V828" t="s">
        <v>163</v>
      </c>
    </row>
    <row r="829" spans="1:22" hidden="1">
      <c r="A829">
        <v>1103</v>
      </c>
      <c r="B829" s="22">
        <v>1</v>
      </c>
      <c r="C829" s="22" t="s">
        <v>29</v>
      </c>
      <c r="D829" s="22" t="s">
        <v>24</v>
      </c>
      <c r="E829" s="22">
        <v>65</v>
      </c>
      <c r="F829" s="22">
        <v>35</v>
      </c>
      <c r="G829" s="22" t="s">
        <v>1431</v>
      </c>
      <c r="H829" s="22" t="s">
        <v>439</v>
      </c>
      <c r="I829" s="22">
        <v>0</v>
      </c>
      <c r="J829" s="22">
        <v>1</v>
      </c>
      <c r="K829" s="22">
        <v>0</v>
      </c>
      <c r="L829" s="22">
        <v>0</v>
      </c>
      <c r="M829" s="22" t="s">
        <v>1409</v>
      </c>
      <c r="N829" s="22">
        <v>-5</v>
      </c>
      <c r="O829" s="22">
        <v>-5</v>
      </c>
      <c r="P829" s="22">
        <v>0</v>
      </c>
      <c r="Q829" s="22">
        <v>1</v>
      </c>
      <c r="R829">
        <f>IFERROR(IF(I829=1,VLOOKUP(F829,Lookup!$A$2:$B$15,2,FALSE),0),0.5)</f>
        <v>0</v>
      </c>
      <c r="S829">
        <f>IF(K829=1,1,IFERROR(IF(H829="pass",VLOOKUP(F829,[1]Lookup!$D$2:$E$26,2,FALSE),0),1.6))</f>
        <v>1.6</v>
      </c>
      <c r="T829" s="6">
        <v>1.5125000000000002</v>
      </c>
      <c r="U829" s="6">
        <f t="shared" si="12"/>
        <v>1.5125000000000002</v>
      </c>
      <c r="V829" t="s">
        <v>44</v>
      </c>
    </row>
    <row r="830" spans="1:22" hidden="1">
      <c r="A830">
        <v>1105</v>
      </c>
      <c r="B830" s="22">
        <v>1</v>
      </c>
      <c r="C830" s="22" t="s">
        <v>29</v>
      </c>
      <c r="D830" s="22" t="s">
        <v>24</v>
      </c>
      <c r="E830" s="22">
        <v>54</v>
      </c>
      <c r="F830" s="22">
        <v>46</v>
      </c>
      <c r="G830" s="22" t="s">
        <v>1433</v>
      </c>
      <c r="H830" s="22" t="s">
        <v>439</v>
      </c>
      <c r="I830" s="22">
        <v>0</v>
      </c>
      <c r="J830" s="22">
        <v>1</v>
      </c>
      <c r="K830" s="22">
        <v>0</v>
      </c>
      <c r="L830" s="22">
        <v>0</v>
      </c>
      <c r="M830" s="22" t="s">
        <v>609</v>
      </c>
      <c r="N830" s="22">
        <v>17</v>
      </c>
      <c r="O830" s="22">
        <v>17</v>
      </c>
      <c r="P830" s="22">
        <v>0</v>
      </c>
      <c r="Q830" s="22">
        <v>1</v>
      </c>
      <c r="R830">
        <f>IFERROR(IF(I830=1,VLOOKUP(F830,Lookup!$A$2:$B$15,2,FALSE),0),0.5)</f>
        <v>0</v>
      </c>
      <c r="S830">
        <f>IF(K830=1,1,IFERROR(IF(H830="pass",VLOOKUP(F830,[1]Lookup!$D$2:$E$26,2,FALSE),0),1.6))</f>
        <v>1.6</v>
      </c>
      <c r="T830" s="6">
        <v>1.8975</v>
      </c>
      <c r="U830" s="6">
        <f t="shared" si="12"/>
        <v>1.8975</v>
      </c>
      <c r="V830" t="s">
        <v>387</v>
      </c>
    </row>
    <row r="831" spans="1:22" hidden="1">
      <c r="A831">
        <v>1111</v>
      </c>
      <c r="B831" s="22">
        <v>1</v>
      </c>
      <c r="C831" s="22" t="s">
        <v>29</v>
      </c>
      <c r="D831" s="22" t="s">
        <v>24</v>
      </c>
      <c r="E831" s="22">
        <v>17</v>
      </c>
      <c r="F831" s="22">
        <v>83</v>
      </c>
      <c r="G831" s="22" t="s">
        <v>1437</v>
      </c>
      <c r="H831" s="22" t="s">
        <v>439</v>
      </c>
      <c r="I831" s="22">
        <v>0</v>
      </c>
      <c r="J831" s="22">
        <v>1</v>
      </c>
      <c r="K831" s="22">
        <v>0</v>
      </c>
      <c r="L831" s="22">
        <v>0</v>
      </c>
      <c r="M831" s="22" t="s">
        <v>1409</v>
      </c>
      <c r="N831" s="22">
        <v>1</v>
      </c>
      <c r="O831" s="22">
        <v>1</v>
      </c>
      <c r="P831" s="22">
        <v>0</v>
      </c>
      <c r="Q831" s="22">
        <v>1</v>
      </c>
      <c r="R831">
        <f>IFERROR(IF(I831=1,VLOOKUP(F831,Lookup!$A$2:$B$15,2,FALSE),0),0.5)</f>
        <v>0</v>
      </c>
      <c r="S831">
        <f>IF(K831=1,1,IFERROR(IF(H831="pass",VLOOKUP(F831,[1]Lookup!$D$2:$E$26,2,FALSE),0),1.6))</f>
        <v>2</v>
      </c>
      <c r="T831" s="6">
        <v>1.6175000000000002</v>
      </c>
      <c r="U831" s="6">
        <f t="shared" si="12"/>
        <v>1.8699500000000002</v>
      </c>
      <c r="V831" t="s">
        <v>44</v>
      </c>
    </row>
    <row r="832" spans="1:22" hidden="1">
      <c r="A832">
        <v>1114</v>
      </c>
      <c r="B832" s="22">
        <v>1</v>
      </c>
      <c r="C832" s="22" t="s">
        <v>29</v>
      </c>
      <c r="D832" s="22" t="s">
        <v>24</v>
      </c>
      <c r="E832" s="22">
        <v>6</v>
      </c>
      <c r="F832" s="22">
        <v>94</v>
      </c>
      <c r="G832" s="22" t="s">
        <v>1439</v>
      </c>
      <c r="H832" s="22" t="s">
        <v>439</v>
      </c>
      <c r="I832" s="22">
        <v>0</v>
      </c>
      <c r="J832" s="22">
        <v>1</v>
      </c>
      <c r="K832" s="22">
        <v>0</v>
      </c>
      <c r="L832" s="22">
        <v>0</v>
      </c>
      <c r="M832" s="22" t="s">
        <v>1429</v>
      </c>
      <c r="N832" s="22">
        <v>0</v>
      </c>
      <c r="O832" s="22">
        <v>0</v>
      </c>
      <c r="P832" s="22">
        <v>0</v>
      </c>
      <c r="Q832" s="22">
        <v>1</v>
      </c>
      <c r="R832">
        <f>IFERROR(IF(I832=1,VLOOKUP(F832,Lookup!$A$2:$B$15,2,FALSE),0),0.5)</f>
        <v>0</v>
      </c>
      <c r="S832">
        <f>IF(K832=1,1,IFERROR(IF(H832="pass",VLOOKUP(F832,[1]Lookup!$D$2:$E$26,2,FALSE),0),1.6))</f>
        <v>2.8</v>
      </c>
      <c r="T832" s="6">
        <v>1.6</v>
      </c>
      <c r="U832" s="6">
        <f t="shared" si="12"/>
        <v>2.3919999999999999</v>
      </c>
      <c r="V832" t="s">
        <v>426</v>
      </c>
    </row>
    <row r="833" spans="1:22" hidden="1">
      <c r="A833">
        <v>1115</v>
      </c>
      <c r="B833" s="22">
        <v>1</v>
      </c>
      <c r="C833" s="22" t="s">
        <v>29</v>
      </c>
      <c r="D833" s="22" t="s">
        <v>24</v>
      </c>
      <c r="E833" s="22">
        <v>3</v>
      </c>
      <c r="F833" s="22">
        <v>97</v>
      </c>
      <c r="G833" s="22" t="s">
        <v>1440</v>
      </c>
      <c r="H833" s="22" t="s">
        <v>439</v>
      </c>
      <c r="I833" s="22">
        <v>0</v>
      </c>
      <c r="J833" s="22">
        <v>1</v>
      </c>
      <c r="K833" s="22">
        <v>0</v>
      </c>
      <c r="L833" s="22">
        <v>0</v>
      </c>
      <c r="M833" s="22" t="s">
        <v>1409</v>
      </c>
      <c r="N833" s="22">
        <v>-3</v>
      </c>
      <c r="O833" s="22">
        <v>-3</v>
      </c>
      <c r="P833" s="22">
        <v>0</v>
      </c>
      <c r="Q833" s="22">
        <v>1</v>
      </c>
      <c r="R833">
        <f>IFERROR(IF(I833=1,VLOOKUP(F833,Lookup!$A$2:$B$15,2,FALSE),0),0.5)</f>
        <v>0</v>
      </c>
      <c r="S833">
        <f>IF(K833=1,1,IFERROR(IF(H833="pass",VLOOKUP(F833,[1]Lookup!$D$2:$E$26,2,FALSE),0),1.6))</f>
        <v>3.5</v>
      </c>
      <c r="T833" s="6">
        <v>1.5475000000000001</v>
      </c>
      <c r="U833" s="6">
        <f t="shared" si="12"/>
        <v>3.5</v>
      </c>
      <c r="V833" t="s">
        <v>44</v>
      </c>
    </row>
    <row r="834" spans="1:22" hidden="1">
      <c r="A834">
        <v>1121</v>
      </c>
      <c r="B834" s="22">
        <v>1</v>
      </c>
      <c r="C834" s="22" t="s">
        <v>24</v>
      </c>
      <c r="D834" s="22" t="s">
        <v>29</v>
      </c>
      <c r="E834" s="22">
        <v>74</v>
      </c>
      <c r="F834" s="22">
        <v>26</v>
      </c>
      <c r="G834" s="22" t="s">
        <v>1444</v>
      </c>
      <c r="H834" s="22" t="s">
        <v>439</v>
      </c>
      <c r="I834" s="22">
        <v>0</v>
      </c>
      <c r="J834" s="22">
        <v>1</v>
      </c>
      <c r="K834" s="22">
        <v>0</v>
      </c>
      <c r="L834" s="22">
        <v>0</v>
      </c>
      <c r="M834" s="22" t="s">
        <v>1420</v>
      </c>
      <c r="N834" s="22">
        <v>7</v>
      </c>
      <c r="O834" s="22">
        <v>7</v>
      </c>
      <c r="P834" s="22">
        <v>0</v>
      </c>
      <c r="Q834" s="22">
        <v>1</v>
      </c>
      <c r="R834">
        <f>IFERROR(IF(I834=1,VLOOKUP(F834,Lookup!$A$2:$B$15,2,FALSE),0),0.5)</f>
        <v>0</v>
      </c>
      <c r="S834">
        <f>IF(K834=1,1,IFERROR(IF(H834="pass",VLOOKUP(F834,[1]Lookup!$D$2:$E$26,2,FALSE),0),1.6))</f>
        <v>1.6</v>
      </c>
      <c r="T834" s="6">
        <v>1.7225000000000001</v>
      </c>
      <c r="U834" s="6">
        <f t="shared" si="12"/>
        <v>1.7225000000000001</v>
      </c>
      <c r="V834" t="s">
        <v>67</v>
      </c>
    </row>
    <row r="835" spans="1:22" hidden="1">
      <c r="A835">
        <v>1122</v>
      </c>
      <c r="B835" s="22">
        <v>1</v>
      </c>
      <c r="C835" s="22" t="s">
        <v>24</v>
      </c>
      <c r="D835" s="22" t="s">
        <v>29</v>
      </c>
      <c r="E835" s="22">
        <v>67</v>
      </c>
      <c r="F835" s="22">
        <v>33</v>
      </c>
      <c r="G835" s="22" t="s">
        <v>1445</v>
      </c>
      <c r="H835" s="22" t="s">
        <v>439</v>
      </c>
      <c r="I835" s="22">
        <v>0</v>
      </c>
      <c r="J835" s="22">
        <v>1</v>
      </c>
      <c r="K835" s="22">
        <v>0</v>
      </c>
      <c r="L835" s="22">
        <v>0</v>
      </c>
      <c r="M835" s="22" t="s">
        <v>1423</v>
      </c>
      <c r="N835" s="22">
        <v>25</v>
      </c>
      <c r="O835" s="22">
        <v>25</v>
      </c>
      <c r="P835" s="22">
        <v>0</v>
      </c>
      <c r="Q835" s="22">
        <v>1</v>
      </c>
      <c r="R835">
        <f>IFERROR(IF(I835=1,VLOOKUP(F835,Lookup!$A$2:$B$15,2,FALSE),0),0.5)</f>
        <v>0</v>
      </c>
      <c r="S835">
        <f>IF(K835=1,1,IFERROR(IF(H835="pass",VLOOKUP(F835,[1]Lookup!$D$2:$E$26,2,FALSE),0),1.6))</f>
        <v>1.6</v>
      </c>
      <c r="T835" s="6">
        <v>2.0375000000000001</v>
      </c>
      <c r="U835" s="6">
        <f t="shared" ref="U835:U898" si="13">R835+IF(S835&gt;=3.2,S835,IF(AND(S835&lt;3.2,S835&gt;=1.8),S835*0.66+T835*0.34,T835))+K835*0.4735*2</f>
        <v>2.0375000000000001</v>
      </c>
      <c r="V835" t="s">
        <v>148</v>
      </c>
    </row>
    <row r="836" spans="1:22" hidden="1">
      <c r="A836">
        <v>1134</v>
      </c>
      <c r="B836" s="22">
        <v>1</v>
      </c>
      <c r="C836" s="22" t="s">
        <v>29</v>
      </c>
      <c r="D836" s="22" t="s">
        <v>24</v>
      </c>
      <c r="E836" s="22">
        <v>41</v>
      </c>
      <c r="F836" s="22">
        <v>59</v>
      </c>
      <c r="G836" s="22" t="s">
        <v>1454</v>
      </c>
      <c r="H836" s="22" t="s">
        <v>439</v>
      </c>
      <c r="I836" s="22">
        <v>0</v>
      </c>
      <c r="J836" s="22">
        <v>1</v>
      </c>
      <c r="K836" s="22">
        <v>0</v>
      </c>
      <c r="L836" s="22">
        <v>0</v>
      </c>
      <c r="M836" s="22" t="s">
        <v>1455</v>
      </c>
      <c r="N836" s="22">
        <v>-5</v>
      </c>
      <c r="O836" s="22">
        <v>-5</v>
      </c>
      <c r="P836" s="22">
        <v>0</v>
      </c>
      <c r="Q836" s="22">
        <v>1</v>
      </c>
      <c r="R836">
        <f>IFERROR(IF(I836=1,VLOOKUP(F836,Lookup!$A$2:$B$15,2,FALSE),0),0.5)</f>
        <v>0</v>
      </c>
      <c r="S836">
        <f>IF(K836=1,1,IFERROR(IF(H836="pass",VLOOKUP(F836,[1]Lookup!$D$2:$E$26,2,FALSE),0),1.6))</f>
        <v>1.6</v>
      </c>
      <c r="T836" s="6">
        <v>1.5125000000000002</v>
      </c>
      <c r="U836" s="6">
        <f t="shared" si="13"/>
        <v>1.5125000000000002</v>
      </c>
      <c r="V836" t="s">
        <v>402</v>
      </c>
    </row>
    <row r="837" spans="1:22" hidden="1">
      <c r="A837">
        <v>1137</v>
      </c>
      <c r="B837" s="22">
        <v>1</v>
      </c>
      <c r="C837" s="22" t="s">
        <v>29</v>
      </c>
      <c r="D837" s="22" t="s">
        <v>24</v>
      </c>
      <c r="E837" s="22">
        <v>9</v>
      </c>
      <c r="F837" s="22">
        <v>91</v>
      </c>
      <c r="G837" s="22" t="s">
        <v>1458</v>
      </c>
      <c r="H837" s="22" t="s">
        <v>439</v>
      </c>
      <c r="I837" s="22">
        <v>0</v>
      </c>
      <c r="J837" s="22">
        <v>1</v>
      </c>
      <c r="K837" s="22">
        <v>0</v>
      </c>
      <c r="L837" s="22">
        <v>0</v>
      </c>
      <c r="M837" s="22" t="s">
        <v>1459</v>
      </c>
      <c r="N837" s="22">
        <v>0</v>
      </c>
      <c r="O837" s="22">
        <v>0</v>
      </c>
      <c r="P837" s="22">
        <v>0</v>
      </c>
      <c r="Q837" s="22">
        <v>1</v>
      </c>
      <c r="R837">
        <f>IFERROR(IF(I837=1,VLOOKUP(F837,Lookup!$A$2:$B$15,2,FALSE),0),0.5)</f>
        <v>0</v>
      </c>
      <c r="S837">
        <f>IF(K837=1,1,IFERROR(IF(H837="pass",VLOOKUP(F837,[1]Lookup!$D$2:$E$26,2,FALSE),0),1.6))</f>
        <v>2.5</v>
      </c>
      <c r="T837" s="6">
        <v>1.6</v>
      </c>
      <c r="U837" s="6">
        <f t="shared" si="13"/>
        <v>2.194</v>
      </c>
      <c r="V837" t="s">
        <v>178</v>
      </c>
    </row>
    <row r="838" spans="1:22" hidden="1">
      <c r="A838">
        <v>1142</v>
      </c>
      <c r="B838" s="22">
        <v>1</v>
      </c>
      <c r="C838" s="22" t="s">
        <v>29</v>
      </c>
      <c r="D838" s="22" t="s">
        <v>24</v>
      </c>
      <c r="E838" s="22">
        <v>1</v>
      </c>
      <c r="F838" s="22">
        <v>99</v>
      </c>
      <c r="G838" s="22" t="s">
        <v>1462</v>
      </c>
      <c r="H838" s="22" t="s">
        <v>439</v>
      </c>
      <c r="I838" s="22">
        <v>0</v>
      </c>
      <c r="J838" s="22">
        <v>1</v>
      </c>
      <c r="K838" s="22">
        <v>0</v>
      </c>
      <c r="L838" s="22">
        <v>0</v>
      </c>
      <c r="M838" s="22" t="s">
        <v>1455</v>
      </c>
      <c r="N838" s="22">
        <v>1</v>
      </c>
      <c r="O838" s="22">
        <v>1</v>
      </c>
      <c r="P838" s="22">
        <v>0</v>
      </c>
      <c r="Q838" s="22">
        <v>1</v>
      </c>
      <c r="R838">
        <f>IFERROR(IF(I838=1,VLOOKUP(F838,Lookup!$A$2:$B$15,2,FALSE),0),0.5)</f>
        <v>0</v>
      </c>
      <c r="S838">
        <f>IF(K838=1,1,IFERROR(IF(H838="pass",VLOOKUP(F838,[1]Lookup!$D$2:$E$26,2,FALSE),0),1.6))</f>
        <v>4</v>
      </c>
      <c r="T838" s="6">
        <v>1.6175000000000002</v>
      </c>
      <c r="U838" s="6">
        <f t="shared" si="13"/>
        <v>4</v>
      </c>
      <c r="V838" t="s">
        <v>402</v>
      </c>
    </row>
    <row r="839" spans="1:22" hidden="1">
      <c r="A839">
        <v>1146</v>
      </c>
      <c r="B839" s="22">
        <v>1</v>
      </c>
      <c r="C839" s="22" t="s">
        <v>24</v>
      </c>
      <c r="D839" s="22" t="s">
        <v>29</v>
      </c>
      <c r="E839" s="22">
        <v>61</v>
      </c>
      <c r="F839" s="22">
        <v>39</v>
      </c>
      <c r="G839" s="22" t="s">
        <v>1465</v>
      </c>
      <c r="H839" s="22" t="s">
        <v>439</v>
      </c>
      <c r="I839" s="22">
        <v>0</v>
      </c>
      <c r="J839" s="22">
        <v>1</v>
      </c>
      <c r="K839" s="22">
        <v>0</v>
      </c>
      <c r="L839" s="22">
        <v>0</v>
      </c>
      <c r="M839" s="22" t="s">
        <v>1464</v>
      </c>
      <c r="N839" s="22">
        <v>15</v>
      </c>
      <c r="O839" s="22">
        <v>15</v>
      </c>
      <c r="P839" s="22">
        <v>0</v>
      </c>
      <c r="Q839" s="22">
        <v>1</v>
      </c>
      <c r="R839">
        <f>IFERROR(IF(I839=1,VLOOKUP(F839,Lookup!$A$2:$B$15,2,FALSE),0),0.5)</f>
        <v>0</v>
      </c>
      <c r="S839">
        <f>IF(K839=1,1,IFERROR(IF(H839="pass",VLOOKUP(F839,[1]Lookup!$D$2:$E$26,2,FALSE),0),1.6))</f>
        <v>1.6</v>
      </c>
      <c r="T839" s="6">
        <v>1.8625</v>
      </c>
      <c r="U839" s="6">
        <f t="shared" si="13"/>
        <v>1.8625</v>
      </c>
      <c r="V839" t="s">
        <v>45</v>
      </c>
    </row>
    <row r="840" spans="1:22" hidden="1">
      <c r="A840">
        <v>1147</v>
      </c>
      <c r="B840" s="22">
        <v>1</v>
      </c>
      <c r="C840" s="22" t="s">
        <v>24</v>
      </c>
      <c r="D840" s="22" t="s">
        <v>29</v>
      </c>
      <c r="E840" s="22">
        <v>61</v>
      </c>
      <c r="F840" s="22">
        <v>39</v>
      </c>
      <c r="G840" s="22" t="s">
        <v>1466</v>
      </c>
      <c r="H840" s="22" t="s">
        <v>439</v>
      </c>
      <c r="I840" s="22">
        <v>0</v>
      </c>
      <c r="J840" s="22">
        <v>1</v>
      </c>
      <c r="K840" s="22">
        <v>0</v>
      </c>
      <c r="L840" s="22">
        <v>0</v>
      </c>
      <c r="M840" s="22" t="s">
        <v>1423</v>
      </c>
      <c r="N840" s="22">
        <v>3</v>
      </c>
      <c r="O840" s="22">
        <v>3</v>
      </c>
      <c r="P840" s="22">
        <v>0</v>
      </c>
      <c r="Q840" s="22">
        <v>1</v>
      </c>
      <c r="R840">
        <f>IFERROR(IF(I840=1,VLOOKUP(F840,Lookup!$A$2:$B$15,2,FALSE),0),0.5)</f>
        <v>0</v>
      </c>
      <c r="S840">
        <f>IF(K840=1,1,IFERROR(IF(H840="pass",VLOOKUP(F840,[1]Lookup!$D$2:$E$26,2,FALSE),0),1.6))</f>
        <v>1.6</v>
      </c>
      <c r="T840" s="6">
        <v>1.6525000000000001</v>
      </c>
      <c r="U840" s="6">
        <f t="shared" si="13"/>
        <v>1.6525000000000001</v>
      </c>
      <c r="V840" t="s">
        <v>148</v>
      </c>
    </row>
    <row r="841" spans="1:22" hidden="1">
      <c r="A841">
        <v>1149</v>
      </c>
      <c r="B841" s="22">
        <v>1</v>
      </c>
      <c r="C841" s="22" t="s">
        <v>24</v>
      </c>
      <c r="D841" s="22" t="s">
        <v>29</v>
      </c>
      <c r="E841" s="22">
        <v>52</v>
      </c>
      <c r="F841" s="22">
        <v>48</v>
      </c>
      <c r="G841" s="22" t="s">
        <v>1467</v>
      </c>
      <c r="H841" s="22" t="s">
        <v>439</v>
      </c>
      <c r="I841" s="22">
        <v>0</v>
      </c>
      <c r="J841" s="22">
        <v>1</v>
      </c>
      <c r="K841" s="22">
        <v>0</v>
      </c>
      <c r="L841" s="22">
        <v>0</v>
      </c>
      <c r="M841" s="22" t="s">
        <v>1420</v>
      </c>
      <c r="N841" s="22">
        <v>30</v>
      </c>
      <c r="O841" s="22">
        <v>30</v>
      </c>
      <c r="P841" s="22">
        <v>0</v>
      </c>
      <c r="Q841" s="22">
        <v>1</v>
      </c>
      <c r="R841">
        <f>IFERROR(IF(I841=1,VLOOKUP(F841,Lookup!$A$2:$B$15,2,FALSE),0),0.5)</f>
        <v>0</v>
      </c>
      <c r="S841">
        <f>IF(K841=1,1,IFERROR(IF(H841="pass",VLOOKUP(F841,[1]Lookup!$D$2:$E$26,2,FALSE),0),1.6))</f>
        <v>1.6</v>
      </c>
      <c r="T841" s="6">
        <v>2.125</v>
      </c>
      <c r="U841" s="6">
        <f t="shared" si="13"/>
        <v>2.125</v>
      </c>
      <c r="V841" t="s">
        <v>67</v>
      </c>
    </row>
    <row r="842" spans="1:22" hidden="1">
      <c r="A842">
        <v>1152</v>
      </c>
      <c r="B842" s="22">
        <v>1</v>
      </c>
      <c r="C842" s="22" t="s">
        <v>24</v>
      </c>
      <c r="D842" s="22" t="s">
        <v>29</v>
      </c>
      <c r="E842" s="22">
        <v>21</v>
      </c>
      <c r="F842" s="22">
        <v>79</v>
      </c>
      <c r="G842" s="22" t="s">
        <v>1468</v>
      </c>
      <c r="H842" s="22" t="s">
        <v>439</v>
      </c>
      <c r="I842" s="22">
        <v>0</v>
      </c>
      <c r="J842" s="22">
        <v>1</v>
      </c>
      <c r="K842" s="22">
        <v>0</v>
      </c>
      <c r="L842" s="22">
        <v>0</v>
      </c>
      <c r="M842" s="22" t="s">
        <v>1426</v>
      </c>
      <c r="N842" s="22">
        <v>5</v>
      </c>
      <c r="O842" s="22">
        <v>5</v>
      </c>
      <c r="P842" s="22">
        <v>0</v>
      </c>
      <c r="Q842" s="22">
        <v>1</v>
      </c>
      <c r="R842">
        <f>IFERROR(IF(I842=1,VLOOKUP(F842,Lookup!$A$2:$B$15,2,FALSE),0),0.5)</f>
        <v>0</v>
      </c>
      <c r="S842">
        <f>IF(K842=1,1,IFERROR(IF(H842="pass",VLOOKUP(F842,[1]Lookup!$D$2:$E$26,2,FALSE),0),1.6))</f>
        <v>1.8</v>
      </c>
      <c r="T842" s="6">
        <v>1.6875</v>
      </c>
      <c r="U842" s="6">
        <f t="shared" si="13"/>
        <v>1.7617500000000001</v>
      </c>
      <c r="V842" t="s">
        <v>163</v>
      </c>
    </row>
    <row r="843" spans="1:22" hidden="1">
      <c r="A843">
        <v>1158</v>
      </c>
      <c r="B843" s="22">
        <v>1</v>
      </c>
      <c r="C843" s="22" t="s">
        <v>24</v>
      </c>
      <c r="D843" s="22" t="s">
        <v>29</v>
      </c>
      <c r="E843" s="22">
        <v>67</v>
      </c>
      <c r="F843" s="22">
        <v>33</v>
      </c>
      <c r="G843" s="22" t="s">
        <v>1470</v>
      </c>
      <c r="H843" s="22" t="s">
        <v>439</v>
      </c>
      <c r="I843" s="22">
        <v>0</v>
      </c>
      <c r="J843" s="22">
        <v>1</v>
      </c>
      <c r="K843" s="22">
        <v>0</v>
      </c>
      <c r="L843" s="22">
        <v>0</v>
      </c>
      <c r="M843" s="22" t="s">
        <v>1423</v>
      </c>
      <c r="N843" s="22">
        <v>7</v>
      </c>
      <c r="O843" s="22">
        <v>7</v>
      </c>
      <c r="P843" s="22">
        <v>0</v>
      </c>
      <c r="Q843" s="22">
        <v>1</v>
      </c>
      <c r="R843">
        <f>IFERROR(IF(I843=1,VLOOKUP(F843,Lookup!$A$2:$B$15,2,FALSE),0),0.5)</f>
        <v>0</v>
      </c>
      <c r="S843">
        <f>IF(K843=1,1,IFERROR(IF(H843="pass",VLOOKUP(F843,[1]Lookup!$D$2:$E$26,2,FALSE),0),1.6))</f>
        <v>1.6</v>
      </c>
      <c r="T843" s="6">
        <v>1.7225000000000001</v>
      </c>
      <c r="U843" s="6">
        <f t="shared" si="13"/>
        <v>1.7225000000000001</v>
      </c>
      <c r="V843" t="s">
        <v>148</v>
      </c>
    </row>
    <row r="844" spans="1:22" hidden="1">
      <c r="A844">
        <v>1159</v>
      </c>
      <c r="B844" s="22">
        <v>1</v>
      </c>
      <c r="C844" s="22" t="s">
        <v>24</v>
      </c>
      <c r="D844" s="22" t="s">
        <v>29</v>
      </c>
      <c r="E844" s="22">
        <v>57</v>
      </c>
      <c r="F844" s="22">
        <v>43</v>
      </c>
      <c r="G844" s="22" t="s">
        <v>1471</v>
      </c>
      <c r="H844" s="22" t="s">
        <v>439</v>
      </c>
      <c r="I844" s="22">
        <v>0</v>
      </c>
      <c r="J844" s="22">
        <v>1</v>
      </c>
      <c r="K844" s="22">
        <v>0</v>
      </c>
      <c r="L844" s="22">
        <v>0</v>
      </c>
      <c r="M844" s="22" t="s">
        <v>1472</v>
      </c>
      <c r="N844" s="22">
        <v>5</v>
      </c>
      <c r="O844" s="22">
        <v>5</v>
      </c>
      <c r="P844" s="22">
        <v>0</v>
      </c>
      <c r="Q844" s="22">
        <v>1</v>
      </c>
      <c r="R844">
        <f>IFERROR(IF(I844=1,VLOOKUP(F844,Lookup!$A$2:$B$15,2,FALSE),0),0.5)</f>
        <v>0</v>
      </c>
      <c r="S844">
        <f>IF(K844=1,1,IFERROR(IF(H844="pass",VLOOKUP(F844,[1]Lookup!$D$2:$E$26,2,FALSE),0),1.6))</f>
        <v>1.6</v>
      </c>
      <c r="T844" s="6">
        <v>1.6875</v>
      </c>
      <c r="U844" s="6">
        <f t="shared" si="13"/>
        <v>1.6875</v>
      </c>
      <c r="V844" t="s">
        <v>144</v>
      </c>
    </row>
    <row r="845" spans="1:22" hidden="1">
      <c r="A845">
        <v>1160</v>
      </c>
      <c r="B845" s="22">
        <v>1</v>
      </c>
      <c r="C845" s="22" t="s">
        <v>24</v>
      </c>
      <c r="D845" s="22" t="s">
        <v>29</v>
      </c>
      <c r="E845" s="22">
        <v>38</v>
      </c>
      <c r="F845" s="22">
        <v>62</v>
      </c>
      <c r="G845" s="22" t="s">
        <v>1473</v>
      </c>
      <c r="H845" s="22" t="s">
        <v>439</v>
      </c>
      <c r="I845" s="22">
        <v>0</v>
      </c>
      <c r="J845" s="22">
        <v>1</v>
      </c>
      <c r="K845" s="22">
        <v>0</v>
      </c>
      <c r="L845" s="22">
        <v>0</v>
      </c>
      <c r="M845" s="22" t="s">
        <v>1423</v>
      </c>
      <c r="N845" s="22">
        <v>38</v>
      </c>
      <c r="O845" s="22">
        <v>38</v>
      </c>
      <c r="P845" s="22">
        <v>0</v>
      </c>
      <c r="Q845" s="22">
        <v>1</v>
      </c>
      <c r="R845">
        <f>IFERROR(IF(I845=1,VLOOKUP(F845,Lookup!$A$2:$B$15,2,FALSE),0),0.5)</f>
        <v>0</v>
      </c>
      <c r="S845">
        <f>IF(K845=1,1,IFERROR(IF(H845="pass",VLOOKUP(F845,[1]Lookup!$D$2:$E$26,2,FALSE),0),1.6))</f>
        <v>1.6</v>
      </c>
      <c r="T845" s="6">
        <v>2.2650000000000001</v>
      </c>
      <c r="U845" s="6">
        <f t="shared" si="13"/>
        <v>2.2650000000000001</v>
      </c>
      <c r="V845" t="s">
        <v>148</v>
      </c>
    </row>
    <row r="846" spans="1:22" hidden="1">
      <c r="A846">
        <v>1161</v>
      </c>
      <c r="B846" s="22">
        <v>1</v>
      </c>
      <c r="C846" s="22" t="s">
        <v>24</v>
      </c>
      <c r="D846" s="22" t="s">
        <v>29</v>
      </c>
      <c r="E846" s="22">
        <v>38</v>
      </c>
      <c r="F846" s="22">
        <v>62</v>
      </c>
      <c r="G846" s="22" t="s">
        <v>1474</v>
      </c>
      <c r="H846" s="22" t="s">
        <v>439</v>
      </c>
      <c r="I846" s="22">
        <v>0</v>
      </c>
      <c r="J846" s="22">
        <v>1</v>
      </c>
      <c r="K846" s="22">
        <v>0</v>
      </c>
      <c r="L846" s="22">
        <v>0</v>
      </c>
      <c r="M846" s="22" t="s">
        <v>1418</v>
      </c>
      <c r="N846" s="22">
        <v>-2</v>
      </c>
      <c r="O846" s="22">
        <v>-2</v>
      </c>
      <c r="P846" s="22">
        <v>0</v>
      </c>
      <c r="Q846" s="22">
        <v>1</v>
      </c>
      <c r="R846">
        <f>IFERROR(IF(I846=1,VLOOKUP(F846,Lookup!$A$2:$B$15,2,FALSE),0),0.5)</f>
        <v>0</v>
      </c>
      <c r="S846">
        <f>IF(K846=1,1,IFERROR(IF(H846="pass",VLOOKUP(F846,[1]Lookup!$D$2:$E$26,2,FALSE),0),1.6))</f>
        <v>1.6</v>
      </c>
      <c r="T846" s="6">
        <v>1.5650000000000002</v>
      </c>
      <c r="U846" s="6">
        <f t="shared" si="13"/>
        <v>1.5650000000000002</v>
      </c>
      <c r="V846" t="s">
        <v>43</v>
      </c>
    </row>
    <row r="847" spans="1:22" hidden="1">
      <c r="A847">
        <v>1162</v>
      </c>
      <c r="B847" s="22">
        <v>1</v>
      </c>
      <c r="C847" s="22" t="s">
        <v>24</v>
      </c>
      <c r="D847" s="22" t="s">
        <v>29</v>
      </c>
      <c r="E847" s="22">
        <v>31</v>
      </c>
      <c r="F847" s="22">
        <v>69</v>
      </c>
      <c r="G847" s="22" t="s">
        <v>1475</v>
      </c>
      <c r="H847" s="22" t="s">
        <v>439</v>
      </c>
      <c r="I847" s="22">
        <v>0</v>
      </c>
      <c r="J847" s="22">
        <v>1</v>
      </c>
      <c r="K847" s="22">
        <v>0</v>
      </c>
      <c r="L847" s="22">
        <v>0</v>
      </c>
      <c r="M847" s="22" t="s">
        <v>1423</v>
      </c>
      <c r="N847" s="22">
        <v>21</v>
      </c>
      <c r="O847" s="22">
        <v>21</v>
      </c>
      <c r="P847" s="22">
        <v>0</v>
      </c>
      <c r="Q847" s="22">
        <v>1</v>
      </c>
      <c r="R847">
        <f>IFERROR(IF(I847=1,VLOOKUP(F847,Lookup!$A$2:$B$15,2,FALSE),0),0.5)</f>
        <v>0</v>
      </c>
      <c r="S847">
        <f>IF(K847=1,1,IFERROR(IF(H847="pass",VLOOKUP(F847,[1]Lookup!$D$2:$E$26,2,FALSE),0),1.6))</f>
        <v>1.6</v>
      </c>
      <c r="T847" s="6">
        <v>1.9675</v>
      </c>
      <c r="U847" s="6">
        <f t="shared" si="13"/>
        <v>1.9675</v>
      </c>
      <c r="V847" t="s">
        <v>148</v>
      </c>
    </row>
    <row r="848" spans="1:22" hidden="1">
      <c r="A848">
        <v>1164</v>
      </c>
      <c r="B848" s="22">
        <v>1</v>
      </c>
      <c r="C848" s="22" t="s">
        <v>24</v>
      </c>
      <c r="D848" s="22" t="s">
        <v>29</v>
      </c>
      <c r="E848" s="22">
        <v>25</v>
      </c>
      <c r="F848" s="22">
        <v>75</v>
      </c>
      <c r="G848" s="22" t="s">
        <v>1476</v>
      </c>
      <c r="H848" s="22" t="s">
        <v>439</v>
      </c>
      <c r="I848" s="22">
        <v>0</v>
      </c>
      <c r="J848" s="22">
        <v>1</v>
      </c>
      <c r="K848" s="22">
        <v>0</v>
      </c>
      <c r="L848" s="22">
        <v>0</v>
      </c>
      <c r="M848" s="22" t="s">
        <v>1420</v>
      </c>
      <c r="N848" s="22">
        <v>-1</v>
      </c>
      <c r="O848" s="22">
        <v>-1</v>
      </c>
      <c r="P848" s="22">
        <v>0</v>
      </c>
      <c r="Q848" s="22">
        <v>1</v>
      </c>
      <c r="R848">
        <f>IFERROR(IF(I848=1,VLOOKUP(F848,Lookup!$A$2:$B$15,2,FALSE),0),0.5)</f>
        <v>0</v>
      </c>
      <c r="S848">
        <f>IF(K848=1,1,IFERROR(IF(H848="pass",VLOOKUP(F848,[1]Lookup!$D$2:$E$26,2,FALSE),0),1.6))</f>
        <v>1.8</v>
      </c>
      <c r="T848" s="6">
        <v>1.5825</v>
      </c>
      <c r="U848" s="6">
        <f t="shared" si="13"/>
        <v>1.7260500000000003</v>
      </c>
      <c r="V848" t="s">
        <v>67</v>
      </c>
    </row>
    <row r="849" spans="1:22" hidden="1">
      <c r="A849">
        <v>1165</v>
      </c>
      <c r="B849" s="22">
        <v>1</v>
      </c>
      <c r="C849" s="22" t="s">
        <v>24</v>
      </c>
      <c r="D849" s="22" t="s">
        <v>29</v>
      </c>
      <c r="E849" s="22">
        <v>17</v>
      </c>
      <c r="F849" s="22">
        <v>83</v>
      </c>
      <c r="G849" s="22" t="s">
        <v>1477</v>
      </c>
      <c r="H849" s="22" t="s">
        <v>439</v>
      </c>
      <c r="I849" s="22">
        <v>0</v>
      </c>
      <c r="J849" s="22">
        <v>1</v>
      </c>
      <c r="K849" s="22">
        <v>0</v>
      </c>
      <c r="L849" s="22">
        <v>0</v>
      </c>
      <c r="M849" s="22" t="s">
        <v>1426</v>
      </c>
      <c r="N849" s="22">
        <v>-2</v>
      </c>
      <c r="O849" s="22">
        <v>-2</v>
      </c>
      <c r="P849" s="22">
        <v>0</v>
      </c>
      <c r="Q849" s="22">
        <v>1</v>
      </c>
      <c r="R849">
        <f>IFERROR(IF(I849=1,VLOOKUP(F849,Lookup!$A$2:$B$15,2,FALSE),0),0.5)</f>
        <v>0</v>
      </c>
      <c r="S849">
        <f>IF(K849=1,1,IFERROR(IF(H849="pass",VLOOKUP(F849,[1]Lookup!$D$2:$E$26,2,FALSE),0),1.6))</f>
        <v>2</v>
      </c>
      <c r="T849" s="6">
        <v>1.5650000000000002</v>
      </c>
      <c r="U849" s="6">
        <f t="shared" si="13"/>
        <v>1.8521000000000001</v>
      </c>
      <c r="V849" t="s">
        <v>163</v>
      </c>
    </row>
    <row r="850" spans="1:22" hidden="1">
      <c r="A850">
        <v>1167</v>
      </c>
      <c r="B850" s="22">
        <v>1</v>
      </c>
      <c r="C850" s="22" t="s">
        <v>24</v>
      </c>
      <c r="D850" s="22" t="s">
        <v>29</v>
      </c>
      <c r="E850" s="22">
        <v>9</v>
      </c>
      <c r="F850" s="22">
        <v>91</v>
      </c>
      <c r="G850" s="22" t="s">
        <v>1479</v>
      </c>
      <c r="H850" s="22" t="s">
        <v>439</v>
      </c>
      <c r="I850" s="22">
        <v>0</v>
      </c>
      <c r="J850" s="22">
        <v>1</v>
      </c>
      <c r="K850" s="22">
        <v>0</v>
      </c>
      <c r="L850" s="22">
        <v>0</v>
      </c>
      <c r="M850" s="22" t="s">
        <v>1420</v>
      </c>
      <c r="N850" s="22">
        <v>2</v>
      </c>
      <c r="O850" s="22">
        <v>2</v>
      </c>
      <c r="P850" s="22">
        <v>0</v>
      </c>
      <c r="Q850" s="22">
        <v>1</v>
      </c>
      <c r="R850">
        <f>IFERROR(IF(I850=1,VLOOKUP(F850,Lookup!$A$2:$B$15,2,FALSE),0),0.5)</f>
        <v>0</v>
      </c>
      <c r="S850">
        <f>IF(K850=1,1,IFERROR(IF(H850="pass",VLOOKUP(F850,[1]Lookup!$D$2:$E$26,2,FALSE),0),1.6))</f>
        <v>2.5</v>
      </c>
      <c r="T850" s="6">
        <v>1.635</v>
      </c>
      <c r="U850" s="6">
        <f t="shared" si="13"/>
        <v>2.2059000000000002</v>
      </c>
      <c r="V850" t="s">
        <v>67</v>
      </c>
    </row>
    <row r="851" spans="1:22" hidden="1">
      <c r="A851">
        <v>1168</v>
      </c>
      <c r="B851" s="22">
        <v>1</v>
      </c>
      <c r="C851" s="22" t="s">
        <v>29</v>
      </c>
      <c r="D851" s="22" t="s">
        <v>24</v>
      </c>
      <c r="E851" s="22">
        <v>60</v>
      </c>
      <c r="F851" s="22">
        <v>40</v>
      </c>
      <c r="G851" s="22" t="s">
        <v>1480</v>
      </c>
      <c r="H851" s="22" t="s">
        <v>439</v>
      </c>
      <c r="I851" s="22">
        <v>0</v>
      </c>
      <c r="J851" s="22">
        <v>1</v>
      </c>
      <c r="K851" s="22">
        <v>0</v>
      </c>
      <c r="L851" s="22">
        <v>0</v>
      </c>
      <c r="M851" s="22" t="s">
        <v>1415</v>
      </c>
      <c r="N851" s="22">
        <v>6</v>
      </c>
      <c r="O851" s="22">
        <v>6</v>
      </c>
      <c r="P851" s="22">
        <v>0</v>
      </c>
      <c r="Q851" s="22">
        <v>1</v>
      </c>
      <c r="R851">
        <f>IFERROR(IF(I851=1,VLOOKUP(F851,Lookup!$A$2:$B$15,2,FALSE),0),0.5)</f>
        <v>0</v>
      </c>
      <c r="S851">
        <f>IF(K851=1,1,IFERROR(IF(H851="pass",VLOOKUP(F851,[1]Lookup!$D$2:$E$26,2,FALSE),0),1.6))</f>
        <v>1.6</v>
      </c>
      <c r="T851" s="6">
        <v>1.7050000000000001</v>
      </c>
      <c r="U851" s="6">
        <f t="shared" si="13"/>
        <v>1.7050000000000001</v>
      </c>
      <c r="V851" t="s">
        <v>49</v>
      </c>
    </row>
    <row r="852" spans="1:22" hidden="1">
      <c r="A852">
        <v>1172</v>
      </c>
      <c r="B852" s="22">
        <v>1</v>
      </c>
      <c r="C852" s="22" t="s">
        <v>29</v>
      </c>
      <c r="D852" s="22" t="s">
        <v>24</v>
      </c>
      <c r="E852" s="22">
        <v>54</v>
      </c>
      <c r="F852" s="22">
        <v>46</v>
      </c>
      <c r="G852" s="22" t="s">
        <v>1484</v>
      </c>
      <c r="H852" s="22" t="s">
        <v>439</v>
      </c>
      <c r="I852" s="22">
        <v>0</v>
      </c>
      <c r="J852" s="22">
        <v>1</v>
      </c>
      <c r="K852" s="22">
        <v>0</v>
      </c>
      <c r="L852" s="22">
        <v>0</v>
      </c>
      <c r="M852" s="22" t="s">
        <v>1415</v>
      </c>
      <c r="N852" s="22">
        <v>4</v>
      </c>
      <c r="O852" s="22">
        <v>4</v>
      </c>
      <c r="P852" s="22">
        <v>0</v>
      </c>
      <c r="Q852" s="22">
        <v>1</v>
      </c>
      <c r="R852">
        <f>IFERROR(IF(I852=1,VLOOKUP(F852,Lookup!$A$2:$B$15,2,FALSE),0),0.5)</f>
        <v>0</v>
      </c>
      <c r="S852">
        <f>IF(K852=1,1,IFERROR(IF(H852="pass",VLOOKUP(F852,[1]Lookup!$D$2:$E$26,2,FALSE),0),1.6))</f>
        <v>1.6</v>
      </c>
      <c r="T852" s="6">
        <v>1.6700000000000002</v>
      </c>
      <c r="U852" s="6">
        <f t="shared" si="13"/>
        <v>1.6700000000000002</v>
      </c>
      <c r="V852" t="s">
        <v>49</v>
      </c>
    </row>
    <row r="853" spans="1:22" hidden="1">
      <c r="A853">
        <v>1173</v>
      </c>
      <c r="B853" s="22">
        <v>1</v>
      </c>
      <c r="C853" s="22" t="s">
        <v>29</v>
      </c>
      <c r="D853" s="22" t="s">
        <v>24</v>
      </c>
      <c r="E853" s="22">
        <v>50</v>
      </c>
      <c r="F853" s="22">
        <v>50</v>
      </c>
      <c r="G853" s="22" t="s">
        <v>1485</v>
      </c>
      <c r="H853" s="22" t="s">
        <v>439</v>
      </c>
      <c r="I853" s="22">
        <v>0</v>
      </c>
      <c r="J853" s="22">
        <v>1</v>
      </c>
      <c r="K853" s="22">
        <v>0</v>
      </c>
      <c r="L853" s="22">
        <v>0</v>
      </c>
      <c r="M853" s="22" t="s">
        <v>1409</v>
      </c>
      <c r="N853" s="22">
        <v>3</v>
      </c>
      <c r="O853" s="22">
        <v>3</v>
      </c>
      <c r="P853" s="22">
        <v>0</v>
      </c>
      <c r="Q853" s="22">
        <v>1</v>
      </c>
      <c r="R853">
        <f>IFERROR(IF(I853=1,VLOOKUP(F853,Lookup!$A$2:$B$15,2,FALSE),0),0.5)</f>
        <v>0</v>
      </c>
      <c r="S853">
        <f>IF(K853=1,1,IFERROR(IF(H853="pass",VLOOKUP(F853,[1]Lookup!$D$2:$E$26,2,FALSE),0),1.6))</f>
        <v>1.6</v>
      </c>
      <c r="T853" s="6">
        <v>1.6525000000000001</v>
      </c>
      <c r="U853" s="6">
        <f t="shared" si="13"/>
        <v>1.6525000000000001</v>
      </c>
      <c r="V853" t="s">
        <v>44</v>
      </c>
    </row>
    <row r="854" spans="1:22" hidden="1">
      <c r="A854">
        <v>1174</v>
      </c>
      <c r="B854" s="22">
        <v>1</v>
      </c>
      <c r="C854" s="22" t="s">
        <v>29</v>
      </c>
      <c r="D854" s="22" t="s">
        <v>24</v>
      </c>
      <c r="E854" s="22">
        <v>50</v>
      </c>
      <c r="F854" s="22">
        <v>50</v>
      </c>
      <c r="G854" s="22" t="s">
        <v>1486</v>
      </c>
      <c r="H854" s="22" t="s">
        <v>439</v>
      </c>
      <c r="I854" s="22">
        <v>0</v>
      </c>
      <c r="J854" s="22">
        <v>1</v>
      </c>
      <c r="K854" s="22">
        <v>0</v>
      </c>
      <c r="L854" s="22">
        <v>0</v>
      </c>
      <c r="M854" s="22" t="s">
        <v>1415</v>
      </c>
      <c r="N854" s="22">
        <v>6</v>
      </c>
      <c r="O854" s="22">
        <v>6</v>
      </c>
      <c r="P854" s="22">
        <v>0</v>
      </c>
      <c r="Q854" s="22">
        <v>1</v>
      </c>
      <c r="R854">
        <f>IFERROR(IF(I854=1,VLOOKUP(F854,Lookup!$A$2:$B$15,2,FALSE),0),0.5)</f>
        <v>0</v>
      </c>
      <c r="S854">
        <f>IF(K854=1,1,IFERROR(IF(H854="pass",VLOOKUP(F854,[1]Lookup!$D$2:$E$26,2,FALSE),0),1.6))</f>
        <v>1.6</v>
      </c>
      <c r="T854" s="6">
        <v>1.7050000000000001</v>
      </c>
      <c r="U854" s="6">
        <f t="shared" si="13"/>
        <v>1.7050000000000001</v>
      </c>
      <c r="V854" t="s">
        <v>49</v>
      </c>
    </row>
    <row r="855" spans="1:22" hidden="1">
      <c r="A855">
        <v>1182</v>
      </c>
      <c r="B855" s="22">
        <v>1</v>
      </c>
      <c r="C855" s="22" t="s">
        <v>29</v>
      </c>
      <c r="D855" s="22" t="s">
        <v>24</v>
      </c>
      <c r="E855" s="22">
        <v>10</v>
      </c>
      <c r="F855" s="22">
        <v>90</v>
      </c>
      <c r="G855" s="22" t="s">
        <v>1492</v>
      </c>
      <c r="H855" s="22" t="s">
        <v>439</v>
      </c>
      <c r="I855" s="22">
        <v>0</v>
      </c>
      <c r="J855" s="22">
        <v>1</v>
      </c>
      <c r="K855" s="22">
        <v>0</v>
      </c>
      <c r="L855" s="22">
        <v>0</v>
      </c>
      <c r="M855" s="22" t="s">
        <v>1493</v>
      </c>
      <c r="N855" s="22">
        <v>10</v>
      </c>
      <c r="O855" s="22">
        <v>10</v>
      </c>
      <c r="P855" s="22">
        <v>0</v>
      </c>
      <c r="Q855" s="22">
        <v>1</v>
      </c>
      <c r="R855">
        <f>IFERROR(IF(I855=1,VLOOKUP(F855,Lookup!$A$2:$B$15,2,FALSE),0),0.5)</f>
        <v>0</v>
      </c>
      <c r="S855">
        <f>IF(K855=1,1,IFERROR(IF(H855="pass",VLOOKUP(F855,[1]Lookup!$D$2:$E$26,2,FALSE),0),1.6))</f>
        <v>2.2000000000000002</v>
      </c>
      <c r="T855" s="6">
        <v>1.7750000000000001</v>
      </c>
      <c r="U855" s="6">
        <f t="shared" si="13"/>
        <v>2.0555000000000003</v>
      </c>
      <c r="V855" t="s">
        <v>455</v>
      </c>
    </row>
    <row r="856" spans="1:22" hidden="1">
      <c r="A856">
        <v>1189</v>
      </c>
      <c r="B856" s="22">
        <v>1</v>
      </c>
      <c r="C856" s="22" t="s">
        <v>29</v>
      </c>
      <c r="D856" s="22" t="s">
        <v>24</v>
      </c>
      <c r="E856" s="22">
        <v>21</v>
      </c>
      <c r="F856" s="22">
        <v>79</v>
      </c>
      <c r="G856" s="22" t="s">
        <v>1497</v>
      </c>
      <c r="H856" s="22" t="s">
        <v>439</v>
      </c>
      <c r="I856" s="22">
        <v>0</v>
      </c>
      <c r="J856" s="22">
        <v>1</v>
      </c>
      <c r="K856" s="22">
        <v>0</v>
      </c>
      <c r="L856" s="22">
        <v>0</v>
      </c>
      <c r="M856" s="22" t="s">
        <v>1415</v>
      </c>
      <c r="N856" s="22">
        <v>13</v>
      </c>
      <c r="O856" s="22">
        <v>13</v>
      </c>
      <c r="P856" s="22">
        <v>0</v>
      </c>
      <c r="Q856" s="22">
        <v>1</v>
      </c>
      <c r="R856">
        <f>IFERROR(IF(I856=1,VLOOKUP(F856,Lookup!$A$2:$B$15,2,FALSE),0),0.5)</f>
        <v>0</v>
      </c>
      <c r="S856">
        <f>IF(K856=1,1,IFERROR(IF(H856="pass",VLOOKUP(F856,[1]Lookup!$D$2:$E$26,2,FALSE),0),1.6))</f>
        <v>1.8</v>
      </c>
      <c r="T856" s="6">
        <v>1.8275000000000001</v>
      </c>
      <c r="U856" s="6">
        <f t="shared" si="13"/>
        <v>1.8093500000000002</v>
      </c>
      <c r="V856" t="s">
        <v>49</v>
      </c>
    </row>
    <row r="857" spans="1:22" hidden="1">
      <c r="A857">
        <v>1194</v>
      </c>
      <c r="B857" s="22">
        <v>1</v>
      </c>
      <c r="C857" s="22" t="s">
        <v>29</v>
      </c>
      <c r="D857" s="22" t="s">
        <v>24</v>
      </c>
      <c r="E857" s="22">
        <v>8</v>
      </c>
      <c r="F857" s="22">
        <v>92</v>
      </c>
      <c r="G857" s="22" t="s">
        <v>1500</v>
      </c>
      <c r="H857" s="22" t="s">
        <v>439</v>
      </c>
      <c r="I857" s="22">
        <v>0</v>
      </c>
      <c r="J857" s="22">
        <v>1</v>
      </c>
      <c r="K857" s="22">
        <v>0</v>
      </c>
      <c r="L857" s="22">
        <v>0</v>
      </c>
      <c r="M857" s="22" t="s">
        <v>1455</v>
      </c>
      <c r="N857" s="22">
        <v>8</v>
      </c>
      <c r="O857" s="22">
        <v>8</v>
      </c>
      <c r="P857" s="22">
        <v>0</v>
      </c>
      <c r="Q857" s="22">
        <v>1</v>
      </c>
      <c r="R857">
        <f>IFERROR(IF(I857=1,VLOOKUP(F857,Lookup!$A$2:$B$15,2,FALSE),0),0.5)</f>
        <v>0</v>
      </c>
      <c r="S857">
        <f>IF(K857=1,1,IFERROR(IF(H857="pass",VLOOKUP(F857,[1]Lookup!$D$2:$E$26,2,FALSE),0),1.6))</f>
        <v>2.7</v>
      </c>
      <c r="T857" s="6">
        <v>1.74</v>
      </c>
      <c r="U857" s="6">
        <f t="shared" si="13"/>
        <v>2.3736000000000002</v>
      </c>
      <c r="V857" t="s">
        <v>402</v>
      </c>
    </row>
    <row r="858" spans="1:22" hidden="1">
      <c r="A858">
        <v>1198</v>
      </c>
      <c r="B858" s="22">
        <v>1</v>
      </c>
      <c r="C858" s="22" t="s">
        <v>24</v>
      </c>
      <c r="D858" s="22" t="s">
        <v>29</v>
      </c>
      <c r="E858" s="22">
        <v>73</v>
      </c>
      <c r="F858" s="22">
        <v>27</v>
      </c>
      <c r="G858" s="22" t="s">
        <v>1502</v>
      </c>
      <c r="H858" s="22" t="s">
        <v>439</v>
      </c>
      <c r="I858" s="22">
        <v>0</v>
      </c>
      <c r="J858" s="22">
        <v>1</v>
      </c>
      <c r="K858" s="22">
        <v>0</v>
      </c>
      <c r="L858" s="22">
        <v>0</v>
      </c>
      <c r="M858" s="22" t="s">
        <v>1442</v>
      </c>
      <c r="N858" s="22">
        <v>-4</v>
      </c>
      <c r="O858" s="22">
        <v>-4</v>
      </c>
      <c r="P858" s="22">
        <v>0</v>
      </c>
      <c r="Q858" s="22">
        <v>1</v>
      </c>
      <c r="R858">
        <f>IFERROR(IF(I858=1,VLOOKUP(F858,Lookup!$A$2:$B$15,2,FALSE),0),0.5)</f>
        <v>0</v>
      </c>
      <c r="S858">
        <f>IF(K858=1,1,IFERROR(IF(H858="pass",VLOOKUP(F858,[1]Lookup!$D$2:$E$26,2,FALSE),0),1.6))</f>
        <v>1.6</v>
      </c>
      <c r="T858" s="6">
        <v>1.53</v>
      </c>
      <c r="U858" s="6">
        <f t="shared" si="13"/>
        <v>1.53</v>
      </c>
      <c r="V858" t="s">
        <v>372</v>
      </c>
    </row>
    <row r="859" spans="1:22" hidden="1">
      <c r="A859">
        <v>1206</v>
      </c>
      <c r="B859" s="22">
        <v>1</v>
      </c>
      <c r="C859" s="22" t="s">
        <v>29</v>
      </c>
      <c r="D859" s="22" t="s">
        <v>24</v>
      </c>
      <c r="E859" s="22">
        <v>55</v>
      </c>
      <c r="F859" s="22">
        <v>45</v>
      </c>
      <c r="G859" s="22" t="s">
        <v>1507</v>
      </c>
      <c r="H859" s="22" t="s">
        <v>439</v>
      </c>
      <c r="I859" s="22">
        <v>0</v>
      </c>
      <c r="J859" s="22">
        <v>1</v>
      </c>
      <c r="K859" s="22">
        <v>0</v>
      </c>
      <c r="L859" s="22">
        <v>0</v>
      </c>
      <c r="M859" s="22" t="s">
        <v>609</v>
      </c>
      <c r="N859" s="22">
        <v>49</v>
      </c>
      <c r="O859" s="22">
        <v>49</v>
      </c>
      <c r="P859" s="22">
        <v>0</v>
      </c>
      <c r="Q859" s="22">
        <v>1</v>
      </c>
      <c r="R859">
        <f>IFERROR(IF(I859=1,VLOOKUP(F859,Lookup!$A$2:$B$15,2,FALSE),0),0.5)</f>
        <v>0</v>
      </c>
      <c r="S859">
        <f>IF(K859=1,1,IFERROR(IF(H859="pass",VLOOKUP(F859,[1]Lookup!$D$2:$E$26,2,FALSE),0),1.6))</f>
        <v>1.6</v>
      </c>
      <c r="T859" s="6">
        <v>2.4575</v>
      </c>
      <c r="U859" s="6">
        <f t="shared" si="13"/>
        <v>2.4575</v>
      </c>
      <c r="V859" t="s">
        <v>387</v>
      </c>
    </row>
    <row r="860" spans="1:22" hidden="1">
      <c r="A860">
        <v>1211</v>
      </c>
      <c r="B860" s="22">
        <v>1</v>
      </c>
      <c r="C860" s="22" t="s">
        <v>24</v>
      </c>
      <c r="D860" s="22" t="s">
        <v>29</v>
      </c>
      <c r="E860" s="22">
        <v>72</v>
      </c>
      <c r="F860" s="22">
        <v>28</v>
      </c>
      <c r="G860" s="22" t="s">
        <v>1511</v>
      </c>
      <c r="H860" s="22" t="s">
        <v>439</v>
      </c>
      <c r="I860" s="22">
        <v>0</v>
      </c>
      <c r="J860" s="22">
        <v>1</v>
      </c>
      <c r="K860" s="22">
        <v>0</v>
      </c>
      <c r="L860" s="22">
        <v>0</v>
      </c>
      <c r="M860" s="22" t="s">
        <v>1512</v>
      </c>
      <c r="N860" s="22">
        <v>14</v>
      </c>
      <c r="O860" s="22">
        <v>14</v>
      </c>
      <c r="P860" s="22">
        <v>0</v>
      </c>
      <c r="Q860" s="22">
        <v>1</v>
      </c>
      <c r="R860">
        <f>IFERROR(IF(I860=1,VLOOKUP(F860,Lookup!$A$2:$B$15,2,FALSE),0),0.5)</f>
        <v>0</v>
      </c>
      <c r="S860">
        <f>IF(K860=1,1,IFERROR(IF(H860="pass",VLOOKUP(F860,[1]Lookup!$D$2:$E$26,2,FALSE),0),1.6))</f>
        <v>1.6</v>
      </c>
      <c r="T860" s="6">
        <v>1.845</v>
      </c>
      <c r="U860" s="6">
        <f t="shared" si="13"/>
        <v>1.845</v>
      </c>
      <c r="V860" t="s">
        <v>449</v>
      </c>
    </row>
    <row r="861" spans="1:22" hidden="1">
      <c r="A861">
        <v>1213</v>
      </c>
      <c r="B861" s="22">
        <v>1</v>
      </c>
      <c r="C861" s="22" t="s">
        <v>24</v>
      </c>
      <c r="D861" s="22" t="s">
        <v>29</v>
      </c>
      <c r="E861" s="22">
        <v>51</v>
      </c>
      <c r="F861" s="22">
        <v>49</v>
      </c>
      <c r="G861" s="22" t="s">
        <v>1514</v>
      </c>
      <c r="H861" s="22" t="s">
        <v>439</v>
      </c>
      <c r="I861" s="22">
        <v>0</v>
      </c>
      <c r="J861" s="22">
        <v>1</v>
      </c>
      <c r="K861" s="22">
        <v>0</v>
      </c>
      <c r="L861" s="22">
        <v>0</v>
      </c>
      <c r="M861" s="22" t="s">
        <v>1426</v>
      </c>
      <c r="N861" s="22">
        <v>0</v>
      </c>
      <c r="O861" s="22">
        <v>0</v>
      </c>
      <c r="P861" s="22">
        <v>0</v>
      </c>
      <c r="Q861" s="22">
        <v>1</v>
      </c>
      <c r="R861">
        <f>IFERROR(IF(I861=1,VLOOKUP(F861,Lookup!$A$2:$B$15,2,FALSE),0),0.5)</f>
        <v>0</v>
      </c>
      <c r="S861">
        <f>IF(K861=1,1,IFERROR(IF(H861="pass",VLOOKUP(F861,[1]Lookup!$D$2:$E$26,2,FALSE),0),1.6))</f>
        <v>1.6</v>
      </c>
      <c r="T861" s="6">
        <v>1.6</v>
      </c>
      <c r="U861" s="6">
        <f t="shared" si="13"/>
        <v>1.6</v>
      </c>
      <c r="V861" t="s">
        <v>163</v>
      </c>
    </row>
    <row r="862" spans="1:22" hidden="1">
      <c r="A862">
        <v>1214</v>
      </c>
      <c r="B862" s="22">
        <v>1</v>
      </c>
      <c r="C862" s="22" t="s">
        <v>24</v>
      </c>
      <c r="D862" s="22" t="s">
        <v>29</v>
      </c>
      <c r="E862" s="22">
        <v>48</v>
      </c>
      <c r="F862" s="22">
        <v>52</v>
      </c>
      <c r="G862" s="22" t="s">
        <v>1515</v>
      </c>
      <c r="H862" s="22" t="s">
        <v>439</v>
      </c>
      <c r="I862" s="22">
        <v>0</v>
      </c>
      <c r="J862" s="22">
        <v>1</v>
      </c>
      <c r="K862" s="22">
        <v>0</v>
      </c>
      <c r="L862" s="22">
        <v>0</v>
      </c>
      <c r="M862" s="22" t="s">
        <v>1516</v>
      </c>
      <c r="N862" s="22">
        <v>24</v>
      </c>
      <c r="O862" s="22">
        <v>24</v>
      </c>
      <c r="P862" s="22">
        <v>0</v>
      </c>
      <c r="Q862" s="22">
        <v>1</v>
      </c>
      <c r="R862">
        <f>IFERROR(IF(I862=1,VLOOKUP(F862,Lookup!$A$2:$B$15,2,FALSE),0),0.5)</f>
        <v>0</v>
      </c>
      <c r="S862">
        <f>IF(K862=1,1,IFERROR(IF(H862="pass",VLOOKUP(F862,[1]Lookup!$D$2:$E$26,2,FALSE),0),1.6))</f>
        <v>1.6</v>
      </c>
      <c r="T862" s="6">
        <v>2.02</v>
      </c>
      <c r="U862" s="6">
        <f t="shared" si="13"/>
        <v>2.02</v>
      </c>
      <c r="V862" t="s">
        <v>378</v>
      </c>
    </row>
    <row r="863" spans="1:22" hidden="1">
      <c r="A863">
        <v>1223</v>
      </c>
      <c r="B863" s="22">
        <v>1</v>
      </c>
      <c r="C863" s="22" t="s">
        <v>24</v>
      </c>
      <c r="D863" s="22" t="s">
        <v>29</v>
      </c>
      <c r="E863" s="22">
        <v>62</v>
      </c>
      <c r="F863" s="22">
        <v>38</v>
      </c>
      <c r="G863" s="22" t="s">
        <v>1521</v>
      </c>
      <c r="H863" s="22" t="s">
        <v>439</v>
      </c>
      <c r="I863" s="22">
        <v>0</v>
      </c>
      <c r="J863" s="22">
        <v>1</v>
      </c>
      <c r="K863" s="22">
        <v>0</v>
      </c>
      <c r="L863" s="22">
        <v>0</v>
      </c>
      <c r="M863" s="22" t="s">
        <v>1522</v>
      </c>
      <c r="N863" s="22">
        <v>29</v>
      </c>
      <c r="O863" s="22">
        <v>29</v>
      </c>
      <c r="P863" s="22">
        <v>0</v>
      </c>
      <c r="Q863" s="22">
        <v>1</v>
      </c>
      <c r="R863">
        <f>IFERROR(IF(I863=1,VLOOKUP(F863,Lookup!$A$2:$B$15,2,FALSE),0),0.5)</f>
        <v>0</v>
      </c>
      <c r="S863">
        <f>IF(K863=1,1,IFERROR(IF(H863="pass",VLOOKUP(F863,[1]Lookup!$D$2:$E$26,2,FALSE),0),1.6))</f>
        <v>1.6</v>
      </c>
      <c r="T863" s="6">
        <v>2.1074999999999999</v>
      </c>
      <c r="U863" s="6">
        <f t="shared" si="13"/>
        <v>2.1074999999999999</v>
      </c>
      <c r="V863" t="s">
        <v>530</v>
      </c>
    </row>
    <row r="864" spans="1:22" hidden="1">
      <c r="A864">
        <v>1225</v>
      </c>
      <c r="B864" s="22">
        <v>1</v>
      </c>
      <c r="C864" s="22" t="s">
        <v>24</v>
      </c>
      <c r="D864" s="22" t="s">
        <v>29</v>
      </c>
      <c r="E864" s="22">
        <v>29</v>
      </c>
      <c r="F864" s="22">
        <v>71</v>
      </c>
      <c r="G864" s="22" t="s">
        <v>1524</v>
      </c>
      <c r="H864" s="22" t="s">
        <v>439</v>
      </c>
      <c r="I864" s="22">
        <v>0</v>
      </c>
      <c r="J864" s="22">
        <v>1</v>
      </c>
      <c r="K864" s="22">
        <v>0</v>
      </c>
      <c r="L864" s="22">
        <v>0</v>
      </c>
      <c r="M864" s="22" t="s">
        <v>1464</v>
      </c>
      <c r="N864" s="22">
        <v>18</v>
      </c>
      <c r="O864" s="22">
        <v>18</v>
      </c>
      <c r="P864" s="22">
        <v>0</v>
      </c>
      <c r="Q864" s="22">
        <v>1</v>
      </c>
      <c r="R864">
        <f>IFERROR(IF(I864=1,VLOOKUP(F864,Lookup!$A$2:$B$15,2,FALSE),0),0.5)</f>
        <v>0</v>
      </c>
      <c r="S864">
        <f>IF(K864=1,1,IFERROR(IF(H864="pass",VLOOKUP(F864,[1]Lookup!$D$2:$E$26,2,FALSE),0),1.6))</f>
        <v>1.6</v>
      </c>
      <c r="T864" s="6">
        <v>1.915</v>
      </c>
      <c r="U864" s="6">
        <f t="shared" si="13"/>
        <v>1.915</v>
      </c>
      <c r="V864" t="s">
        <v>45</v>
      </c>
    </row>
    <row r="865" spans="1:22" hidden="1">
      <c r="A865">
        <v>1229</v>
      </c>
      <c r="B865" s="22">
        <v>1</v>
      </c>
      <c r="C865" s="22" t="s">
        <v>24</v>
      </c>
      <c r="D865" s="22" t="s">
        <v>29</v>
      </c>
      <c r="E865" s="22">
        <v>19</v>
      </c>
      <c r="F865" s="22">
        <v>81</v>
      </c>
      <c r="G865" s="22" t="s">
        <v>1527</v>
      </c>
      <c r="H865" s="22" t="s">
        <v>439</v>
      </c>
      <c r="I865" s="22">
        <v>0</v>
      </c>
      <c r="J865" s="22">
        <v>1</v>
      </c>
      <c r="K865" s="22">
        <v>0</v>
      </c>
      <c r="L865" s="22">
        <v>0</v>
      </c>
      <c r="M865" s="22" t="s">
        <v>1516</v>
      </c>
      <c r="N865" s="22">
        <v>-1</v>
      </c>
      <c r="O865" s="22">
        <v>-1</v>
      </c>
      <c r="P865" s="22">
        <v>0</v>
      </c>
      <c r="Q865" s="22">
        <v>1</v>
      </c>
      <c r="R865">
        <f>IFERROR(IF(I865=1,VLOOKUP(F865,Lookup!$A$2:$B$15,2,FALSE),0),0.5)</f>
        <v>0</v>
      </c>
      <c r="S865">
        <f>IF(K865=1,1,IFERROR(IF(H865="pass",VLOOKUP(F865,[1]Lookup!$D$2:$E$26,2,FALSE),0),1.6))</f>
        <v>2</v>
      </c>
      <c r="T865" s="6">
        <v>1.5825</v>
      </c>
      <c r="U865" s="6">
        <f t="shared" si="13"/>
        <v>1.85805</v>
      </c>
      <c r="V865" t="s">
        <v>378</v>
      </c>
    </row>
    <row r="866" spans="1:22" hidden="1">
      <c r="A866">
        <v>1230</v>
      </c>
      <c r="B866" s="22">
        <v>1</v>
      </c>
      <c r="C866" s="22" t="s">
        <v>24</v>
      </c>
      <c r="D866" s="22" t="s">
        <v>29</v>
      </c>
      <c r="E866" s="22">
        <v>12</v>
      </c>
      <c r="F866" s="22">
        <v>88</v>
      </c>
      <c r="G866" s="22" t="s">
        <v>1528</v>
      </c>
      <c r="H866" s="22" t="s">
        <v>439</v>
      </c>
      <c r="I866" s="22">
        <v>0</v>
      </c>
      <c r="J866" s="22">
        <v>1</v>
      </c>
      <c r="K866" s="22">
        <v>0</v>
      </c>
      <c r="L866" s="22">
        <v>0</v>
      </c>
      <c r="M866" s="22" t="s">
        <v>1516</v>
      </c>
      <c r="N866" s="22">
        <v>7</v>
      </c>
      <c r="O866" s="22">
        <v>7</v>
      </c>
      <c r="P866" s="22">
        <v>0</v>
      </c>
      <c r="Q866" s="22">
        <v>1</v>
      </c>
      <c r="R866">
        <f>IFERROR(IF(I866=1,VLOOKUP(F866,Lookup!$A$2:$B$15,2,FALSE),0),0.5)</f>
        <v>0</v>
      </c>
      <c r="S866">
        <f>IF(K866=1,1,IFERROR(IF(H866="pass",VLOOKUP(F866,[1]Lookup!$D$2:$E$26,2,FALSE),0),1.6))</f>
        <v>2.2000000000000002</v>
      </c>
      <c r="T866" s="6">
        <v>1.7225000000000001</v>
      </c>
      <c r="U866" s="6">
        <f t="shared" si="13"/>
        <v>2.0376500000000002</v>
      </c>
      <c r="V866" t="s">
        <v>378</v>
      </c>
    </row>
    <row r="867" spans="1:22" hidden="1">
      <c r="A867">
        <v>1238</v>
      </c>
      <c r="B867" s="22">
        <v>1</v>
      </c>
      <c r="C867" s="22" t="s">
        <v>19</v>
      </c>
      <c r="D867" s="22" t="s">
        <v>20</v>
      </c>
      <c r="E867" s="22">
        <v>69</v>
      </c>
      <c r="F867" s="22">
        <v>31</v>
      </c>
      <c r="G867" s="22" t="s">
        <v>1531</v>
      </c>
      <c r="H867" s="22" t="s">
        <v>439</v>
      </c>
      <c r="I867" s="22">
        <v>0</v>
      </c>
      <c r="J867" s="22">
        <v>1</v>
      </c>
      <c r="K867" s="22">
        <v>0</v>
      </c>
      <c r="L867" s="22">
        <v>0</v>
      </c>
      <c r="M867" s="22" t="s">
        <v>1532</v>
      </c>
      <c r="N867" s="22">
        <v>3</v>
      </c>
      <c r="O867" s="22">
        <v>3</v>
      </c>
      <c r="P867" s="22">
        <v>0</v>
      </c>
      <c r="Q867" s="22">
        <v>1</v>
      </c>
      <c r="R867">
        <f>IFERROR(IF(I867=1,VLOOKUP(F867,Lookup!$A$2:$B$15,2,FALSE),0),0.5)</f>
        <v>0</v>
      </c>
      <c r="S867">
        <f>IF(K867=1,1,IFERROR(IF(H867="pass",VLOOKUP(F867,[1]Lookup!$D$2:$E$26,2,FALSE),0),1.6))</f>
        <v>1.6</v>
      </c>
      <c r="T867" s="6">
        <v>1.6525000000000001</v>
      </c>
      <c r="U867" s="6">
        <f t="shared" si="13"/>
        <v>1.6525000000000001</v>
      </c>
      <c r="V867" t="s">
        <v>51</v>
      </c>
    </row>
    <row r="868" spans="1:22" hidden="1">
      <c r="A868">
        <v>1239</v>
      </c>
      <c r="B868" s="22">
        <v>1</v>
      </c>
      <c r="C868" s="22" t="s">
        <v>19</v>
      </c>
      <c r="D868" s="22" t="s">
        <v>20</v>
      </c>
      <c r="E868" s="22">
        <v>69</v>
      </c>
      <c r="F868" s="22">
        <v>31</v>
      </c>
      <c r="G868" s="22" t="s">
        <v>1533</v>
      </c>
      <c r="H868" s="22" t="s">
        <v>439</v>
      </c>
      <c r="I868" s="22">
        <v>0</v>
      </c>
      <c r="J868" s="22">
        <v>1</v>
      </c>
      <c r="K868" s="22">
        <v>0</v>
      </c>
      <c r="L868" s="22">
        <v>0</v>
      </c>
      <c r="M868" s="22" t="s">
        <v>1534</v>
      </c>
      <c r="N868" s="22">
        <v>7</v>
      </c>
      <c r="O868" s="22">
        <v>7</v>
      </c>
      <c r="P868" s="22">
        <v>0</v>
      </c>
      <c r="Q868" s="22">
        <v>1</v>
      </c>
      <c r="R868">
        <f>IFERROR(IF(I868=1,VLOOKUP(F868,Lookup!$A$2:$B$15,2,FALSE),0),0.5)</f>
        <v>0</v>
      </c>
      <c r="S868">
        <f>IF(K868=1,1,IFERROR(IF(H868="pass",VLOOKUP(F868,[1]Lookup!$D$2:$E$26,2,FALSE),0),1.6))</f>
        <v>1.6</v>
      </c>
      <c r="T868" s="6">
        <v>1.7225000000000001</v>
      </c>
      <c r="U868" s="6">
        <f t="shared" si="13"/>
        <v>1.7225000000000001</v>
      </c>
      <c r="V868" t="s">
        <v>525</v>
      </c>
    </row>
    <row r="869" spans="1:22" hidden="1">
      <c r="A869">
        <v>1249</v>
      </c>
      <c r="B869" s="22">
        <v>1</v>
      </c>
      <c r="C869" s="22" t="s">
        <v>19</v>
      </c>
      <c r="D869" s="22" t="s">
        <v>20</v>
      </c>
      <c r="E869" s="22">
        <v>73</v>
      </c>
      <c r="F869" s="22">
        <v>27</v>
      </c>
      <c r="G869" s="22" t="s">
        <v>1541</v>
      </c>
      <c r="H869" s="22" t="s">
        <v>439</v>
      </c>
      <c r="I869" s="22">
        <v>0</v>
      </c>
      <c r="J869" s="22">
        <v>1</v>
      </c>
      <c r="K869" s="22">
        <v>0</v>
      </c>
      <c r="L869" s="22">
        <v>0</v>
      </c>
      <c r="M869" s="22" t="s">
        <v>1542</v>
      </c>
      <c r="N869" s="22">
        <v>33</v>
      </c>
      <c r="O869" s="22">
        <v>33</v>
      </c>
      <c r="P869" s="22">
        <v>0</v>
      </c>
      <c r="Q869" s="22">
        <v>1</v>
      </c>
      <c r="R869">
        <f>IFERROR(IF(I869=1,VLOOKUP(F869,Lookup!$A$2:$B$15,2,FALSE),0),0.5)</f>
        <v>0</v>
      </c>
      <c r="S869">
        <f>IF(K869=1,1,IFERROR(IF(H869="pass",VLOOKUP(F869,[1]Lookup!$D$2:$E$26,2,FALSE),0),1.6))</f>
        <v>1.6</v>
      </c>
      <c r="T869" s="6">
        <v>2.1775000000000002</v>
      </c>
      <c r="U869" s="6">
        <f t="shared" si="13"/>
        <v>2.1775000000000002</v>
      </c>
      <c r="V869" t="s">
        <v>154</v>
      </c>
    </row>
    <row r="870" spans="1:22" hidden="1">
      <c r="A870">
        <v>1251</v>
      </c>
      <c r="B870" s="22">
        <v>1</v>
      </c>
      <c r="C870" s="22" t="s">
        <v>19</v>
      </c>
      <c r="D870" s="22" t="s">
        <v>20</v>
      </c>
      <c r="E870" s="22">
        <v>66</v>
      </c>
      <c r="F870" s="22">
        <v>34</v>
      </c>
      <c r="G870" s="22" t="s">
        <v>1543</v>
      </c>
      <c r="H870" s="22" t="s">
        <v>439</v>
      </c>
      <c r="I870" s="22">
        <v>0</v>
      </c>
      <c r="J870" s="22">
        <v>1</v>
      </c>
      <c r="K870" s="22">
        <v>0</v>
      </c>
      <c r="L870" s="22">
        <v>0</v>
      </c>
      <c r="M870" s="22" t="s">
        <v>1542</v>
      </c>
      <c r="N870" s="22">
        <v>2</v>
      </c>
      <c r="O870" s="22">
        <v>2</v>
      </c>
      <c r="P870" s="22">
        <v>0</v>
      </c>
      <c r="Q870" s="22">
        <v>1</v>
      </c>
      <c r="R870">
        <f>IFERROR(IF(I870=1,VLOOKUP(F870,Lookup!$A$2:$B$15,2,FALSE),0),0.5)</f>
        <v>0</v>
      </c>
      <c r="S870">
        <f>IF(K870=1,1,IFERROR(IF(H870="pass",VLOOKUP(F870,[1]Lookup!$D$2:$E$26,2,FALSE),0),1.6))</f>
        <v>1.6</v>
      </c>
      <c r="T870" s="6">
        <v>1.635</v>
      </c>
      <c r="U870" s="6">
        <f t="shared" si="13"/>
        <v>1.635</v>
      </c>
      <c r="V870" t="s">
        <v>154</v>
      </c>
    </row>
    <row r="871" spans="1:22" hidden="1">
      <c r="A871">
        <v>1253</v>
      </c>
      <c r="B871" s="22">
        <v>1</v>
      </c>
      <c r="C871" s="22" t="s">
        <v>19</v>
      </c>
      <c r="D871" s="22" t="s">
        <v>20</v>
      </c>
      <c r="E871" s="22">
        <v>58</v>
      </c>
      <c r="F871" s="22">
        <v>42</v>
      </c>
      <c r="G871" s="22" t="s">
        <v>1544</v>
      </c>
      <c r="H871" s="22" t="s">
        <v>439</v>
      </c>
      <c r="I871" s="22">
        <v>0</v>
      </c>
      <c r="J871" s="22">
        <v>1</v>
      </c>
      <c r="K871" s="22">
        <v>0</v>
      </c>
      <c r="L871" s="22">
        <v>0</v>
      </c>
      <c r="M871" s="22" t="s">
        <v>1545</v>
      </c>
      <c r="N871" s="22">
        <v>5</v>
      </c>
      <c r="O871" s="22">
        <v>5</v>
      </c>
      <c r="P871" s="22">
        <v>0</v>
      </c>
      <c r="Q871" s="22">
        <v>1</v>
      </c>
      <c r="R871">
        <f>IFERROR(IF(I871=1,VLOOKUP(F871,Lookup!$A$2:$B$15,2,FALSE),0),0.5)</f>
        <v>0</v>
      </c>
      <c r="S871">
        <f>IF(K871=1,1,IFERROR(IF(H871="pass",VLOOKUP(F871,[1]Lookup!$D$2:$E$26,2,FALSE),0),1.6))</f>
        <v>1.6</v>
      </c>
      <c r="T871" s="6">
        <v>1.6875</v>
      </c>
      <c r="U871" s="6">
        <f t="shared" si="13"/>
        <v>1.6875</v>
      </c>
      <c r="V871" t="s">
        <v>463</v>
      </c>
    </row>
    <row r="872" spans="1:22" hidden="1">
      <c r="A872">
        <v>1254</v>
      </c>
      <c r="B872" s="22">
        <v>1</v>
      </c>
      <c r="C872" s="22" t="s">
        <v>19</v>
      </c>
      <c r="D872" s="22" t="s">
        <v>20</v>
      </c>
      <c r="E872" s="22">
        <v>50</v>
      </c>
      <c r="F872" s="22">
        <v>50</v>
      </c>
      <c r="G872" s="22" t="s">
        <v>1546</v>
      </c>
      <c r="H872" s="22" t="s">
        <v>439</v>
      </c>
      <c r="I872" s="22">
        <v>0</v>
      </c>
      <c r="J872" s="22">
        <v>1</v>
      </c>
      <c r="K872" s="22">
        <v>0</v>
      </c>
      <c r="L872" s="22">
        <v>0</v>
      </c>
      <c r="M872" s="22" t="s">
        <v>1545</v>
      </c>
      <c r="N872" s="22">
        <v>6</v>
      </c>
      <c r="O872" s="22">
        <v>6</v>
      </c>
      <c r="P872" s="22">
        <v>0</v>
      </c>
      <c r="Q872" s="22">
        <v>1</v>
      </c>
      <c r="R872">
        <f>IFERROR(IF(I872=1,VLOOKUP(F872,Lookup!$A$2:$B$15,2,FALSE),0),0.5)</f>
        <v>0</v>
      </c>
      <c r="S872">
        <f>IF(K872=1,1,IFERROR(IF(H872="pass",VLOOKUP(F872,[1]Lookup!$D$2:$E$26,2,FALSE),0),1.6))</f>
        <v>1.6</v>
      </c>
      <c r="T872" s="6">
        <v>1.7050000000000001</v>
      </c>
      <c r="U872" s="6">
        <f t="shared" si="13"/>
        <v>1.7050000000000001</v>
      </c>
      <c r="V872" t="s">
        <v>463</v>
      </c>
    </row>
    <row r="873" spans="1:22" hidden="1">
      <c r="A873">
        <v>1257</v>
      </c>
      <c r="B873" s="22">
        <v>1</v>
      </c>
      <c r="C873" s="22" t="s">
        <v>19</v>
      </c>
      <c r="D873" s="22" t="s">
        <v>20</v>
      </c>
      <c r="E873" s="22">
        <v>42</v>
      </c>
      <c r="F873" s="22">
        <v>58</v>
      </c>
      <c r="G873" s="22" t="s">
        <v>1550</v>
      </c>
      <c r="H873" s="22" t="s">
        <v>439</v>
      </c>
      <c r="I873" s="22">
        <v>0</v>
      </c>
      <c r="J873" s="22">
        <v>1</v>
      </c>
      <c r="K873" s="22">
        <v>0</v>
      </c>
      <c r="L873" s="22">
        <v>0</v>
      </c>
      <c r="M873" s="22" t="s">
        <v>1532</v>
      </c>
      <c r="N873" s="22">
        <v>34</v>
      </c>
      <c r="O873" s="22">
        <v>34</v>
      </c>
      <c r="P873" s="22">
        <v>0</v>
      </c>
      <c r="Q873" s="22">
        <v>1</v>
      </c>
      <c r="R873">
        <f>IFERROR(IF(I873=1,VLOOKUP(F873,Lookup!$A$2:$B$15,2,FALSE),0),0.5)</f>
        <v>0</v>
      </c>
      <c r="S873">
        <f>IF(K873=1,1,IFERROR(IF(H873="pass",VLOOKUP(F873,[1]Lookup!$D$2:$E$26,2,FALSE),0),1.6))</f>
        <v>1.6</v>
      </c>
      <c r="T873" s="6">
        <v>2.1950000000000003</v>
      </c>
      <c r="U873" s="6">
        <f t="shared" si="13"/>
        <v>2.1950000000000003</v>
      </c>
      <c r="V873" t="s">
        <v>51</v>
      </c>
    </row>
    <row r="874" spans="1:22" hidden="1">
      <c r="A874">
        <v>1258</v>
      </c>
      <c r="B874" s="22">
        <v>1</v>
      </c>
      <c r="C874" s="22" t="s">
        <v>19</v>
      </c>
      <c r="D874" s="22" t="s">
        <v>20</v>
      </c>
      <c r="E874" s="22">
        <v>2</v>
      </c>
      <c r="F874" s="22">
        <v>98</v>
      </c>
      <c r="G874" s="22" t="s">
        <v>1551</v>
      </c>
      <c r="H874" s="22" t="s">
        <v>439</v>
      </c>
      <c r="I874" s="22">
        <v>0</v>
      </c>
      <c r="J874" s="22">
        <v>1</v>
      </c>
      <c r="K874" s="22">
        <v>0</v>
      </c>
      <c r="L874" s="22">
        <v>0</v>
      </c>
      <c r="M874" s="22" t="s">
        <v>1552</v>
      </c>
      <c r="N874" s="22">
        <v>-3</v>
      </c>
      <c r="O874" s="22">
        <v>-3</v>
      </c>
      <c r="P874" s="22">
        <v>0</v>
      </c>
      <c r="Q874" s="22">
        <v>1</v>
      </c>
      <c r="R874">
        <f>IFERROR(IF(I874=1,VLOOKUP(F874,Lookup!$A$2:$B$15,2,FALSE),0),0.5)</f>
        <v>0</v>
      </c>
      <c r="S874">
        <f>IF(K874=1,1,IFERROR(IF(H874="pass",VLOOKUP(F874,[1]Lookup!$D$2:$E$26,2,FALSE),0),1.6))</f>
        <v>3.7</v>
      </c>
      <c r="T874" s="6">
        <v>1.5475000000000001</v>
      </c>
      <c r="U874" s="6">
        <f t="shared" si="13"/>
        <v>3.7</v>
      </c>
      <c r="V874" t="s">
        <v>528</v>
      </c>
    </row>
    <row r="875" spans="1:22" hidden="1">
      <c r="A875">
        <v>1265</v>
      </c>
      <c r="B875" s="22">
        <v>1</v>
      </c>
      <c r="C875" s="22" t="s">
        <v>20</v>
      </c>
      <c r="D875" s="22" t="s">
        <v>19</v>
      </c>
      <c r="E875" s="22">
        <v>52</v>
      </c>
      <c r="F875" s="22">
        <v>48</v>
      </c>
      <c r="G875" s="22" t="s">
        <v>1557</v>
      </c>
      <c r="H875" s="22" t="s">
        <v>439</v>
      </c>
      <c r="I875" s="22">
        <v>0</v>
      </c>
      <c r="J875" s="22">
        <v>1</v>
      </c>
      <c r="K875" s="22">
        <v>0</v>
      </c>
      <c r="L875" s="22">
        <v>0</v>
      </c>
      <c r="M875" s="22" t="s">
        <v>1556</v>
      </c>
      <c r="N875" s="22">
        <v>11</v>
      </c>
      <c r="O875" s="22">
        <v>11</v>
      </c>
      <c r="P875" s="22">
        <v>0</v>
      </c>
      <c r="Q875" s="22">
        <v>1</v>
      </c>
      <c r="R875">
        <f>IFERROR(IF(I875=1,VLOOKUP(F875,Lookup!$A$2:$B$15,2,FALSE),0),0.5)</f>
        <v>0</v>
      </c>
      <c r="S875">
        <f>IF(K875=1,1,IFERROR(IF(H875="pass",VLOOKUP(F875,[1]Lookup!$D$2:$E$26,2,FALSE),0),1.6))</f>
        <v>1.6</v>
      </c>
      <c r="T875" s="6">
        <v>1.7925</v>
      </c>
      <c r="U875" s="6">
        <f t="shared" si="13"/>
        <v>1.7925</v>
      </c>
      <c r="V875" t="s">
        <v>518</v>
      </c>
    </row>
    <row r="876" spans="1:22" hidden="1">
      <c r="A876">
        <v>1266</v>
      </c>
      <c r="B876" s="22">
        <v>1</v>
      </c>
      <c r="C876" s="22" t="s">
        <v>20</v>
      </c>
      <c r="D876" s="22" t="s">
        <v>19</v>
      </c>
      <c r="E876" s="22">
        <v>37</v>
      </c>
      <c r="F876" s="22">
        <v>63</v>
      </c>
      <c r="G876" s="22" t="s">
        <v>1558</v>
      </c>
      <c r="H876" s="22" t="s">
        <v>439</v>
      </c>
      <c r="I876" s="22">
        <v>0</v>
      </c>
      <c r="J876" s="22">
        <v>1</v>
      </c>
      <c r="K876" s="22">
        <v>0</v>
      </c>
      <c r="L876" s="22">
        <v>0</v>
      </c>
      <c r="M876" s="22" t="s">
        <v>1559</v>
      </c>
      <c r="N876" s="22">
        <v>7</v>
      </c>
      <c r="O876" s="22">
        <v>7</v>
      </c>
      <c r="P876" s="22">
        <v>0</v>
      </c>
      <c r="Q876" s="22">
        <v>1</v>
      </c>
      <c r="R876">
        <f>IFERROR(IF(I876=1,VLOOKUP(F876,Lookup!$A$2:$B$15,2,FALSE),0),0.5)</f>
        <v>0</v>
      </c>
      <c r="S876">
        <f>IF(K876=1,1,IFERROR(IF(H876="pass",VLOOKUP(F876,[1]Lookup!$D$2:$E$26,2,FALSE),0),1.6))</f>
        <v>1.6</v>
      </c>
      <c r="T876" s="6">
        <v>1.7225000000000001</v>
      </c>
      <c r="U876" s="6">
        <f t="shared" si="13"/>
        <v>1.7225000000000001</v>
      </c>
      <c r="V876" t="s">
        <v>118</v>
      </c>
    </row>
    <row r="877" spans="1:22" hidden="1">
      <c r="A877">
        <v>1267</v>
      </c>
      <c r="B877" s="22">
        <v>1</v>
      </c>
      <c r="C877" s="22" t="s">
        <v>20</v>
      </c>
      <c r="D877" s="22" t="s">
        <v>19</v>
      </c>
      <c r="E877" s="22">
        <v>37</v>
      </c>
      <c r="F877" s="22">
        <v>63</v>
      </c>
      <c r="G877" s="22" t="s">
        <v>1560</v>
      </c>
      <c r="H877" s="22" t="s">
        <v>439</v>
      </c>
      <c r="I877" s="22">
        <v>0</v>
      </c>
      <c r="J877" s="22">
        <v>1</v>
      </c>
      <c r="K877" s="22">
        <v>0</v>
      </c>
      <c r="L877" s="22">
        <v>0</v>
      </c>
      <c r="M877" s="22" t="s">
        <v>1536</v>
      </c>
      <c r="N877" s="22">
        <v>9</v>
      </c>
      <c r="O877" s="22">
        <v>9</v>
      </c>
      <c r="P877" s="22">
        <v>0</v>
      </c>
      <c r="Q877" s="22">
        <v>1</v>
      </c>
      <c r="R877">
        <f>IFERROR(IF(I877=1,VLOOKUP(F877,Lookup!$A$2:$B$15,2,FALSE),0),0.5)</f>
        <v>0</v>
      </c>
      <c r="S877">
        <f>IF(K877=1,1,IFERROR(IF(H877="pass",VLOOKUP(F877,[1]Lookup!$D$2:$E$26,2,FALSE),0),1.6))</f>
        <v>1.6</v>
      </c>
      <c r="T877" s="6">
        <v>1.7575000000000001</v>
      </c>
      <c r="U877" s="6">
        <f t="shared" si="13"/>
        <v>1.7575000000000001</v>
      </c>
      <c r="V877" t="s">
        <v>68</v>
      </c>
    </row>
    <row r="878" spans="1:22" hidden="1">
      <c r="A878">
        <v>1269</v>
      </c>
      <c r="B878" s="22">
        <v>1</v>
      </c>
      <c r="C878" s="22" t="s">
        <v>19</v>
      </c>
      <c r="D878" s="22" t="s">
        <v>20</v>
      </c>
      <c r="E878" s="22">
        <v>55</v>
      </c>
      <c r="F878" s="22">
        <v>45</v>
      </c>
      <c r="G878" s="22" t="s">
        <v>1561</v>
      </c>
      <c r="H878" s="22" t="s">
        <v>439</v>
      </c>
      <c r="I878" s="22">
        <v>0</v>
      </c>
      <c r="J878" s="22">
        <v>1</v>
      </c>
      <c r="K878" s="22">
        <v>0</v>
      </c>
      <c r="L878" s="22">
        <v>0</v>
      </c>
      <c r="M878" s="22" t="s">
        <v>1562</v>
      </c>
      <c r="N878" s="22">
        <v>13</v>
      </c>
      <c r="O878" s="22">
        <v>13</v>
      </c>
      <c r="P878" s="22">
        <v>0</v>
      </c>
      <c r="Q878" s="22">
        <v>1</v>
      </c>
      <c r="R878">
        <f>IFERROR(IF(I878=1,VLOOKUP(F878,Lookup!$A$2:$B$15,2,FALSE),0),0.5)</f>
        <v>0</v>
      </c>
      <c r="S878">
        <f>IF(K878=1,1,IFERROR(IF(H878="pass",VLOOKUP(F878,[1]Lookup!$D$2:$E$26,2,FALSE),0),1.6))</f>
        <v>1.6</v>
      </c>
      <c r="T878" s="6">
        <v>1.8275000000000001</v>
      </c>
      <c r="U878" s="6">
        <f t="shared" si="13"/>
        <v>1.8275000000000001</v>
      </c>
      <c r="V878" t="s">
        <v>452</v>
      </c>
    </row>
    <row r="879" spans="1:22" hidden="1">
      <c r="A879">
        <v>1270</v>
      </c>
      <c r="B879" s="22">
        <v>1</v>
      </c>
      <c r="C879" s="22" t="s">
        <v>19</v>
      </c>
      <c r="D879" s="22" t="s">
        <v>20</v>
      </c>
      <c r="E879" s="22">
        <v>38</v>
      </c>
      <c r="F879" s="22">
        <v>62</v>
      </c>
      <c r="G879" s="22" t="s">
        <v>1563</v>
      </c>
      <c r="H879" s="22" t="s">
        <v>439</v>
      </c>
      <c r="I879" s="22">
        <v>0</v>
      </c>
      <c r="J879" s="22">
        <v>1</v>
      </c>
      <c r="K879" s="22">
        <v>0</v>
      </c>
      <c r="L879" s="22">
        <v>0</v>
      </c>
      <c r="M879" s="22" t="s">
        <v>1542</v>
      </c>
      <c r="N879" s="22">
        <v>12</v>
      </c>
      <c r="O879" s="22">
        <v>12</v>
      </c>
      <c r="P879" s="22">
        <v>0</v>
      </c>
      <c r="Q879" s="22">
        <v>1</v>
      </c>
      <c r="R879">
        <f>IFERROR(IF(I879=1,VLOOKUP(F879,Lookup!$A$2:$B$15,2,FALSE),0),0.5)</f>
        <v>0</v>
      </c>
      <c r="S879">
        <f>IF(K879=1,1,IFERROR(IF(H879="pass",VLOOKUP(F879,[1]Lookup!$D$2:$E$26,2,FALSE),0),1.6))</f>
        <v>1.6</v>
      </c>
      <c r="T879" s="6">
        <v>1.81</v>
      </c>
      <c r="U879" s="6">
        <f t="shared" si="13"/>
        <v>1.81</v>
      </c>
      <c r="V879" t="s">
        <v>154</v>
      </c>
    </row>
    <row r="880" spans="1:22" hidden="1">
      <c r="A880">
        <v>1272</v>
      </c>
      <c r="B880" s="22">
        <v>1</v>
      </c>
      <c r="C880" s="22" t="s">
        <v>19</v>
      </c>
      <c r="D880" s="22" t="s">
        <v>20</v>
      </c>
      <c r="E880" s="22">
        <v>7</v>
      </c>
      <c r="F880" s="22">
        <v>93</v>
      </c>
      <c r="G880" s="22" t="s">
        <v>1565</v>
      </c>
      <c r="H880" s="22" t="s">
        <v>439</v>
      </c>
      <c r="I880" s="22">
        <v>0</v>
      </c>
      <c r="J880" s="22">
        <v>1</v>
      </c>
      <c r="K880" s="22">
        <v>0</v>
      </c>
      <c r="L880" s="22">
        <v>0</v>
      </c>
      <c r="M880" s="22" t="s">
        <v>1549</v>
      </c>
      <c r="N880" s="22">
        <v>5</v>
      </c>
      <c r="O880" s="22">
        <v>5</v>
      </c>
      <c r="P880" s="22">
        <v>0</v>
      </c>
      <c r="Q880" s="22">
        <v>1</v>
      </c>
      <c r="R880">
        <f>IFERROR(IF(I880=1,VLOOKUP(F880,Lookup!$A$2:$B$15,2,FALSE),0),0.5)</f>
        <v>0</v>
      </c>
      <c r="S880">
        <f>IF(K880=1,1,IFERROR(IF(H880="pass",VLOOKUP(F880,[1]Lookup!$D$2:$E$26,2,FALSE),0),1.6))</f>
        <v>2.7</v>
      </c>
      <c r="T880" s="6">
        <v>1.6875</v>
      </c>
      <c r="U880" s="6">
        <f t="shared" si="13"/>
        <v>2.3557500000000005</v>
      </c>
      <c r="V880" t="s">
        <v>76</v>
      </c>
    </row>
    <row r="881" spans="1:22" hidden="1">
      <c r="A881">
        <v>1273</v>
      </c>
      <c r="B881" s="22">
        <v>1</v>
      </c>
      <c r="C881" s="22" t="s">
        <v>19</v>
      </c>
      <c r="D881" s="22" t="s">
        <v>20</v>
      </c>
      <c r="E881" s="22">
        <v>7</v>
      </c>
      <c r="F881" s="22">
        <v>93</v>
      </c>
      <c r="G881" s="22" t="s">
        <v>1566</v>
      </c>
      <c r="H881" s="22" t="s">
        <v>439</v>
      </c>
      <c r="I881" s="22">
        <v>0</v>
      </c>
      <c r="J881" s="22">
        <v>1</v>
      </c>
      <c r="K881" s="22">
        <v>0</v>
      </c>
      <c r="L881" s="22">
        <v>0</v>
      </c>
      <c r="M881" s="22" t="s">
        <v>1549</v>
      </c>
      <c r="N881" s="22">
        <v>5</v>
      </c>
      <c r="O881" s="22">
        <v>5</v>
      </c>
      <c r="P881" s="22">
        <v>0</v>
      </c>
      <c r="Q881" s="22">
        <v>1</v>
      </c>
      <c r="R881">
        <f>IFERROR(IF(I881=1,VLOOKUP(F881,Lookup!$A$2:$B$15,2,FALSE),0),0.5)</f>
        <v>0</v>
      </c>
      <c r="S881">
        <f>IF(K881=1,1,IFERROR(IF(H881="pass",VLOOKUP(F881,[1]Lookup!$D$2:$E$26,2,FALSE),0),1.6))</f>
        <v>2.7</v>
      </c>
      <c r="T881" s="6">
        <v>1.6875</v>
      </c>
      <c r="U881" s="6">
        <f t="shared" si="13"/>
        <v>2.3557500000000005</v>
      </c>
      <c r="V881" t="s">
        <v>76</v>
      </c>
    </row>
    <row r="882" spans="1:22" hidden="1">
      <c r="A882">
        <v>1277</v>
      </c>
      <c r="B882" s="22">
        <v>1</v>
      </c>
      <c r="C882" s="22" t="s">
        <v>20</v>
      </c>
      <c r="D882" s="22" t="s">
        <v>19</v>
      </c>
      <c r="E882" s="22">
        <v>67</v>
      </c>
      <c r="F882" s="22">
        <v>33</v>
      </c>
      <c r="G882" s="22" t="s">
        <v>1568</v>
      </c>
      <c r="H882" s="22" t="s">
        <v>439</v>
      </c>
      <c r="I882" s="22">
        <v>0</v>
      </c>
      <c r="J882" s="22">
        <v>1</v>
      </c>
      <c r="K882" s="22">
        <v>0</v>
      </c>
      <c r="L882" s="22">
        <v>0</v>
      </c>
      <c r="M882" s="22" t="s">
        <v>1538</v>
      </c>
      <c r="N882" s="22">
        <v>-2</v>
      </c>
      <c r="O882" s="22">
        <v>-2</v>
      </c>
      <c r="P882" s="22">
        <v>0</v>
      </c>
      <c r="Q882" s="22">
        <v>1</v>
      </c>
      <c r="R882">
        <f>IFERROR(IF(I882=1,VLOOKUP(F882,Lookup!$A$2:$B$15,2,FALSE),0),0.5)</f>
        <v>0</v>
      </c>
      <c r="S882">
        <f>IF(K882=1,1,IFERROR(IF(H882="pass",VLOOKUP(F882,[1]Lookup!$D$2:$E$26,2,FALSE),0),1.6))</f>
        <v>1.6</v>
      </c>
      <c r="T882" s="6">
        <v>1.5650000000000002</v>
      </c>
      <c r="U882" s="6">
        <f t="shared" si="13"/>
        <v>1.5650000000000002</v>
      </c>
      <c r="V882" t="s">
        <v>132</v>
      </c>
    </row>
    <row r="883" spans="1:22" hidden="1">
      <c r="A883">
        <v>1280</v>
      </c>
      <c r="B883" s="22">
        <v>1</v>
      </c>
      <c r="C883" s="22" t="s">
        <v>20</v>
      </c>
      <c r="D883" s="22" t="s">
        <v>19</v>
      </c>
      <c r="E883" s="22">
        <v>70</v>
      </c>
      <c r="F883" s="22">
        <v>30</v>
      </c>
      <c r="G883" s="22" t="s">
        <v>1571</v>
      </c>
      <c r="H883" s="22" t="s">
        <v>439</v>
      </c>
      <c r="I883" s="22">
        <v>0</v>
      </c>
      <c r="J883" s="22">
        <v>1</v>
      </c>
      <c r="K883" s="22">
        <v>0</v>
      </c>
      <c r="L883" s="22">
        <v>0</v>
      </c>
      <c r="M883" s="22" t="s">
        <v>1538</v>
      </c>
      <c r="N883" s="22">
        <v>-4</v>
      </c>
      <c r="O883" s="22">
        <v>-4</v>
      </c>
      <c r="P883" s="22">
        <v>0</v>
      </c>
      <c r="Q883" s="22">
        <v>1</v>
      </c>
      <c r="R883">
        <f>IFERROR(IF(I883=1,VLOOKUP(F883,Lookup!$A$2:$B$15,2,FALSE),0),0.5)</f>
        <v>0</v>
      </c>
      <c r="S883">
        <f>IF(K883=1,1,IFERROR(IF(H883="pass",VLOOKUP(F883,[1]Lookup!$D$2:$E$26,2,FALSE),0),1.6))</f>
        <v>1.6</v>
      </c>
      <c r="T883" s="6">
        <v>1.53</v>
      </c>
      <c r="U883" s="6">
        <f t="shared" si="13"/>
        <v>1.53</v>
      </c>
      <c r="V883" t="s">
        <v>132</v>
      </c>
    </row>
    <row r="884" spans="1:22" hidden="1">
      <c r="A884">
        <v>1281</v>
      </c>
      <c r="B884" s="22">
        <v>1</v>
      </c>
      <c r="C884" s="22" t="s">
        <v>20</v>
      </c>
      <c r="D884" s="22" t="s">
        <v>19</v>
      </c>
      <c r="E884" s="22">
        <v>71</v>
      </c>
      <c r="F884" s="22">
        <v>29</v>
      </c>
      <c r="G884" s="22" t="s">
        <v>1572</v>
      </c>
      <c r="H884" s="22" t="s">
        <v>439</v>
      </c>
      <c r="I884" s="22">
        <v>0</v>
      </c>
      <c r="J884" s="22">
        <v>1</v>
      </c>
      <c r="K884" s="22">
        <v>0</v>
      </c>
      <c r="L884" s="22">
        <v>0</v>
      </c>
      <c r="M884" s="22" t="s">
        <v>1556</v>
      </c>
      <c r="N884" s="22">
        <v>12</v>
      </c>
      <c r="O884" s="22">
        <v>12</v>
      </c>
      <c r="P884" s="22">
        <v>0</v>
      </c>
      <c r="Q884" s="22">
        <v>1</v>
      </c>
      <c r="R884">
        <f>IFERROR(IF(I884=1,VLOOKUP(F884,Lookup!$A$2:$B$15,2,FALSE),0),0.5)</f>
        <v>0</v>
      </c>
      <c r="S884">
        <f>IF(K884=1,1,IFERROR(IF(H884="pass",VLOOKUP(F884,[1]Lookup!$D$2:$E$26,2,FALSE),0),1.6))</f>
        <v>1.6</v>
      </c>
      <c r="T884" s="6">
        <v>1.81</v>
      </c>
      <c r="U884" s="6">
        <f t="shared" si="13"/>
        <v>1.81</v>
      </c>
      <c r="V884" t="s">
        <v>518</v>
      </c>
    </row>
    <row r="885" spans="1:22" hidden="1">
      <c r="A885">
        <v>1283</v>
      </c>
      <c r="B885" s="22">
        <v>1</v>
      </c>
      <c r="C885" s="22" t="s">
        <v>20</v>
      </c>
      <c r="D885" s="22" t="s">
        <v>19</v>
      </c>
      <c r="E885" s="22">
        <v>71</v>
      </c>
      <c r="F885" s="22">
        <v>29</v>
      </c>
      <c r="G885" s="22" t="s">
        <v>1573</v>
      </c>
      <c r="H885" s="22" t="s">
        <v>439</v>
      </c>
      <c r="I885" s="22">
        <v>0</v>
      </c>
      <c r="J885" s="22">
        <v>1</v>
      </c>
      <c r="K885" s="22">
        <v>0</v>
      </c>
      <c r="L885" s="22">
        <v>0</v>
      </c>
      <c r="M885" s="22" t="s">
        <v>1536</v>
      </c>
      <c r="N885" s="22">
        <v>20</v>
      </c>
      <c r="O885" s="22">
        <v>20</v>
      </c>
      <c r="P885" s="22">
        <v>0</v>
      </c>
      <c r="Q885" s="22">
        <v>1</v>
      </c>
      <c r="R885">
        <f>IFERROR(IF(I885=1,VLOOKUP(F885,Lookup!$A$2:$B$15,2,FALSE),0),0.5)</f>
        <v>0</v>
      </c>
      <c r="S885">
        <f>IF(K885=1,1,IFERROR(IF(H885="pass",VLOOKUP(F885,[1]Lookup!$D$2:$E$26,2,FALSE),0),1.6))</f>
        <v>1.6</v>
      </c>
      <c r="T885" s="6">
        <v>1.9500000000000002</v>
      </c>
      <c r="U885" s="6">
        <f t="shared" si="13"/>
        <v>1.9500000000000002</v>
      </c>
      <c r="V885" t="s">
        <v>68</v>
      </c>
    </row>
    <row r="886" spans="1:22" hidden="1">
      <c r="A886">
        <v>1286</v>
      </c>
      <c r="B886" s="22">
        <v>1</v>
      </c>
      <c r="C886" s="22" t="s">
        <v>20</v>
      </c>
      <c r="D886" s="22" t="s">
        <v>19</v>
      </c>
      <c r="E886" s="22">
        <v>30</v>
      </c>
      <c r="F886" s="22">
        <v>70</v>
      </c>
      <c r="G886" s="22" t="s">
        <v>1576</v>
      </c>
      <c r="H886" s="22" t="s">
        <v>439</v>
      </c>
      <c r="I886" s="22">
        <v>0</v>
      </c>
      <c r="J886" s="22">
        <v>1</v>
      </c>
      <c r="K886" s="22">
        <v>0</v>
      </c>
      <c r="L886" s="22">
        <v>0</v>
      </c>
      <c r="M886" s="22" t="s">
        <v>1536</v>
      </c>
      <c r="N886" s="22">
        <v>9</v>
      </c>
      <c r="O886" s="22">
        <v>9</v>
      </c>
      <c r="P886" s="22">
        <v>0</v>
      </c>
      <c r="Q886" s="22">
        <v>1</v>
      </c>
      <c r="R886">
        <f>IFERROR(IF(I886=1,VLOOKUP(F886,Lookup!$A$2:$B$15,2,FALSE),0),0.5)</f>
        <v>0</v>
      </c>
      <c r="S886">
        <f>IF(K886=1,1,IFERROR(IF(H886="pass",VLOOKUP(F886,[1]Lookup!$D$2:$E$26,2,FALSE),0),1.6))</f>
        <v>1.6</v>
      </c>
      <c r="T886" s="6">
        <v>1.7575000000000001</v>
      </c>
      <c r="U886" s="6">
        <f t="shared" si="13"/>
        <v>1.7575000000000001</v>
      </c>
      <c r="V886" t="s">
        <v>68</v>
      </c>
    </row>
    <row r="887" spans="1:22" hidden="1">
      <c r="A887">
        <v>1290</v>
      </c>
      <c r="B887" s="22">
        <v>1</v>
      </c>
      <c r="C887" s="22" t="s">
        <v>20</v>
      </c>
      <c r="D887" s="22" t="s">
        <v>19</v>
      </c>
      <c r="E887" s="22">
        <v>22</v>
      </c>
      <c r="F887" s="22">
        <v>78</v>
      </c>
      <c r="G887" s="22" t="s">
        <v>1579</v>
      </c>
      <c r="H887" s="22" t="s">
        <v>439</v>
      </c>
      <c r="I887" s="22">
        <v>0</v>
      </c>
      <c r="J887" s="22">
        <v>1</v>
      </c>
      <c r="K887" s="22">
        <v>0</v>
      </c>
      <c r="L887" s="22">
        <v>0</v>
      </c>
      <c r="M887" s="22" t="s">
        <v>1580</v>
      </c>
      <c r="N887" s="22">
        <v>18</v>
      </c>
      <c r="O887" s="22">
        <v>18</v>
      </c>
      <c r="P887" s="22">
        <v>0</v>
      </c>
      <c r="Q887" s="22">
        <v>1</v>
      </c>
      <c r="R887">
        <f>IFERROR(IF(I887=1,VLOOKUP(F887,Lookup!$A$2:$B$15,2,FALSE),0),0.5)</f>
        <v>0</v>
      </c>
      <c r="S887">
        <f>IF(K887=1,1,IFERROR(IF(H887="pass",VLOOKUP(F887,[1]Lookup!$D$2:$E$26,2,FALSE),0),1.6))</f>
        <v>1.8</v>
      </c>
      <c r="T887" s="6">
        <v>1.915</v>
      </c>
      <c r="U887" s="6">
        <f t="shared" si="13"/>
        <v>1.8391000000000002</v>
      </c>
      <c r="V887" t="s">
        <v>458</v>
      </c>
    </row>
    <row r="888" spans="1:22" hidden="1">
      <c r="A888">
        <v>1294</v>
      </c>
      <c r="B888" s="22">
        <v>1</v>
      </c>
      <c r="C888" s="22" t="s">
        <v>19</v>
      </c>
      <c r="D888" s="22" t="s">
        <v>20</v>
      </c>
      <c r="E888" s="22">
        <v>73</v>
      </c>
      <c r="F888" s="22">
        <v>27</v>
      </c>
      <c r="G888" s="22" t="s">
        <v>1582</v>
      </c>
      <c r="H888" s="22" t="s">
        <v>439</v>
      </c>
      <c r="I888" s="22">
        <v>0</v>
      </c>
      <c r="J888" s="22">
        <v>1</v>
      </c>
      <c r="K888" s="22">
        <v>0</v>
      </c>
      <c r="L888" s="22">
        <v>0</v>
      </c>
      <c r="M888" s="22" t="s">
        <v>1532</v>
      </c>
      <c r="N888" s="22">
        <v>24</v>
      </c>
      <c r="O888" s="22">
        <v>24</v>
      </c>
      <c r="P888" s="22">
        <v>0</v>
      </c>
      <c r="Q888" s="22">
        <v>1</v>
      </c>
      <c r="R888">
        <f>IFERROR(IF(I888=1,VLOOKUP(F888,Lookup!$A$2:$B$15,2,FALSE),0),0.5)</f>
        <v>0</v>
      </c>
      <c r="S888">
        <f>IF(K888=1,1,IFERROR(IF(H888="pass",VLOOKUP(F888,[1]Lookup!$D$2:$E$26,2,FALSE),0),1.6))</f>
        <v>1.6</v>
      </c>
      <c r="T888" s="6">
        <v>2.02</v>
      </c>
      <c r="U888" s="6">
        <f t="shared" si="13"/>
        <v>2.02</v>
      </c>
      <c r="V888" t="s">
        <v>51</v>
      </c>
    </row>
    <row r="889" spans="1:22" hidden="1">
      <c r="A889">
        <v>1297</v>
      </c>
      <c r="B889" s="22">
        <v>1</v>
      </c>
      <c r="C889" s="22" t="s">
        <v>19</v>
      </c>
      <c r="D889" s="22" t="s">
        <v>20</v>
      </c>
      <c r="E889" s="22">
        <v>41</v>
      </c>
      <c r="F889" s="22">
        <v>59</v>
      </c>
      <c r="G889" s="22" t="s">
        <v>1584</v>
      </c>
      <c r="H889" s="22" t="s">
        <v>439</v>
      </c>
      <c r="I889" s="22">
        <v>0</v>
      </c>
      <c r="J889" s="22">
        <v>1</v>
      </c>
      <c r="K889" s="22">
        <v>0</v>
      </c>
      <c r="L889" s="22">
        <v>0</v>
      </c>
      <c r="M889" s="22" t="s">
        <v>1532</v>
      </c>
      <c r="N889" s="22">
        <v>3</v>
      </c>
      <c r="O889" s="22">
        <v>3</v>
      </c>
      <c r="P889" s="22">
        <v>0</v>
      </c>
      <c r="Q889" s="22">
        <v>1</v>
      </c>
      <c r="R889">
        <f>IFERROR(IF(I889=1,VLOOKUP(F889,Lookup!$A$2:$B$15,2,FALSE),0),0.5)</f>
        <v>0</v>
      </c>
      <c r="S889">
        <f>IF(K889=1,1,IFERROR(IF(H889="pass",VLOOKUP(F889,[1]Lookup!$D$2:$E$26,2,FALSE),0),1.6))</f>
        <v>1.6</v>
      </c>
      <c r="T889" s="6">
        <v>1.6525000000000001</v>
      </c>
      <c r="U889" s="6">
        <f t="shared" si="13"/>
        <v>1.6525000000000001</v>
      </c>
      <c r="V889" t="s">
        <v>51</v>
      </c>
    </row>
    <row r="890" spans="1:22" hidden="1">
      <c r="A890">
        <v>1300</v>
      </c>
      <c r="B890" s="22">
        <v>1</v>
      </c>
      <c r="C890" s="22" t="s">
        <v>19</v>
      </c>
      <c r="D890" s="22" t="s">
        <v>20</v>
      </c>
      <c r="E890" s="22">
        <v>32</v>
      </c>
      <c r="F890" s="22">
        <v>68</v>
      </c>
      <c r="G890" s="22" t="s">
        <v>1586</v>
      </c>
      <c r="H890" s="22" t="s">
        <v>439</v>
      </c>
      <c r="I890" s="22">
        <v>0</v>
      </c>
      <c r="J890" s="22">
        <v>1</v>
      </c>
      <c r="K890" s="22">
        <v>0</v>
      </c>
      <c r="L890" s="22">
        <v>0</v>
      </c>
      <c r="M890" s="22" t="s">
        <v>1562</v>
      </c>
      <c r="N890" s="22">
        <v>7</v>
      </c>
      <c r="O890" s="22">
        <v>7</v>
      </c>
      <c r="P890" s="22">
        <v>0</v>
      </c>
      <c r="Q890" s="22">
        <v>1</v>
      </c>
      <c r="R890">
        <f>IFERROR(IF(I890=1,VLOOKUP(F890,Lookup!$A$2:$B$15,2,FALSE),0),0.5)</f>
        <v>0</v>
      </c>
      <c r="S890">
        <f>IF(K890=1,1,IFERROR(IF(H890="pass",VLOOKUP(F890,[1]Lookup!$D$2:$E$26,2,FALSE),0),1.6))</f>
        <v>1.6</v>
      </c>
      <c r="T890" s="6">
        <v>1.7225000000000001</v>
      </c>
      <c r="U890" s="6">
        <f t="shared" si="13"/>
        <v>1.7225000000000001</v>
      </c>
      <c r="V890" t="s">
        <v>452</v>
      </c>
    </row>
    <row r="891" spans="1:22" hidden="1">
      <c r="A891">
        <v>1301</v>
      </c>
      <c r="B891" s="22">
        <v>1</v>
      </c>
      <c r="C891" s="22" t="s">
        <v>19</v>
      </c>
      <c r="D891" s="22" t="s">
        <v>20</v>
      </c>
      <c r="E891" s="22">
        <v>22</v>
      </c>
      <c r="F891" s="22">
        <v>78</v>
      </c>
      <c r="G891" s="22" t="s">
        <v>1587</v>
      </c>
      <c r="H891" s="22" t="s">
        <v>439</v>
      </c>
      <c r="I891" s="22">
        <v>0</v>
      </c>
      <c r="J891" s="22">
        <v>1</v>
      </c>
      <c r="K891" s="22">
        <v>0</v>
      </c>
      <c r="L891" s="22">
        <v>0</v>
      </c>
      <c r="M891" s="22" t="s">
        <v>1588</v>
      </c>
      <c r="N891" s="22">
        <v>2</v>
      </c>
      <c r="O891" s="22">
        <v>2</v>
      </c>
      <c r="P891" s="22">
        <v>0</v>
      </c>
      <c r="Q891" s="22">
        <v>1</v>
      </c>
      <c r="R891">
        <f>IFERROR(IF(I891=1,VLOOKUP(F891,Lookup!$A$2:$B$15,2,FALSE),0),0.5)</f>
        <v>0</v>
      </c>
      <c r="S891">
        <f>IF(K891=1,1,IFERROR(IF(H891="pass",VLOOKUP(F891,[1]Lookup!$D$2:$E$26,2,FALSE),0),1.6))</f>
        <v>1.8</v>
      </c>
      <c r="T891" s="6">
        <v>1.635</v>
      </c>
      <c r="U891" s="6">
        <f t="shared" si="13"/>
        <v>1.7439000000000002</v>
      </c>
      <c r="V891" t="s">
        <v>529</v>
      </c>
    </row>
    <row r="892" spans="1:22" hidden="1">
      <c r="A892">
        <v>1309</v>
      </c>
      <c r="B892" s="22">
        <v>1</v>
      </c>
      <c r="C892" s="22" t="s">
        <v>20</v>
      </c>
      <c r="D892" s="22" t="s">
        <v>19</v>
      </c>
      <c r="E892" s="22">
        <v>57</v>
      </c>
      <c r="F892" s="22">
        <v>43</v>
      </c>
      <c r="G892" s="22" t="s">
        <v>1593</v>
      </c>
      <c r="H892" s="22" t="s">
        <v>439</v>
      </c>
      <c r="I892" s="22">
        <v>0</v>
      </c>
      <c r="J892" s="22">
        <v>1</v>
      </c>
      <c r="K892" s="22">
        <v>0</v>
      </c>
      <c r="L892" s="22">
        <v>0</v>
      </c>
      <c r="M892" s="22" t="s">
        <v>1556</v>
      </c>
      <c r="N892" s="22">
        <v>5</v>
      </c>
      <c r="O892" s="22">
        <v>5</v>
      </c>
      <c r="P892" s="22">
        <v>0</v>
      </c>
      <c r="Q892" s="22">
        <v>1</v>
      </c>
      <c r="R892">
        <f>IFERROR(IF(I892=1,VLOOKUP(F892,Lookup!$A$2:$B$15,2,FALSE),0),0.5)</f>
        <v>0</v>
      </c>
      <c r="S892">
        <f>IF(K892=1,1,IFERROR(IF(H892="pass",VLOOKUP(F892,[1]Lookup!$D$2:$E$26,2,FALSE),0),1.6))</f>
        <v>1.6</v>
      </c>
      <c r="T892" s="6">
        <v>1.6875</v>
      </c>
      <c r="U892" s="6">
        <f t="shared" si="13"/>
        <v>1.6875</v>
      </c>
      <c r="V892" t="s">
        <v>518</v>
      </c>
    </row>
    <row r="893" spans="1:22" hidden="1">
      <c r="A893">
        <v>1310</v>
      </c>
      <c r="B893" s="22">
        <v>1</v>
      </c>
      <c r="C893" s="22" t="s">
        <v>20</v>
      </c>
      <c r="D893" s="22" t="s">
        <v>19</v>
      </c>
      <c r="E893" s="22">
        <v>50</v>
      </c>
      <c r="F893" s="22">
        <v>50</v>
      </c>
      <c r="G893" s="22" t="s">
        <v>1594</v>
      </c>
      <c r="H893" s="22" t="s">
        <v>439</v>
      </c>
      <c r="I893" s="22">
        <v>0</v>
      </c>
      <c r="J893" s="22">
        <v>1</v>
      </c>
      <c r="K893" s="22">
        <v>0</v>
      </c>
      <c r="L893" s="22">
        <v>0</v>
      </c>
      <c r="M893" s="22" t="s">
        <v>1595</v>
      </c>
      <c r="N893" s="22">
        <v>19</v>
      </c>
      <c r="O893" s="22">
        <v>19</v>
      </c>
      <c r="P893" s="22">
        <v>0</v>
      </c>
      <c r="Q893" s="22">
        <v>1</v>
      </c>
      <c r="R893">
        <f>IFERROR(IF(I893=1,VLOOKUP(F893,Lookup!$A$2:$B$15,2,FALSE),0),0.5)</f>
        <v>0</v>
      </c>
      <c r="S893">
        <f>IF(K893=1,1,IFERROR(IF(H893="pass",VLOOKUP(F893,[1]Lookup!$D$2:$E$26,2,FALSE),0),1.6))</f>
        <v>1.6</v>
      </c>
      <c r="T893" s="6">
        <v>1.9325000000000001</v>
      </c>
      <c r="U893" s="6">
        <f t="shared" si="13"/>
        <v>1.9325000000000001</v>
      </c>
      <c r="V893" t="s">
        <v>473</v>
      </c>
    </row>
    <row r="894" spans="1:22" hidden="1">
      <c r="A894">
        <v>1313</v>
      </c>
      <c r="B894" s="22">
        <v>1</v>
      </c>
      <c r="C894" s="22" t="s">
        <v>19</v>
      </c>
      <c r="D894" s="22" t="s">
        <v>20</v>
      </c>
      <c r="E894" s="22">
        <v>40</v>
      </c>
      <c r="F894" s="22">
        <v>60</v>
      </c>
      <c r="G894" s="22" t="s">
        <v>1598</v>
      </c>
      <c r="H894" s="22" t="s">
        <v>439</v>
      </c>
      <c r="I894" s="22">
        <v>0</v>
      </c>
      <c r="J894" s="22">
        <v>1</v>
      </c>
      <c r="K894" s="22">
        <v>0</v>
      </c>
      <c r="L894" s="22">
        <v>0</v>
      </c>
      <c r="M894" s="22" t="s">
        <v>1530</v>
      </c>
      <c r="N894" s="22">
        <v>19</v>
      </c>
      <c r="O894" s="22">
        <v>19</v>
      </c>
      <c r="P894" s="22">
        <v>0</v>
      </c>
      <c r="Q894" s="22">
        <v>1</v>
      </c>
      <c r="R894">
        <f>IFERROR(IF(I894=1,VLOOKUP(F894,Lookup!$A$2:$B$15,2,FALSE),0),0.5)</f>
        <v>0</v>
      </c>
      <c r="S894">
        <f>IF(K894=1,1,IFERROR(IF(H894="pass",VLOOKUP(F894,[1]Lookup!$D$2:$E$26,2,FALSE),0),1.6))</f>
        <v>1.6</v>
      </c>
      <c r="T894" s="6">
        <v>1.9325000000000001</v>
      </c>
      <c r="U894" s="6">
        <f t="shared" si="13"/>
        <v>1.9325000000000001</v>
      </c>
      <c r="V894" t="s">
        <v>517</v>
      </c>
    </row>
    <row r="895" spans="1:22" hidden="1">
      <c r="A895">
        <v>1324</v>
      </c>
      <c r="B895" s="22">
        <v>1</v>
      </c>
      <c r="C895" s="22" t="s">
        <v>19</v>
      </c>
      <c r="D895" s="22" t="s">
        <v>20</v>
      </c>
      <c r="E895" s="22">
        <v>12</v>
      </c>
      <c r="F895" s="22">
        <v>88</v>
      </c>
      <c r="G895" s="22" t="s">
        <v>1603</v>
      </c>
      <c r="H895" s="22" t="s">
        <v>439</v>
      </c>
      <c r="I895" s="22">
        <v>0</v>
      </c>
      <c r="J895" s="22">
        <v>1</v>
      </c>
      <c r="K895" s="22">
        <v>0</v>
      </c>
      <c r="L895" s="22">
        <v>0</v>
      </c>
      <c r="M895" s="22" t="s">
        <v>1604</v>
      </c>
      <c r="N895" s="22">
        <v>12</v>
      </c>
      <c r="O895" s="22">
        <v>12</v>
      </c>
      <c r="P895" s="22">
        <v>0</v>
      </c>
      <c r="Q895" s="22">
        <v>1</v>
      </c>
      <c r="R895">
        <f>IFERROR(IF(I895=1,VLOOKUP(F895,Lookup!$A$2:$B$15,2,FALSE),0),0.5)</f>
        <v>0</v>
      </c>
      <c r="S895">
        <f>IF(K895=1,1,IFERROR(IF(H895="pass",VLOOKUP(F895,[1]Lookup!$D$2:$E$26,2,FALSE),0),1.6))</f>
        <v>2.2000000000000002</v>
      </c>
      <c r="T895" s="6">
        <v>1.81</v>
      </c>
      <c r="U895" s="6">
        <f t="shared" si="13"/>
        <v>2.0674000000000001</v>
      </c>
      <c r="V895" t="s">
        <v>104</v>
      </c>
    </row>
    <row r="896" spans="1:22" hidden="1">
      <c r="A896">
        <v>1333</v>
      </c>
      <c r="B896" s="22">
        <v>1</v>
      </c>
      <c r="C896" s="22" t="s">
        <v>19</v>
      </c>
      <c r="D896" s="22" t="s">
        <v>20</v>
      </c>
      <c r="E896" s="22">
        <v>69</v>
      </c>
      <c r="F896" s="22">
        <v>31</v>
      </c>
      <c r="G896" s="22" t="s">
        <v>1608</v>
      </c>
      <c r="H896" s="22" t="s">
        <v>439</v>
      </c>
      <c r="I896" s="22">
        <v>0</v>
      </c>
      <c r="J896" s="22">
        <v>1</v>
      </c>
      <c r="K896" s="22">
        <v>0</v>
      </c>
      <c r="L896" s="22">
        <v>0</v>
      </c>
      <c r="M896" s="22" t="s">
        <v>1545</v>
      </c>
      <c r="N896" s="22">
        <v>7</v>
      </c>
      <c r="O896" s="22">
        <v>7</v>
      </c>
      <c r="P896" s="22">
        <v>0</v>
      </c>
      <c r="Q896" s="22">
        <v>1</v>
      </c>
      <c r="R896">
        <f>IFERROR(IF(I896=1,VLOOKUP(F896,Lookup!$A$2:$B$15,2,FALSE),0),0.5)</f>
        <v>0</v>
      </c>
      <c r="S896">
        <f>IF(K896=1,1,IFERROR(IF(H896="pass",VLOOKUP(F896,[1]Lookup!$D$2:$E$26,2,FALSE),0),1.6))</f>
        <v>1.6</v>
      </c>
      <c r="T896" s="6">
        <v>1.7225000000000001</v>
      </c>
      <c r="U896" s="6">
        <f t="shared" si="13"/>
        <v>1.7225000000000001</v>
      </c>
      <c r="V896" t="s">
        <v>463</v>
      </c>
    </row>
    <row r="897" spans="1:22" hidden="1">
      <c r="A897">
        <v>1334</v>
      </c>
      <c r="B897" s="22">
        <v>1</v>
      </c>
      <c r="C897" s="22" t="s">
        <v>19</v>
      </c>
      <c r="D897" s="22" t="s">
        <v>20</v>
      </c>
      <c r="E897" s="22">
        <v>62</v>
      </c>
      <c r="F897" s="22">
        <v>38</v>
      </c>
      <c r="G897" s="22" t="s">
        <v>1609</v>
      </c>
      <c r="H897" s="22" t="s">
        <v>439</v>
      </c>
      <c r="I897" s="22">
        <v>0</v>
      </c>
      <c r="J897" s="22">
        <v>1</v>
      </c>
      <c r="K897" s="22">
        <v>0</v>
      </c>
      <c r="L897" s="22">
        <v>0</v>
      </c>
      <c r="M897" s="22" t="s">
        <v>1549</v>
      </c>
      <c r="N897" s="22">
        <v>0</v>
      </c>
      <c r="O897" s="22">
        <v>0</v>
      </c>
      <c r="P897" s="22">
        <v>0</v>
      </c>
      <c r="Q897" s="22">
        <v>1</v>
      </c>
      <c r="R897">
        <f>IFERROR(IF(I897=1,VLOOKUP(F897,Lookup!$A$2:$B$15,2,FALSE),0),0.5)</f>
        <v>0</v>
      </c>
      <c r="S897">
        <f>IF(K897=1,1,IFERROR(IF(H897="pass",VLOOKUP(F897,[1]Lookup!$D$2:$E$26,2,FALSE),0),1.6))</f>
        <v>1.6</v>
      </c>
      <c r="T897" s="6">
        <v>1.6</v>
      </c>
      <c r="U897" s="6">
        <f t="shared" si="13"/>
        <v>1.6</v>
      </c>
      <c r="V897" t="s">
        <v>76</v>
      </c>
    </row>
    <row r="898" spans="1:22" hidden="1">
      <c r="A898">
        <v>1335</v>
      </c>
      <c r="B898" s="22">
        <v>1</v>
      </c>
      <c r="C898" s="22" t="s">
        <v>19</v>
      </c>
      <c r="D898" s="22" t="s">
        <v>20</v>
      </c>
      <c r="E898" s="22">
        <v>60</v>
      </c>
      <c r="F898" s="22">
        <v>40</v>
      </c>
      <c r="G898" s="22" t="s">
        <v>1610</v>
      </c>
      <c r="H898" s="22" t="s">
        <v>439</v>
      </c>
      <c r="I898" s="22">
        <v>0</v>
      </c>
      <c r="J898" s="22">
        <v>1</v>
      </c>
      <c r="K898" s="22">
        <v>0</v>
      </c>
      <c r="L898" s="22">
        <v>0</v>
      </c>
      <c r="M898" s="22" t="s">
        <v>1532</v>
      </c>
      <c r="N898" s="22">
        <v>52</v>
      </c>
      <c r="O898" s="22">
        <v>52</v>
      </c>
      <c r="P898" s="22">
        <v>0</v>
      </c>
      <c r="Q898" s="22">
        <v>1</v>
      </c>
      <c r="R898">
        <f>IFERROR(IF(I898=1,VLOOKUP(F898,Lookup!$A$2:$B$15,2,FALSE),0),0.5)</f>
        <v>0</v>
      </c>
      <c r="S898">
        <f>IF(K898=1,1,IFERROR(IF(H898="pass",VLOOKUP(F898,[1]Lookup!$D$2:$E$26,2,FALSE),0),1.6))</f>
        <v>1.6</v>
      </c>
      <c r="T898" s="6">
        <v>2.5099999999999998</v>
      </c>
      <c r="U898" s="6">
        <f t="shared" si="13"/>
        <v>2.5099999999999998</v>
      </c>
      <c r="V898" t="s">
        <v>51</v>
      </c>
    </row>
    <row r="899" spans="1:22" hidden="1">
      <c r="A899">
        <v>1337</v>
      </c>
      <c r="B899" s="22">
        <v>1</v>
      </c>
      <c r="C899" s="22" t="s">
        <v>19</v>
      </c>
      <c r="D899" s="22" t="s">
        <v>20</v>
      </c>
      <c r="E899" s="22">
        <v>8</v>
      </c>
      <c r="F899" s="22">
        <v>92</v>
      </c>
      <c r="G899" s="22" t="s">
        <v>1611</v>
      </c>
      <c r="H899" s="22" t="s">
        <v>439</v>
      </c>
      <c r="I899" s="22">
        <v>0</v>
      </c>
      <c r="J899" s="22">
        <v>1</v>
      </c>
      <c r="K899" s="22">
        <v>0</v>
      </c>
      <c r="L899" s="22">
        <v>0</v>
      </c>
      <c r="M899" s="22" t="s">
        <v>1545</v>
      </c>
      <c r="N899" s="22">
        <v>5</v>
      </c>
      <c r="O899" s="22">
        <v>5</v>
      </c>
      <c r="P899" s="22">
        <v>0</v>
      </c>
      <c r="Q899" s="22">
        <v>1</v>
      </c>
      <c r="R899">
        <f>IFERROR(IF(I899=1,VLOOKUP(F899,Lookup!$A$2:$B$15,2,FALSE),0),0.5)</f>
        <v>0</v>
      </c>
      <c r="S899">
        <f>IF(K899=1,1,IFERROR(IF(H899="pass",VLOOKUP(F899,[1]Lookup!$D$2:$E$26,2,FALSE),0),1.6))</f>
        <v>2.7</v>
      </c>
      <c r="T899" s="6">
        <v>1.6875</v>
      </c>
      <c r="U899" s="6">
        <f t="shared" ref="U899:U962" si="14">R899+IF(S899&gt;=3.2,S899,IF(AND(S899&lt;3.2,S899&gt;=1.8),S899*0.66+T899*0.34,T899))+K899*0.4735*2</f>
        <v>2.3557500000000005</v>
      </c>
      <c r="V899" t="s">
        <v>463</v>
      </c>
    </row>
    <row r="900" spans="1:22" hidden="1">
      <c r="A900">
        <v>1345</v>
      </c>
      <c r="B900" s="22">
        <v>1</v>
      </c>
      <c r="C900" s="22" t="s">
        <v>20</v>
      </c>
      <c r="D900" s="22" t="s">
        <v>19</v>
      </c>
      <c r="E900" s="22">
        <v>70</v>
      </c>
      <c r="F900" s="22">
        <v>30</v>
      </c>
      <c r="G900" s="22" t="s">
        <v>1614</v>
      </c>
      <c r="H900" s="22" t="s">
        <v>439</v>
      </c>
      <c r="I900" s="22">
        <v>0</v>
      </c>
      <c r="J900" s="22">
        <v>1</v>
      </c>
      <c r="K900" s="22">
        <v>0</v>
      </c>
      <c r="L900" s="22">
        <v>0</v>
      </c>
      <c r="M900" s="22" t="s">
        <v>1538</v>
      </c>
      <c r="N900" s="22">
        <v>2</v>
      </c>
      <c r="O900" s="22">
        <v>2</v>
      </c>
      <c r="P900" s="22">
        <v>0</v>
      </c>
      <c r="Q900" s="22">
        <v>1</v>
      </c>
      <c r="R900">
        <f>IFERROR(IF(I900=1,VLOOKUP(F900,Lookup!$A$2:$B$15,2,FALSE),0),0.5)</f>
        <v>0</v>
      </c>
      <c r="S900">
        <f>IF(K900=1,1,IFERROR(IF(H900="pass",VLOOKUP(F900,[1]Lookup!$D$2:$E$26,2,FALSE),0),1.6))</f>
        <v>1.6</v>
      </c>
      <c r="T900" s="6">
        <v>1.635</v>
      </c>
      <c r="U900" s="6">
        <f t="shared" si="14"/>
        <v>1.635</v>
      </c>
      <c r="V900" t="s">
        <v>132</v>
      </c>
    </row>
    <row r="901" spans="1:22" hidden="1">
      <c r="A901">
        <v>1349</v>
      </c>
      <c r="B901" s="22">
        <v>1</v>
      </c>
      <c r="C901" s="22" t="s">
        <v>19</v>
      </c>
      <c r="D901" s="22" t="s">
        <v>20</v>
      </c>
      <c r="E901" s="22">
        <v>66</v>
      </c>
      <c r="F901" s="22">
        <v>34</v>
      </c>
      <c r="G901" s="22" t="s">
        <v>1617</v>
      </c>
      <c r="H901" s="22" t="s">
        <v>439</v>
      </c>
      <c r="I901" s="22">
        <v>0</v>
      </c>
      <c r="J901" s="22">
        <v>1</v>
      </c>
      <c r="K901" s="22">
        <v>0</v>
      </c>
      <c r="L901" s="22">
        <v>0</v>
      </c>
      <c r="M901" s="22" t="s">
        <v>1534</v>
      </c>
      <c r="N901" s="22">
        <v>5</v>
      </c>
      <c r="O901" s="22">
        <v>5</v>
      </c>
      <c r="P901" s="22">
        <v>0</v>
      </c>
      <c r="Q901" s="22">
        <v>1</v>
      </c>
      <c r="R901">
        <f>IFERROR(IF(I901=1,VLOOKUP(F901,Lookup!$A$2:$B$15,2,FALSE),0),0.5)</f>
        <v>0</v>
      </c>
      <c r="S901">
        <f>IF(K901=1,1,IFERROR(IF(H901="pass",VLOOKUP(F901,[1]Lookup!$D$2:$E$26,2,FALSE),0),1.6))</f>
        <v>1.6</v>
      </c>
      <c r="T901" s="6">
        <v>1.6875</v>
      </c>
      <c r="U901" s="6">
        <f t="shared" si="14"/>
        <v>1.6875</v>
      </c>
      <c r="V901" t="s">
        <v>525</v>
      </c>
    </row>
    <row r="902" spans="1:22" hidden="1">
      <c r="A902">
        <v>1350</v>
      </c>
      <c r="B902" s="22">
        <v>1</v>
      </c>
      <c r="C902" s="22" t="s">
        <v>19</v>
      </c>
      <c r="D902" s="22" t="s">
        <v>20</v>
      </c>
      <c r="E902" s="22">
        <v>59</v>
      </c>
      <c r="F902" s="22">
        <v>41</v>
      </c>
      <c r="G902" s="22" t="s">
        <v>1618</v>
      </c>
      <c r="H902" s="22" t="s">
        <v>439</v>
      </c>
      <c r="I902" s="22">
        <v>0</v>
      </c>
      <c r="J902" s="22">
        <v>1</v>
      </c>
      <c r="K902" s="22">
        <v>0</v>
      </c>
      <c r="L902" s="22">
        <v>0</v>
      </c>
      <c r="M902" s="22" t="s">
        <v>1549</v>
      </c>
      <c r="N902" s="22">
        <v>-1</v>
      </c>
      <c r="O902" s="22">
        <v>-1</v>
      </c>
      <c r="P902" s="22">
        <v>0</v>
      </c>
      <c r="Q902" s="22">
        <v>1</v>
      </c>
      <c r="R902">
        <f>IFERROR(IF(I902=1,VLOOKUP(F902,Lookup!$A$2:$B$15,2,FALSE),0),0.5)</f>
        <v>0</v>
      </c>
      <c r="S902">
        <f>IF(K902=1,1,IFERROR(IF(H902="pass",VLOOKUP(F902,[1]Lookup!$D$2:$E$26,2,FALSE),0),1.6))</f>
        <v>1.6</v>
      </c>
      <c r="T902" s="6">
        <v>1.5825</v>
      </c>
      <c r="U902" s="6">
        <f t="shared" si="14"/>
        <v>1.5825</v>
      </c>
      <c r="V902" t="s">
        <v>76</v>
      </c>
    </row>
    <row r="903" spans="1:22" hidden="1">
      <c r="A903">
        <v>1362</v>
      </c>
      <c r="B903" s="22">
        <v>1</v>
      </c>
      <c r="C903" s="22" t="s">
        <v>19</v>
      </c>
      <c r="D903" s="22" t="s">
        <v>20</v>
      </c>
      <c r="E903" s="22">
        <v>57</v>
      </c>
      <c r="F903" s="22">
        <v>43</v>
      </c>
      <c r="G903" s="22" t="s">
        <v>1627</v>
      </c>
      <c r="H903" s="22" t="s">
        <v>439</v>
      </c>
      <c r="I903" s="22">
        <v>0</v>
      </c>
      <c r="J903" s="22">
        <v>1</v>
      </c>
      <c r="K903" s="22">
        <v>0</v>
      </c>
      <c r="L903" s="22">
        <v>0</v>
      </c>
      <c r="M903" s="22" t="s">
        <v>1542</v>
      </c>
      <c r="N903" s="22">
        <v>1</v>
      </c>
      <c r="O903" s="22">
        <v>1</v>
      </c>
      <c r="P903" s="22">
        <v>0</v>
      </c>
      <c r="Q903" s="22">
        <v>1</v>
      </c>
      <c r="R903">
        <f>IFERROR(IF(I903=1,VLOOKUP(F903,Lookup!$A$2:$B$15,2,FALSE),0),0.5)</f>
        <v>0</v>
      </c>
      <c r="S903">
        <f>IF(K903=1,1,IFERROR(IF(H903="pass",VLOOKUP(F903,[1]Lookup!$D$2:$E$26,2,FALSE),0),1.6))</f>
        <v>1.6</v>
      </c>
      <c r="T903" s="6">
        <v>1.6175000000000002</v>
      </c>
      <c r="U903" s="6">
        <f t="shared" si="14"/>
        <v>1.6175000000000002</v>
      </c>
      <c r="V903" t="s">
        <v>154</v>
      </c>
    </row>
    <row r="904" spans="1:22" hidden="1">
      <c r="A904">
        <v>1366</v>
      </c>
      <c r="B904" s="22">
        <v>1</v>
      </c>
      <c r="C904" s="22" t="s">
        <v>19</v>
      </c>
      <c r="D904" s="22" t="s">
        <v>20</v>
      </c>
      <c r="E904" s="22">
        <v>34</v>
      </c>
      <c r="F904" s="22">
        <v>66</v>
      </c>
      <c r="G904" s="22" t="s">
        <v>1631</v>
      </c>
      <c r="H904" s="22" t="s">
        <v>439</v>
      </c>
      <c r="I904" s="22">
        <v>0</v>
      </c>
      <c r="J904" s="22">
        <v>1</v>
      </c>
      <c r="K904" s="22">
        <v>0</v>
      </c>
      <c r="L904" s="22">
        <v>0</v>
      </c>
      <c r="M904" s="22" t="s">
        <v>1542</v>
      </c>
      <c r="N904" s="22">
        <v>18</v>
      </c>
      <c r="O904" s="22">
        <v>18</v>
      </c>
      <c r="P904" s="22">
        <v>0</v>
      </c>
      <c r="Q904" s="22">
        <v>1</v>
      </c>
      <c r="R904">
        <f>IFERROR(IF(I904=1,VLOOKUP(F904,Lookup!$A$2:$B$15,2,FALSE),0),0.5)</f>
        <v>0</v>
      </c>
      <c r="S904">
        <f>IF(K904=1,1,IFERROR(IF(H904="pass",VLOOKUP(F904,[1]Lookup!$D$2:$E$26,2,FALSE),0),1.6))</f>
        <v>1.6</v>
      </c>
      <c r="T904" s="6">
        <v>1.915</v>
      </c>
      <c r="U904" s="6">
        <f t="shared" si="14"/>
        <v>1.915</v>
      </c>
      <c r="V904" t="s">
        <v>154</v>
      </c>
    </row>
    <row r="905" spans="1:22" hidden="1">
      <c r="A905">
        <v>1372</v>
      </c>
      <c r="B905" s="22">
        <v>1</v>
      </c>
      <c r="C905" s="22" t="s">
        <v>20</v>
      </c>
      <c r="D905" s="22" t="s">
        <v>19</v>
      </c>
      <c r="E905" s="22">
        <v>71</v>
      </c>
      <c r="F905" s="22">
        <v>29</v>
      </c>
      <c r="G905" s="22" t="s">
        <v>1635</v>
      </c>
      <c r="H905" s="22" t="s">
        <v>439</v>
      </c>
      <c r="I905" s="22">
        <v>0</v>
      </c>
      <c r="J905" s="22">
        <v>1</v>
      </c>
      <c r="K905" s="22">
        <v>0</v>
      </c>
      <c r="L905" s="22">
        <v>0</v>
      </c>
      <c r="M905" s="22" t="s">
        <v>1578</v>
      </c>
      <c r="N905" s="22">
        <v>6</v>
      </c>
      <c r="O905" s="22">
        <v>6</v>
      </c>
      <c r="P905" s="22">
        <v>0</v>
      </c>
      <c r="Q905" s="22">
        <v>1</v>
      </c>
      <c r="R905">
        <f>IFERROR(IF(I905=1,VLOOKUP(F905,Lookup!$A$2:$B$15,2,FALSE),0),0.5)</f>
        <v>0</v>
      </c>
      <c r="S905">
        <f>IF(K905=1,1,IFERROR(IF(H905="pass",VLOOKUP(F905,[1]Lookup!$D$2:$E$26,2,FALSE),0),1.6))</f>
        <v>1.6</v>
      </c>
      <c r="T905" s="6">
        <v>1.7050000000000001</v>
      </c>
      <c r="U905" s="6">
        <f t="shared" si="14"/>
        <v>1.7050000000000001</v>
      </c>
      <c r="V905" t="s">
        <v>120</v>
      </c>
    </row>
    <row r="906" spans="1:22" hidden="1">
      <c r="A906">
        <v>1373</v>
      </c>
      <c r="B906" s="22">
        <v>1</v>
      </c>
      <c r="C906" s="22" t="s">
        <v>20</v>
      </c>
      <c r="D906" s="22" t="s">
        <v>19</v>
      </c>
      <c r="E906" s="22">
        <v>41</v>
      </c>
      <c r="F906" s="22">
        <v>59</v>
      </c>
      <c r="G906" s="22" t="s">
        <v>1636</v>
      </c>
      <c r="H906" s="22" t="s">
        <v>439</v>
      </c>
      <c r="I906" s="22">
        <v>0</v>
      </c>
      <c r="J906" s="22">
        <v>1</v>
      </c>
      <c r="K906" s="22">
        <v>0</v>
      </c>
      <c r="L906" s="22">
        <v>0</v>
      </c>
      <c r="M906" s="22" t="s">
        <v>1536</v>
      </c>
      <c r="N906" s="22">
        <v>38</v>
      </c>
      <c r="O906" s="22">
        <v>38</v>
      </c>
      <c r="P906" s="22">
        <v>0</v>
      </c>
      <c r="Q906" s="22">
        <v>1</v>
      </c>
      <c r="R906">
        <f>IFERROR(IF(I906=1,VLOOKUP(F906,Lookup!$A$2:$B$15,2,FALSE),0),0.5)</f>
        <v>0</v>
      </c>
      <c r="S906">
        <f>IF(K906=1,1,IFERROR(IF(H906="pass",VLOOKUP(F906,[1]Lookup!$D$2:$E$26,2,FALSE),0),1.6))</f>
        <v>1.6</v>
      </c>
      <c r="T906" s="6">
        <v>2.2650000000000001</v>
      </c>
      <c r="U906" s="6">
        <f t="shared" si="14"/>
        <v>2.2650000000000001</v>
      </c>
      <c r="V906" t="s">
        <v>68</v>
      </c>
    </row>
    <row r="907" spans="1:22" hidden="1">
      <c r="A907">
        <v>1378</v>
      </c>
      <c r="B907" s="22">
        <v>1</v>
      </c>
      <c r="C907" s="22" t="s">
        <v>19</v>
      </c>
      <c r="D907" s="22" t="s">
        <v>20</v>
      </c>
      <c r="E907" s="22">
        <v>72</v>
      </c>
      <c r="F907" s="22">
        <v>28</v>
      </c>
      <c r="G907" s="22" t="s">
        <v>1639</v>
      </c>
      <c r="H907" s="22" t="s">
        <v>439</v>
      </c>
      <c r="I907" s="22">
        <v>0</v>
      </c>
      <c r="J907" s="22">
        <v>1</v>
      </c>
      <c r="K907" s="22">
        <v>0</v>
      </c>
      <c r="L907" s="22">
        <v>0</v>
      </c>
      <c r="M907" s="22" t="s">
        <v>1532</v>
      </c>
      <c r="N907" s="22">
        <v>16</v>
      </c>
      <c r="O907" s="22">
        <v>16</v>
      </c>
      <c r="P907" s="22">
        <v>0</v>
      </c>
      <c r="Q907" s="22">
        <v>1</v>
      </c>
      <c r="R907">
        <f>IFERROR(IF(I907=1,VLOOKUP(F907,Lookup!$A$2:$B$15,2,FALSE),0),0.5)</f>
        <v>0</v>
      </c>
      <c r="S907">
        <f>IF(K907=1,1,IFERROR(IF(H907="pass",VLOOKUP(F907,[1]Lookup!$D$2:$E$26,2,FALSE),0),1.6))</f>
        <v>1.6</v>
      </c>
      <c r="T907" s="6">
        <v>1.8800000000000001</v>
      </c>
      <c r="U907" s="6">
        <f t="shared" si="14"/>
        <v>1.8800000000000001</v>
      </c>
      <c r="V907" t="s">
        <v>51</v>
      </c>
    </row>
    <row r="908" spans="1:22" hidden="1">
      <c r="A908">
        <v>1383</v>
      </c>
      <c r="B908" s="22">
        <v>1</v>
      </c>
      <c r="C908" s="22" t="s">
        <v>20</v>
      </c>
      <c r="D908" s="22" t="s">
        <v>19</v>
      </c>
      <c r="E908" s="22">
        <v>72</v>
      </c>
      <c r="F908" s="22">
        <v>28</v>
      </c>
      <c r="G908" s="22" t="s">
        <v>1642</v>
      </c>
      <c r="H908" s="22" t="s">
        <v>439</v>
      </c>
      <c r="I908" s="22">
        <v>0</v>
      </c>
      <c r="J908" s="22">
        <v>1</v>
      </c>
      <c r="K908" s="22">
        <v>0</v>
      </c>
      <c r="L908" s="22">
        <v>0</v>
      </c>
      <c r="M908" s="22" t="s">
        <v>1536</v>
      </c>
      <c r="N908" s="22">
        <v>23</v>
      </c>
      <c r="O908" s="22">
        <v>23</v>
      </c>
      <c r="P908" s="22">
        <v>0</v>
      </c>
      <c r="Q908" s="22">
        <v>1</v>
      </c>
      <c r="R908">
        <f>IFERROR(IF(I908=1,VLOOKUP(F908,Lookup!$A$2:$B$15,2,FALSE),0),0.5)</f>
        <v>0</v>
      </c>
      <c r="S908">
        <f>IF(K908=1,1,IFERROR(IF(H908="pass",VLOOKUP(F908,[1]Lookup!$D$2:$E$26,2,FALSE),0),1.6))</f>
        <v>1.6</v>
      </c>
      <c r="T908" s="6">
        <v>2.0024999999999999</v>
      </c>
      <c r="U908" s="6">
        <f t="shared" si="14"/>
        <v>2.0024999999999999</v>
      </c>
      <c r="V908" t="s">
        <v>68</v>
      </c>
    </row>
    <row r="909" spans="1:22" hidden="1">
      <c r="A909">
        <v>1390</v>
      </c>
      <c r="B909" s="22">
        <v>1</v>
      </c>
      <c r="C909" s="22" t="s">
        <v>19</v>
      </c>
      <c r="D909" s="22" t="s">
        <v>20</v>
      </c>
      <c r="E909" s="22">
        <v>7</v>
      </c>
      <c r="F909" s="22">
        <v>93</v>
      </c>
      <c r="G909" s="22" t="s">
        <v>1646</v>
      </c>
      <c r="H909" s="22" t="s">
        <v>439</v>
      </c>
      <c r="I909" s="22">
        <v>0</v>
      </c>
      <c r="J909" s="22">
        <v>1</v>
      </c>
      <c r="K909" s="22">
        <v>0</v>
      </c>
      <c r="L909" s="22">
        <v>0</v>
      </c>
      <c r="M909" s="22" t="s">
        <v>1534</v>
      </c>
      <c r="N909" s="22">
        <v>7</v>
      </c>
      <c r="O909" s="22">
        <v>7</v>
      </c>
      <c r="P909" s="22">
        <v>0</v>
      </c>
      <c r="Q909" s="22">
        <v>1</v>
      </c>
      <c r="R909">
        <f>IFERROR(IF(I909=1,VLOOKUP(F909,Lookup!$A$2:$B$15,2,FALSE),0),0.5)</f>
        <v>0</v>
      </c>
      <c r="S909">
        <f>IF(K909=1,1,IFERROR(IF(H909="pass",VLOOKUP(F909,[1]Lookup!$D$2:$E$26,2,FALSE),0),1.6))</f>
        <v>2.7</v>
      </c>
      <c r="T909" s="6">
        <v>1.7225000000000001</v>
      </c>
      <c r="U909" s="6">
        <f t="shared" si="14"/>
        <v>2.3676500000000003</v>
      </c>
      <c r="V909" t="s">
        <v>525</v>
      </c>
    </row>
    <row r="910" spans="1:22" hidden="1">
      <c r="A910">
        <v>1391</v>
      </c>
      <c r="B910" s="22">
        <v>1</v>
      </c>
      <c r="C910" s="22" t="s">
        <v>19</v>
      </c>
      <c r="D910" s="22" t="s">
        <v>20</v>
      </c>
      <c r="E910" s="22">
        <v>7</v>
      </c>
      <c r="F910" s="22">
        <v>93</v>
      </c>
      <c r="G910" s="22" t="s">
        <v>1647</v>
      </c>
      <c r="H910" s="22" t="s">
        <v>439</v>
      </c>
      <c r="I910" s="22">
        <v>0</v>
      </c>
      <c r="J910" s="22">
        <v>1</v>
      </c>
      <c r="K910" s="22">
        <v>0</v>
      </c>
      <c r="L910" s="22">
        <v>0</v>
      </c>
      <c r="M910" s="22" t="s">
        <v>1604</v>
      </c>
      <c r="N910" s="22">
        <v>7</v>
      </c>
      <c r="O910" s="22">
        <v>7</v>
      </c>
      <c r="P910" s="22">
        <v>0</v>
      </c>
      <c r="Q910" s="22">
        <v>1</v>
      </c>
      <c r="R910">
        <f>IFERROR(IF(I910=1,VLOOKUP(F910,Lookup!$A$2:$B$15,2,FALSE),0),0.5)</f>
        <v>0</v>
      </c>
      <c r="S910">
        <f>IF(K910=1,1,IFERROR(IF(H910="pass",VLOOKUP(F910,[1]Lookup!$D$2:$E$26,2,FALSE),0),1.6))</f>
        <v>2.7</v>
      </c>
      <c r="T910" s="6">
        <v>1.7225000000000001</v>
      </c>
      <c r="U910" s="6">
        <f t="shared" si="14"/>
        <v>2.3676500000000003</v>
      </c>
      <c r="V910" t="s">
        <v>104</v>
      </c>
    </row>
    <row r="911" spans="1:22" hidden="1">
      <c r="A911">
        <v>1395</v>
      </c>
      <c r="B911" s="22">
        <v>1</v>
      </c>
      <c r="C911" s="22" t="s">
        <v>20</v>
      </c>
      <c r="D911" s="22" t="s">
        <v>19</v>
      </c>
      <c r="E911" s="22">
        <v>66</v>
      </c>
      <c r="F911" s="22">
        <v>34</v>
      </c>
      <c r="G911" s="22" t="s">
        <v>1649</v>
      </c>
      <c r="H911" s="22" t="s">
        <v>439</v>
      </c>
      <c r="I911" s="22">
        <v>0</v>
      </c>
      <c r="J911" s="22">
        <v>1</v>
      </c>
      <c r="K911" s="22">
        <v>0</v>
      </c>
      <c r="L911" s="22">
        <v>0</v>
      </c>
      <c r="M911" s="22" t="s">
        <v>1559</v>
      </c>
      <c r="N911" s="22">
        <v>-2</v>
      </c>
      <c r="O911" s="22">
        <v>-2</v>
      </c>
      <c r="P911" s="22">
        <v>0</v>
      </c>
      <c r="Q911" s="22">
        <v>1</v>
      </c>
      <c r="R911">
        <f>IFERROR(IF(I911=1,VLOOKUP(F911,Lookup!$A$2:$B$15,2,FALSE),0),0.5)</f>
        <v>0</v>
      </c>
      <c r="S911">
        <f>IF(K911=1,1,IFERROR(IF(H911="pass",VLOOKUP(F911,[1]Lookup!$D$2:$E$26,2,FALSE),0),1.6))</f>
        <v>1.6</v>
      </c>
      <c r="T911" s="6">
        <v>1.5650000000000002</v>
      </c>
      <c r="U911" s="6">
        <f t="shared" si="14"/>
        <v>1.5650000000000002</v>
      </c>
      <c r="V911" t="s">
        <v>118</v>
      </c>
    </row>
    <row r="912" spans="1:22" hidden="1">
      <c r="A912">
        <v>1396</v>
      </c>
      <c r="B912" s="22">
        <v>1</v>
      </c>
      <c r="C912" s="22" t="s">
        <v>20</v>
      </c>
      <c r="D912" s="22" t="s">
        <v>19</v>
      </c>
      <c r="E912" s="22">
        <v>60</v>
      </c>
      <c r="F912" s="22">
        <v>40</v>
      </c>
      <c r="G912" s="22" t="s">
        <v>1650</v>
      </c>
      <c r="H912" s="22" t="s">
        <v>439</v>
      </c>
      <c r="I912" s="22">
        <v>0</v>
      </c>
      <c r="J912" s="22">
        <v>1</v>
      </c>
      <c r="K912" s="22">
        <v>0</v>
      </c>
      <c r="L912" s="22">
        <v>0</v>
      </c>
      <c r="M912" s="22" t="s">
        <v>1556</v>
      </c>
      <c r="N912" s="22">
        <v>10</v>
      </c>
      <c r="O912" s="22">
        <v>10</v>
      </c>
      <c r="P912" s="22">
        <v>0</v>
      </c>
      <c r="Q912" s="22">
        <v>1</v>
      </c>
      <c r="R912">
        <f>IFERROR(IF(I912=1,VLOOKUP(F912,Lookup!$A$2:$B$15,2,FALSE),0),0.5)</f>
        <v>0</v>
      </c>
      <c r="S912">
        <f>IF(K912=1,1,IFERROR(IF(H912="pass",VLOOKUP(F912,[1]Lookup!$D$2:$E$26,2,FALSE),0),1.6))</f>
        <v>1.6</v>
      </c>
      <c r="T912" s="6">
        <v>1.7750000000000001</v>
      </c>
      <c r="U912" s="6">
        <f t="shared" si="14"/>
        <v>1.7750000000000001</v>
      </c>
      <c r="V912" t="s">
        <v>518</v>
      </c>
    </row>
    <row r="913" spans="1:22" hidden="1">
      <c r="A913">
        <v>1397</v>
      </c>
      <c r="B913" s="22">
        <v>1</v>
      </c>
      <c r="C913" s="22" t="s">
        <v>20</v>
      </c>
      <c r="D913" s="22" t="s">
        <v>19</v>
      </c>
      <c r="E913" s="22">
        <v>60</v>
      </c>
      <c r="F913" s="22">
        <v>40</v>
      </c>
      <c r="G913" s="22" t="s">
        <v>1651</v>
      </c>
      <c r="H913" s="22" t="s">
        <v>439</v>
      </c>
      <c r="I913" s="22">
        <v>0</v>
      </c>
      <c r="J913" s="22">
        <v>1</v>
      </c>
      <c r="K913" s="22">
        <v>0</v>
      </c>
      <c r="L913" s="22">
        <v>0</v>
      </c>
      <c r="M913" s="22" t="s">
        <v>1578</v>
      </c>
      <c r="N913" s="22">
        <v>12</v>
      </c>
      <c r="O913" s="22">
        <v>12</v>
      </c>
      <c r="P913" s="22">
        <v>0</v>
      </c>
      <c r="Q913" s="22">
        <v>1</v>
      </c>
      <c r="R913">
        <f>IFERROR(IF(I913=1,VLOOKUP(F913,Lookup!$A$2:$B$15,2,FALSE),0),0.5)</f>
        <v>0</v>
      </c>
      <c r="S913">
        <f>IF(K913=1,1,IFERROR(IF(H913="pass",VLOOKUP(F913,[1]Lookup!$D$2:$E$26,2,FALSE),0),1.6))</f>
        <v>1.6</v>
      </c>
      <c r="T913" s="6">
        <v>1.81</v>
      </c>
      <c r="U913" s="6">
        <f t="shared" si="14"/>
        <v>1.81</v>
      </c>
      <c r="V913" t="s">
        <v>120</v>
      </c>
    </row>
    <row r="914" spans="1:22" hidden="1">
      <c r="A914">
        <v>1398</v>
      </c>
      <c r="B914" s="22">
        <v>1</v>
      </c>
      <c r="C914" s="22" t="s">
        <v>20</v>
      </c>
      <c r="D914" s="22" t="s">
        <v>19</v>
      </c>
      <c r="E914" s="22">
        <v>60</v>
      </c>
      <c r="F914" s="22">
        <v>40</v>
      </c>
      <c r="G914" s="22" t="s">
        <v>1652</v>
      </c>
      <c r="H914" s="22" t="s">
        <v>439</v>
      </c>
      <c r="I914" s="22">
        <v>0</v>
      </c>
      <c r="J914" s="22">
        <v>1</v>
      </c>
      <c r="K914" s="22">
        <v>0</v>
      </c>
      <c r="L914" s="22">
        <v>0</v>
      </c>
      <c r="M914" s="22" t="s">
        <v>1578</v>
      </c>
      <c r="N914" s="22">
        <v>0</v>
      </c>
      <c r="O914" s="22">
        <v>0</v>
      </c>
      <c r="P914" s="22">
        <v>0</v>
      </c>
      <c r="Q914" s="22">
        <v>1</v>
      </c>
      <c r="R914">
        <f>IFERROR(IF(I914=1,VLOOKUP(F914,Lookup!$A$2:$B$15,2,FALSE),0),0.5)</f>
        <v>0</v>
      </c>
      <c r="S914">
        <f>IF(K914=1,1,IFERROR(IF(H914="pass",VLOOKUP(F914,[1]Lookup!$D$2:$E$26,2,FALSE),0),1.6))</f>
        <v>1.6</v>
      </c>
      <c r="T914" s="6">
        <v>1.6</v>
      </c>
      <c r="U914" s="6">
        <f t="shared" si="14"/>
        <v>1.6</v>
      </c>
      <c r="V914" t="s">
        <v>120</v>
      </c>
    </row>
    <row r="915" spans="1:22" hidden="1">
      <c r="A915">
        <v>1400</v>
      </c>
      <c r="B915" s="22">
        <v>1</v>
      </c>
      <c r="C915" s="22" t="s">
        <v>20</v>
      </c>
      <c r="D915" s="22" t="s">
        <v>19</v>
      </c>
      <c r="E915" s="22">
        <v>60</v>
      </c>
      <c r="F915" s="22">
        <v>40</v>
      </c>
      <c r="G915" s="22" t="s">
        <v>1653</v>
      </c>
      <c r="H915" s="22" t="s">
        <v>439</v>
      </c>
      <c r="I915" s="22">
        <v>0</v>
      </c>
      <c r="J915" s="22">
        <v>1</v>
      </c>
      <c r="K915" s="22">
        <v>0</v>
      </c>
      <c r="L915" s="22">
        <v>0</v>
      </c>
      <c r="M915" s="22" t="s">
        <v>1538</v>
      </c>
      <c r="N915" s="22">
        <v>14</v>
      </c>
      <c r="O915" s="22">
        <v>14</v>
      </c>
      <c r="P915" s="22">
        <v>0</v>
      </c>
      <c r="Q915" s="22">
        <v>1</v>
      </c>
      <c r="R915">
        <f>IFERROR(IF(I915=1,VLOOKUP(F915,Lookup!$A$2:$B$15,2,FALSE),0),0.5)</f>
        <v>0</v>
      </c>
      <c r="S915">
        <f>IF(K915=1,1,IFERROR(IF(H915="pass",VLOOKUP(F915,[1]Lookup!$D$2:$E$26,2,FALSE),0),1.6))</f>
        <v>1.6</v>
      </c>
      <c r="T915" s="6">
        <v>1.845</v>
      </c>
      <c r="U915" s="6">
        <f t="shared" si="14"/>
        <v>1.845</v>
      </c>
      <c r="V915" t="s">
        <v>132</v>
      </c>
    </row>
    <row r="916" spans="1:22" hidden="1">
      <c r="A916">
        <v>1401</v>
      </c>
      <c r="B916" s="22">
        <v>1</v>
      </c>
      <c r="C916" s="22" t="s">
        <v>20</v>
      </c>
      <c r="D916" s="22" t="s">
        <v>19</v>
      </c>
      <c r="E916" s="22">
        <v>46</v>
      </c>
      <c r="F916" s="22">
        <v>54</v>
      </c>
      <c r="G916" s="22" t="s">
        <v>1654</v>
      </c>
      <c r="H916" s="22" t="s">
        <v>439</v>
      </c>
      <c r="I916" s="22">
        <v>0</v>
      </c>
      <c r="J916" s="22">
        <v>1</v>
      </c>
      <c r="K916" s="22">
        <v>0</v>
      </c>
      <c r="L916" s="22">
        <v>0</v>
      </c>
      <c r="M916" s="22" t="s">
        <v>1578</v>
      </c>
      <c r="N916" s="22">
        <v>-3</v>
      </c>
      <c r="O916" s="22">
        <v>-3</v>
      </c>
      <c r="P916" s="22">
        <v>0</v>
      </c>
      <c r="Q916" s="22">
        <v>1</v>
      </c>
      <c r="R916">
        <f>IFERROR(IF(I916=1,VLOOKUP(F916,Lookup!$A$2:$B$15,2,FALSE),0),0.5)</f>
        <v>0</v>
      </c>
      <c r="S916">
        <f>IF(K916=1,1,IFERROR(IF(H916="pass",VLOOKUP(F916,[1]Lookup!$D$2:$E$26,2,FALSE),0),1.6))</f>
        <v>1.6</v>
      </c>
      <c r="T916" s="6">
        <v>1.5475000000000001</v>
      </c>
      <c r="U916" s="6">
        <f t="shared" si="14"/>
        <v>1.5475000000000001</v>
      </c>
      <c r="V916" t="s">
        <v>120</v>
      </c>
    </row>
    <row r="917" spans="1:22" hidden="1">
      <c r="A917">
        <v>1402</v>
      </c>
      <c r="B917" s="22">
        <v>1</v>
      </c>
      <c r="C917" s="22" t="s">
        <v>20</v>
      </c>
      <c r="D917" s="22" t="s">
        <v>19</v>
      </c>
      <c r="E917" s="22">
        <v>37</v>
      </c>
      <c r="F917" s="22">
        <v>63</v>
      </c>
      <c r="G917" s="22" t="s">
        <v>1655</v>
      </c>
      <c r="H917" s="22" t="s">
        <v>439</v>
      </c>
      <c r="I917" s="22">
        <v>0</v>
      </c>
      <c r="J917" s="22">
        <v>1</v>
      </c>
      <c r="K917" s="22">
        <v>0</v>
      </c>
      <c r="L917" s="22">
        <v>0</v>
      </c>
      <c r="M917" s="22" t="s">
        <v>1538</v>
      </c>
      <c r="N917" s="22">
        <v>14</v>
      </c>
      <c r="O917" s="22">
        <v>14</v>
      </c>
      <c r="P917" s="22">
        <v>0</v>
      </c>
      <c r="Q917" s="22">
        <v>1</v>
      </c>
      <c r="R917">
        <f>IFERROR(IF(I917=1,VLOOKUP(F917,Lookup!$A$2:$B$15,2,FALSE),0),0.5)</f>
        <v>0</v>
      </c>
      <c r="S917">
        <f>IF(K917=1,1,IFERROR(IF(H917="pass",VLOOKUP(F917,[1]Lookup!$D$2:$E$26,2,FALSE),0),1.6))</f>
        <v>1.6</v>
      </c>
      <c r="T917" s="6">
        <v>1.845</v>
      </c>
      <c r="U917" s="6">
        <f t="shared" si="14"/>
        <v>1.845</v>
      </c>
      <c r="V917" t="s">
        <v>132</v>
      </c>
    </row>
    <row r="918" spans="1:22" hidden="1">
      <c r="A918">
        <v>1404</v>
      </c>
      <c r="B918" s="22">
        <v>1</v>
      </c>
      <c r="C918" s="22" t="s">
        <v>19</v>
      </c>
      <c r="D918" s="22" t="s">
        <v>20</v>
      </c>
      <c r="E918" s="22">
        <v>71</v>
      </c>
      <c r="F918" s="22">
        <v>29</v>
      </c>
      <c r="G918" s="22" t="s">
        <v>1657</v>
      </c>
      <c r="H918" s="22" t="s">
        <v>439</v>
      </c>
      <c r="I918" s="22">
        <v>0</v>
      </c>
      <c r="J918" s="22">
        <v>1</v>
      </c>
      <c r="K918" s="22">
        <v>0</v>
      </c>
      <c r="L918" s="22">
        <v>0</v>
      </c>
      <c r="M918" s="22" t="s">
        <v>1532</v>
      </c>
      <c r="N918" s="22">
        <v>0</v>
      </c>
      <c r="O918" s="22">
        <v>0</v>
      </c>
      <c r="P918" s="22">
        <v>0</v>
      </c>
      <c r="Q918" s="22">
        <v>1</v>
      </c>
      <c r="R918">
        <f>IFERROR(IF(I918=1,VLOOKUP(F918,Lookup!$A$2:$B$15,2,FALSE),0),0.5)</f>
        <v>0</v>
      </c>
      <c r="S918">
        <f>IF(K918=1,1,IFERROR(IF(H918="pass",VLOOKUP(F918,[1]Lookup!$D$2:$E$26,2,FALSE),0),1.6))</f>
        <v>1.6</v>
      </c>
      <c r="T918" s="6">
        <v>1.6</v>
      </c>
      <c r="U918" s="6">
        <f t="shared" si="14"/>
        <v>1.6</v>
      </c>
      <c r="V918" t="s">
        <v>51</v>
      </c>
    </row>
    <row r="919" spans="1:22" hidden="1">
      <c r="A919">
        <v>1411</v>
      </c>
      <c r="B919" s="22">
        <v>1</v>
      </c>
      <c r="C919" s="22" t="s">
        <v>20</v>
      </c>
      <c r="D919" s="22" t="s">
        <v>19</v>
      </c>
      <c r="E919" s="22">
        <v>74</v>
      </c>
      <c r="F919" s="22">
        <v>26</v>
      </c>
      <c r="G919" s="22" t="s">
        <v>1661</v>
      </c>
      <c r="H919" s="22" t="s">
        <v>439</v>
      </c>
      <c r="I919" s="22">
        <v>0</v>
      </c>
      <c r="J919" s="22">
        <v>1</v>
      </c>
      <c r="K919" s="22">
        <v>0</v>
      </c>
      <c r="L919" s="22">
        <v>0</v>
      </c>
      <c r="M919" s="22" t="s">
        <v>1570</v>
      </c>
      <c r="N919" s="22">
        <v>2</v>
      </c>
      <c r="O919" s="22">
        <v>2</v>
      </c>
      <c r="P919" s="22">
        <v>0</v>
      </c>
      <c r="Q919" s="22">
        <v>1</v>
      </c>
      <c r="R919">
        <f>IFERROR(IF(I919=1,VLOOKUP(F919,Lookup!$A$2:$B$15,2,FALSE),0),0.5)</f>
        <v>0</v>
      </c>
      <c r="S919">
        <f>IF(K919=1,1,IFERROR(IF(H919="pass",VLOOKUP(F919,[1]Lookup!$D$2:$E$26,2,FALSE),0),1.6))</f>
        <v>1.6</v>
      </c>
      <c r="T919" s="6">
        <v>1.635</v>
      </c>
      <c r="U919" s="6">
        <f t="shared" si="14"/>
        <v>1.635</v>
      </c>
      <c r="V919" t="s">
        <v>457</v>
      </c>
    </row>
    <row r="920" spans="1:22" hidden="1">
      <c r="A920">
        <v>1416</v>
      </c>
      <c r="B920" s="22">
        <v>1</v>
      </c>
      <c r="C920" s="22" t="s">
        <v>19</v>
      </c>
      <c r="D920" s="22" t="s">
        <v>20</v>
      </c>
      <c r="E920" s="22">
        <v>74</v>
      </c>
      <c r="F920" s="22">
        <v>26</v>
      </c>
      <c r="G920" s="22" t="s">
        <v>1664</v>
      </c>
      <c r="H920" s="22" t="s">
        <v>439</v>
      </c>
      <c r="I920" s="22">
        <v>0</v>
      </c>
      <c r="J920" s="22">
        <v>1</v>
      </c>
      <c r="K920" s="22">
        <v>0</v>
      </c>
      <c r="L920" s="22">
        <v>0</v>
      </c>
      <c r="M920" s="22" t="s">
        <v>1588</v>
      </c>
      <c r="N920" s="22">
        <v>-6</v>
      </c>
      <c r="O920" s="22">
        <v>-6</v>
      </c>
      <c r="P920" s="22">
        <v>0</v>
      </c>
      <c r="Q920" s="22">
        <v>1</v>
      </c>
      <c r="R920">
        <f>IFERROR(IF(I920=1,VLOOKUP(F920,Lookup!$A$2:$B$15,2,FALSE),0),0.5)</f>
        <v>0</v>
      </c>
      <c r="S920">
        <f>IF(K920=1,1,IFERROR(IF(H920="pass",VLOOKUP(F920,[1]Lookup!$D$2:$E$26,2,FALSE),0),1.6))</f>
        <v>1.6</v>
      </c>
      <c r="T920" s="6">
        <v>1.4950000000000001</v>
      </c>
      <c r="U920" s="6">
        <f t="shared" si="14"/>
        <v>1.4950000000000001</v>
      </c>
      <c r="V920" t="s">
        <v>529</v>
      </c>
    </row>
    <row r="921" spans="1:22" hidden="1">
      <c r="A921">
        <v>1420</v>
      </c>
      <c r="B921" s="22">
        <v>1</v>
      </c>
      <c r="C921" s="22" t="s">
        <v>19</v>
      </c>
      <c r="D921" s="22" t="s">
        <v>20</v>
      </c>
      <c r="E921" s="22">
        <v>65</v>
      </c>
      <c r="F921" s="22">
        <v>35</v>
      </c>
      <c r="G921" s="22" t="s">
        <v>1667</v>
      </c>
      <c r="H921" s="22" t="s">
        <v>439</v>
      </c>
      <c r="I921" s="22">
        <v>0</v>
      </c>
      <c r="J921" s="22">
        <v>1</v>
      </c>
      <c r="K921" s="22">
        <v>0</v>
      </c>
      <c r="L921" s="22">
        <v>0</v>
      </c>
      <c r="M921" s="22" t="s">
        <v>1545</v>
      </c>
      <c r="N921" s="22">
        <v>-3</v>
      </c>
      <c r="O921" s="22">
        <v>-3</v>
      </c>
      <c r="P921" s="22">
        <v>0</v>
      </c>
      <c r="Q921" s="22">
        <v>1</v>
      </c>
      <c r="R921">
        <f>IFERROR(IF(I921=1,VLOOKUP(F921,Lookup!$A$2:$B$15,2,FALSE),0),0.5)</f>
        <v>0</v>
      </c>
      <c r="S921">
        <f>IF(K921=1,1,IFERROR(IF(H921="pass",VLOOKUP(F921,[1]Lookup!$D$2:$E$26,2,FALSE),0),1.6))</f>
        <v>1.6</v>
      </c>
      <c r="T921" s="6">
        <v>1.5475000000000001</v>
      </c>
      <c r="U921" s="6">
        <f t="shared" si="14"/>
        <v>1.5475000000000001</v>
      </c>
      <c r="V921" t="s">
        <v>463</v>
      </c>
    </row>
    <row r="922" spans="1:22" hidden="1">
      <c r="A922">
        <v>1425</v>
      </c>
      <c r="B922" s="22">
        <v>1</v>
      </c>
      <c r="C922" s="22" t="s">
        <v>20</v>
      </c>
      <c r="D922" s="22" t="s">
        <v>19</v>
      </c>
      <c r="E922" s="22">
        <v>67</v>
      </c>
      <c r="F922" s="22">
        <v>33</v>
      </c>
      <c r="G922" s="22" t="s">
        <v>1670</v>
      </c>
      <c r="H922" s="22" t="s">
        <v>439</v>
      </c>
      <c r="I922" s="22">
        <v>0</v>
      </c>
      <c r="J922" s="22">
        <v>1</v>
      </c>
      <c r="K922" s="22">
        <v>0</v>
      </c>
      <c r="L922" s="22">
        <v>0</v>
      </c>
      <c r="M922" s="22" t="s">
        <v>1538</v>
      </c>
      <c r="N922" s="22">
        <v>-3</v>
      </c>
      <c r="O922" s="22">
        <v>-3</v>
      </c>
      <c r="P922" s="22">
        <v>0</v>
      </c>
      <c r="Q922" s="22">
        <v>1</v>
      </c>
      <c r="R922">
        <f>IFERROR(IF(I922=1,VLOOKUP(F922,Lookup!$A$2:$B$15,2,FALSE),0),0.5)</f>
        <v>0</v>
      </c>
      <c r="S922">
        <f>IF(K922=1,1,IFERROR(IF(H922="pass",VLOOKUP(F922,[1]Lookup!$D$2:$E$26,2,FALSE),0),1.6))</f>
        <v>1.6</v>
      </c>
      <c r="T922" s="6">
        <v>1.5475000000000001</v>
      </c>
      <c r="U922" s="6">
        <f t="shared" si="14"/>
        <v>1.5475000000000001</v>
      </c>
      <c r="V922" t="s">
        <v>132</v>
      </c>
    </row>
    <row r="923" spans="1:22" hidden="1">
      <c r="A923">
        <v>1427</v>
      </c>
      <c r="B923" s="22">
        <v>1</v>
      </c>
      <c r="C923" s="22" t="s">
        <v>20</v>
      </c>
      <c r="D923" s="22" t="s">
        <v>19</v>
      </c>
      <c r="E923" s="22">
        <v>67</v>
      </c>
      <c r="F923" s="22">
        <v>33</v>
      </c>
      <c r="G923" s="22" t="s">
        <v>1671</v>
      </c>
      <c r="H923" s="22" t="s">
        <v>439</v>
      </c>
      <c r="I923" s="22">
        <v>0</v>
      </c>
      <c r="J923" s="22">
        <v>1</v>
      </c>
      <c r="K923" s="22">
        <v>0</v>
      </c>
      <c r="L923" s="22">
        <v>0</v>
      </c>
      <c r="M923" s="22" t="s">
        <v>1538</v>
      </c>
      <c r="N923" s="22">
        <v>5</v>
      </c>
      <c r="O923" s="22">
        <v>5</v>
      </c>
      <c r="P923" s="22">
        <v>0</v>
      </c>
      <c r="Q923" s="22">
        <v>1</v>
      </c>
      <c r="R923">
        <f>IFERROR(IF(I923=1,VLOOKUP(F923,Lookup!$A$2:$B$15,2,FALSE),0),0.5)</f>
        <v>0</v>
      </c>
      <c r="S923">
        <f>IF(K923=1,1,IFERROR(IF(H923="pass",VLOOKUP(F923,[1]Lookup!$D$2:$E$26,2,FALSE),0),1.6))</f>
        <v>1.6</v>
      </c>
      <c r="T923" s="6">
        <v>1.6875</v>
      </c>
      <c r="U923" s="6">
        <f t="shared" si="14"/>
        <v>1.6875</v>
      </c>
      <c r="V923" t="s">
        <v>132</v>
      </c>
    </row>
    <row r="924" spans="1:22" hidden="1">
      <c r="A924">
        <v>1428</v>
      </c>
      <c r="B924" s="22">
        <v>1</v>
      </c>
      <c r="C924" s="22" t="s">
        <v>20</v>
      </c>
      <c r="D924" s="22" t="s">
        <v>19</v>
      </c>
      <c r="E924" s="22">
        <v>54</v>
      </c>
      <c r="F924" s="22">
        <v>46</v>
      </c>
      <c r="G924" s="22" t="s">
        <v>1672</v>
      </c>
      <c r="H924" s="22" t="s">
        <v>439</v>
      </c>
      <c r="I924" s="22">
        <v>0</v>
      </c>
      <c r="J924" s="22">
        <v>1</v>
      </c>
      <c r="K924" s="22">
        <v>0</v>
      </c>
      <c r="L924" s="22">
        <v>0</v>
      </c>
      <c r="M924" s="22" t="s">
        <v>1536</v>
      </c>
      <c r="N924" s="22">
        <v>9</v>
      </c>
      <c r="O924" s="22">
        <v>9</v>
      </c>
      <c r="P924" s="22">
        <v>0</v>
      </c>
      <c r="Q924" s="22">
        <v>1</v>
      </c>
      <c r="R924">
        <f>IFERROR(IF(I924=1,VLOOKUP(F924,Lookup!$A$2:$B$15,2,FALSE),0),0.5)</f>
        <v>0</v>
      </c>
      <c r="S924">
        <f>IF(K924=1,1,IFERROR(IF(H924="pass",VLOOKUP(F924,[1]Lookup!$D$2:$E$26,2,FALSE),0),1.6))</f>
        <v>1.6</v>
      </c>
      <c r="T924" s="6">
        <v>1.7575000000000001</v>
      </c>
      <c r="U924" s="6">
        <f t="shared" si="14"/>
        <v>1.7575000000000001</v>
      </c>
      <c r="V924" t="s">
        <v>68</v>
      </c>
    </row>
    <row r="925" spans="1:22" hidden="1">
      <c r="A925">
        <v>1429</v>
      </c>
      <c r="B925" s="22">
        <v>1</v>
      </c>
      <c r="C925" s="22" t="s">
        <v>20</v>
      </c>
      <c r="D925" s="22" t="s">
        <v>19</v>
      </c>
      <c r="E925" s="22">
        <v>54</v>
      </c>
      <c r="F925" s="22">
        <v>46</v>
      </c>
      <c r="G925" s="22" t="s">
        <v>1673</v>
      </c>
      <c r="H925" s="22" t="s">
        <v>439</v>
      </c>
      <c r="I925" s="22">
        <v>0</v>
      </c>
      <c r="J925" s="22">
        <v>1</v>
      </c>
      <c r="K925" s="22">
        <v>0</v>
      </c>
      <c r="L925" s="22">
        <v>0</v>
      </c>
      <c r="M925" s="22" t="s">
        <v>1570</v>
      </c>
      <c r="N925" s="22">
        <v>-4</v>
      </c>
      <c r="O925" s="22">
        <v>-4</v>
      </c>
      <c r="P925" s="22">
        <v>0</v>
      </c>
      <c r="Q925" s="22">
        <v>1</v>
      </c>
      <c r="R925">
        <f>IFERROR(IF(I925=1,VLOOKUP(F925,Lookup!$A$2:$B$15,2,FALSE),0),0.5)</f>
        <v>0</v>
      </c>
      <c r="S925">
        <f>IF(K925=1,1,IFERROR(IF(H925="pass",VLOOKUP(F925,[1]Lookup!$D$2:$E$26,2,FALSE),0),1.6))</f>
        <v>1.6</v>
      </c>
      <c r="T925" s="6">
        <v>1.53</v>
      </c>
      <c r="U925" s="6">
        <f t="shared" si="14"/>
        <v>1.53</v>
      </c>
      <c r="V925" t="s">
        <v>457</v>
      </c>
    </row>
    <row r="926" spans="1:22" hidden="1">
      <c r="A926">
        <v>1431</v>
      </c>
      <c r="B926" s="22">
        <v>1</v>
      </c>
      <c r="C926" s="22" t="s">
        <v>20</v>
      </c>
      <c r="D926" s="22" t="s">
        <v>19</v>
      </c>
      <c r="E926" s="22">
        <v>39</v>
      </c>
      <c r="F926" s="22">
        <v>61</v>
      </c>
      <c r="G926" s="22" t="s">
        <v>1675</v>
      </c>
      <c r="H926" s="22" t="s">
        <v>439</v>
      </c>
      <c r="I926" s="22">
        <v>0</v>
      </c>
      <c r="J926" s="22">
        <v>1</v>
      </c>
      <c r="K926" s="22">
        <v>0</v>
      </c>
      <c r="L926" s="22">
        <v>0</v>
      </c>
      <c r="M926" s="22" t="s">
        <v>1559</v>
      </c>
      <c r="N926" s="22">
        <v>19</v>
      </c>
      <c r="O926" s="22">
        <v>19</v>
      </c>
      <c r="P926" s="22">
        <v>0</v>
      </c>
      <c r="Q926" s="22">
        <v>1</v>
      </c>
      <c r="R926">
        <f>IFERROR(IF(I926=1,VLOOKUP(F926,Lookup!$A$2:$B$15,2,FALSE),0),0.5)</f>
        <v>0</v>
      </c>
      <c r="S926">
        <f>IF(K926=1,1,IFERROR(IF(H926="pass",VLOOKUP(F926,[1]Lookup!$D$2:$E$26,2,FALSE),0),1.6))</f>
        <v>1.6</v>
      </c>
      <c r="T926" s="6">
        <v>1.9325000000000001</v>
      </c>
      <c r="U926" s="6">
        <f t="shared" si="14"/>
        <v>1.9325000000000001</v>
      </c>
      <c r="V926" t="s">
        <v>118</v>
      </c>
    </row>
    <row r="927" spans="1:22" hidden="1">
      <c r="A927">
        <v>1432</v>
      </c>
      <c r="B927" s="22">
        <v>1</v>
      </c>
      <c r="C927" s="22" t="s">
        <v>20</v>
      </c>
      <c r="D927" s="22" t="s">
        <v>19</v>
      </c>
      <c r="E927" s="22">
        <v>17</v>
      </c>
      <c r="F927" s="22">
        <v>83</v>
      </c>
      <c r="G927" s="22" t="s">
        <v>1676</v>
      </c>
      <c r="H927" s="22" t="s">
        <v>439</v>
      </c>
      <c r="I927" s="22">
        <v>0</v>
      </c>
      <c r="J927" s="22">
        <v>1</v>
      </c>
      <c r="K927" s="22">
        <v>0</v>
      </c>
      <c r="L927" s="22">
        <v>0</v>
      </c>
      <c r="M927" s="22" t="s">
        <v>1556</v>
      </c>
      <c r="N927" s="22">
        <v>17</v>
      </c>
      <c r="O927" s="22">
        <v>17</v>
      </c>
      <c r="P927" s="22">
        <v>0</v>
      </c>
      <c r="Q927" s="22">
        <v>1</v>
      </c>
      <c r="R927">
        <f>IFERROR(IF(I927=1,VLOOKUP(F927,Lookup!$A$2:$B$15,2,FALSE),0),0.5)</f>
        <v>0</v>
      </c>
      <c r="S927">
        <f>IF(K927=1,1,IFERROR(IF(H927="pass",VLOOKUP(F927,[1]Lookup!$D$2:$E$26,2,FALSE),0),1.6))</f>
        <v>2</v>
      </c>
      <c r="T927" s="6">
        <v>1.8975</v>
      </c>
      <c r="U927" s="6">
        <f t="shared" si="14"/>
        <v>1.96515</v>
      </c>
      <c r="V927" t="s">
        <v>518</v>
      </c>
    </row>
    <row r="928" spans="1:22" hidden="1">
      <c r="A928">
        <v>1434</v>
      </c>
      <c r="B928" s="22">
        <v>1</v>
      </c>
      <c r="C928" s="22" t="s">
        <v>20</v>
      </c>
      <c r="D928" s="22" t="s">
        <v>19</v>
      </c>
      <c r="E928" s="22">
        <v>22</v>
      </c>
      <c r="F928" s="22">
        <v>78</v>
      </c>
      <c r="G928" s="22" t="s">
        <v>1677</v>
      </c>
      <c r="H928" s="22" t="s">
        <v>439</v>
      </c>
      <c r="I928" s="22">
        <v>0</v>
      </c>
      <c r="J928" s="22">
        <v>1</v>
      </c>
      <c r="K928" s="22">
        <v>0</v>
      </c>
      <c r="L928" s="22">
        <v>0</v>
      </c>
      <c r="M928" s="22" t="s">
        <v>1556</v>
      </c>
      <c r="N928" s="22">
        <v>17</v>
      </c>
      <c r="O928" s="22">
        <v>17</v>
      </c>
      <c r="P928" s="22">
        <v>0</v>
      </c>
      <c r="Q928" s="22">
        <v>1</v>
      </c>
      <c r="R928">
        <f>IFERROR(IF(I928=1,VLOOKUP(F928,Lookup!$A$2:$B$15,2,FALSE),0),0.5)</f>
        <v>0</v>
      </c>
      <c r="S928">
        <f>IF(K928=1,1,IFERROR(IF(H928="pass",VLOOKUP(F928,[1]Lookup!$D$2:$E$26,2,FALSE),0),1.6))</f>
        <v>1.8</v>
      </c>
      <c r="T928" s="6">
        <v>1.8975</v>
      </c>
      <c r="U928" s="6">
        <f t="shared" si="14"/>
        <v>1.8331500000000003</v>
      </c>
      <c r="V928" t="s">
        <v>518</v>
      </c>
    </row>
    <row r="929" spans="1:22" hidden="1">
      <c r="A929">
        <v>1435</v>
      </c>
      <c r="B929" s="22">
        <v>1</v>
      </c>
      <c r="C929" s="22" t="s">
        <v>20</v>
      </c>
      <c r="D929" s="22" t="s">
        <v>19</v>
      </c>
      <c r="E929" s="22">
        <v>4</v>
      </c>
      <c r="F929" s="22">
        <v>96</v>
      </c>
      <c r="G929" s="22" t="s">
        <v>1678</v>
      </c>
      <c r="H929" s="22" t="s">
        <v>439</v>
      </c>
      <c r="I929" s="22">
        <v>0</v>
      </c>
      <c r="J929" s="22">
        <v>1</v>
      </c>
      <c r="K929" s="22">
        <v>0</v>
      </c>
      <c r="L929" s="22">
        <v>0</v>
      </c>
      <c r="M929" s="22" t="s">
        <v>1556</v>
      </c>
      <c r="N929" s="22">
        <v>0</v>
      </c>
      <c r="O929" s="22">
        <v>0</v>
      </c>
      <c r="P929" s="22">
        <v>0</v>
      </c>
      <c r="Q929" s="22">
        <v>1</v>
      </c>
      <c r="R929">
        <f>IFERROR(IF(I929=1,VLOOKUP(F929,Lookup!$A$2:$B$15,2,FALSE),0),0.5)</f>
        <v>0</v>
      </c>
      <c r="S929">
        <f>IF(K929=1,1,IFERROR(IF(H929="pass",VLOOKUP(F929,[1]Lookup!$D$2:$E$26,2,FALSE),0),1.6))</f>
        <v>3.2</v>
      </c>
      <c r="T929" s="6">
        <v>1.6</v>
      </c>
      <c r="U929" s="6">
        <f t="shared" si="14"/>
        <v>3.2</v>
      </c>
      <c r="V929" t="s">
        <v>518</v>
      </c>
    </row>
    <row r="930" spans="1:22" hidden="1">
      <c r="A930">
        <v>1436</v>
      </c>
      <c r="B930" s="22">
        <v>1</v>
      </c>
      <c r="C930" s="22" t="s">
        <v>20</v>
      </c>
      <c r="D930" s="22" t="s">
        <v>19</v>
      </c>
      <c r="E930" s="22">
        <v>4</v>
      </c>
      <c r="F930" s="22">
        <v>96</v>
      </c>
      <c r="G930" s="22" t="s">
        <v>1679</v>
      </c>
      <c r="H930" s="22" t="s">
        <v>439</v>
      </c>
      <c r="I930" s="22">
        <v>0</v>
      </c>
      <c r="J930" s="22">
        <v>1</v>
      </c>
      <c r="K930" s="22">
        <v>0</v>
      </c>
      <c r="L930" s="22">
        <v>0</v>
      </c>
      <c r="M930" s="22" t="s">
        <v>1556</v>
      </c>
      <c r="N930" s="22">
        <v>4</v>
      </c>
      <c r="O930" s="22">
        <v>4</v>
      </c>
      <c r="P930" s="22">
        <v>0</v>
      </c>
      <c r="Q930" s="22">
        <v>1</v>
      </c>
      <c r="R930">
        <f>IFERROR(IF(I930=1,VLOOKUP(F930,Lookup!$A$2:$B$15,2,FALSE),0),0.5)</f>
        <v>0</v>
      </c>
      <c r="S930">
        <f>IF(K930=1,1,IFERROR(IF(H930="pass",VLOOKUP(F930,[1]Lookup!$D$2:$E$26,2,FALSE),0),1.6))</f>
        <v>3.2</v>
      </c>
      <c r="T930" s="6">
        <v>1.6700000000000002</v>
      </c>
      <c r="U930" s="6">
        <f t="shared" si="14"/>
        <v>3.2</v>
      </c>
      <c r="V930" t="s">
        <v>518</v>
      </c>
    </row>
    <row r="931" spans="1:22" hidden="1">
      <c r="A931">
        <v>1444</v>
      </c>
      <c r="B931" s="22">
        <v>1</v>
      </c>
      <c r="C931" s="22" t="s">
        <v>25</v>
      </c>
      <c r="D931" s="22" t="s">
        <v>14</v>
      </c>
      <c r="E931" s="22">
        <v>65</v>
      </c>
      <c r="F931" s="22">
        <v>35</v>
      </c>
      <c r="G931" s="22" t="s">
        <v>1682</v>
      </c>
      <c r="H931" s="22" t="s">
        <v>439</v>
      </c>
      <c r="I931" s="22">
        <v>0</v>
      </c>
      <c r="J931" s="22">
        <v>1</v>
      </c>
      <c r="K931" s="22">
        <v>0</v>
      </c>
      <c r="L931" s="22">
        <v>0</v>
      </c>
      <c r="M931" s="22" t="s">
        <v>1683</v>
      </c>
      <c r="N931" s="22">
        <v>5</v>
      </c>
      <c r="O931" s="22">
        <v>5</v>
      </c>
      <c r="P931" s="22">
        <v>0</v>
      </c>
      <c r="Q931" s="22">
        <v>1</v>
      </c>
      <c r="R931">
        <f>IFERROR(IF(I931=1,VLOOKUP(F931,Lookup!$A$2:$B$15,2,FALSE),0),0.5)</f>
        <v>0</v>
      </c>
      <c r="S931">
        <f>IF(K931=1,1,IFERROR(IF(H931="pass",VLOOKUP(F931,[1]Lookup!$D$2:$E$26,2,FALSE),0),1.6))</f>
        <v>1.6</v>
      </c>
      <c r="T931" s="6">
        <v>1.6875</v>
      </c>
      <c r="U931" s="6">
        <f t="shared" si="14"/>
        <v>1.6875</v>
      </c>
      <c r="V931" t="s">
        <v>489</v>
      </c>
    </row>
    <row r="932" spans="1:22" hidden="1">
      <c r="A932">
        <v>1446</v>
      </c>
      <c r="B932" s="22">
        <v>1</v>
      </c>
      <c r="C932" s="22" t="s">
        <v>25</v>
      </c>
      <c r="D932" s="22" t="s">
        <v>14</v>
      </c>
      <c r="E932" s="22">
        <v>48</v>
      </c>
      <c r="F932" s="22">
        <v>52</v>
      </c>
      <c r="G932" s="22" t="s">
        <v>1686</v>
      </c>
      <c r="H932" s="22" t="s">
        <v>439</v>
      </c>
      <c r="I932" s="22">
        <v>0</v>
      </c>
      <c r="J932" s="22">
        <v>1</v>
      </c>
      <c r="K932" s="22">
        <v>0</v>
      </c>
      <c r="L932" s="22">
        <v>0</v>
      </c>
      <c r="M932" s="22" t="s">
        <v>649</v>
      </c>
      <c r="N932" s="22">
        <v>5</v>
      </c>
      <c r="O932" s="22">
        <v>5</v>
      </c>
      <c r="P932" s="22">
        <v>0</v>
      </c>
      <c r="Q932" s="22">
        <v>1</v>
      </c>
      <c r="R932">
        <f>IFERROR(IF(I932=1,VLOOKUP(F932,Lookup!$A$2:$B$15,2,FALSE),0),0.5)</f>
        <v>0</v>
      </c>
      <c r="S932">
        <f>IF(K932=1,1,IFERROR(IF(H932="pass",VLOOKUP(F932,[1]Lookup!$D$2:$E$26,2,FALSE),0),1.6))</f>
        <v>1.6</v>
      </c>
      <c r="T932" s="6">
        <v>1.6875</v>
      </c>
      <c r="U932" s="6">
        <f t="shared" si="14"/>
        <v>1.6875</v>
      </c>
      <c r="V932" t="s">
        <v>150</v>
      </c>
    </row>
    <row r="933" spans="1:22" hidden="1">
      <c r="A933">
        <v>1448</v>
      </c>
      <c r="B933" s="22">
        <v>1</v>
      </c>
      <c r="C933" s="22" t="s">
        <v>25</v>
      </c>
      <c r="D933" s="22" t="s">
        <v>14</v>
      </c>
      <c r="E933" s="22">
        <v>26</v>
      </c>
      <c r="F933" s="22">
        <v>74</v>
      </c>
      <c r="G933" s="22" t="s">
        <v>1689</v>
      </c>
      <c r="H933" s="22" t="s">
        <v>439</v>
      </c>
      <c r="I933" s="22">
        <v>0</v>
      </c>
      <c r="J933" s="22">
        <v>1</v>
      </c>
      <c r="K933" s="22">
        <v>0</v>
      </c>
      <c r="L933" s="22">
        <v>0</v>
      </c>
      <c r="M933" s="22" t="s">
        <v>649</v>
      </c>
      <c r="N933" s="22">
        <v>10</v>
      </c>
      <c r="O933" s="22">
        <v>10</v>
      </c>
      <c r="P933" s="22">
        <v>0</v>
      </c>
      <c r="Q933" s="22">
        <v>1</v>
      </c>
      <c r="R933">
        <f>IFERROR(IF(I933=1,VLOOKUP(F933,Lookup!$A$2:$B$15,2,FALSE),0),0.5)</f>
        <v>0</v>
      </c>
      <c r="S933">
        <f>IF(K933=1,1,IFERROR(IF(H933="pass",VLOOKUP(F933,[1]Lookup!$D$2:$E$26,2,FALSE),0),1.6))</f>
        <v>1.6</v>
      </c>
      <c r="T933" s="6">
        <v>1.7750000000000001</v>
      </c>
      <c r="U933" s="6">
        <f t="shared" si="14"/>
        <v>1.7750000000000001</v>
      </c>
      <c r="V933" t="s">
        <v>150</v>
      </c>
    </row>
    <row r="934" spans="1:22" hidden="1">
      <c r="A934">
        <v>1450</v>
      </c>
      <c r="B934" s="22">
        <v>1</v>
      </c>
      <c r="C934" s="22" t="s">
        <v>25</v>
      </c>
      <c r="D934" s="22" t="s">
        <v>14</v>
      </c>
      <c r="E934" s="22">
        <v>12</v>
      </c>
      <c r="F934" s="22">
        <v>88</v>
      </c>
      <c r="G934" s="22" t="s">
        <v>1691</v>
      </c>
      <c r="H934" s="22" t="s">
        <v>439</v>
      </c>
      <c r="I934" s="22">
        <v>0</v>
      </c>
      <c r="J934" s="22">
        <v>1</v>
      </c>
      <c r="K934" s="22">
        <v>0</v>
      </c>
      <c r="L934" s="22">
        <v>0</v>
      </c>
      <c r="M934" s="22" t="s">
        <v>1683</v>
      </c>
      <c r="N934" s="22">
        <v>-3</v>
      </c>
      <c r="O934" s="22">
        <v>-3</v>
      </c>
      <c r="P934" s="22">
        <v>0</v>
      </c>
      <c r="Q934" s="22">
        <v>1</v>
      </c>
      <c r="R934">
        <f>IFERROR(IF(I934=1,VLOOKUP(F934,Lookup!$A$2:$B$15,2,FALSE),0),0.5)</f>
        <v>0</v>
      </c>
      <c r="S934">
        <f>IF(K934=1,1,IFERROR(IF(H934="pass",VLOOKUP(F934,[1]Lookup!$D$2:$E$26,2,FALSE),0),1.6))</f>
        <v>2.2000000000000002</v>
      </c>
      <c r="T934" s="6">
        <v>1.5475000000000001</v>
      </c>
      <c r="U934" s="6">
        <f t="shared" si="14"/>
        <v>1.9781500000000003</v>
      </c>
      <c r="V934" t="s">
        <v>489</v>
      </c>
    </row>
    <row r="935" spans="1:22" hidden="1">
      <c r="A935">
        <v>1452</v>
      </c>
      <c r="B935" s="22">
        <v>1</v>
      </c>
      <c r="C935" s="22" t="s">
        <v>25</v>
      </c>
      <c r="D935" s="22" t="s">
        <v>14</v>
      </c>
      <c r="E935" s="22">
        <v>10</v>
      </c>
      <c r="F935" s="22">
        <v>90</v>
      </c>
      <c r="G935" s="22" t="s">
        <v>1692</v>
      </c>
      <c r="H935" s="22" t="s">
        <v>439</v>
      </c>
      <c r="I935" s="22">
        <v>0</v>
      </c>
      <c r="J935" s="22">
        <v>1</v>
      </c>
      <c r="K935" s="22">
        <v>0</v>
      </c>
      <c r="L935" s="22">
        <v>0</v>
      </c>
      <c r="M935" s="22" t="s">
        <v>1693</v>
      </c>
      <c r="N935" s="22">
        <v>3</v>
      </c>
      <c r="O935" s="22">
        <v>3</v>
      </c>
      <c r="P935" s="22">
        <v>0</v>
      </c>
      <c r="Q935" s="22">
        <v>1</v>
      </c>
      <c r="R935">
        <f>IFERROR(IF(I935=1,VLOOKUP(F935,Lookup!$A$2:$B$15,2,FALSE),0),0.5)</f>
        <v>0</v>
      </c>
      <c r="S935">
        <f>IF(K935=1,1,IFERROR(IF(H935="pass",VLOOKUP(F935,[1]Lookup!$D$2:$E$26,2,FALSE),0),1.6))</f>
        <v>2.2000000000000002</v>
      </c>
      <c r="T935" s="6">
        <v>1.6525000000000001</v>
      </c>
      <c r="U935" s="6">
        <f t="shared" si="14"/>
        <v>2.0138500000000001</v>
      </c>
      <c r="V935" t="s">
        <v>126</v>
      </c>
    </row>
    <row r="936" spans="1:22" hidden="1">
      <c r="A936">
        <v>1457</v>
      </c>
      <c r="B936" s="22">
        <v>1</v>
      </c>
      <c r="C936" s="22" t="s">
        <v>14</v>
      </c>
      <c r="D936" s="22" t="s">
        <v>25</v>
      </c>
      <c r="E936" s="22">
        <v>70</v>
      </c>
      <c r="F936" s="22">
        <v>30</v>
      </c>
      <c r="G936" s="22" t="s">
        <v>1697</v>
      </c>
      <c r="H936" s="22" t="s">
        <v>439</v>
      </c>
      <c r="I936" s="22">
        <v>0</v>
      </c>
      <c r="J936" s="22">
        <v>1</v>
      </c>
      <c r="K936" s="22">
        <v>0</v>
      </c>
      <c r="L936" s="22">
        <v>0</v>
      </c>
      <c r="M936" s="22" t="s">
        <v>1696</v>
      </c>
      <c r="N936" s="22">
        <v>2</v>
      </c>
      <c r="O936" s="22">
        <v>2</v>
      </c>
      <c r="P936" s="22">
        <v>0</v>
      </c>
      <c r="Q936" s="22">
        <v>1</v>
      </c>
      <c r="R936">
        <f>IFERROR(IF(I936=1,VLOOKUP(F936,Lookup!$A$2:$B$15,2,FALSE),0),0.5)</f>
        <v>0</v>
      </c>
      <c r="S936">
        <f>IF(K936=1,1,IFERROR(IF(H936="pass",VLOOKUP(F936,[1]Lookup!$D$2:$E$26,2,FALSE),0),1.6))</f>
        <v>1.6</v>
      </c>
      <c r="T936" s="6">
        <v>1.635</v>
      </c>
      <c r="U936" s="6">
        <f t="shared" si="14"/>
        <v>1.635</v>
      </c>
      <c r="V936" t="s">
        <v>41</v>
      </c>
    </row>
    <row r="937" spans="1:22" hidden="1">
      <c r="A937">
        <v>1458</v>
      </c>
      <c r="B937" s="22">
        <v>1</v>
      </c>
      <c r="C937" s="22" t="s">
        <v>14</v>
      </c>
      <c r="D937" s="22" t="s">
        <v>25</v>
      </c>
      <c r="E937" s="22">
        <v>68</v>
      </c>
      <c r="F937" s="22">
        <v>32</v>
      </c>
      <c r="G937" s="22" t="s">
        <v>1698</v>
      </c>
      <c r="H937" s="22" t="s">
        <v>439</v>
      </c>
      <c r="I937" s="22">
        <v>0</v>
      </c>
      <c r="J937" s="22">
        <v>1</v>
      </c>
      <c r="K937" s="22">
        <v>0</v>
      </c>
      <c r="L937" s="22">
        <v>0</v>
      </c>
      <c r="M937" s="22" t="s">
        <v>1699</v>
      </c>
      <c r="N937" s="22">
        <v>7</v>
      </c>
      <c r="O937" s="22">
        <v>7</v>
      </c>
      <c r="P937" s="22">
        <v>0</v>
      </c>
      <c r="Q937" s="22">
        <v>1</v>
      </c>
      <c r="R937">
        <f>IFERROR(IF(I937=1,VLOOKUP(F937,Lookup!$A$2:$B$15,2,FALSE),0),0.5)</f>
        <v>0</v>
      </c>
      <c r="S937">
        <f>IF(K937=1,1,IFERROR(IF(H937="pass",VLOOKUP(F937,[1]Lookup!$D$2:$E$26,2,FALSE),0),1.6))</f>
        <v>1.6</v>
      </c>
      <c r="T937" s="6">
        <v>1.7225000000000001</v>
      </c>
      <c r="U937" s="6">
        <f t="shared" si="14"/>
        <v>1.7225000000000001</v>
      </c>
      <c r="V937" t="s">
        <v>466</v>
      </c>
    </row>
    <row r="938" spans="1:22" hidden="1">
      <c r="A938">
        <v>1467</v>
      </c>
      <c r="B938" s="22">
        <v>1</v>
      </c>
      <c r="C938" s="22" t="s">
        <v>14</v>
      </c>
      <c r="D938" s="22" t="s">
        <v>25</v>
      </c>
      <c r="E938" s="22">
        <v>20</v>
      </c>
      <c r="F938" s="22">
        <v>80</v>
      </c>
      <c r="G938" s="22" t="s">
        <v>1707</v>
      </c>
      <c r="H938" s="22" t="s">
        <v>439</v>
      </c>
      <c r="I938" s="22">
        <v>0</v>
      </c>
      <c r="J938" s="22">
        <v>1</v>
      </c>
      <c r="K938" s="22">
        <v>0</v>
      </c>
      <c r="L938" s="22">
        <v>0</v>
      </c>
      <c r="M938" s="22" t="s">
        <v>1708</v>
      </c>
      <c r="N938" s="22">
        <v>4</v>
      </c>
      <c r="O938" s="22">
        <v>4</v>
      </c>
      <c r="P938" s="22">
        <v>0</v>
      </c>
      <c r="Q938" s="22">
        <v>1</v>
      </c>
      <c r="R938">
        <f>IFERROR(IF(I938=1,VLOOKUP(F938,Lookup!$A$2:$B$15,2,FALSE),0),0.5)</f>
        <v>0</v>
      </c>
      <c r="S938">
        <f>IF(K938=1,1,IFERROR(IF(H938="pass",VLOOKUP(F938,[1]Lookup!$D$2:$E$26,2,FALSE),0),1.6))</f>
        <v>1.8</v>
      </c>
      <c r="T938" s="6">
        <v>1.6700000000000002</v>
      </c>
      <c r="U938" s="6">
        <f t="shared" si="14"/>
        <v>1.7558000000000002</v>
      </c>
      <c r="V938" t="s">
        <v>446</v>
      </c>
    </row>
    <row r="939" spans="1:22" hidden="1">
      <c r="A939">
        <v>1472</v>
      </c>
      <c r="B939" s="22">
        <v>1</v>
      </c>
      <c r="C939" s="22" t="s">
        <v>25</v>
      </c>
      <c r="D939" s="22" t="s">
        <v>14</v>
      </c>
      <c r="E939" s="22">
        <v>72</v>
      </c>
      <c r="F939" s="22">
        <v>28</v>
      </c>
      <c r="G939" s="22" t="s">
        <v>1710</v>
      </c>
      <c r="H939" s="22" t="s">
        <v>439</v>
      </c>
      <c r="I939" s="22">
        <v>0</v>
      </c>
      <c r="J939" s="22">
        <v>1</v>
      </c>
      <c r="K939" s="22">
        <v>0</v>
      </c>
      <c r="L939" s="22">
        <v>0</v>
      </c>
      <c r="M939" s="22" t="s">
        <v>1683</v>
      </c>
      <c r="N939" s="22">
        <v>12</v>
      </c>
      <c r="O939" s="22">
        <v>12</v>
      </c>
      <c r="P939" s="22">
        <v>0</v>
      </c>
      <c r="Q939" s="22">
        <v>1</v>
      </c>
      <c r="R939">
        <f>IFERROR(IF(I939=1,VLOOKUP(F939,Lookup!$A$2:$B$15,2,FALSE),0),0.5)</f>
        <v>0</v>
      </c>
      <c r="S939">
        <f>IF(K939=1,1,IFERROR(IF(H939="pass",VLOOKUP(F939,[1]Lookup!$D$2:$E$26,2,FALSE),0),1.6))</f>
        <v>1.6</v>
      </c>
      <c r="T939" s="6">
        <v>1.81</v>
      </c>
      <c r="U939" s="6">
        <f t="shared" si="14"/>
        <v>1.81</v>
      </c>
      <c r="V939" t="s">
        <v>489</v>
      </c>
    </row>
    <row r="940" spans="1:22" hidden="1">
      <c r="A940">
        <v>1473</v>
      </c>
      <c r="B940" s="22">
        <v>1</v>
      </c>
      <c r="C940" s="22" t="s">
        <v>25</v>
      </c>
      <c r="D940" s="22" t="s">
        <v>14</v>
      </c>
      <c r="E940" s="22">
        <v>72</v>
      </c>
      <c r="F940" s="22">
        <v>28</v>
      </c>
      <c r="G940" s="22" t="s">
        <v>1711</v>
      </c>
      <c r="H940" s="22" t="s">
        <v>439</v>
      </c>
      <c r="I940" s="22">
        <v>0</v>
      </c>
      <c r="J940" s="22">
        <v>1</v>
      </c>
      <c r="K940" s="22">
        <v>0</v>
      </c>
      <c r="L940" s="22">
        <v>0</v>
      </c>
      <c r="M940" s="22" t="s">
        <v>1510</v>
      </c>
      <c r="N940" s="22">
        <v>3</v>
      </c>
      <c r="O940" s="22">
        <v>3</v>
      </c>
      <c r="P940" s="22">
        <v>0</v>
      </c>
      <c r="Q940" s="22">
        <v>1</v>
      </c>
      <c r="R940">
        <f>IFERROR(IF(I940=1,VLOOKUP(F940,Lookup!$A$2:$B$15,2,FALSE),0),0.5)</f>
        <v>0</v>
      </c>
      <c r="S940">
        <f>IF(K940=1,1,IFERROR(IF(H940="pass",VLOOKUP(F940,[1]Lookup!$D$2:$E$26,2,FALSE),0),1.6))</f>
        <v>1.6</v>
      </c>
      <c r="T940" s="6">
        <v>1.6525000000000001</v>
      </c>
      <c r="U940" s="6">
        <f t="shared" si="14"/>
        <v>1.6525000000000001</v>
      </c>
      <c r="V940" t="s">
        <v>128</v>
      </c>
    </row>
    <row r="941" spans="1:22" hidden="1">
      <c r="A941">
        <v>1474</v>
      </c>
      <c r="B941" s="22">
        <v>1</v>
      </c>
      <c r="C941" s="22" t="s">
        <v>25</v>
      </c>
      <c r="D941" s="22" t="s">
        <v>14</v>
      </c>
      <c r="E941" s="22">
        <v>68</v>
      </c>
      <c r="F941" s="22">
        <v>32</v>
      </c>
      <c r="G941" s="22" t="s">
        <v>1712</v>
      </c>
      <c r="H941" s="22" t="s">
        <v>439</v>
      </c>
      <c r="I941" s="22">
        <v>0</v>
      </c>
      <c r="J941" s="22">
        <v>1</v>
      </c>
      <c r="K941" s="22">
        <v>0</v>
      </c>
      <c r="L941" s="22">
        <v>0</v>
      </c>
      <c r="M941" s="22" t="s">
        <v>1681</v>
      </c>
      <c r="N941" s="22">
        <v>3</v>
      </c>
      <c r="O941" s="22">
        <v>3</v>
      </c>
      <c r="P941" s="22">
        <v>0</v>
      </c>
      <c r="Q941" s="22">
        <v>1</v>
      </c>
      <c r="R941">
        <f>IFERROR(IF(I941=1,VLOOKUP(F941,Lookup!$A$2:$B$15,2,FALSE),0),0.5)</f>
        <v>0</v>
      </c>
      <c r="S941">
        <f>IF(K941=1,1,IFERROR(IF(H941="pass",VLOOKUP(F941,[1]Lookup!$D$2:$E$26,2,FALSE),0),1.6))</f>
        <v>1.6</v>
      </c>
      <c r="T941" s="6">
        <v>1.6525000000000001</v>
      </c>
      <c r="U941" s="6">
        <f t="shared" si="14"/>
        <v>1.6525000000000001</v>
      </c>
      <c r="V941" t="s">
        <v>108</v>
      </c>
    </row>
    <row r="942" spans="1:22" hidden="1">
      <c r="A942">
        <v>1476</v>
      </c>
      <c r="B942" s="22">
        <v>1</v>
      </c>
      <c r="C942" s="22" t="s">
        <v>14</v>
      </c>
      <c r="D942" s="22" t="s">
        <v>25</v>
      </c>
      <c r="E942" s="22">
        <v>71</v>
      </c>
      <c r="F942" s="22">
        <v>29</v>
      </c>
      <c r="G942" s="22" t="s">
        <v>1713</v>
      </c>
      <c r="H942" s="22" t="s">
        <v>439</v>
      </c>
      <c r="I942" s="22">
        <v>0</v>
      </c>
      <c r="J942" s="22">
        <v>1</v>
      </c>
      <c r="K942" s="22">
        <v>0</v>
      </c>
      <c r="L942" s="22">
        <v>0</v>
      </c>
      <c r="M942" s="22" t="s">
        <v>1696</v>
      </c>
      <c r="N942" s="22">
        <v>1</v>
      </c>
      <c r="O942" s="22">
        <v>1</v>
      </c>
      <c r="P942" s="22">
        <v>0</v>
      </c>
      <c r="Q942" s="22">
        <v>1</v>
      </c>
      <c r="R942">
        <f>IFERROR(IF(I942=1,VLOOKUP(F942,Lookup!$A$2:$B$15,2,FALSE),0),0.5)</f>
        <v>0</v>
      </c>
      <c r="S942">
        <f>IF(K942=1,1,IFERROR(IF(H942="pass",VLOOKUP(F942,[1]Lookup!$D$2:$E$26,2,FALSE),0),1.6))</f>
        <v>1.6</v>
      </c>
      <c r="T942" s="6">
        <v>1.6175000000000002</v>
      </c>
      <c r="U942" s="6">
        <f t="shared" si="14"/>
        <v>1.6175000000000002</v>
      </c>
      <c r="V942" t="s">
        <v>41</v>
      </c>
    </row>
    <row r="943" spans="1:22" hidden="1">
      <c r="A943">
        <v>1482</v>
      </c>
      <c r="B943" s="22">
        <v>1</v>
      </c>
      <c r="C943" s="22" t="s">
        <v>14</v>
      </c>
      <c r="D943" s="22" t="s">
        <v>25</v>
      </c>
      <c r="E943" s="22">
        <v>23</v>
      </c>
      <c r="F943" s="22">
        <v>77</v>
      </c>
      <c r="G943" s="22" t="s">
        <v>1717</v>
      </c>
      <c r="H943" s="22" t="s">
        <v>439</v>
      </c>
      <c r="I943" s="22">
        <v>0</v>
      </c>
      <c r="J943" s="22">
        <v>1</v>
      </c>
      <c r="K943" s="22">
        <v>0</v>
      </c>
      <c r="L943" s="22">
        <v>0</v>
      </c>
      <c r="M943" s="22" t="s">
        <v>1696</v>
      </c>
      <c r="N943" s="22">
        <v>4</v>
      </c>
      <c r="O943" s="22">
        <v>4</v>
      </c>
      <c r="P943" s="22">
        <v>0</v>
      </c>
      <c r="Q943" s="22">
        <v>1</v>
      </c>
      <c r="R943">
        <f>IFERROR(IF(I943=1,VLOOKUP(F943,Lookup!$A$2:$B$15,2,FALSE),0),0.5)</f>
        <v>0</v>
      </c>
      <c r="S943">
        <f>IF(K943=1,1,IFERROR(IF(H943="pass",VLOOKUP(F943,[1]Lookup!$D$2:$E$26,2,FALSE),0),1.6))</f>
        <v>1.8</v>
      </c>
      <c r="T943" s="6">
        <v>1.6700000000000002</v>
      </c>
      <c r="U943" s="6">
        <f t="shared" si="14"/>
        <v>1.7558000000000002</v>
      </c>
      <c r="V943" t="s">
        <v>41</v>
      </c>
    </row>
    <row r="944" spans="1:22" hidden="1">
      <c r="A944">
        <v>1488</v>
      </c>
      <c r="B944" s="22">
        <v>1</v>
      </c>
      <c r="C944" s="22" t="s">
        <v>25</v>
      </c>
      <c r="D944" s="22" t="s">
        <v>14</v>
      </c>
      <c r="E944" s="22">
        <v>66</v>
      </c>
      <c r="F944" s="22">
        <v>34</v>
      </c>
      <c r="G944" s="22" t="s">
        <v>1720</v>
      </c>
      <c r="H944" s="22" t="s">
        <v>439</v>
      </c>
      <c r="I944" s="22">
        <v>0</v>
      </c>
      <c r="J944" s="22">
        <v>1</v>
      </c>
      <c r="K944" s="22">
        <v>0</v>
      </c>
      <c r="L944" s="22">
        <v>0</v>
      </c>
      <c r="M944" s="22" t="s">
        <v>1693</v>
      </c>
      <c r="N944" s="22">
        <v>11</v>
      </c>
      <c r="O944" s="22">
        <v>11</v>
      </c>
      <c r="P944" s="22">
        <v>0</v>
      </c>
      <c r="Q944" s="22">
        <v>1</v>
      </c>
      <c r="R944">
        <f>IFERROR(IF(I944=1,VLOOKUP(F944,Lookup!$A$2:$B$15,2,FALSE),0),0.5)</f>
        <v>0</v>
      </c>
      <c r="S944">
        <f>IF(K944=1,1,IFERROR(IF(H944="pass",VLOOKUP(F944,[1]Lookup!$D$2:$E$26,2,FALSE),0),1.6))</f>
        <v>1.6</v>
      </c>
      <c r="T944" s="6">
        <v>1.7925</v>
      </c>
      <c r="U944" s="6">
        <f t="shared" si="14"/>
        <v>1.7925</v>
      </c>
      <c r="V944" t="s">
        <v>126</v>
      </c>
    </row>
    <row r="945" spans="1:22" hidden="1">
      <c r="A945">
        <v>1490</v>
      </c>
      <c r="B945" s="22">
        <v>1</v>
      </c>
      <c r="C945" s="22" t="s">
        <v>25</v>
      </c>
      <c r="D945" s="22" t="s">
        <v>14</v>
      </c>
      <c r="E945" s="22">
        <v>53</v>
      </c>
      <c r="F945" s="22">
        <v>47</v>
      </c>
      <c r="G945" s="22" t="s">
        <v>1722</v>
      </c>
      <c r="H945" s="22" t="s">
        <v>439</v>
      </c>
      <c r="I945" s="22">
        <v>0</v>
      </c>
      <c r="J945" s="22">
        <v>1</v>
      </c>
      <c r="K945" s="22">
        <v>0</v>
      </c>
      <c r="L945" s="22">
        <v>0</v>
      </c>
      <c r="M945" s="22" t="s">
        <v>1693</v>
      </c>
      <c r="N945" s="22">
        <v>2</v>
      </c>
      <c r="O945" s="22">
        <v>2</v>
      </c>
      <c r="P945" s="22">
        <v>0</v>
      </c>
      <c r="Q945" s="22">
        <v>1</v>
      </c>
      <c r="R945">
        <f>IFERROR(IF(I945=1,VLOOKUP(F945,Lookup!$A$2:$B$15,2,FALSE),0),0.5)</f>
        <v>0</v>
      </c>
      <c r="S945">
        <f>IF(K945=1,1,IFERROR(IF(H945="pass",VLOOKUP(F945,[1]Lookup!$D$2:$E$26,2,FALSE),0),1.6))</f>
        <v>1.6</v>
      </c>
      <c r="T945" s="6">
        <v>1.635</v>
      </c>
      <c r="U945" s="6">
        <f t="shared" si="14"/>
        <v>1.635</v>
      </c>
      <c r="V945" t="s">
        <v>126</v>
      </c>
    </row>
    <row r="946" spans="1:22" hidden="1">
      <c r="A946">
        <v>1491</v>
      </c>
      <c r="B946" s="22">
        <v>1</v>
      </c>
      <c r="C946" s="22" t="s">
        <v>25</v>
      </c>
      <c r="D946" s="22" t="s">
        <v>14</v>
      </c>
      <c r="E946" s="22">
        <v>43</v>
      </c>
      <c r="F946" s="22">
        <v>57</v>
      </c>
      <c r="G946" s="22" t="s">
        <v>1723</v>
      </c>
      <c r="H946" s="22" t="s">
        <v>439</v>
      </c>
      <c r="I946" s="22">
        <v>0</v>
      </c>
      <c r="J946" s="22">
        <v>1</v>
      </c>
      <c r="K946" s="22">
        <v>0</v>
      </c>
      <c r="L946" s="22">
        <v>0</v>
      </c>
      <c r="M946" s="22" t="s">
        <v>1681</v>
      </c>
      <c r="N946" s="22">
        <v>18</v>
      </c>
      <c r="O946" s="22">
        <v>18</v>
      </c>
      <c r="P946" s="22">
        <v>0</v>
      </c>
      <c r="Q946" s="22">
        <v>1</v>
      </c>
      <c r="R946">
        <f>IFERROR(IF(I946=1,VLOOKUP(F946,Lookup!$A$2:$B$15,2,FALSE),0),0.5)</f>
        <v>0</v>
      </c>
      <c r="S946">
        <f>IF(K946=1,1,IFERROR(IF(H946="pass",VLOOKUP(F946,[1]Lookup!$D$2:$E$26,2,FALSE),0),1.6))</f>
        <v>1.6</v>
      </c>
      <c r="T946" s="6">
        <v>1.915</v>
      </c>
      <c r="U946" s="6">
        <f t="shared" si="14"/>
        <v>1.915</v>
      </c>
      <c r="V946" t="s">
        <v>108</v>
      </c>
    </row>
    <row r="947" spans="1:22" hidden="1">
      <c r="A947">
        <v>1492</v>
      </c>
      <c r="B947" s="22">
        <v>1</v>
      </c>
      <c r="C947" s="22" t="s">
        <v>25</v>
      </c>
      <c r="D947" s="22" t="s">
        <v>14</v>
      </c>
      <c r="E947" s="22">
        <v>21</v>
      </c>
      <c r="F947" s="22">
        <v>79</v>
      </c>
      <c r="G947" s="22" t="s">
        <v>1724</v>
      </c>
      <c r="H947" s="22" t="s">
        <v>439</v>
      </c>
      <c r="I947" s="22">
        <v>0</v>
      </c>
      <c r="J947" s="22">
        <v>1</v>
      </c>
      <c r="K947" s="22">
        <v>0</v>
      </c>
      <c r="L947" s="22">
        <v>0</v>
      </c>
      <c r="M947" s="22" t="s">
        <v>649</v>
      </c>
      <c r="N947" s="22">
        <v>7</v>
      </c>
      <c r="O947" s="22">
        <v>7</v>
      </c>
      <c r="P947" s="22">
        <v>0</v>
      </c>
      <c r="Q947" s="22">
        <v>1</v>
      </c>
      <c r="R947">
        <f>IFERROR(IF(I947=1,VLOOKUP(F947,Lookup!$A$2:$B$15,2,FALSE),0),0.5)</f>
        <v>0</v>
      </c>
      <c r="S947">
        <f>IF(K947=1,1,IFERROR(IF(H947="pass",VLOOKUP(F947,[1]Lookup!$D$2:$E$26,2,FALSE),0),1.6))</f>
        <v>1.8</v>
      </c>
      <c r="T947" s="6">
        <v>1.7225000000000001</v>
      </c>
      <c r="U947" s="6">
        <f t="shared" si="14"/>
        <v>1.7736500000000004</v>
      </c>
      <c r="V947" t="s">
        <v>150</v>
      </c>
    </row>
    <row r="948" spans="1:22" hidden="1">
      <c r="A948">
        <v>1495</v>
      </c>
      <c r="B948" s="22">
        <v>1</v>
      </c>
      <c r="C948" s="22" t="s">
        <v>25</v>
      </c>
      <c r="D948" s="22" t="s">
        <v>14</v>
      </c>
      <c r="E948" s="22">
        <v>15</v>
      </c>
      <c r="F948" s="22">
        <v>85</v>
      </c>
      <c r="G948" s="22" t="s">
        <v>1726</v>
      </c>
      <c r="H948" s="22" t="s">
        <v>439</v>
      </c>
      <c r="I948" s="22">
        <v>0</v>
      </c>
      <c r="J948" s="22">
        <v>1</v>
      </c>
      <c r="K948" s="22">
        <v>0</v>
      </c>
      <c r="L948" s="22">
        <v>0</v>
      </c>
      <c r="M948" s="22" t="s">
        <v>1693</v>
      </c>
      <c r="N948" s="22">
        <v>7</v>
      </c>
      <c r="O948" s="22">
        <v>7</v>
      </c>
      <c r="P948" s="22">
        <v>0</v>
      </c>
      <c r="Q948" s="22">
        <v>1</v>
      </c>
      <c r="R948">
        <f>IFERROR(IF(I948=1,VLOOKUP(F948,Lookup!$A$2:$B$15,2,FALSE),0),0.5)</f>
        <v>0</v>
      </c>
      <c r="S948">
        <f>IF(K948=1,1,IFERROR(IF(H948="pass",VLOOKUP(F948,[1]Lookup!$D$2:$E$26,2,FALSE),0),1.6))</f>
        <v>2</v>
      </c>
      <c r="T948" s="6">
        <v>1.7225000000000001</v>
      </c>
      <c r="U948" s="6">
        <f t="shared" si="14"/>
        <v>1.9056500000000001</v>
      </c>
      <c r="V948" t="s">
        <v>126</v>
      </c>
    </row>
    <row r="949" spans="1:22" hidden="1">
      <c r="A949">
        <v>1498</v>
      </c>
      <c r="B949" s="22">
        <v>1</v>
      </c>
      <c r="C949" s="22" t="s">
        <v>14</v>
      </c>
      <c r="D949" s="22" t="s">
        <v>25</v>
      </c>
      <c r="E949" s="22">
        <v>68</v>
      </c>
      <c r="F949" s="22">
        <v>32</v>
      </c>
      <c r="G949" s="22" t="s">
        <v>1727</v>
      </c>
      <c r="H949" s="22" t="s">
        <v>439</v>
      </c>
      <c r="I949" s="22">
        <v>0</v>
      </c>
      <c r="J949" s="22">
        <v>1</v>
      </c>
      <c r="K949" s="22">
        <v>0</v>
      </c>
      <c r="L949" s="22">
        <v>0</v>
      </c>
      <c r="M949" s="22" t="s">
        <v>1728</v>
      </c>
      <c r="N949" s="22">
        <v>-9</v>
      </c>
      <c r="O949" s="22">
        <v>-9</v>
      </c>
      <c r="P949" s="22">
        <v>0</v>
      </c>
      <c r="Q949" s="22">
        <v>1</v>
      </c>
      <c r="R949">
        <f>IFERROR(IF(I949=1,VLOOKUP(F949,Lookup!$A$2:$B$15,2,FALSE),0),0.5)</f>
        <v>0</v>
      </c>
      <c r="S949">
        <f>IF(K949=1,1,IFERROR(IF(H949="pass",VLOOKUP(F949,[1]Lookup!$D$2:$E$26,2,FALSE),0),1.6))</f>
        <v>1.6</v>
      </c>
      <c r="T949" s="6">
        <v>1.4425000000000001</v>
      </c>
      <c r="U949" s="6">
        <f t="shared" si="14"/>
        <v>1.4425000000000001</v>
      </c>
      <c r="V949" t="s">
        <v>115</v>
      </c>
    </row>
    <row r="950" spans="1:22" hidden="1">
      <c r="A950">
        <v>1499</v>
      </c>
      <c r="B950" s="22">
        <v>1</v>
      </c>
      <c r="C950" s="22" t="s">
        <v>14</v>
      </c>
      <c r="D950" s="22" t="s">
        <v>25</v>
      </c>
      <c r="E950" s="22">
        <v>68</v>
      </c>
      <c r="F950" s="22">
        <v>32</v>
      </c>
      <c r="G950" s="22" t="s">
        <v>1729</v>
      </c>
      <c r="H950" s="22" t="s">
        <v>439</v>
      </c>
      <c r="I950" s="22">
        <v>0</v>
      </c>
      <c r="J950" s="22">
        <v>1</v>
      </c>
      <c r="K950" s="22">
        <v>0</v>
      </c>
      <c r="L950" s="22">
        <v>0</v>
      </c>
      <c r="M950" s="22" t="s">
        <v>1699</v>
      </c>
      <c r="N950" s="22">
        <v>24</v>
      </c>
      <c r="O950" s="22">
        <v>24</v>
      </c>
      <c r="P950" s="22">
        <v>0</v>
      </c>
      <c r="Q950" s="22">
        <v>1</v>
      </c>
      <c r="R950">
        <f>IFERROR(IF(I950=1,VLOOKUP(F950,Lookup!$A$2:$B$15,2,FALSE),0),0.5)</f>
        <v>0</v>
      </c>
      <c r="S950">
        <f>IF(K950=1,1,IFERROR(IF(H950="pass",VLOOKUP(F950,[1]Lookup!$D$2:$E$26,2,FALSE),0),1.6))</f>
        <v>1.6</v>
      </c>
      <c r="T950" s="6">
        <v>2.02</v>
      </c>
      <c r="U950" s="6">
        <f t="shared" si="14"/>
        <v>2.02</v>
      </c>
      <c r="V950" t="s">
        <v>466</v>
      </c>
    </row>
    <row r="951" spans="1:22" hidden="1">
      <c r="A951">
        <v>1500</v>
      </c>
      <c r="B951" s="22">
        <v>1</v>
      </c>
      <c r="C951" s="22" t="s">
        <v>14</v>
      </c>
      <c r="D951" s="22" t="s">
        <v>25</v>
      </c>
      <c r="E951" s="22">
        <v>68</v>
      </c>
      <c r="F951" s="22">
        <v>32</v>
      </c>
      <c r="G951" s="22" t="s">
        <v>1730</v>
      </c>
      <c r="H951" s="22" t="s">
        <v>439</v>
      </c>
      <c r="I951" s="22">
        <v>0</v>
      </c>
      <c r="J951" s="22">
        <v>1</v>
      </c>
      <c r="K951" s="22">
        <v>0</v>
      </c>
      <c r="L951" s="22">
        <v>0</v>
      </c>
      <c r="M951" s="22" t="s">
        <v>1699</v>
      </c>
      <c r="N951" s="22">
        <v>10</v>
      </c>
      <c r="O951" s="22">
        <v>10</v>
      </c>
      <c r="P951" s="22">
        <v>0</v>
      </c>
      <c r="Q951" s="22">
        <v>1</v>
      </c>
      <c r="R951">
        <f>IFERROR(IF(I951=1,VLOOKUP(F951,Lookup!$A$2:$B$15,2,FALSE),0),0.5)</f>
        <v>0</v>
      </c>
      <c r="S951">
        <f>IF(K951=1,1,IFERROR(IF(H951="pass",VLOOKUP(F951,[1]Lookup!$D$2:$E$26,2,FALSE),0),1.6))</f>
        <v>1.6</v>
      </c>
      <c r="T951" s="6">
        <v>1.7750000000000001</v>
      </c>
      <c r="U951" s="6">
        <f t="shared" si="14"/>
        <v>1.7750000000000001</v>
      </c>
      <c r="V951" t="s">
        <v>466</v>
      </c>
    </row>
    <row r="952" spans="1:22" hidden="1">
      <c r="A952">
        <v>1503</v>
      </c>
      <c r="B952" s="22">
        <v>1</v>
      </c>
      <c r="C952" s="22" t="s">
        <v>25</v>
      </c>
      <c r="D952" s="22" t="s">
        <v>14</v>
      </c>
      <c r="E952" s="22">
        <v>70</v>
      </c>
      <c r="F952" s="22">
        <v>30</v>
      </c>
      <c r="G952" s="22" t="s">
        <v>1732</v>
      </c>
      <c r="H952" s="22" t="s">
        <v>439</v>
      </c>
      <c r="I952" s="22">
        <v>0</v>
      </c>
      <c r="J952" s="22">
        <v>1</v>
      </c>
      <c r="K952" s="22">
        <v>0</v>
      </c>
      <c r="L952" s="22">
        <v>0</v>
      </c>
      <c r="M952" s="22" t="s">
        <v>1733</v>
      </c>
      <c r="N952" s="22">
        <v>-1</v>
      </c>
      <c r="O952" s="22">
        <v>-1</v>
      </c>
      <c r="P952" s="22">
        <v>0</v>
      </c>
      <c r="Q952" s="22">
        <v>1</v>
      </c>
      <c r="R952">
        <f>IFERROR(IF(I952=1,VLOOKUP(F952,Lookup!$A$2:$B$15,2,FALSE),0),0.5)</f>
        <v>0</v>
      </c>
      <c r="S952">
        <f>IF(K952=1,1,IFERROR(IF(H952="pass",VLOOKUP(F952,[1]Lookup!$D$2:$E$26,2,FALSE),0),1.6))</f>
        <v>1.6</v>
      </c>
      <c r="T952" s="6">
        <v>1.5825</v>
      </c>
      <c r="U952" s="6">
        <f t="shared" si="14"/>
        <v>1.5825</v>
      </c>
      <c r="V952" t="s">
        <v>421</v>
      </c>
    </row>
    <row r="953" spans="1:22" hidden="1">
      <c r="A953">
        <v>1506</v>
      </c>
      <c r="B953" s="22">
        <v>1</v>
      </c>
      <c r="C953" s="22" t="s">
        <v>25</v>
      </c>
      <c r="D953" s="22" t="s">
        <v>14</v>
      </c>
      <c r="E953" s="22">
        <v>64</v>
      </c>
      <c r="F953" s="22">
        <v>36</v>
      </c>
      <c r="G953" s="22" t="s">
        <v>1735</v>
      </c>
      <c r="H953" s="22" t="s">
        <v>439</v>
      </c>
      <c r="I953" s="22">
        <v>0</v>
      </c>
      <c r="J953" s="22">
        <v>1</v>
      </c>
      <c r="K953" s="22">
        <v>0</v>
      </c>
      <c r="L953" s="22">
        <v>0</v>
      </c>
      <c r="M953" s="22" t="s">
        <v>649</v>
      </c>
      <c r="N953" s="22">
        <v>5</v>
      </c>
      <c r="O953" s="22">
        <v>5</v>
      </c>
      <c r="P953" s="22">
        <v>0</v>
      </c>
      <c r="Q953" s="22">
        <v>1</v>
      </c>
      <c r="R953">
        <f>IFERROR(IF(I953=1,VLOOKUP(F953,Lookup!$A$2:$B$15,2,FALSE),0),0.5)</f>
        <v>0</v>
      </c>
      <c r="S953">
        <f>IF(K953=1,1,IFERROR(IF(H953="pass",VLOOKUP(F953,[1]Lookup!$D$2:$E$26,2,FALSE),0),1.6))</f>
        <v>1.6</v>
      </c>
      <c r="T953" s="6">
        <v>1.6875</v>
      </c>
      <c r="U953" s="6">
        <f t="shared" si="14"/>
        <v>1.6875</v>
      </c>
      <c r="V953" t="s">
        <v>150</v>
      </c>
    </row>
    <row r="954" spans="1:22" hidden="1">
      <c r="A954">
        <v>1508</v>
      </c>
      <c r="B954" s="22">
        <v>1</v>
      </c>
      <c r="C954" s="22" t="s">
        <v>25</v>
      </c>
      <c r="D954" s="22" t="s">
        <v>14</v>
      </c>
      <c r="E954" s="22">
        <v>56</v>
      </c>
      <c r="F954" s="22">
        <v>44</v>
      </c>
      <c r="G954" s="22" t="s">
        <v>1738</v>
      </c>
      <c r="H954" s="22" t="s">
        <v>439</v>
      </c>
      <c r="I954" s="22">
        <v>0</v>
      </c>
      <c r="J954" s="22">
        <v>1</v>
      </c>
      <c r="K954" s="22">
        <v>0</v>
      </c>
      <c r="L954" s="22">
        <v>0</v>
      </c>
      <c r="M954" s="22" t="s">
        <v>1683</v>
      </c>
      <c r="N954" s="22">
        <v>16</v>
      </c>
      <c r="O954" s="22">
        <v>16</v>
      </c>
      <c r="P954" s="22">
        <v>0</v>
      </c>
      <c r="Q954" s="22">
        <v>1</v>
      </c>
      <c r="R954">
        <f>IFERROR(IF(I954=1,VLOOKUP(F954,Lookup!$A$2:$B$15,2,FALSE),0),0.5)</f>
        <v>0</v>
      </c>
      <c r="S954">
        <f>IF(K954=1,1,IFERROR(IF(H954="pass",VLOOKUP(F954,[1]Lookup!$D$2:$E$26,2,FALSE),0),1.6))</f>
        <v>1.6</v>
      </c>
      <c r="T954" s="6">
        <v>1.8800000000000001</v>
      </c>
      <c r="U954" s="6">
        <f t="shared" si="14"/>
        <v>1.8800000000000001</v>
      </c>
      <c r="V954" t="s">
        <v>489</v>
      </c>
    </row>
    <row r="955" spans="1:22" hidden="1">
      <c r="A955">
        <v>1510</v>
      </c>
      <c r="B955" s="22">
        <v>1</v>
      </c>
      <c r="C955" s="22" t="s">
        <v>25</v>
      </c>
      <c r="D955" s="22" t="s">
        <v>14</v>
      </c>
      <c r="E955" s="22">
        <v>66</v>
      </c>
      <c r="F955" s="22">
        <v>34</v>
      </c>
      <c r="G955" s="22" t="s">
        <v>1739</v>
      </c>
      <c r="H955" s="22" t="s">
        <v>439</v>
      </c>
      <c r="I955" s="22">
        <v>0</v>
      </c>
      <c r="J955" s="22">
        <v>1</v>
      </c>
      <c r="K955" s="22">
        <v>0</v>
      </c>
      <c r="L955" s="22">
        <v>0</v>
      </c>
      <c r="M955" s="22" t="s">
        <v>1681</v>
      </c>
      <c r="N955" s="22">
        <v>-1</v>
      </c>
      <c r="O955" s="22">
        <v>-1</v>
      </c>
      <c r="P955" s="22">
        <v>0</v>
      </c>
      <c r="Q955" s="22">
        <v>1</v>
      </c>
      <c r="R955">
        <f>IFERROR(IF(I955=1,VLOOKUP(F955,Lookup!$A$2:$B$15,2,FALSE),0),0.5)</f>
        <v>0</v>
      </c>
      <c r="S955">
        <f>IF(K955=1,1,IFERROR(IF(H955="pass",VLOOKUP(F955,[1]Lookup!$D$2:$E$26,2,FALSE),0),1.6))</f>
        <v>1.6</v>
      </c>
      <c r="T955" s="6">
        <v>1.5825</v>
      </c>
      <c r="U955" s="6">
        <f t="shared" si="14"/>
        <v>1.5825</v>
      </c>
      <c r="V955" t="s">
        <v>108</v>
      </c>
    </row>
    <row r="956" spans="1:22" hidden="1">
      <c r="A956">
        <v>1511</v>
      </c>
      <c r="B956" s="22">
        <v>1</v>
      </c>
      <c r="C956" s="22" t="s">
        <v>25</v>
      </c>
      <c r="D956" s="22" t="s">
        <v>14</v>
      </c>
      <c r="E956" s="22">
        <v>49</v>
      </c>
      <c r="F956" s="22">
        <v>51</v>
      </c>
      <c r="G956" s="22" t="s">
        <v>1740</v>
      </c>
      <c r="H956" s="22" t="s">
        <v>439</v>
      </c>
      <c r="I956" s="22">
        <v>0</v>
      </c>
      <c r="J956" s="22">
        <v>1</v>
      </c>
      <c r="K956" s="22">
        <v>0</v>
      </c>
      <c r="L956" s="22">
        <v>0</v>
      </c>
      <c r="M956" s="22" t="s">
        <v>649</v>
      </c>
      <c r="N956" s="22">
        <v>4</v>
      </c>
      <c r="O956" s="22">
        <v>4</v>
      </c>
      <c r="P956" s="22">
        <v>0</v>
      </c>
      <c r="Q956" s="22">
        <v>1</v>
      </c>
      <c r="R956">
        <f>IFERROR(IF(I956=1,VLOOKUP(F956,Lookup!$A$2:$B$15,2,FALSE),0),0.5)</f>
        <v>0</v>
      </c>
      <c r="S956">
        <f>IF(K956=1,1,IFERROR(IF(H956="pass",VLOOKUP(F956,[1]Lookup!$D$2:$E$26,2,FALSE),0),1.6))</f>
        <v>1.6</v>
      </c>
      <c r="T956" s="6">
        <v>1.6700000000000002</v>
      </c>
      <c r="U956" s="6">
        <f t="shared" si="14"/>
        <v>1.6700000000000002</v>
      </c>
      <c r="V956" t="s">
        <v>150</v>
      </c>
    </row>
    <row r="957" spans="1:22" hidden="1">
      <c r="A957">
        <v>1513</v>
      </c>
      <c r="B957" s="22">
        <v>1</v>
      </c>
      <c r="C957" s="22" t="s">
        <v>25</v>
      </c>
      <c r="D957" s="22" t="s">
        <v>14</v>
      </c>
      <c r="E957" s="22">
        <v>45</v>
      </c>
      <c r="F957" s="22">
        <v>55</v>
      </c>
      <c r="G957" s="22" t="s">
        <v>1742</v>
      </c>
      <c r="H957" s="22" t="s">
        <v>439</v>
      </c>
      <c r="I957" s="22">
        <v>0</v>
      </c>
      <c r="J957" s="22">
        <v>1</v>
      </c>
      <c r="K957" s="22">
        <v>0</v>
      </c>
      <c r="L957" s="22">
        <v>0</v>
      </c>
      <c r="M957" s="22" t="s">
        <v>1743</v>
      </c>
      <c r="N957" s="22">
        <v>17</v>
      </c>
      <c r="O957" s="22">
        <v>17</v>
      </c>
      <c r="P957" s="22">
        <v>0</v>
      </c>
      <c r="Q957" s="22">
        <v>1</v>
      </c>
      <c r="R957">
        <f>IFERROR(IF(I957=1,VLOOKUP(F957,Lookup!$A$2:$B$15,2,FALSE),0),0.5)</f>
        <v>0</v>
      </c>
      <c r="S957">
        <f>IF(K957=1,1,IFERROR(IF(H957="pass",VLOOKUP(F957,[1]Lookup!$D$2:$E$26,2,FALSE),0),1.6))</f>
        <v>1.6</v>
      </c>
      <c r="T957" s="6">
        <v>1.8975</v>
      </c>
      <c r="U957" s="6">
        <f t="shared" si="14"/>
        <v>1.8975</v>
      </c>
      <c r="V957" t="s">
        <v>494</v>
      </c>
    </row>
    <row r="958" spans="1:22" hidden="1">
      <c r="A958">
        <v>1514</v>
      </c>
      <c r="B958" s="22">
        <v>1</v>
      </c>
      <c r="C958" s="22" t="s">
        <v>25</v>
      </c>
      <c r="D958" s="22" t="s">
        <v>14</v>
      </c>
      <c r="E958" s="22">
        <v>28</v>
      </c>
      <c r="F958" s="22">
        <v>72</v>
      </c>
      <c r="G958" s="22" t="s">
        <v>1744</v>
      </c>
      <c r="H958" s="22" t="s">
        <v>439</v>
      </c>
      <c r="I958" s="22">
        <v>0</v>
      </c>
      <c r="J958" s="22">
        <v>1</v>
      </c>
      <c r="K958" s="22">
        <v>0</v>
      </c>
      <c r="L958" s="22">
        <v>0</v>
      </c>
      <c r="M958" s="22" t="s">
        <v>649</v>
      </c>
      <c r="N958" s="22">
        <v>4</v>
      </c>
      <c r="O958" s="22">
        <v>4</v>
      </c>
      <c r="P958" s="22">
        <v>0</v>
      </c>
      <c r="Q958" s="22">
        <v>1</v>
      </c>
      <c r="R958">
        <f>IFERROR(IF(I958=1,VLOOKUP(F958,Lookup!$A$2:$B$15,2,FALSE),0),0.5)</f>
        <v>0</v>
      </c>
      <c r="S958">
        <f>IF(K958=1,1,IFERROR(IF(H958="pass",VLOOKUP(F958,[1]Lookup!$D$2:$E$26,2,FALSE),0),1.6))</f>
        <v>1.6</v>
      </c>
      <c r="T958" s="6">
        <v>1.6700000000000002</v>
      </c>
      <c r="U958" s="6">
        <f t="shared" si="14"/>
        <v>1.6700000000000002</v>
      </c>
      <c r="V958" t="s">
        <v>150</v>
      </c>
    </row>
    <row r="959" spans="1:22" hidden="1">
      <c r="A959">
        <v>1522</v>
      </c>
      <c r="B959" s="22">
        <v>1</v>
      </c>
      <c r="C959" s="22" t="s">
        <v>25</v>
      </c>
      <c r="D959" s="22" t="s">
        <v>14</v>
      </c>
      <c r="E959" s="22">
        <v>6</v>
      </c>
      <c r="F959" s="22">
        <v>94</v>
      </c>
      <c r="G959" s="22" t="s">
        <v>1749</v>
      </c>
      <c r="H959" s="22" t="s">
        <v>439</v>
      </c>
      <c r="I959" s="22">
        <v>0</v>
      </c>
      <c r="J959" s="22">
        <v>1</v>
      </c>
      <c r="K959" s="22">
        <v>0</v>
      </c>
      <c r="L959" s="22">
        <v>0</v>
      </c>
      <c r="M959" s="22" t="s">
        <v>1681</v>
      </c>
      <c r="N959" s="22">
        <v>6</v>
      </c>
      <c r="O959" s="22">
        <v>6</v>
      </c>
      <c r="P959" s="22">
        <v>0</v>
      </c>
      <c r="Q959" s="22">
        <v>1</v>
      </c>
      <c r="R959">
        <f>IFERROR(IF(I959=1,VLOOKUP(F959,Lookup!$A$2:$B$15,2,FALSE),0),0.5)</f>
        <v>0</v>
      </c>
      <c r="S959">
        <f>IF(K959=1,1,IFERROR(IF(H959="pass",VLOOKUP(F959,[1]Lookup!$D$2:$E$26,2,FALSE),0),1.6))</f>
        <v>2.8</v>
      </c>
      <c r="T959" s="6">
        <v>1.7050000000000001</v>
      </c>
      <c r="U959" s="6">
        <f t="shared" si="14"/>
        <v>2.4276999999999997</v>
      </c>
      <c r="V959" t="s">
        <v>108</v>
      </c>
    </row>
    <row r="960" spans="1:22" hidden="1">
      <c r="A960">
        <v>1525</v>
      </c>
      <c r="B960" s="22">
        <v>1</v>
      </c>
      <c r="C960" s="22" t="s">
        <v>25</v>
      </c>
      <c r="D960" s="22" t="s">
        <v>14</v>
      </c>
      <c r="E960" s="22">
        <v>9</v>
      </c>
      <c r="F960" s="22">
        <v>91</v>
      </c>
      <c r="G960" s="22" t="s">
        <v>1750</v>
      </c>
      <c r="H960" s="22" t="s">
        <v>439</v>
      </c>
      <c r="I960" s="22">
        <v>0</v>
      </c>
      <c r="J960" s="22">
        <v>1</v>
      </c>
      <c r="K960" s="22">
        <v>0</v>
      </c>
      <c r="L960" s="22">
        <v>0</v>
      </c>
      <c r="M960" s="22" t="s">
        <v>1683</v>
      </c>
      <c r="N960" s="22">
        <v>9</v>
      </c>
      <c r="O960" s="22">
        <v>9</v>
      </c>
      <c r="P960" s="22">
        <v>0</v>
      </c>
      <c r="Q960" s="22">
        <v>1</v>
      </c>
      <c r="R960">
        <f>IFERROR(IF(I960=1,VLOOKUP(F960,Lookup!$A$2:$B$15,2,FALSE),0),0.5)</f>
        <v>0</v>
      </c>
      <c r="S960">
        <f>IF(K960=1,1,IFERROR(IF(H960="pass",VLOOKUP(F960,[1]Lookup!$D$2:$E$26,2,FALSE),0),1.6))</f>
        <v>2.5</v>
      </c>
      <c r="T960" s="6">
        <v>1.7575000000000001</v>
      </c>
      <c r="U960" s="6">
        <f t="shared" si="14"/>
        <v>2.2475500000000004</v>
      </c>
      <c r="V960" t="s">
        <v>489</v>
      </c>
    </row>
    <row r="961" spans="1:22" hidden="1">
      <c r="A961">
        <v>1530</v>
      </c>
      <c r="B961" s="22">
        <v>1</v>
      </c>
      <c r="C961" s="22" t="s">
        <v>14</v>
      </c>
      <c r="D961" s="22" t="s">
        <v>25</v>
      </c>
      <c r="E961" s="22">
        <v>52</v>
      </c>
      <c r="F961" s="22">
        <v>48</v>
      </c>
      <c r="G961" s="22" t="s">
        <v>1752</v>
      </c>
      <c r="H961" s="22" t="s">
        <v>439</v>
      </c>
      <c r="I961" s="22">
        <v>0</v>
      </c>
      <c r="J961" s="22">
        <v>1</v>
      </c>
      <c r="K961" s="22">
        <v>0</v>
      </c>
      <c r="L961" s="22">
        <v>0</v>
      </c>
      <c r="M961" s="22" t="s">
        <v>1753</v>
      </c>
      <c r="N961" s="22">
        <v>10</v>
      </c>
      <c r="O961" s="22">
        <v>10</v>
      </c>
      <c r="P961" s="22">
        <v>0</v>
      </c>
      <c r="Q961" s="22">
        <v>1</v>
      </c>
      <c r="R961">
        <f>IFERROR(IF(I961=1,VLOOKUP(F961,Lookup!$A$2:$B$15,2,FALSE),0),0.5)</f>
        <v>0</v>
      </c>
      <c r="S961">
        <f>IF(K961=1,1,IFERROR(IF(H961="pass",VLOOKUP(F961,[1]Lookup!$D$2:$E$26,2,FALSE),0),1.6))</f>
        <v>1.6</v>
      </c>
      <c r="T961" s="6">
        <v>1.7750000000000001</v>
      </c>
      <c r="U961" s="6">
        <f t="shared" si="14"/>
        <v>1.7750000000000001</v>
      </c>
      <c r="V961" t="s">
        <v>133</v>
      </c>
    </row>
    <row r="962" spans="1:22" hidden="1">
      <c r="A962">
        <v>1531</v>
      </c>
      <c r="B962" s="22">
        <v>1</v>
      </c>
      <c r="C962" s="22" t="s">
        <v>14</v>
      </c>
      <c r="D962" s="22" t="s">
        <v>25</v>
      </c>
      <c r="E962" s="22">
        <v>40</v>
      </c>
      <c r="F962" s="22">
        <v>60</v>
      </c>
      <c r="G962" s="22" t="s">
        <v>1754</v>
      </c>
      <c r="H962" s="22" t="s">
        <v>439</v>
      </c>
      <c r="I962" s="22">
        <v>0</v>
      </c>
      <c r="J962" s="22">
        <v>1</v>
      </c>
      <c r="K962" s="22">
        <v>0</v>
      </c>
      <c r="L962" s="22">
        <v>0</v>
      </c>
      <c r="M962" s="22" t="s">
        <v>1753</v>
      </c>
      <c r="N962" s="22">
        <v>6</v>
      </c>
      <c r="O962" s="22">
        <v>6</v>
      </c>
      <c r="P962" s="22">
        <v>0</v>
      </c>
      <c r="Q962" s="22">
        <v>1</v>
      </c>
      <c r="R962">
        <f>IFERROR(IF(I962=1,VLOOKUP(F962,Lookup!$A$2:$B$15,2,FALSE),0),0.5)</f>
        <v>0</v>
      </c>
      <c r="S962">
        <f>IF(K962=1,1,IFERROR(IF(H962="pass",VLOOKUP(F962,[1]Lookup!$D$2:$E$26,2,FALSE),0),1.6))</f>
        <v>1.6</v>
      </c>
      <c r="T962" s="6">
        <v>1.7050000000000001</v>
      </c>
      <c r="U962" s="6">
        <f t="shared" si="14"/>
        <v>1.7050000000000001</v>
      </c>
      <c r="V962" t="s">
        <v>133</v>
      </c>
    </row>
    <row r="963" spans="1:22" hidden="1">
      <c r="A963">
        <v>1540</v>
      </c>
      <c r="B963" s="22">
        <v>1</v>
      </c>
      <c r="C963" s="22" t="s">
        <v>14</v>
      </c>
      <c r="D963" s="22" t="s">
        <v>25</v>
      </c>
      <c r="E963" s="22">
        <v>59</v>
      </c>
      <c r="F963" s="22">
        <v>41</v>
      </c>
      <c r="G963" s="22" t="s">
        <v>1757</v>
      </c>
      <c r="H963" s="22" t="s">
        <v>439</v>
      </c>
      <c r="I963" s="22">
        <v>0</v>
      </c>
      <c r="J963" s="22">
        <v>1</v>
      </c>
      <c r="K963" s="22">
        <v>0</v>
      </c>
      <c r="L963" s="22">
        <v>0</v>
      </c>
      <c r="M963" s="22" t="s">
        <v>1758</v>
      </c>
      <c r="N963" s="22">
        <v>-2</v>
      </c>
      <c r="O963" s="22">
        <v>-2</v>
      </c>
      <c r="P963" s="22">
        <v>0</v>
      </c>
      <c r="Q963" s="22">
        <v>1</v>
      </c>
      <c r="R963">
        <f>IFERROR(IF(I963=1,VLOOKUP(F963,Lookup!$A$2:$B$15,2,FALSE),0),0.5)</f>
        <v>0</v>
      </c>
      <c r="S963">
        <f>IF(K963=1,1,IFERROR(IF(H963="pass",VLOOKUP(F963,[1]Lookup!$D$2:$E$26,2,FALSE),0),1.6))</f>
        <v>1.6</v>
      </c>
      <c r="T963" s="6">
        <v>1.5650000000000002</v>
      </c>
      <c r="U963" s="6">
        <f t="shared" ref="U963:U1026" si="15">R963+IF(S963&gt;=3.2,S963,IF(AND(S963&lt;3.2,S963&gt;=1.8),S963*0.66+T963*0.34,T963))+K963*0.4735*2</f>
        <v>1.5650000000000002</v>
      </c>
      <c r="V963" t="s">
        <v>177</v>
      </c>
    </row>
    <row r="964" spans="1:22" hidden="1">
      <c r="A964">
        <v>1541</v>
      </c>
      <c r="B964" s="22">
        <v>1</v>
      </c>
      <c r="C964" s="22" t="s">
        <v>14</v>
      </c>
      <c r="D964" s="22" t="s">
        <v>25</v>
      </c>
      <c r="E964" s="22">
        <v>50</v>
      </c>
      <c r="F964" s="22">
        <v>50</v>
      </c>
      <c r="G964" s="22" t="s">
        <v>1759</v>
      </c>
      <c r="H964" s="22" t="s">
        <v>439</v>
      </c>
      <c r="I964" s="22">
        <v>0</v>
      </c>
      <c r="J964" s="22">
        <v>1</v>
      </c>
      <c r="K964" s="22">
        <v>0</v>
      </c>
      <c r="L964" s="22">
        <v>0</v>
      </c>
      <c r="M964" s="22" t="s">
        <v>1758</v>
      </c>
      <c r="N964" s="22">
        <v>2</v>
      </c>
      <c r="O964" s="22">
        <v>2</v>
      </c>
      <c r="P964" s="22">
        <v>0</v>
      </c>
      <c r="Q964" s="22">
        <v>1</v>
      </c>
      <c r="R964">
        <f>IFERROR(IF(I964=1,VLOOKUP(F964,Lookup!$A$2:$B$15,2,FALSE),0),0.5)</f>
        <v>0</v>
      </c>
      <c r="S964">
        <f>IF(K964=1,1,IFERROR(IF(H964="pass",VLOOKUP(F964,[1]Lookup!$D$2:$E$26,2,FALSE),0),1.6))</f>
        <v>1.6</v>
      </c>
      <c r="T964" s="6">
        <v>1.635</v>
      </c>
      <c r="U964" s="6">
        <f t="shared" si="15"/>
        <v>1.635</v>
      </c>
      <c r="V964" t="s">
        <v>177</v>
      </c>
    </row>
    <row r="965" spans="1:22" hidden="1">
      <c r="A965">
        <v>1543</v>
      </c>
      <c r="B965" s="22">
        <v>1</v>
      </c>
      <c r="C965" s="22" t="s">
        <v>14</v>
      </c>
      <c r="D965" s="22" t="s">
        <v>25</v>
      </c>
      <c r="E965" s="22">
        <v>45</v>
      </c>
      <c r="F965" s="22">
        <v>55</v>
      </c>
      <c r="G965" s="22" t="s">
        <v>1761</v>
      </c>
      <c r="H965" s="22" t="s">
        <v>439</v>
      </c>
      <c r="I965" s="22">
        <v>0</v>
      </c>
      <c r="J965" s="22">
        <v>1</v>
      </c>
      <c r="K965" s="22">
        <v>0</v>
      </c>
      <c r="L965" s="22">
        <v>0</v>
      </c>
      <c r="M965" s="22" t="s">
        <v>1758</v>
      </c>
      <c r="N965" s="22">
        <v>34</v>
      </c>
      <c r="O965" s="22">
        <v>34</v>
      </c>
      <c r="P965" s="22">
        <v>0</v>
      </c>
      <c r="Q965" s="22">
        <v>1</v>
      </c>
      <c r="R965">
        <f>IFERROR(IF(I965=1,VLOOKUP(F965,Lookup!$A$2:$B$15,2,FALSE),0),0.5)</f>
        <v>0</v>
      </c>
      <c r="S965">
        <f>IF(K965=1,1,IFERROR(IF(H965="pass",VLOOKUP(F965,[1]Lookup!$D$2:$E$26,2,FALSE),0),1.6))</f>
        <v>1.6</v>
      </c>
      <c r="T965" s="6">
        <v>2.1950000000000003</v>
      </c>
      <c r="U965" s="6">
        <f t="shared" si="15"/>
        <v>2.1950000000000003</v>
      </c>
      <c r="V965" t="s">
        <v>177</v>
      </c>
    </row>
    <row r="966" spans="1:22" hidden="1">
      <c r="A966">
        <v>1544</v>
      </c>
      <c r="B966" s="22">
        <v>1</v>
      </c>
      <c r="C966" s="22" t="s">
        <v>14</v>
      </c>
      <c r="D966" s="22" t="s">
        <v>25</v>
      </c>
      <c r="E966" s="22">
        <v>11</v>
      </c>
      <c r="F966" s="22">
        <v>89</v>
      </c>
      <c r="G966" s="22" t="s">
        <v>1762</v>
      </c>
      <c r="H966" s="22" t="s">
        <v>439</v>
      </c>
      <c r="I966" s="22">
        <v>0</v>
      </c>
      <c r="J966" s="22">
        <v>1</v>
      </c>
      <c r="K966" s="22">
        <v>0</v>
      </c>
      <c r="L966" s="22">
        <v>0</v>
      </c>
      <c r="M966" s="22" t="s">
        <v>1753</v>
      </c>
      <c r="N966" s="22">
        <v>1</v>
      </c>
      <c r="O966" s="22">
        <v>1</v>
      </c>
      <c r="P966" s="22">
        <v>0</v>
      </c>
      <c r="Q966" s="22">
        <v>1</v>
      </c>
      <c r="R966">
        <f>IFERROR(IF(I966=1,VLOOKUP(F966,Lookup!$A$2:$B$15,2,FALSE),0),0.5)</f>
        <v>0</v>
      </c>
      <c r="S966">
        <f>IF(K966=1,1,IFERROR(IF(H966="pass",VLOOKUP(F966,[1]Lookup!$D$2:$E$26,2,FALSE),0),1.6))</f>
        <v>2.2000000000000002</v>
      </c>
      <c r="T966" s="6">
        <v>1.6175000000000002</v>
      </c>
      <c r="U966" s="6">
        <f t="shared" si="15"/>
        <v>2.0019500000000003</v>
      </c>
      <c r="V966" t="s">
        <v>133</v>
      </c>
    </row>
    <row r="967" spans="1:22" hidden="1">
      <c r="A967">
        <v>1549</v>
      </c>
      <c r="B967" s="22">
        <v>1</v>
      </c>
      <c r="C967" s="22" t="s">
        <v>25</v>
      </c>
      <c r="D967" s="22" t="s">
        <v>14</v>
      </c>
      <c r="E967" s="22">
        <v>68</v>
      </c>
      <c r="F967" s="22">
        <v>32</v>
      </c>
      <c r="G967" s="22" t="s">
        <v>1765</v>
      </c>
      <c r="H967" s="22" t="s">
        <v>439</v>
      </c>
      <c r="I967" s="22">
        <v>0</v>
      </c>
      <c r="J967" s="22">
        <v>1</v>
      </c>
      <c r="K967" s="22">
        <v>0</v>
      </c>
      <c r="L967" s="22">
        <v>0</v>
      </c>
      <c r="M967" s="22" t="s">
        <v>1683</v>
      </c>
      <c r="N967" s="22">
        <v>1</v>
      </c>
      <c r="O967" s="22">
        <v>1</v>
      </c>
      <c r="P967" s="22">
        <v>0</v>
      </c>
      <c r="Q967" s="22">
        <v>1</v>
      </c>
      <c r="R967">
        <f>IFERROR(IF(I967=1,VLOOKUP(F967,Lookup!$A$2:$B$15,2,FALSE),0),0.5)</f>
        <v>0</v>
      </c>
      <c r="S967">
        <f>IF(K967=1,1,IFERROR(IF(H967="pass",VLOOKUP(F967,[1]Lookup!$D$2:$E$26,2,FALSE),0),1.6))</f>
        <v>1.6</v>
      </c>
      <c r="T967" s="6">
        <v>1.6175000000000002</v>
      </c>
      <c r="U967" s="6">
        <f t="shared" si="15"/>
        <v>1.6175000000000002</v>
      </c>
      <c r="V967" t="s">
        <v>489</v>
      </c>
    </row>
    <row r="968" spans="1:22" hidden="1">
      <c r="A968">
        <v>1550</v>
      </c>
      <c r="B968" s="22">
        <v>1</v>
      </c>
      <c r="C968" s="22" t="s">
        <v>25</v>
      </c>
      <c r="D968" s="22" t="s">
        <v>14</v>
      </c>
      <c r="E968" s="22">
        <v>57</v>
      </c>
      <c r="F968" s="22">
        <v>43</v>
      </c>
      <c r="G968" s="22" t="s">
        <v>1766</v>
      </c>
      <c r="H968" s="22" t="s">
        <v>439</v>
      </c>
      <c r="I968" s="22">
        <v>0</v>
      </c>
      <c r="J968" s="22">
        <v>1</v>
      </c>
      <c r="K968" s="22">
        <v>0</v>
      </c>
      <c r="L968" s="22">
        <v>0</v>
      </c>
      <c r="M968" s="22" t="s">
        <v>1693</v>
      </c>
      <c r="N968" s="22">
        <v>30</v>
      </c>
      <c r="O968" s="22">
        <v>30</v>
      </c>
      <c r="P968" s="22">
        <v>0</v>
      </c>
      <c r="Q968" s="22">
        <v>1</v>
      </c>
      <c r="R968">
        <f>IFERROR(IF(I968=1,VLOOKUP(F968,Lookup!$A$2:$B$15,2,FALSE),0),0.5)</f>
        <v>0</v>
      </c>
      <c r="S968">
        <f>IF(K968=1,1,IFERROR(IF(H968="pass",VLOOKUP(F968,[1]Lookup!$D$2:$E$26,2,FALSE),0),1.6))</f>
        <v>1.6</v>
      </c>
      <c r="T968" s="6">
        <v>2.125</v>
      </c>
      <c r="U968" s="6">
        <f t="shared" si="15"/>
        <v>2.125</v>
      </c>
      <c r="V968" t="s">
        <v>126</v>
      </c>
    </row>
    <row r="969" spans="1:22" hidden="1">
      <c r="A969">
        <v>1551</v>
      </c>
      <c r="B969" s="22">
        <v>1</v>
      </c>
      <c r="C969" s="22" t="s">
        <v>25</v>
      </c>
      <c r="D969" s="22" t="s">
        <v>14</v>
      </c>
      <c r="E969" s="22">
        <v>57</v>
      </c>
      <c r="F969" s="22">
        <v>43</v>
      </c>
      <c r="G969" s="22" t="s">
        <v>1767</v>
      </c>
      <c r="H969" s="22" t="s">
        <v>439</v>
      </c>
      <c r="I969" s="22">
        <v>0</v>
      </c>
      <c r="J969" s="22">
        <v>1</v>
      </c>
      <c r="K969" s="22">
        <v>0</v>
      </c>
      <c r="L969" s="22">
        <v>0</v>
      </c>
      <c r="M969" s="22" t="s">
        <v>649</v>
      </c>
      <c r="N969" s="22">
        <v>15</v>
      </c>
      <c r="O969" s="22">
        <v>15</v>
      </c>
      <c r="P969" s="22">
        <v>0</v>
      </c>
      <c r="Q969" s="22">
        <v>1</v>
      </c>
      <c r="R969">
        <f>IFERROR(IF(I969=1,VLOOKUP(F969,Lookup!$A$2:$B$15,2,FALSE),0),0.5)</f>
        <v>0</v>
      </c>
      <c r="S969">
        <f>IF(K969=1,1,IFERROR(IF(H969="pass",VLOOKUP(F969,[1]Lookup!$D$2:$E$26,2,FALSE),0),1.6))</f>
        <v>1.6</v>
      </c>
      <c r="T969" s="6">
        <v>1.8625</v>
      </c>
      <c r="U969" s="6">
        <f t="shared" si="15"/>
        <v>1.8625</v>
      </c>
      <c r="V969" t="s">
        <v>150</v>
      </c>
    </row>
    <row r="970" spans="1:22" hidden="1">
      <c r="A970">
        <v>1552</v>
      </c>
      <c r="B970" s="22">
        <v>1</v>
      </c>
      <c r="C970" s="22" t="s">
        <v>25</v>
      </c>
      <c r="D970" s="22" t="s">
        <v>14</v>
      </c>
      <c r="E970" s="22">
        <v>57</v>
      </c>
      <c r="F970" s="22">
        <v>43</v>
      </c>
      <c r="G970" s="22" t="s">
        <v>1768</v>
      </c>
      <c r="H970" s="22" t="s">
        <v>439</v>
      </c>
      <c r="I970" s="22">
        <v>0</v>
      </c>
      <c r="J970" s="22">
        <v>1</v>
      </c>
      <c r="K970" s="22">
        <v>0</v>
      </c>
      <c r="L970" s="22">
        <v>0</v>
      </c>
      <c r="M970" s="22" t="s">
        <v>1683</v>
      </c>
      <c r="N970" s="22">
        <v>12</v>
      </c>
      <c r="O970" s="22">
        <v>12</v>
      </c>
      <c r="P970" s="22">
        <v>0</v>
      </c>
      <c r="Q970" s="22">
        <v>1</v>
      </c>
      <c r="R970">
        <f>IFERROR(IF(I970=1,VLOOKUP(F970,Lookup!$A$2:$B$15,2,FALSE),0),0.5)</f>
        <v>0</v>
      </c>
      <c r="S970">
        <f>IF(K970=1,1,IFERROR(IF(H970="pass",VLOOKUP(F970,[1]Lookup!$D$2:$E$26,2,FALSE),0),1.6))</f>
        <v>1.6</v>
      </c>
      <c r="T970" s="6">
        <v>1.81</v>
      </c>
      <c r="U970" s="6">
        <f t="shared" si="15"/>
        <v>1.81</v>
      </c>
      <c r="V970" t="s">
        <v>489</v>
      </c>
    </row>
    <row r="971" spans="1:22" hidden="1">
      <c r="A971">
        <v>1554</v>
      </c>
      <c r="B971" s="22">
        <v>1</v>
      </c>
      <c r="C971" s="22" t="s">
        <v>25</v>
      </c>
      <c r="D971" s="22" t="s">
        <v>14</v>
      </c>
      <c r="E971" s="22">
        <v>20</v>
      </c>
      <c r="F971" s="22">
        <v>80</v>
      </c>
      <c r="G971" s="22" t="s">
        <v>1770</v>
      </c>
      <c r="H971" s="22" t="s">
        <v>439</v>
      </c>
      <c r="I971" s="22">
        <v>0</v>
      </c>
      <c r="J971" s="22">
        <v>1</v>
      </c>
      <c r="K971" s="22">
        <v>0</v>
      </c>
      <c r="L971" s="22">
        <v>0</v>
      </c>
      <c r="M971" s="22" t="s">
        <v>649</v>
      </c>
      <c r="N971" s="22">
        <v>20</v>
      </c>
      <c r="O971" s="22">
        <v>20</v>
      </c>
      <c r="P971" s="22">
        <v>0</v>
      </c>
      <c r="Q971" s="22">
        <v>1</v>
      </c>
      <c r="R971">
        <f>IFERROR(IF(I971=1,VLOOKUP(F971,Lookup!$A$2:$B$15,2,FALSE),0),0.5)</f>
        <v>0</v>
      </c>
      <c r="S971">
        <f>IF(K971=1,1,IFERROR(IF(H971="pass",VLOOKUP(F971,[1]Lookup!$D$2:$E$26,2,FALSE),0),1.6))</f>
        <v>1.8</v>
      </c>
      <c r="T971" s="6">
        <v>1.9500000000000002</v>
      </c>
      <c r="U971" s="6">
        <f t="shared" si="15"/>
        <v>1.8510000000000004</v>
      </c>
      <c r="V971" t="s">
        <v>150</v>
      </c>
    </row>
    <row r="972" spans="1:22" hidden="1">
      <c r="A972">
        <v>1556</v>
      </c>
      <c r="B972" s="22">
        <v>1</v>
      </c>
      <c r="C972" s="22" t="s">
        <v>25</v>
      </c>
      <c r="D972" s="22" t="s">
        <v>14</v>
      </c>
      <c r="E972" s="22">
        <v>15</v>
      </c>
      <c r="F972" s="22">
        <v>85</v>
      </c>
      <c r="G972" s="22" t="s">
        <v>1772</v>
      </c>
      <c r="H972" s="22" t="s">
        <v>439</v>
      </c>
      <c r="I972" s="22">
        <v>0</v>
      </c>
      <c r="J972" s="22">
        <v>1</v>
      </c>
      <c r="K972" s="22">
        <v>0</v>
      </c>
      <c r="L972" s="22">
        <v>0</v>
      </c>
      <c r="M972" s="22" t="s">
        <v>1693</v>
      </c>
      <c r="N972" s="22">
        <v>5</v>
      </c>
      <c r="O972" s="22">
        <v>5</v>
      </c>
      <c r="P972" s="22">
        <v>0</v>
      </c>
      <c r="Q972" s="22">
        <v>1</v>
      </c>
      <c r="R972">
        <f>IFERROR(IF(I972=1,VLOOKUP(F972,Lookup!$A$2:$B$15,2,FALSE),0),0.5)</f>
        <v>0</v>
      </c>
      <c r="S972">
        <f>IF(K972=1,1,IFERROR(IF(H972="pass",VLOOKUP(F972,[1]Lookup!$D$2:$E$26,2,FALSE),0),1.6))</f>
        <v>2</v>
      </c>
      <c r="T972" s="6">
        <v>1.6875</v>
      </c>
      <c r="U972" s="6">
        <f t="shared" si="15"/>
        <v>1.8937500000000003</v>
      </c>
      <c r="V972" t="s">
        <v>126</v>
      </c>
    </row>
    <row r="973" spans="1:22" hidden="1">
      <c r="A973">
        <v>1560</v>
      </c>
      <c r="B973" s="22">
        <v>1</v>
      </c>
      <c r="C973" s="22" t="s">
        <v>14</v>
      </c>
      <c r="D973" s="22" t="s">
        <v>25</v>
      </c>
      <c r="E973" s="22">
        <v>74</v>
      </c>
      <c r="F973" s="22">
        <v>26</v>
      </c>
      <c r="G973" s="22" t="s">
        <v>1775</v>
      </c>
      <c r="H973" s="22" t="s">
        <v>439</v>
      </c>
      <c r="I973" s="22">
        <v>0</v>
      </c>
      <c r="J973" s="22">
        <v>1</v>
      </c>
      <c r="K973" s="22">
        <v>0</v>
      </c>
      <c r="L973" s="22">
        <v>0</v>
      </c>
      <c r="M973" s="22" t="s">
        <v>1776</v>
      </c>
      <c r="N973" s="22">
        <v>17</v>
      </c>
      <c r="O973" s="22">
        <v>17</v>
      </c>
      <c r="P973" s="22">
        <v>0</v>
      </c>
      <c r="Q973" s="22">
        <v>1</v>
      </c>
      <c r="R973">
        <f>IFERROR(IF(I973=1,VLOOKUP(F973,Lookup!$A$2:$B$15,2,FALSE),0),0.5)</f>
        <v>0</v>
      </c>
      <c r="S973">
        <f>IF(K973=1,1,IFERROR(IF(H973="pass",VLOOKUP(F973,[1]Lookup!$D$2:$E$26,2,FALSE),0),1.6))</f>
        <v>1.6</v>
      </c>
      <c r="T973" s="6">
        <v>1.8975</v>
      </c>
      <c r="U973" s="6">
        <f t="shared" si="15"/>
        <v>1.8975</v>
      </c>
      <c r="V973" t="s">
        <v>366</v>
      </c>
    </row>
    <row r="974" spans="1:22" hidden="1">
      <c r="A974">
        <v>1563</v>
      </c>
      <c r="B974" s="22">
        <v>1</v>
      </c>
      <c r="C974" s="22" t="s">
        <v>14</v>
      </c>
      <c r="D974" s="22" t="s">
        <v>25</v>
      </c>
      <c r="E974" s="22">
        <v>45</v>
      </c>
      <c r="F974" s="22">
        <v>55</v>
      </c>
      <c r="G974" s="22" t="s">
        <v>1779</v>
      </c>
      <c r="H974" s="22" t="s">
        <v>439</v>
      </c>
      <c r="I974" s="22">
        <v>0</v>
      </c>
      <c r="J974" s="22">
        <v>1</v>
      </c>
      <c r="K974" s="22">
        <v>0</v>
      </c>
      <c r="L974" s="22">
        <v>0</v>
      </c>
      <c r="M974" s="22" t="s">
        <v>1780</v>
      </c>
      <c r="N974" s="22">
        <v>-3</v>
      </c>
      <c r="O974" s="22">
        <v>-3</v>
      </c>
      <c r="P974" s="22">
        <v>0</v>
      </c>
      <c r="Q974" s="22">
        <v>1</v>
      </c>
      <c r="R974">
        <f>IFERROR(IF(I974=1,VLOOKUP(F974,Lookup!$A$2:$B$15,2,FALSE),0),0.5)</f>
        <v>0</v>
      </c>
      <c r="S974">
        <f>IF(K974=1,1,IFERROR(IF(H974="pass",VLOOKUP(F974,[1]Lookup!$D$2:$E$26,2,FALSE),0),1.6))</f>
        <v>1.6</v>
      </c>
      <c r="T974" s="6">
        <v>1.5475000000000001</v>
      </c>
      <c r="U974" s="6">
        <f t="shared" si="15"/>
        <v>1.5475000000000001</v>
      </c>
      <c r="V974" t="s">
        <v>495</v>
      </c>
    </row>
    <row r="975" spans="1:22" hidden="1">
      <c r="A975">
        <v>1568</v>
      </c>
      <c r="B975" s="22">
        <v>1</v>
      </c>
      <c r="C975" s="22" t="s">
        <v>14</v>
      </c>
      <c r="D975" s="22" t="s">
        <v>25</v>
      </c>
      <c r="E975" s="22">
        <v>41</v>
      </c>
      <c r="F975" s="22">
        <v>59</v>
      </c>
      <c r="G975" s="22" t="s">
        <v>1784</v>
      </c>
      <c r="H975" s="22" t="s">
        <v>439</v>
      </c>
      <c r="I975" s="22">
        <v>0</v>
      </c>
      <c r="J975" s="22">
        <v>1</v>
      </c>
      <c r="K975" s="22">
        <v>0</v>
      </c>
      <c r="L975" s="22">
        <v>0</v>
      </c>
      <c r="M975" s="22" t="s">
        <v>1758</v>
      </c>
      <c r="N975" s="22">
        <v>9</v>
      </c>
      <c r="O975" s="22">
        <v>9</v>
      </c>
      <c r="P975" s="22">
        <v>0</v>
      </c>
      <c r="Q975" s="22">
        <v>1</v>
      </c>
      <c r="R975">
        <f>IFERROR(IF(I975=1,VLOOKUP(F975,Lookup!$A$2:$B$15,2,FALSE),0),0.5)</f>
        <v>0</v>
      </c>
      <c r="S975">
        <f>IF(K975=1,1,IFERROR(IF(H975="pass",VLOOKUP(F975,[1]Lookup!$D$2:$E$26,2,FALSE),0),1.6))</f>
        <v>1.6</v>
      </c>
      <c r="T975" s="6">
        <v>1.7575000000000001</v>
      </c>
      <c r="U975" s="6">
        <f t="shared" si="15"/>
        <v>1.7575000000000001</v>
      </c>
      <c r="V975" t="s">
        <v>177</v>
      </c>
    </row>
    <row r="976" spans="1:22" hidden="1">
      <c r="A976">
        <v>1573</v>
      </c>
      <c r="B976" s="22">
        <v>1</v>
      </c>
      <c r="C976" s="22" t="s">
        <v>14</v>
      </c>
      <c r="D976" s="22" t="s">
        <v>25</v>
      </c>
      <c r="E976" s="22">
        <v>31</v>
      </c>
      <c r="F976" s="22">
        <v>69</v>
      </c>
      <c r="G976" s="22" t="s">
        <v>1786</v>
      </c>
      <c r="H976" s="22" t="s">
        <v>439</v>
      </c>
      <c r="I976" s="22">
        <v>0</v>
      </c>
      <c r="J976" s="22">
        <v>1</v>
      </c>
      <c r="K976" s="22">
        <v>0</v>
      </c>
      <c r="L976" s="22">
        <v>0</v>
      </c>
      <c r="M976" s="22" t="s">
        <v>1699</v>
      </c>
      <c r="N976" s="22">
        <v>-2</v>
      </c>
      <c r="O976" s="22">
        <v>-2</v>
      </c>
      <c r="P976" s="22">
        <v>0</v>
      </c>
      <c r="Q976" s="22">
        <v>1</v>
      </c>
      <c r="R976">
        <f>IFERROR(IF(I976=1,VLOOKUP(F976,Lookup!$A$2:$B$15,2,FALSE),0),0.5)</f>
        <v>0</v>
      </c>
      <c r="S976">
        <f>IF(K976=1,1,IFERROR(IF(H976="pass",VLOOKUP(F976,[1]Lookup!$D$2:$E$26,2,FALSE),0),1.6))</f>
        <v>1.6</v>
      </c>
      <c r="T976" s="6">
        <v>1.5650000000000002</v>
      </c>
      <c r="U976" s="6">
        <f t="shared" si="15"/>
        <v>1.5650000000000002</v>
      </c>
      <c r="V976" t="s">
        <v>466</v>
      </c>
    </row>
    <row r="977" spans="1:22" hidden="1">
      <c r="A977">
        <v>1575</v>
      </c>
      <c r="B977" s="22">
        <v>1</v>
      </c>
      <c r="C977" s="22" t="s">
        <v>25</v>
      </c>
      <c r="D977" s="22" t="s">
        <v>14</v>
      </c>
      <c r="E977" s="22">
        <v>59</v>
      </c>
      <c r="F977" s="22">
        <v>41</v>
      </c>
      <c r="G977" s="22" t="s">
        <v>1787</v>
      </c>
      <c r="H977" s="22" t="s">
        <v>439</v>
      </c>
      <c r="I977" s="22">
        <v>0</v>
      </c>
      <c r="J977" s="22">
        <v>1</v>
      </c>
      <c r="K977" s="22">
        <v>0</v>
      </c>
      <c r="L977" s="22">
        <v>0</v>
      </c>
      <c r="M977" s="22" t="s">
        <v>1683</v>
      </c>
      <c r="N977" s="22">
        <v>15</v>
      </c>
      <c r="O977" s="22">
        <v>15</v>
      </c>
      <c r="P977" s="22">
        <v>0</v>
      </c>
      <c r="Q977" s="22">
        <v>1</v>
      </c>
      <c r="R977">
        <f>IFERROR(IF(I977=1,VLOOKUP(F977,Lookup!$A$2:$B$15,2,FALSE),0),0.5)</f>
        <v>0</v>
      </c>
      <c r="S977">
        <f>IF(K977=1,1,IFERROR(IF(H977="pass",VLOOKUP(F977,[1]Lookup!$D$2:$E$26,2,FALSE),0),1.6))</f>
        <v>1.6</v>
      </c>
      <c r="T977" s="6">
        <v>1.8625</v>
      </c>
      <c r="U977" s="6">
        <f t="shared" si="15"/>
        <v>1.8625</v>
      </c>
      <c r="V977" t="s">
        <v>489</v>
      </c>
    </row>
    <row r="978" spans="1:22" hidden="1">
      <c r="A978">
        <v>1577</v>
      </c>
      <c r="B978" s="22">
        <v>1</v>
      </c>
      <c r="C978" s="22" t="s">
        <v>25</v>
      </c>
      <c r="D978" s="22" t="s">
        <v>14</v>
      </c>
      <c r="E978" s="22">
        <v>37</v>
      </c>
      <c r="F978" s="22">
        <v>63</v>
      </c>
      <c r="G978" s="22" t="s">
        <v>1789</v>
      </c>
      <c r="H978" s="22" t="s">
        <v>439</v>
      </c>
      <c r="I978" s="22">
        <v>0</v>
      </c>
      <c r="J978" s="22">
        <v>1</v>
      </c>
      <c r="K978" s="22">
        <v>0</v>
      </c>
      <c r="L978" s="22">
        <v>0</v>
      </c>
      <c r="M978" s="22" t="s">
        <v>649</v>
      </c>
      <c r="N978" s="22">
        <v>7</v>
      </c>
      <c r="O978" s="22">
        <v>7</v>
      </c>
      <c r="P978" s="22">
        <v>0</v>
      </c>
      <c r="Q978" s="22">
        <v>1</v>
      </c>
      <c r="R978">
        <f>IFERROR(IF(I978=1,VLOOKUP(F978,Lookup!$A$2:$B$15,2,FALSE),0),0.5)</f>
        <v>0</v>
      </c>
      <c r="S978">
        <f>IF(K978=1,1,IFERROR(IF(H978="pass",VLOOKUP(F978,[1]Lookup!$D$2:$E$26,2,FALSE),0),1.6))</f>
        <v>1.6</v>
      </c>
      <c r="T978" s="6">
        <v>1.7225000000000001</v>
      </c>
      <c r="U978" s="6">
        <f t="shared" si="15"/>
        <v>1.7225000000000001</v>
      </c>
      <c r="V978" t="s">
        <v>150</v>
      </c>
    </row>
    <row r="979" spans="1:22" hidden="1">
      <c r="A979">
        <v>1578</v>
      </c>
      <c r="B979" s="22">
        <v>1</v>
      </c>
      <c r="C979" s="22" t="s">
        <v>25</v>
      </c>
      <c r="D979" s="22" t="s">
        <v>14</v>
      </c>
      <c r="E979" s="22">
        <v>37</v>
      </c>
      <c r="F979" s="22">
        <v>63</v>
      </c>
      <c r="G979" s="22" t="s">
        <v>1790</v>
      </c>
      <c r="H979" s="22" t="s">
        <v>439</v>
      </c>
      <c r="I979" s="22">
        <v>0</v>
      </c>
      <c r="J979" s="22">
        <v>1</v>
      </c>
      <c r="K979" s="22">
        <v>0</v>
      </c>
      <c r="L979" s="22">
        <v>0</v>
      </c>
      <c r="M979" s="22" t="s">
        <v>1693</v>
      </c>
      <c r="N979" s="22">
        <v>17</v>
      </c>
      <c r="O979" s="22">
        <v>17</v>
      </c>
      <c r="P979" s="22">
        <v>0</v>
      </c>
      <c r="Q979" s="22">
        <v>1</v>
      </c>
      <c r="R979">
        <f>IFERROR(IF(I979=1,VLOOKUP(F979,Lookup!$A$2:$B$15,2,FALSE),0),0.5)</f>
        <v>0</v>
      </c>
      <c r="S979">
        <f>IF(K979=1,1,IFERROR(IF(H979="pass",VLOOKUP(F979,[1]Lookup!$D$2:$E$26,2,FALSE),0),1.6))</f>
        <v>1.6</v>
      </c>
      <c r="T979" s="6">
        <v>1.8975</v>
      </c>
      <c r="U979" s="6">
        <f t="shared" si="15"/>
        <v>1.8975</v>
      </c>
      <c r="V979" t="s">
        <v>126</v>
      </c>
    </row>
    <row r="980" spans="1:22" hidden="1">
      <c r="A980">
        <v>1579</v>
      </c>
      <c r="B980" s="22">
        <v>1</v>
      </c>
      <c r="C980" s="22" t="s">
        <v>25</v>
      </c>
      <c r="D980" s="22" t="s">
        <v>14</v>
      </c>
      <c r="E980" s="22">
        <v>20</v>
      </c>
      <c r="F980" s="22">
        <v>80</v>
      </c>
      <c r="G980" s="22" t="s">
        <v>1791</v>
      </c>
      <c r="H980" s="22" t="s">
        <v>439</v>
      </c>
      <c r="I980" s="22">
        <v>0</v>
      </c>
      <c r="J980" s="22">
        <v>1</v>
      </c>
      <c r="K980" s="22">
        <v>0</v>
      </c>
      <c r="L980" s="22">
        <v>0</v>
      </c>
      <c r="M980" s="22" t="s">
        <v>1733</v>
      </c>
      <c r="N980" s="22">
        <v>16</v>
      </c>
      <c r="O980" s="22">
        <v>16</v>
      </c>
      <c r="P980" s="22">
        <v>0</v>
      </c>
      <c r="Q980" s="22">
        <v>1</v>
      </c>
      <c r="R980">
        <f>IFERROR(IF(I980=1,VLOOKUP(F980,Lookup!$A$2:$B$15,2,FALSE),0),0.5)</f>
        <v>0</v>
      </c>
      <c r="S980">
        <f>IF(K980=1,1,IFERROR(IF(H980="pass",VLOOKUP(F980,[1]Lookup!$D$2:$E$26,2,FALSE),0),1.6))</f>
        <v>1.8</v>
      </c>
      <c r="T980" s="6">
        <v>1.8800000000000001</v>
      </c>
      <c r="U980" s="6">
        <f t="shared" si="15"/>
        <v>1.8272000000000004</v>
      </c>
      <c r="V980" t="s">
        <v>421</v>
      </c>
    </row>
    <row r="981" spans="1:22" hidden="1">
      <c r="A981">
        <v>1582</v>
      </c>
      <c r="B981" s="22">
        <v>1</v>
      </c>
      <c r="C981" s="22" t="s">
        <v>25</v>
      </c>
      <c r="D981" s="22" t="s">
        <v>14</v>
      </c>
      <c r="E981" s="22">
        <v>3</v>
      </c>
      <c r="F981" s="22">
        <v>97</v>
      </c>
      <c r="G981" s="22" t="s">
        <v>1794</v>
      </c>
      <c r="H981" s="22" t="s">
        <v>439</v>
      </c>
      <c r="I981" s="22">
        <v>0</v>
      </c>
      <c r="J981" s="22">
        <v>1</v>
      </c>
      <c r="K981" s="22">
        <v>0</v>
      </c>
      <c r="L981" s="22">
        <v>0</v>
      </c>
      <c r="M981" s="22" t="s">
        <v>1795</v>
      </c>
      <c r="N981" s="22">
        <v>3</v>
      </c>
      <c r="O981" s="22">
        <v>3</v>
      </c>
      <c r="P981" s="22">
        <v>0</v>
      </c>
      <c r="Q981" s="22">
        <v>1</v>
      </c>
      <c r="R981">
        <f>IFERROR(IF(I981=1,VLOOKUP(F981,Lookup!$A$2:$B$15,2,FALSE),0),0.5)</f>
        <v>0</v>
      </c>
      <c r="S981">
        <f>IF(K981=1,1,IFERROR(IF(H981="pass",VLOOKUP(F981,[1]Lookup!$D$2:$E$26,2,FALSE),0),1.6))</f>
        <v>3.5</v>
      </c>
      <c r="T981" s="6">
        <v>1.6525000000000001</v>
      </c>
      <c r="U981" s="6">
        <f t="shared" si="15"/>
        <v>3.5</v>
      </c>
      <c r="V981" t="s">
        <v>84</v>
      </c>
    </row>
    <row r="982" spans="1:22" hidden="1">
      <c r="A982">
        <v>1583</v>
      </c>
      <c r="B982" s="22">
        <v>1</v>
      </c>
      <c r="C982" s="22" t="s">
        <v>25</v>
      </c>
      <c r="D982" s="22" t="s">
        <v>14</v>
      </c>
      <c r="E982" s="22">
        <v>3</v>
      </c>
      <c r="F982" s="22">
        <v>97</v>
      </c>
      <c r="G982" s="22" t="s">
        <v>1796</v>
      </c>
      <c r="H982" s="22" t="s">
        <v>439</v>
      </c>
      <c r="I982" s="22">
        <v>0</v>
      </c>
      <c r="J982" s="22">
        <v>1</v>
      </c>
      <c r="K982" s="22">
        <v>0</v>
      </c>
      <c r="L982" s="22">
        <v>0</v>
      </c>
      <c r="M982" s="22" t="s">
        <v>649</v>
      </c>
      <c r="N982" s="22">
        <v>3</v>
      </c>
      <c r="O982" s="22">
        <v>3</v>
      </c>
      <c r="P982" s="22">
        <v>0</v>
      </c>
      <c r="Q982" s="22">
        <v>1</v>
      </c>
      <c r="R982">
        <f>IFERROR(IF(I982=1,VLOOKUP(F982,Lookup!$A$2:$B$15,2,FALSE),0),0.5)</f>
        <v>0</v>
      </c>
      <c r="S982">
        <f>IF(K982=1,1,IFERROR(IF(H982="pass",VLOOKUP(F982,[1]Lookup!$D$2:$E$26,2,FALSE),0),1.6))</f>
        <v>3.5</v>
      </c>
      <c r="T982" s="6">
        <v>1.6525000000000001</v>
      </c>
      <c r="U982" s="6">
        <f t="shared" si="15"/>
        <v>3.5</v>
      </c>
      <c r="V982" t="s">
        <v>150</v>
      </c>
    </row>
    <row r="983" spans="1:22" hidden="1">
      <c r="A983">
        <v>1594</v>
      </c>
      <c r="B983" s="22">
        <v>1</v>
      </c>
      <c r="C983" s="22" t="s">
        <v>14</v>
      </c>
      <c r="D983" s="22" t="s">
        <v>25</v>
      </c>
      <c r="E983" s="22">
        <v>53</v>
      </c>
      <c r="F983" s="22">
        <v>47</v>
      </c>
      <c r="G983" s="22" t="s">
        <v>1803</v>
      </c>
      <c r="H983" s="22" t="s">
        <v>439</v>
      </c>
      <c r="I983" s="22">
        <v>0</v>
      </c>
      <c r="J983" s="22">
        <v>1</v>
      </c>
      <c r="K983" s="22">
        <v>0</v>
      </c>
      <c r="L983" s="22">
        <v>0</v>
      </c>
      <c r="M983" s="22" t="s">
        <v>1708</v>
      </c>
      <c r="N983" s="22">
        <v>7</v>
      </c>
      <c r="O983" s="22">
        <v>7</v>
      </c>
      <c r="P983" s="22">
        <v>0</v>
      </c>
      <c r="Q983" s="22">
        <v>1</v>
      </c>
      <c r="R983">
        <f>IFERROR(IF(I983=1,VLOOKUP(F983,Lookup!$A$2:$B$15,2,FALSE),0),0.5)</f>
        <v>0</v>
      </c>
      <c r="S983">
        <f>IF(K983=1,1,IFERROR(IF(H983="pass",VLOOKUP(F983,[1]Lookup!$D$2:$E$26,2,FALSE),0),1.6))</f>
        <v>1.6</v>
      </c>
      <c r="T983" s="6">
        <v>1.7225000000000001</v>
      </c>
      <c r="U983" s="6">
        <f t="shared" si="15"/>
        <v>1.7225000000000001</v>
      </c>
      <c r="V983" t="s">
        <v>446</v>
      </c>
    </row>
    <row r="984" spans="1:22" hidden="1">
      <c r="A984">
        <v>1602</v>
      </c>
      <c r="B984" s="22">
        <v>1</v>
      </c>
      <c r="C984" s="22" t="s">
        <v>25</v>
      </c>
      <c r="D984" s="22" t="s">
        <v>14</v>
      </c>
      <c r="E984" s="22">
        <v>71</v>
      </c>
      <c r="F984" s="22">
        <v>29</v>
      </c>
      <c r="G984" s="22" t="s">
        <v>1806</v>
      </c>
      <c r="H984" s="22" t="s">
        <v>439</v>
      </c>
      <c r="I984" s="22">
        <v>0</v>
      </c>
      <c r="J984" s="22">
        <v>1</v>
      </c>
      <c r="K984" s="22">
        <v>0</v>
      </c>
      <c r="L984" s="22">
        <v>0</v>
      </c>
      <c r="M984" s="22" t="s">
        <v>1693</v>
      </c>
      <c r="N984" s="22">
        <v>-4</v>
      </c>
      <c r="O984" s="22">
        <v>-4</v>
      </c>
      <c r="P984" s="22">
        <v>0</v>
      </c>
      <c r="Q984" s="22">
        <v>1</v>
      </c>
      <c r="R984">
        <f>IFERROR(IF(I984=1,VLOOKUP(F984,Lookup!$A$2:$B$15,2,FALSE),0),0.5)</f>
        <v>0</v>
      </c>
      <c r="S984">
        <f>IF(K984=1,1,IFERROR(IF(H984="pass",VLOOKUP(F984,[1]Lookup!$D$2:$E$26,2,FALSE),0),1.6))</f>
        <v>1.6</v>
      </c>
      <c r="T984" s="6">
        <v>1.53</v>
      </c>
      <c r="U984" s="6">
        <f t="shared" si="15"/>
        <v>1.53</v>
      </c>
      <c r="V984" t="s">
        <v>126</v>
      </c>
    </row>
    <row r="985" spans="1:22" hidden="1">
      <c r="A985">
        <v>1603</v>
      </c>
      <c r="B985" s="22">
        <v>1</v>
      </c>
      <c r="C985" s="22" t="s">
        <v>25</v>
      </c>
      <c r="D985" s="22" t="s">
        <v>14</v>
      </c>
      <c r="E985" s="22">
        <v>71</v>
      </c>
      <c r="F985" s="22">
        <v>29</v>
      </c>
      <c r="G985" s="22" t="s">
        <v>1807</v>
      </c>
      <c r="H985" s="22" t="s">
        <v>439</v>
      </c>
      <c r="I985" s="22">
        <v>0</v>
      </c>
      <c r="J985" s="22">
        <v>1</v>
      </c>
      <c r="K985" s="22">
        <v>0</v>
      </c>
      <c r="L985" s="22">
        <v>0</v>
      </c>
      <c r="M985" s="22" t="s">
        <v>1510</v>
      </c>
      <c r="N985" s="22">
        <v>3</v>
      </c>
      <c r="O985" s="22">
        <v>3</v>
      </c>
      <c r="P985" s="22">
        <v>0</v>
      </c>
      <c r="Q985" s="22">
        <v>1</v>
      </c>
      <c r="R985">
        <f>IFERROR(IF(I985=1,VLOOKUP(F985,Lookup!$A$2:$B$15,2,FALSE),0),0.5)</f>
        <v>0</v>
      </c>
      <c r="S985">
        <f>IF(K985=1,1,IFERROR(IF(H985="pass",VLOOKUP(F985,[1]Lookup!$D$2:$E$26,2,FALSE),0),1.6))</f>
        <v>1.6</v>
      </c>
      <c r="T985" s="6">
        <v>1.6525000000000001</v>
      </c>
      <c r="U985" s="6">
        <f t="shared" si="15"/>
        <v>1.6525000000000001</v>
      </c>
      <c r="V985" t="s">
        <v>128</v>
      </c>
    </row>
    <row r="986" spans="1:22" hidden="1">
      <c r="A986">
        <v>1604</v>
      </c>
      <c r="B986" s="22">
        <v>1</v>
      </c>
      <c r="C986" s="22" t="s">
        <v>25</v>
      </c>
      <c r="D986" s="22" t="s">
        <v>14</v>
      </c>
      <c r="E986" s="22">
        <v>64</v>
      </c>
      <c r="F986" s="22">
        <v>36</v>
      </c>
      <c r="G986" s="22" t="s">
        <v>1808</v>
      </c>
      <c r="H986" s="22" t="s">
        <v>439</v>
      </c>
      <c r="I986" s="22">
        <v>0</v>
      </c>
      <c r="J986" s="22">
        <v>1</v>
      </c>
      <c r="K986" s="22">
        <v>0</v>
      </c>
      <c r="L986" s="22">
        <v>0</v>
      </c>
      <c r="M986" s="22" t="s">
        <v>1510</v>
      </c>
      <c r="N986" s="22">
        <v>12</v>
      </c>
      <c r="O986" s="22">
        <v>12</v>
      </c>
      <c r="P986" s="22">
        <v>0</v>
      </c>
      <c r="Q986" s="22">
        <v>1</v>
      </c>
      <c r="R986">
        <f>IFERROR(IF(I986=1,VLOOKUP(F986,Lookup!$A$2:$B$15,2,FALSE),0),0.5)</f>
        <v>0</v>
      </c>
      <c r="S986">
        <f>IF(K986=1,1,IFERROR(IF(H986="pass",VLOOKUP(F986,[1]Lookup!$D$2:$E$26,2,FALSE),0),1.6))</f>
        <v>1.6</v>
      </c>
      <c r="T986" s="6">
        <v>1.81</v>
      </c>
      <c r="U986" s="6">
        <f t="shared" si="15"/>
        <v>1.81</v>
      </c>
      <c r="V986" t="s">
        <v>128</v>
      </c>
    </row>
    <row r="987" spans="1:22" hidden="1">
      <c r="A987">
        <v>1607</v>
      </c>
      <c r="B987" s="22">
        <v>1</v>
      </c>
      <c r="C987" s="22" t="s">
        <v>25</v>
      </c>
      <c r="D987" s="22" t="s">
        <v>14</v>
      </c>
      <c r="E987" s="22">
        <v>42</v>
      </c>
      <c r="F987" s="22">
        <v>58</v>
      </c>
      <c r="G987" s="22" t="s">
        <v>1811</v>
      </c>
      <c r="H987" s="22" t="s">
        <v>439</v>
      </c>
      <c r="I987" s="22">
        <v>0</v>
      </c>
      <c r="J987" s="22">
        <v>1</v>
      </c>
      <c r="K987" s="22">
        <v>0</v>
      </c>
      <c r="L987" s="22">
        <v>0</v>
      </c>
      <c r="M987" s="22" t="s">
        <v>649</v>
      </c>
      <c r="N987" s="22">
        <v>20</v>
      </c>
      <c r="O987" s="22">
        <v>20</v>
      </c>
      <c r="P987" s="22">
        <v>0</v>
      </c>
      <c r="Q987" s="22">
        <v>1</v>
      </c>
      <c r="R987">
        <f>IFERROR(IF(I987=1,VLOOKUP(F987,Lookup!$A$2:$B$15,2,FALSE),0),0.5)</f>
        <v>0</v>
      </c>
      <c r="S987">
        <f>IF(K987=1,1,IFERROR(IF(H987="pass",VLOOKUP(F987,[1]Lookup!$D$2:$E$26,2,FALSE),0),1.6))</f>
        <v>1.6</v>
      </c>
      <c r="T987" s="6">
        <v>1.9500000000000002</v>
      </c>
      <c r="U987" s="6">
        <f t="shared" si="15"/>
        <v>1.9500000000000002</v>
      </c>
      <c r="V987" t="s">
        <v>150</v>
      </c>
    </row>
    <row r="988" spans="1:22" hidden="1">
      <c r="A988">
        <v>1613</v>
      </c>
      <c r="B988" s="22">
        <v>1</v>
      </c>
      <c r="C988" s="22" t="s">
        <v>25</v>
      </c>
      <c r="D988" s="22" t="s">
        <v>14</v>
      </c>
      <c r="E988" s="22">
        <v>16</v>
      </c>
      <c r="F988" s="22">
        <v>84</v>
      </c>
      <c r="G988" s="22" t="s">
        <v>1814</v>
      </c>
      <c r="H988" s="22" t="s">
        <v>439</v>
      </c>
      <c r="I988" s="22">
        <v>0</v>
      </c>
      <c r="J988" s="22">
        <v>1</v>
      </c>
      <c r="K988" s="22">
        <v>0</v>
      </c>
      <c r="L988" s="22">
        <v>0</v>
      </c>
      <c r="M988" s="22" t="s">
        <v>1693</v>
      </c>
      <c r="N988" s="22">
        <v>6</v>
      </c>
      <c r="O988" s="22">
        <v>6</v>
      </c>
      <c r="P988" s="22">
        <v>0</v>
      </c>
      <c r="Q988" s="22">
        <v>1</v>
      </c>
      <c r="R988">
        <f>IFERROR(IF(I988=1,VLOOKUP(F988,Lookup!$A$2:$B$15,2,FALSE),0),0.5)</f>
        <v>0</v>
      </c>
      <c r="S988">
        <f>IF(K988=1,1,IFERROR(IF(H988="pass",VLOOKUP(F988,[1]Lookup!$D$2:$E$26,2,FALSE),0),1.6))</f>
        <v>2</v>
      </c>
      <c r="T988" s="6">
        <v>1.7050000000000001</v>
      </c>
      <c r="U988" s="6">
        <f t="shared" si="15"/>
        <v>1.8997000000000002</v>
      </c>
      <c r="V988" t="s">
        <v>126</v>
      </c>
    </row>
    <row r="989" spans="1:22" hidden="1">
      <c r="A989">
        <v>1627</v>
      </c>
      <c r="B989" s="22">
        <v>1</v>
      </c>
      <c r="C989" s="22" t="s">
        <v>23</v>
      </c>
      <c r="D989" s="22" t="s">
        <v>10</v>
      </c>
      <c r="E989" s="22">
        <v>41</v>
      </c>
      <c r="F989" s="22">
        <v>59</v>
      </c>
      <c r="G989" s="22" t="s">
        <v>1822</v>
      </c>
      <c r="H989" s="22" t="s">
        <v>439</v>
      </c>
      <c r="I989" s="22">
        <v>0</v>
      </c>
      <c r="J989" s="22">
        <v>1</v>
      </c>
      <c r="K989" s="22">
        <v>0</v>
      </c>
      <c r="L989" s="22">
        <v>0</v>
      </c>
      <c r="M989" s="22" t="s">
        <v>1820</v>
      </c>
      <c r="N989" s="22">
        <v>1</v>
      </c>
      <c r="O989" s="22">
        <v>1</v>
      </c>
      <c r="P989" s="22">
        <v>0</v>
      </c>
      <c r="Q989" s="22">
        <v>1</v>
      </c>
      <c r="R989">
        <f>IFERROR(IF(I989=1,VLOOKUP(F989,Lookup!$A$2:$B$15,2,FALSE),0),0.5)</f>
        <v>0</v>
      </c>
      <c r="S989">
        <f>IF(K989=1,1,IFERROR(IF(H989="pass",VLOOKUP(F989,[1]Lookup!$D$2:$E$26,2,FALSE),0),1.6))</f>
        <v>1.6</v>
      </c>
      <c r="T989" s="6">
        <v>1.6175000000000002</v>
      </c>
      <c r="U989" s="6">
        <f t="shared" si="15"/>
        <v>1.6175000000000002</v>
      </c>
      <c r="V989" t="s">
        <v>125</v>
      </c>
    </row>
    <row r="990" spans="1:22" hidden="1">
      <c r="A990">
        <v>1631</v>
      </c>
      <c r="B990" s="22">
        <v>1</v>
      </c>
      <c r="C990" s="22" t="s">
        <v>10</v>
      </c>
      <c r="D990" s="22" t="s">
        <v>23</v>
      </c>
      <c r="E990" s="22">
        <v>61</v>
      </c>
      <c r="F990" s="22">
        <v>39</v>
      </c>
      <c r="G990" s="22" t="s">
        <v>1827</v>
      </c>
      <c r="H990" s="22" t="s">
        <v>439</v>
      </c>
      <c r="I990" s="22">
        <v>0</v>
      </c>
      <c r="J990" s="22">
        <v>1</v>
      </c>
      <c r="K990" s="22">
        <v>0</v>
      </c>
      <c r="L990" s="22">
        <v>0</v>
      </c>
      <c r="M990" s="22" t="s">
        <v>1824</v>
      </c>
      <c r="N990" s="22">
        <v>1</v>
      </c>
      <c r="O990" s="22">
        <v>1</v>
      </c>
      <c r="P990" s="22">
        <v>0</v>
      </c>
      <c r="Q990" s="22">
        <v>1</v>
      </c>
      <c r="R990">
        <f>IFERROR(IF(I990=1,VLOOKUP(F990,Lookup!$A$2:$B$15,2,FALSE),0),0.5)</f>
        <v>0</v>
      </c>
      <c r="S990">
        <f>IF(K990=1,1,IFERROR(IF(H990="pass",VLOOKUP(F990,[1]Lookup!$D$2:$E$26,2,FALSE),0),1.6))</f>
        <v>1.6</v>
      </c>
      <c r="T990" s="6">
        <v>1.6175000000000002</v>
      </c>
      <c r="U990" s="6">
        <f t="shared" si="15"/>
        <v>1.6175000000000002</v>
      </c>
      <c r="V990" t="s">
        <v>497</v>
      </c>
    </row>
    <row r="991" spans="1:22" hidden="1">
      <c r="A991">
        <v>1634</v>
      </c>
      <c r="B991" s="22">
        <v>1</v>
      </c>
      <c r="C991" s="22" t="s">
        <v>10</v>
      </c>
      <c r="D991" s="22" t="s">
        <v>23</v>
      </c>
      <c r="E991" s="22">
        <v>37</v>
      </c>
      <c r="F991" s="22">
        <v>63</v>
      </c>
      <c r="G991" s="22" t="s">
        <v>1830</v>
      </c>
      <c r="H991" s="22" t="s">
        <v>439</v>
      </c>
      <c r="I991" s="22">
        <v>0</v>
      </c>
      <c r="J991" s="22">
        <v>1</v>
      </c>
      <c r="K991" s="22">
        <v>0</v>
      </c>
      <c r="L991" s="22">
        <v>0</v>
      </c>
      <c r="M991" s="22" t="s">
        <v>1831</v>
      </c>
      <c r="N991" s="22">
        <v>3</v>
      </c>
      <c r="O991" s="22">
        <v>3</v>
      </c>
      <c r="P991" s="22">
        <v>0</v>
      </c>
      <c r="Q991" s="22">
        <v>1</v>
      </c>
      <c r="R991">
        <f>IFERROR(IF(I991=1,VLOOKUP(F991,Lookup!$A$2:$B$15,2,FALSE),0),0.5)</f>
        <v>0</v>
      </c>
      <c r="S991">
        <f>IF(K991=1,1,IFERROR(IF(H991="pass",VLOOKUP(F991,[1]Lookup!$D$2:$E$26,2,FALSE),0),1.6))</f>
        <v>1.6</v>
      </c>
      <c r="T991" s="6">
        <v>1.6525000000000001</v>
      </c>
      <c r="U991" s="6">
        <f t="shared" si="15"/>
        <v>1.6525000000000001</v>
      </c>
      <c r="V991" t="s">
        <v>91</v>
      </c>
    </row>
    <row r="992" spans="1:22" hidden="1">
      <c r="A992">
        <v>1636</v>
      </c>
      <c r="B992" s="22">
        <v>1</v>
      </c>
      <c r="C992" s="22" t="s">
        <v>10</v>
      </c>
      <c r="D992" s="22" t="s">
        <v>23</v>
      </c>
      <c r="E992" s="22">
        <v>29</v>
      </c>
      <c r="F992" s="22">
        <v>71</v>
      </c>
      <c r="G992" s="22" t="s">
        <v>1833</v>
      </c>
      <c r="H992" s="22" t="s">
        <v>439</v>
      </c>
      <c r="I992" s="22">
        <v>0</v>
      </c>
      <c r="J992" s="22">
        <v>1</v>
      </c>
      <c r="K992" s="22">
        <v>0</v>
      </c>
      <c r="L992" s="22">
        <v>0</v>
      </c>
      <c r="M992" s="22" t="s">
        <v>1834</v>
      </c>
      <c r="N992" s="22">
        <v>-2</v>
      </c>
      <c r="O992" s="22">
        <v>-2</v>
      </c>
      <c r="P992" s="22">
        <v>0</v>
      </c>
      <c r="Q992" s="22">
        <v>1</v>
      </c>
      <c r="R992">
        <f>IFERROR(IF(I992=1,VLOOKUP(F992,Lookup!$A$2:$B$15,2,FALSE),0),0.5)</f>
        <v>0</v>
      </c>
      <c r="S992">
        <f>IF(K992=1,1,IFERROR(IF(H992="pass",VLOOKUP(F992,[1]Lookup!$D$2:$E$26,2,FALSE),0),1.6))</f>
        <v>1.6</v>
      </c>
      <c r="T992" s="6">
        <v>1.5650000000000002</v>
      </c>
      <c r="U992" s="6">
        <f t="shared" si="15"/>
        <v>1.5650000000000002</v>
      </c>
      <c r="V992" t="s">
        <v>413</v>
      </c>
    </row>
    <row r="993" spans="1:22" hidden="1">
      <c r="A993">
        <v>1641</v>
      </c>
      <c r="B993" s="22">
        <v>1</v>
      </c>
      <c r="C993" s="22" t="s">
        <v>23</v>
      </c>
      <c r="D993" s="22" t="s">
        <v>10</v>
      </c>
      <c r="E993" s="22">
        <v>74</v>
      </c>
      <c r="F993" s="22">
        <v>26</v>
      </c>
      <c r="G993" s="22" t="s">
        <v>1838</v>
      </c>
      <c r="H993" s="22" t="s">
        <v>439</v>
      </c>
      <c r="I993" s="22">
        <v>0</v>
      </c>
      <c r="J993" s="22">
        <v>1</v>
      </c>
      <c r="K993" s="22">
        <v>0</v>
      </c>
      <c r="L993" s="22">
        <v>0</v>
      </c>
      <c r="M993" s="22" t="s">
        <v>1839</v>
      </c>
      <c r="N993" s="22">
        <v>4</v>
      </c>
      <c r="O993" s="22">
        <v>4</v>
      </c>
      <c r="P993" s="22">
        <v>0</v>
      </c>
      <c r="Q993" s="22">
        <v>1</v>
      </c>
      <c r="R993">
        <f>IFERROR(IF(I993=1,VLOOKUP(F993,Lookup!$A$2:$B$15,2,FALSE),0),0.5)</f>
        <v>0</v>
      </c>
      <c r="S993">
        <f>IF(K993=1,1,IFERROR(IF(H993="pass",VLOOKUP(F993,[1]Lookup!$D$2:$E$26,2,FALSE),0),1.6))</f>
        <v>1.6</v>
      </c>
      <c r="T993" s="6">
        <v>1.6700000000000002</v>
      </c>
      <c r="U993" s="6">
        <f t="shared" si="15"/>
        <v>1.6700000000000002</v>
      </c>
      <c r="V993" t="s">
        <v>524</v>
      </c>
    </row>
    <row r="994" spans="1:22" hidden="1">
      <c r="A994">
        <v>1643</v>
      </c>
      <c r="B994" s="22">
        <v>1</v>
      </c>
      <c r="C994" s="22" t="s">
        <v>23</v>
      </c>
      <c r="D994" s="22" t="s">
        <v>10</v>
      </c>
      <c r="E994" s="22">
        <v>65</v>
      </c>
      <c r="F994" s="22">
        <v>35</v>
      </c>
      <c r="G994" s="22" t="s">
        <v>1842</v>
      </c>
      <c r="H994" s="22" t="s">
        <v>439</v>
      </c>
      <c r="I994" s="22">
        <v>0</v>
      </c>
      <c r="J994" s="22">
        <v>1</v>
      </c>
      <c r="K994" s="22">
        <v>0</v>
      </c>
      <c r="L994" s="22">
        <v>0</v>
      </c>
      <c r="M994" s="22" t="s">
        <v>1843</v>
      </c>
      <c r="N994" s="22">
        <v>2</v>
      </c>
      <c r="O994" s="22">
        <v>2</v>
      </c>
      <c r="P994" s="22">
        <v>0</v>
      </c>
      <c r="Q994" s="22">
        <v>1</v>
      </c>
      <c r="R994">
        <f>IFERROR(IF(I994=1,VLOOKUP(F994,Lookup!$A$2:$B$15,2,FALSE),0),0.5)</f>
        <v>0</v>
      </c>
      <c r="S994">
        <f>IF(K994=1,1,IFERROR(IF(H994="pass",VLOOKUP(F994,[1]Lookup!$D$2:$E$26,2,FALSE),0),1.6))</f>
        <v>1.6</v>
      </c>
      <c r="T994" s="6">
        <v>1.635</v>
      </c>
      <c r="U994" s="6">
        <f t="shared" si="15"/>
        <v>1.635</v>
      </c>
      <c r="V994" t="s">
        <v>388</v>
      </c>
    </row>
    <row r="995" spans="1:22" hidden="1">
      <c r="A995">
        <v>1644</v>
      </c>
      <c r="B995" s="22">
        <v>1</v>
      </c>
      <c r="C995" s="22" t="s">
        <v>23</v>
      </c>
      <c r="D995" s="22" t="s">
        <v>10</v>
      </c>
      <c r="E995" s="22">
        <v>61</v>
      </c>
      <c r="F995" s="22">
        <v>39</v>
      </c>
      <c r="G995" s="22" t="s">
        <v>1844</v>
      </c>
      <c r="H995" s="22" t="s">
        <v>439</v>
      </c>
      <c r="I995" s="22">
        <v>0</v>
      </c>
      <c r="J995" s="22">
        <v>1</v>
      </c>
      <c r="K995" s="22">
        <v>0</v>
      </c>
      <c r="L995" s="22">
        <v>0</v>
      </c>
      <c r="M995" s="22" t="s">
        <v>1841</v>
      </c>
      <c r="N995" s="22">
        <v>-1</v>
      </c>
      <c r="O995" s="22">
        <v>-1</v>
      </c>
      <c r="P995" s="22">
        <v>0</v>
      </c>
      <c r="Q995" s="22">
        <v>1</v>
      </c>
      <c r="R995">
        <f>IFERROR(IF(I995=1,VLOOKUP(F995,Lookup!$A$2:$B$15,2,FALSE),0),0.5)</f>
        <v>0</v>
      </c>
      <c r="S995">
        <f>IF(K995=1,1,IFERROR(IF(H995="pass",VLOOKUP(F995,[1]Lookup!$D$2:$E$26,2,FALSE),0),1.6))</f>
        <v>1.6</v>
      </c>
      <c r="T995" s="6">
        <v>1.5825</v>
      </c>
      <c r="U995" s="6">
        <f t="shared" si="15"/>
        <v>1.5825</v>
      </c>
      <c r="V995" t="s">
        <v>532</v>
      </c>
    </row>
    <row r="996" spans="1:22" hidden="1">
      <c r="A996">
        <v>1645</v>
      </c>
      <c r="B996" s="22">
        <v>1</v>
      </c>
      <c r="C996" s="22" t="s">
        <v>10</v>
      </c>
      <c r="D996" s="22" t="s">
        <v>23</v>
      </c>
      <c r="E996" s="22">
        <v>48</v>
      </c>
      <c r="F996" s="22">
        <v>52</v>
      </c>
      <c r="G996" s="22" t="s">
        <v>1845</v>
      </c>
      <c r="H996" s="22" t="s">
        <v>439</v>
      </c>
      <c r="I996" s="22">
        <v>0</v>
      </c>
      <c r="J996" s="22">
        <v>1</v>
      </c>
      <c r="K996" s="22">
        <v>0</v>
      </c>
      <c r="L996" s="22">
        <v>0</v>
      </c>
      <c r="M996" s="22" t="s">
        <v>1846</v>
      </c>
      <c r="N996" s="22">
        <v>13</v>
      </c>
      <c r="O996" s="22">
        <v>13</v>
      </c>
      <c r="P996" s="22">
        <v>0</v>
      </c>
      <c r="Q996" s="22">
        <v>1</v>
      </c>
      <c r="R996">
        <f>IFERROR(IF(I996=1,VLOOKUP(F996,Lookup!$A$2:$B$15,2,FALSE),0),0.5)</f>
        <v>0</v>
      </c>
      <c r="S996">
        <f>IF(K996=1,1,IFERROR(IF(H996="pass",VLOOKUP(F996,[1]Lookup!$D$2:$E$26,2,FALSE),0),1.6))</f>
        <v>1.6</v>
      </c>
      <c r="T996" s="6">
        <v>1.8275000000000001</v>
      </c>
      <c r="U996" s="6">
        <f t="shared" si="15"/>
        <v>1.8275000000000001</v>
      </c>
      <c r="V996" t="s">
        <v>141</v>
      </c>
    </row>
    <row r="997" spans="1:22" hidden="1">
      <c r="A997">
        <v>1653</v>
      </c>
      <c r="B997" s="22">
        <v>1</v>
      </c>
      <c r="C997" s="22" t="s">
        <v>23</v>
      </c>
      <c r="D997" s="22" t="s">
        <v>10</v>
      </c>
      <c r="E997" s="22">
        <v>52</v>
      </c>
      <c r="F997" s="22">
        <v>48</v>
      </c>
      <c r="G997" s="22" t="s">
        <v>1852</v>
      </c>
      <c r="H997" s="22" t="s">
        <v>439</v>
      </c>
      <c r="I997" s="22">
        <v>0</v>
      </c>
      <c r="J997" s="22">
        <v>1</v>
      </c>
      <c r="K997" s="22">
        <v>0</v>
      </c>
      <c r="L997" s="22">
        <v>0</v>
      </c>
      <c r="M997" s="22" t="s">
        <v>1818</v>
      </c>
      <c r="N997" s="22">
        <v>5</v>
      </c>
      <c r="O997" s="22">
        <v>5</v>
      </c>
      <c r="P997" s="22">
        <v>0</v>
      </c>
      <c r="Q997" s="22">
        <v>1</v>
      </c>
      <c r="R997">
        <f>IFERROR(IF(I997=1,VLOOKUP(F997,Lookup!$A$2:$B$15,2,FALSE),0),0.5)</f>
        <v>0</v>
      </c>
      <c r="S997">
        <f>IF(K997=1,1,IFERROR(IF(H997="pass",VLOOKUP(F997,[1]Lookup!$D$2:$E$26,2,FALSE),0),1.6))</f>
        <v>1.6</v>
      </c>
      <c r="T997" s="6">
        <v>1.6875</v>
      </c>
      <c r="U997" s="6">
        <f t="shared" si="15"/>
        <v>1.6875</v>
      </c>
      <c r="V997" t="s">
        <v>496</v>
      </c>
    </row>
    <row r="998" spans="1:22" hidden="1">
      <c r="A998">
        <v>1656</v>
      </c>
      <c r="B998" s="22">
        <v>1</v>
      </c>
      <c r="C998" s="22" t="s">
        <v>23</v>
      </c>
      <c r="D998" s="22" t="s">
        <v>10</v>
      </c>
      <c r="E998" s="22">
        <v>44</v>
      </c>
      <c r="F998" s="22">
        <v>56</v>
      </c>
      <c r="G998" s="22" t="s">
        <v>1854</v>
      </c>
      <c r="H998" s="22" t="s">
        <v>439</v>
      </c>
      <c r="I998" s="22">
        <v>0</v>
      </c>
      <c r="J998" s="22">
        <v>1</v>
      </c>
      <c r="K998" s="22">
        <v>0</v>
      </c>
      <c r="L998" s="22">
        <v>0</v>
      </c>
      <c r="M998" s="22" t="s">
        <v>1843</v>
      </c>
      <c r="N998" s="22">
        <v>4</v>
      </c>
      <c r="O998" s="22">
        <v>4</v>
      </c>
      <c r="P998" s="22">
        <v>0</v>
      </c>
      <c r="Q998" s="22">
        <v>1</v>
      </c>
      <c r="R998">
        <f>IFERROR(IF(I998=1,VLOOKUP(F998,Lookup!$A$2:$B$15,2,FALSE),0),0.5)</f>
        <v>0</v>
      </c>
      <c r="S998">
        <f>IF(K998=1,1,IFERROR(IF(H998="pass",VLOOKUP(F998,[1]Lookup!$D$2:$E$26,2,FALSE),0),1.6))</f>
        <v>1.6</v>
      </c>
      <c r="T998" s="6">
        <v>1.6700000000000002</v>
      </c>
      <c r="U998" s="6">
        <f t="shared" si="15"/>
        <v>1.6700000000000002</v>
      </c>
      <c r="V998" t="s">
        <v>388</v>
      </c>
    </row>
    <row r="999" spans="1:22" hidden="1">
      <c r="A999">
        <v>1657</v>
      </c>
      <c r="B999" s="22">
        <v>1</v>
      </c>
      <c r="C999" s="22" t="s">
        <v>23</v>
      </c>
      <c r="D999" s="22" t="s">
        <v>10</v>
      </c>
      <c r="E999" s="22">
        <v>39</v>
      </c>
      <c r="F999" s="22">
        <v>61</v>
      </c>
      <c r="G999" s="22" t="s">
        <v>1855</v>
      </c>
      <c r="H999" s="22" t="s">
        <v>439</v>
      </c>
      <c r="I999" s="22">
        <v>0</v>
      </c>
      <c r="J999" s="22">
        <v>1</v>
      </c>
      <c r="K999" s="22">
        <v>0</v>
      </c>
      <c r="L999" s="22">
        <v>0</v>
      </c>
      <c r="M999" s="22" t="s">
        <v>1843</v>
      </c>
      <c r="N999" s="22">
        <v>9</v>
      </c>
      <c r="O999" s="22">
        <v>9</v>
      </c>
      <c r="P999" s="22">
        <v>0</v>
      </c>
      <c r="Q999" s="22">
        <v>1</v>
      </c>
      <c r="R999">
        <f>IFERROR(IF(I999=1,VLOOKUP(F999,Lookup!$A$2:$B$15,2,FALSE),0),0.5)</f>
        <v>0</v>
      </c>
      <c r="S999">
        <f>IF(K999=1,1,IFERROR(IF(H999="pass",VLOOKUP(F999,[1]Lookup!$D$2:$E$26,2,FALSE),0),1.6))</f>
        <v>1.6</v>
      </c>
      <c r="T999" s="6">
        <v>1.7575000000000001</v>
      </c>
      <c r="U999" s="6">
        <f t="shared" si="15"/>
        <v>1.7575000000000001</v>
      </c>
      <c r="V999" t="s">
        <v>388</v>
      </c>
    </row>
    <row r="1000" spans="1:22" hidden="1">
      <c r="A1000">
        <v>1659</v>
      </c>
      <c r="B1000" s="22">
        <v>1</v>
      </c>
      <c r="C1000" s="22" t="s">
        <v>23</v>
      </c>
      <c r="D1000" s="22" t="s">
        <v>10</v>
      </c>
      <c r="E1000" s="22">
        <v>36</v>
      </c>
      <c r="F1000" s="22">
        <v>64</v>
      </c>
      <c r="G1000" s="22" t="s">
        <v>1857</v>
      </c>
      <c r="H1000" s="22" t="s">
        <v>439</v>
      </c>
      <c r="I1000" s="22">
        <v>0</v>
      </c>
      <c r="J1000" s="22">
        <v>1</v>
      </c>
      <c r="K1000" s="22">
        <v>0</v>
      </c>
      <c r="L1000" s="22">
        <v>0</v>
      </c>
      <c r="M1000" s="22" t="s">
        <v>1843</v>
      </c>
      <c r="N1000" s="22">
        <v>9</v>
      </c>
      <c r="O1000" s="22">
        <v>9</v>
      </c>
      <c r="P1000" s="22">
        <v>0</v>
      </c>
      <c r="Q1000" s="22">
        <v>1</v>
      </c>
      <c r="R1000">
        <f>IFERROR(IF(I1000=1,VLOOKUP(F1000,Lookup!$A$2:$B$15,2,FALSE),0),0.5)</f>
        <v>0</v>
      </c>
      <c r="S1000">
        <f>IF(K1000=1,1,IFERROR(IF(H1000="pass",VLOOKUP(F1000,[1]Lookup!$D$2:$E$26,2,FALSE),0),1.6))</f>
        <v>1.6</v>
      </c>
      <c r="T1000" s="6">
        <v>1.7575000000000001</v>
      </c>
      <c r="U1000" s="6">
        <f t="shared" si="15"/>
        <v>1.7575000000000001</v>
      </c>
      <c r="V1000" t="s">
        <v>388</v>
      </c>
    </row>
    <row r="1001" spans="1:22" hidden="1">
      <c r="A1001">
        <v>1662</v>
      </c>
      <c r="B1001" s="22">
        <v>1</v>
      </c>
      <c r="C1001" s="22" t="s">
        <v>23</v>
      </c>
      <c r="D1001" s="22" t="s">
        <v>10</v>
      </c>
      <c r="E1001" s="22">
        <v>24</v>
      </c>
      <c r="F1001" s="22">
        <v>76</v>
      </c>
      <c r="G1001" s="22" t="s">
        <v>1858</v>
      </c>
      <c r="H1001" s="22" t="s">
        <v>439</v>
      </c>
      <c r="I1001" s="22">
        <v>0</v>
      </c>
      <c r="J1001" s="22">
        <v>1</v>
      </c>
      <c r="K1001" s="22">
        <v>0</v>
      </c>
      <c r="L1001" s="22">
        <v>0</v>
      </c>
      <c r="M1001" s="22" t="s">
        <v>1818</v>
      </c>
      <c r="N1001" s="22">
        <v>5</v>
      </c>
      <c r="O1001" s="22">
        <v>5</v>
      </c>
      <c r="P1001" s="22">
        <v>0</v>
      </c>
      <c r="Q1001" s="22">
        <v>1</v>
      </c>
      <c r="R1001">
        <f>IFERROR(IF(I1001=1,VLOOKUP(F1001,Lookup!$A$2:$B$15,2,FALSE),0),0.5)</f>
        <v>0</v>
      </c>
      <c r="S1001">
        <f>IF(K1001=1,1,IFERROR(IF(H1001="pass",VLOOKUP(F1001,[1]Lookup!$D$2:$E$26,2,FALSE),0),1.6))</f>
        <v>1.8</v>
      </c>
      <c r="T1001" s="6">
        <v>1.6875</v>
      </c>
      <c r="U1001" s="6">
        <f t="shared" si="15"/>
        <v>1.7617500000000001</v>
      </c>
      <c r="V1001" t="s">
        <v>496</v>
      </c>
    </row>
    <row r="1002" spans="1:22" hidden="1">
      <c r="A1002">
        <v>1663</v>
      </c>
      <c r="B1002" s="22">
        <v>1</v>
      </c>
      <c r="C1002" s="22" t="s">
        <v>23</v>
      </c>
      <c r="D1002" s="22" t="s">
        <v>10</v>
      </c>
      <c r="E1002" s="22">
        <v>18</v>
      </c>
      <c r="F1002" s="22">
        <v>82</v>
      </c>
      <c r="G1002" s="22" t="s">
        <v>1859</v>
      </c>
      <c r="H1002" s="22" t="s">
        <v>439</v>
      </c>
      <c r="I1002" s="22">
        <v>0</v>
      </c>
      <c r="J1002" s="22">
        <v>1</v>
      </c>
      <c r="K1002" s="22">
        <v>0</v>
      </c>
      <c r="L1002" s="22">
        <v>0</v>
      </c>
      <c r="M1002" s="22" t="s">
        <v>1818</v>
      </c>
      <c r="N1002" s="22">
        <v>-3</v>
      </c>
      <c r="O1002" s="22">
        <v>-3</v>
      </c>
      <c r="P1002" s="22">
        <v>0</v>
      </c>
      <c r="Q1002" s="22">
        <v>1</v>
      </c>
      <c r="R1002">
        <f>IFERROR(IF(I1002=1,VLOOKUP(F1002,Lookup!$A$2:$B$15,2,FALSE),0),0.5)</f>
        <v>0</v>
      </c>
      <c r="S1002">
        <f>IF(K1002=1,1,IFERROR(IF(H1002="pass",VLOOKUP(F1002,[1]Lookup!$D$2:$E$26,2,FALSE),0),1.6))</f>
        <v>2</v>
      </c>
      <c r="T1002" s="6">
        <v>1.5475000000000001</v>
      </c>
      <c r="U1002" s="6">
        <f t="shared" si="15"/>
        <v>1.8461500000000002</v>
      </c>
      <c r="V1002" t="s">
        <v>496</v>
      </c>
    </row>
    <row r="1003" spans="1:22" hidden="1">
      <c r="A1003">
        <v>1668</v>
      </c>
      <c r="B1003" s="22">
        <v>1</v>
      </c>
      <c r="C1003" s="22" t="s">
        <v>10</v>
      </c>
      <c r="D1003" s="22" t="s">
        <v>23</v>
      </c>
      <c r="E1003" s="22">
        <v>52</v>
      </c>
      <c r="F1003" s="22">
        <v>48</v>
      </c>
      <c r="G1003" s="22" t="s">
        <v>1863</v>
      </c>
      <c r="H1003" s="22" t="s">
        <v>439</v>
      </c>
      <c r="I1003" s="22">
        <v>0</v>
      </c>
      <c r="J1003" s="22">
        <v>1</v>
      </c>
      <c r="K1003" s="22">
        <v>0</v>
      </c>
      <c r="L1003" s="22">
        <v>0</v>
      </c>
      <c r="M1003" s="22" t="s">
        <v>1862</v>
      </c>
      <c r="N1003" s="22">
        <v>16</v>
      </c>
      <c r="O1003" s="22">
        <v>16</v>
      </c>
      <c r="P1003" s="22">
        <v>0</v>
      </c>
      <c r="Q1003" s="22">
        <v>1</v>
      </c>
      <c r="R1003">
        <f>IFERROR(IF(I1003=1,VLOOKUP(F1003,Lookup!$A$2:$B$15,2,FALSE),0),0.5)</f>
        <v>0</v>
      </c>
      <c r="S1003">
        <f>IF(K1003=1,1,IFERROR(IF(H1003="pass",VLOOKUP(F1003,[1]Lookup!$D$2:$E$26,2,FALSE),0),1.6))</f>
        <v>1.6</v>
      </c>
      <c r="T1003" s="6">
        <v>1.8800000000000001</v>
      </c>
      <c r="U1003" s="6">
        <f t="shared" si="15"/>
        <v>1.8800000000000001</v>
      </c>
      <c r="V1003" t="s">
        <v>85</v>
      </c>
    </row>
    <row r="1004" spans="1:22" hidden="1">
      <c r="A1004">
        <v>1669</v>
      </c>
      <c r="B1004" s="22">
        <v>1</v>
      </c>
      <c r="C1004" s="22" t="s">
        <v>10</v>
      </c>
      <c r="D1004" s="22" t="s">
        <v>23</v>
      </c>
      <c r="E1004" s="22">
        <v>52</v>
      </c>
      <c r="F1004" s="22">
        <v>48</v>
      </c>
      <c r="G1004" s="22" t="s">
        <v>1864</v>
      </c>
      <c r="H1004" s="22" t="s">
        <v>439</v>
      </c>
      <c r="I1004" s="22">
        <v>0</v>
      </c>
      <c r="J1004" s="22">
        <v>1</v>
      </c>
      <c r="K1004" s="22">
        <v>0</v>
      </c>
      <c r="L1004" s="22">
        <v>0</v>
      </c>
      <c r="M1004" s="22" t="s">
        <v>1862</v>
      </c>
      <c r="N1004" s="22">
        <v>2</v>
      </c>
      <c r="O1004" s="22">
        <v>2</v>
      </c>
      <c r="P1004" s="22">
        <v>0</v>
      </c>
      <c r="Q1004" s="22">
        <v>1</v>
      </c>
      <c r="R1004">
        <f>IFERROR(IF(I1004=1,VLOOKUP(F1004,Lookup!$A$2:$B$15,2,FALSE),0),0.5)</f>
        <v>0</v>
      </c>
      <c r="S1004">
        <f>IF(K1004=1,1,IFERROR(IF(H1004="pass",VLOOKUP(F1004,[1]Lookup!$D$2:$E$26,2,FALSE),0),1.6))</f>
        <v>1.6</v>
      </c>
      <c r="T1004" s="6">
        <v>1.635</v>
      </c>
      <c r="U1004" s="6">
        <f t="shared" si="15"/>
        <v>1.635</v>
      </c>
      <c r="V1004" t="s">
        <v>85</v>
      </c>
    </row>
    <row r="1005" spans="1:22" hidden="1">
      <c r="A1005">
        <v>1670</v>
      </c>
      <c r="B1005" s="22">
        <v>1</v>
      </c>
      <c r="C1005" s="22" t="s">
        <v>10</v>
      </c>
      <c r="D1005" s="22" t="s">
        <v>23</v>
      </c>
      <c r="E1005" s="22">
        <v>52</v>
      </c>
      <c r="F1005" s="22">
        <v>48</v>
      </c>
      <c r="G1005" s="22" t="s">
        <v>1865</v>
      </c>
      <c r="H1005" s="22" t="s">
        <v>439</v>
      </c>
      <c r="I1005" s="22">
        <v>0</v>
      </c>
      <c r="J1005" s="22">
        <v>1</v>
      </c>
      <c r="K1005" s="22">
        <v>0</v>
      </c>
      <c r="L1005" s="22">
        <v>0</v>
      </c>
      <c r="M1005" s="22" t="s">
        <v>1824</v>
      </c>
      <c r="N1005" s="22">
        <v>13</v>
      </c>
      <c r="O1005" s="22">
        <v>13</v>
      </c>
      <c r="P1005" s="22">
        <v>0</v>
      </c>
      <c r="Q1005" s="22">
        <v>1</v>
      </c>
      <c r="R1005">
        <f>IFERROR(IF(I1005=1,VLOOKUP(F1005,Lookup!$A$2:$B$15,2,FALSE),0),0.5)</f>
        <v>0</v>
      </c>
      <c r="S1005">
        <f>IF(K1005=1,1,IFERROR(IF(H1005="pass",VLOOKUP(F1005,[1]Lookup!$D$2:$E$26,2,FALSE),0),1.6))</f>
        <v>1.6</v>
      </c>
      <c r="T1005" s="6">
        <v>1.8275000000000001</v>
      </c>
      <c r="U1005" s="6">
        <f t="shared" si="15"/>
        <v>1.8275000000000001</v>
      </c>
      <c r="V1005" t="s">
        <v>497</v>
      </c>
    </row>
    <row r="1006" spans="1:22" hidden="1">
      <c r="A1006">
        <v>1674</v>
      </c>
      <c r="B1006" s="22">
        <v>1</v>
      </c>
      <c r="C1006" s="22" t="s">
        <v>23</v>
      </c>
      <c r="D1006" s="22" t="s">
        <v>10</v>
      </c>
      <c r="E1006" s="22">
        <v>64</v>
      </c>
      <c r="F1006" s="22">
        <v>36</v>
      </c>
      <c r="G1006" s="22" t="s">
        <v>1868</v>
      </c>
      <c r="H1006" s="22" t="s">
        <v>439</v>
      </c>
      <c r="I1006" s="22">
        <v>0</v>
      </c>
      <c r="J1006" s="22">
        <v>1</v>
      </c>
      <c r="K1006" s="22">
        <v>0</v>
      </c>
      <c r="L1006" s="22">
        <v>0</v>
      </c>
      <c r="M1006" s="22" t="s">
        <v>1843</v>
      </c>
      <c r="N1006" s="22">
        <v>28</v>
      </c>
      <c r="O1006" s="22">
        <v>28</v>
      </c>
      <c r="P1006" s="22">
        <v>0</v>
      </c>
      <c r="Q1006" s="22">
        <v>1</v>
      </c>
      <c r="R1006">
        <f>IFERROR(IF(I1006=1,VLOOKUP(F1006,Lookup!$A$2:$B$15,2,FALSE),0),0.5)</f>
        <v>0</v>
      </c>
      <c r="S1006">
        <f>IF(K1006=1,1,IFERROR(IF(H1006="pass",VLOOKUP(F1006,[1]Lookup!$D$2:$E$26,2,FALSE),0),1.6))</f>
        <v>1.6</v>
      </c>
      <c r="T1006" s="6">
        <v>2.09</v>
      </c>
      <c r="U1006" s="6">
        <f t="shared" si="15"/>
        <v>2.09</v>
      </c>
      <c r="V1006" t="s">
        <v>388</v>
      </c>
    </row>
    <row r="1007" spans="1:22" hidden="1">
      <c r="A1007">
        <v>1675</v>
      </c>
      <c r="B1007" s="22">
        <v>1</v>
      </c>
      <c r="C1007" s="22" t="s">
        <v>23</v>
      </c>
      <c r="D1007" s="22" t="s">
        <v>10</v>
      </c>
      <c r="E1007" s="22">
        <v>64</v>
      </c>
      <c r="F1007" s="22">
        <v>36</v>
      </c>
      <c r="G1007" s="22" t="s">
        <v>1869</v>
      </c>
      <c r="H1007" s="22" t="s">
        <v>439</v>
      </c>
      <c r="I1007" s="22">
        <v>0</v>
      </c>
      <c r="J1007" s="22">
        <v>1</v>
      </c>
      <c r="K1007" s="22">
        <v>0</v>
      </c>
      <c r="L1007" s="22">
        <v>0</v>
      </c>
      <c r="M1007" s="22" t="s">
        <v>1839</v>
      </c>
      <c r="N1007" s="22">
        <v>1</v>
      </c>
      <c r="O1007" s="22">
        <v>1</v>
      </c>
      <c r="P1007" s="22">
        <v>0</v>
      </c>
      <c r="Q1007" s="22">
        <v>1</v>
      </c>
      <c r="R1007">
        <f>IFERROR(IF(I1007=1,VLOOKUP(F1007,Lookup!$A$2:$B$15,2,FALSE),0),0.5)</f>
        <v>0</v>
      </c>
      <c r="S1007">
        <f>IF(K1007=1,1,IFERROR(IF(H1007="pass",VLOOKUP(F1007,[1]Lookup!$D$2:$E$26,2,FALSE),0),1.6))</f>
        <v>1.6</v>
      </c>
      <c r="T1007" s="6">
        <v>1.6175000000000002</v>
      </c>
      <c r="U1007" s="6">
        <f t="shared" si="15"/>
        <v>1.6175000000000002</v>
      </c>
      <c r="V1007" t="s">
        <v>524</v>
      </c>
    </row>
    <row r="1008" spans="1:22" hidden="1">
      <c r="A1008">
        <v>1681</v>
      </c>
      <c r="B1008" s="22">
        <v>1</v>
      </c>
      <c r="C1008" s="22" t="s">
        <v>23</v>
      </c>
      <c r="D1008" s="22" t="s">
        <v>10</v>
      </c>
      <c r="E1008" s="22">
        <v>63</v>
      </c>
      <c r="F1008" s="22">
        <v>37</v>
      </c>
      <c r="G1008" s="22" t="s">
        <v>1873</v>
      </c>
      <c r="H1008" s="22" t="s">
        <v>439</v>
      </c>
      <c r="I1008" s="22">
        <v>0</v>
      </c>
      <c r="J1008" s="22">
        <v>1</v>
      </c>
      <c r="K1008" s="22">
        <v>0</v>
      </c>
      <c r="L1008" s="22">
        <v>0</v>
      </c>
      <c r="M1008" s="22" t="s">
        <v>609</v>
      </c>
      <c r="N1008" s="22">
        <v>0</v>
      </c>
      <c r="O1008" s="22">
        <v>0</v>
      </c>
      <c r="P1008" s="22">
        <v>0</v>
      </c>
      <c r="Q1008" s="22">
        <v>1</v>
      </c>
      <c r="R1008">
        <f>IFERROR(IF(I1008=1,VLOOKUP(F1008,Lookup!$A$2:$B$15,2,FALSE),0),0.5)</f>
        <v>0</v>
      </c>
      <c r="S1008">
        <f>IF(K1008=1,1,IFERROR(IF(H1008="pass",VLOOKUP(F1008,[1]Lookup!$D$2:$E$26,2,FALSE),0),1.6))</f>
        <v>1.6</v>
      </c>
      <c r="T1008" s="6">
        <v>1.6</v>
      </c>
      <c r="U1008" s="6">
        <f t="shared" si="15"/>
        <v>1.6</v>
      </c>
      <c r="V1008" t="s">
        <v>72</v>
      </c>
    </row>
    <row r="1009" spans="1:22" hidden="1">
      <c r="A1009">
        <v>1683</v>
      </c>
      <c r="B1009" s="22">
        <v>1</v>
      </c>
      <c r="C1009" s="22" t="s">
        <v>23</v>
      </c>
      <c r="D1009" s="22" t="s">
        <v>10</v>
      </c>
      <c r="E1009" s="22">
        <v>51</v>
      </c>
      <c r="F1009" s="22">
        <v>49</v>
      </c>
      <c r="G1009" s="22" t="s">
        <v>1875</v>
      </c>
      <c r="H1009" s="22" t="s">
        <v>439</v>
      </c>
      <c r="I1009" s="22">
        <v>0</v>
      </c>
      <c r="J1009" s="22">
        <v>1</v>
      </c>
      <c r="K1009" s="22">
        <v>0</v>
      </c>
      <c r="L1009" s="22">
        <v>0</v>
      </c>
      <c r="M1009" s="22" t="s">
        <v>1839</v>
      </c>
      <c r="N1009" s="22">
        <v>25</v>
      </c>
      <c r="O1009" s="22">
        <v>25</v>
      </c>
      <c r="P1009" s="22">
        <v>0</v>
      </c>
      <c r="Q1009" s="22">
        <v>1</v>
      </c>
      <c r="R1009">
        <f>IFERROR(IF(I1009=1,VLOOKUP(F1009,Lookup!$A$2:$B$15,2,FALSE),0),0.5)</f>
        <v>0</v>
      </c>
      <c r="S1009">
        <f>IF(K1009=1,1,IFERROR(IF(H1009="pass",VLOOKUP(F1009,[1]Lookup!$D$2:$E$26,2,FALSE),0),1.6))</f>
        <v>1.6</v>
      </c>
      <c r="T1009" s="6">
        <v>2.0375000000000001</v>
      </c>
      <c r="U1009" s="6">
        <f t="shared" si="15"/>
        <v>2.0375000000000001</v>
      </c>
      <c r="V1009" t="s">
        <v>524</v>
      </c>
    </row>
    <row r="1010" spans="1:22" hidden="1">
      <c r="A1010">
        <v>1684</v>
      </c>
      <c r="B1010" s="22">
        <v>1</v>
      </c>
      <c r="C1010" s="22" t="s">
        <v>23</v>
      </c>
      <c r="D1010" s="22" t="s">
        <v>10</v>
      </c>
      <c r="E1010" s="22">
        <v>26</v>
      </c>
      <c r="F1010" s="22">
        <v>74</v>
      </c>
      <c r="G1010" s="22" t="s">
        <v>1876</v>
      </c>
      <c r="H1010" s="22" t="s">
        <v>439</v>
      </c>
      <c r="I1010" s="22">
        <v>0</v>
      </c>
      <c r="J1010" s="22">
        <v>1</v>
      </c>
      <c r="K1010" s="22">
        <v>0</v>
      </c>
      <c r="L1010" s="22">
        <v>0</v>
      </c>
      <c r="M1010" s="22" t="s">
        <v>1820</v>
      </c>
      <c r="N1010" s="22">
        <v>3</v>
      </c>
      <c r="O1010" s="22">
        <v>3</v>
      </c>
      <c r="P1010" s="22">
        <v>0</v>
      </c>
      <c r="Q1010" s="22">
        <v>1</v>
      </c>
      <c r="R1010">
        <f>IFERROR(IF(I1010=1,VLOOKUP(F1010,Lookup!$A$2:$B$15,2,FALSE),0),0.5)</f>
        <v>0</v>
      </c>
      <c r="S1010">
        <f>IF(K1010=1,1,IFERROR(IF(H1010="pass",VLOOKUP(F1010,[1]Lookup!$D$2:$E$26,2,FALSE),0),1.6))</f>
        <v>1.6</v>
      </c>
      <c r="T1010" s="6">
        <v>1.6525000000000001</v>
      </c>
      <c r="U1010" s="6">
        <f t="shared" si="15"/>
        <v>1.6525000000000001</v>
      </c>
      <c r="V1010" t="s">
        <v>125</v>
      </c>
    </row>
    <row r="1011" spans="1:22" hidden="1">
      <c r="A1011">
        <v>1685</v>
      </c>
      <c r="B1011" s="22">
        <v>1</v>
      </c>
      <c r="C1011" s="22" t="s">
        <v>23</v>
      </c>
      <c r="D1011" s="22" t="s">
        <v>10</v>
      </c>
      <c r="E1011" s="22">
        <v>26</v>
      </c>
      <c r="F1011" s="22">
        <v>74</v>
      </c>
      <c r="G1011" s="22" t="s">
        <v>1877</v>
      </c>
      <c r="H1011" s="22" t="s">
        <v>439</v>
      </c>
      <c r="I1011" s="22">
        <v>0</v>
      </c>
      <c r="J1011" s="22">
        <v>1</v>
      </c>
      <c r="K1011" s="22">
        <v>0</v>
      </c>
      <c r="L1011" s="22">
        <v>0</v>
      </c>
      <c r="M1011" s="22" t="s">
        <v>609</v>
      </c>
      <c r="N1011" s="22">
        <v>1</v>
      </c>
      <c r="O1011" s="22">
        <v>1</v>
      </c>
      <c r="P1011" s="22">
        <v>0</v>
      </c>
      <c r="Q1011" s="22">
        <v>1</v>
      </c>
      <c r="R1011">
        <f>IFERROR(IF(I1011=1,VLOOKUP(F1011,Lookup!$A$2:$B$15,2,FALSE),0),0.5)</f>
        <v>0</v>
      </c>
      <c r="S1011">
        <f>IF(K1011=1,1,IFERROR(IF(H1011="pass",VLOOKUP(F1011,[1]Lookup!$D$2:$E$26,2,FALSE),0),1.6))</f>
        <v>1.6</v>
      </c>
      <c r="T1011" s="6">
        <v>1.6175000000000002</v>
      </c>
      <c r="U1011" s="6">
        <f t="shared" si="15"/>
        <v>1.6175000000000002</v>
      </c>
      <c r="V1011" t="s">
        <v>72</v>
      </c>
    </row>
    <row r="1012" spans="1:22" hidden="1">
      <c r="A1012">
        <v>1688</v>
      </c>
      <c r="B1012" s="22">
        <v>1</v>
      </c>
      <c r="C1012" s="22" t="s">
        <v>23</v>
      </c>
      <c r="D1012" s="22" t="s">
        <v>10</v>
      </c>
      <c r="E1012" s="22">
        <v>7</v>
      </c>
      <c r="F1012" s="22">
        <v>93</v>
      </c>
      <c r="G1012" s="22" t="s">
        <v>1879</v>
      </c>
      <c r="H1012" s="22" t="s">
        <v>439</v>
      </c>
      <c r="I1012" s="22">
        <v>0</v>
      </c>
      <c r="J1012" s="22">
        <v>1</v>
      </c>
      <c r="K1012" s="22">
        <v>0</v>
      </c>
      <c r="L1012" s="22">
        <v>0</v>
      </c>
      <c r="M1012" s="22" t="s">
        <v>1839</v>
      </c>
      <c r="N1012" s="22">
        <v>3</v>
      </c>
      <c r="O1012" s="22">
        <v>3</v>
      </c>
      <c r="P1012" s="22">
        <v>0</v>
      </c>
      <c r="Q1012" s="22">
        <v>1</v>
      </c>
      <c r="R1012">
        <f>IFERROR(IF(I1012=1,VLOOKUP(F1012,Lookup!$A$2:$B$15,2,FALSE),0),0.5)</f>
        <v>0</v>
      </c>
      <c r="S1012">
        <f>IF(K1012=1,1,IFERROR(IF(H1012="pass",VLOOKUP(F1012,[1]Lookup!$D$2:$E$26,2,FALSE),0),1.6))</f>
        <v>2.7</v>
      </c>
      <c r="T1012" s="6">
        <v>1.6525000000000001</v>
      </c>
      <c r="U1012" s="6">
        <f t="shared" si="15"/>
        <v>2.3438500000000002</v>
      </c>
      <c r="V1012" t="s">
        <v>524</v>
      </c>
    </row>
    <row r="1013" spans="1:22" hidden="1">
      <c r="A1013">
        <v>1694</v>
      </c>
      <c r="B1013" s="22">
        <v>1</v>
      </c>
      <c r="C1013" s="22" t="s">
        <v>10</v>
      </c>
      <c r="D1013" s="22" t="s">
        <v>23</v>
      </c>
      <c r="E1013" s="22">
        <v>34</v>
      </c>
      <c r="F1013" s="22">
        <v>66</v>
      </c>
      <c r="G1013" s="22" t="s">
        <v>1881</v>
      </c>
      <c r="H1013" s="22" t="s">
        <v>439</v>
      </c>
      <c r="I1013" s="22">
        <v>0</v>
      </c>
      <c r="J1013" s="22">
        <v>1</v>
      </c>
      <c r="K1013" s="22">
        <v>0</v>
      </c>
      <c r="L1013" s="22">
        <v>0</v>
      </c>
      <c r="M1013" s="22" t="s">
        <v>1862</v>
      </c>
      <c r="N1013" s="22">
        <v>15</v>
      </c>
      <c r="O1013" s="22">
        <v>15</v>
      </c>
      <c r="P1013" s="22">
        <v>0</v>
      </c>
      <c r="Q1013" s="22">
        <v>1</v>
      </c>
      <c r="R1013">
        <f>IFERROR(IF(I1013=1,VLOOKUP(F1013,Lookup!$A$2:$B$15,2,FALSE),0),0.5)</f>
        <v>0</v>
      </c>
      <c r="S1013">
        <f>IF(K1013=1,1,IFERROR(IF(H1013="pass",VLOOKUP(F1013,[1]Lookup!$D$2:$E$26,2,FALSE),0),1.6))</f>
        <v>1.6</v>
      </c>
      <c r="T1013" s="6">
        <v>1.8625</v>
      </c>
      <c r="U1013" s="6">
        <f t="shared" si="15"/>
        <v>1.8625</v>
      </c>
      <c r="V1013" t="s">
        <v>85</v>
      </c>
    </row>
    <row r="1014" spans="1:22" hidden="1">
      <c r="A1014">
        <v>1695</v>
      </c>
      <c r="B1014" s="22">
        <v>1</v>
      </c>
      <c r="C1014" s="22" t="s">
        <v>10</v>
      </c>
      <c r="D1014" s="22" t="s">
        <v>23</v>
      </c>
      <c r="E1014" s="22">
        <v>34</v>
      </c>
      <c r="F1014" s="22">
        <v>66</v>
      </c>
      <c r="G1014" s="22" t="s">
        <v>1882</v>
      </c>
      <c r="H1014" s="22" t="s">
        <v>439</v>
      </c>
      <c r="I1014" s="22">
        <v>0</v>
      </c>
      <c r="J1014" s="22">
        <v>1</v>
      </c>
      <c r="K1014" s="22">
        <v>0</v>
      </c>
      <c r="L1014" s="22">
        <v>0</v>
      </c>
      <c r="M1014" s="22" t="s">
        <v>1826</v>
      </c>
      <c r="N1014" s="22">
        <v>4</v>
      </c>
      <c r="O1014" s="22">
        <v>4</v>
      </c>
      <c r="P1014" s="22">
        <v>0</v>
      </c>
      <c r="Q1014" s="22">
        <v>1</v>
      </c>
      <c r="R1014">
        <f>IFERROR(IF(I1014=1,VLOOKUP(F1014,Lookup!$A$2:$B$15,2,FALSE),0),0.5)</f>
        <v>0</v>
      </c>
      <c r="S1014">
        <f>IF(K1014=1,1,IFERROR(IF(H1014="pass",VLOOKUP(F1014,[1]Lookup!$D$2:$E$26,2,FALSE),0),1.6))</f>
        <v>1.6</v>
      </c>
      <c r="T1014" s="6">
        <v>1.6700000000000002</v>
      </c>
      <c r="U1014" s="6">
        <f t="shared" si="15"/>
        <v>1.6700000000000002</v>
      </c>
      <c r="V1014" t="s">
        <v>140</v>
      </c>
    </row>
    <row r="1015" spans="1:22" hidden="1">
      <c r="A1015">
        <v>1699</v>
      </c>
      <c r="B1015" s="22">
        <v>1</v>
      </c>
      <c r="C1015" s="22" t="s">
        <v>10</v>
      </c>
      <c r="D1015" s="22" t="s">
        <v>23</v>
      </c>
      <c r="E1015" s="22">
        <v>33</v>
      </c>
      <c r="F1015" s="22">
        <v>67</v>
      </c>
      <c r="G1015" s="22" t="s">
        <v>1885</v>
      </c>
      <c r="H1015" s="22" t="s">
        <v>439</v>
      </c>
      <c r="I1015" s="22">
        <v>0</v>
      </c>
      <c r="J1015" s="22">
        <v>1</v>
      </c>
      <c r="K1015" s="22">
        <v>0</v>
      </c>
      <c r="L1015" s="22">
        <v>0</v>
      </c>
      <c r="M1015" s="22" t="s">
        <v>1826</v>
      </c>
      <c r="N1015" s="22">
        <v>3</v>
      </c>
      <c r="O1015" s="22">
        <v>3</v>
      </c>
      <c r="P1015" s="22">
        <v>0</v>
      </c>
      <c r="Q1015" s="22">
        <v>1</v>
      </c>
      <c r="R1015">
        <f>IFERROR(IF(I1015=1,VLOOKUP(F1015,Lookup!$A$2:$B$15,2,FALSE),0),0.5)</f>
        <v>0</v>
      </c>
      <c r="S1015">
        <f>IF(K1015=1,1,IFERROR(IF(H1015="pass",VLOOKUP(F1015,[1]Lookup!$D$2:$E$26,2,FALSE),0),1.6))</f>
        <v>1.6</v>
      </c>
      <c r="T1015" s="6">
        <v>1.6525000000000001</v>
      </c>
      <c r="U1015" s="6">
        <f t="shared" si="15"/>
        <v>1.6525000000000001</v>
      </c>
      <c r="V1015" t="s">
        <v>140</v>
      </c>
    </row>
    <row r="1016" spans="1:22" hidden="1">
      <c r="A1016">
        <v>1700</v>
      </c>
      <c r="B1016" s="22">
        <v>1</v>
      </c>
      <c r="C1016" s="22" t="s">
        <v>10</v>
      </c>
      <c r="D1016" s="22" t="s">
        <v>23</v>
      </c>
      <c r="E1016" s="22">
        <v>23</v>
      </c>
      <c r="F1016" s="22">
        <v>77</v>
      </c>
      <c r="G1016" s="22" t="s">
        <v>1886</v>
      </c>
      <c r="H1016" s="22" t="s">
        <v>439</v>
      </c>
      <c r="I1016" s="22">
        <v>0</v>
      </c>
      <c r="J1016" s="22">
        <v>1</v>
      </c>
      <c r="K1016" s="22">
        <v>0</v>
      </c>
      <c r="L1016" s="22">
        <v>0</v>
      </c>
      <c r="M1016" s="22" t="s">
        <v>1887</v>
      </c>
      <c r="N1016" s="22">
        <v>23</v>
      </c>
      <c r="O1016" s="22">
        <v>23</v>
      </c>
      <c r="P1016" s="22">
        <v>0</v>
      </c>
      <c r="Q1016" s="22">
        <v>1</v>
      </c>
      <c r="R1016">
        <f>IFERROR(IF(I1016=1,VLOOKUP(F1016,Lookup!$A$2:$B$15,2,FALSE),0),0.5)</f>
        <v>0</v>
      </c>
      <c r="S1016">
        <f>IF(K1016=1,1,IFERROR(IF(H1016="pass",VLOOKUP(F1016,[1]Lookup!$D$2:$E$26,2,FALSE),0),1.6))</f>
        <v>1.8</v>
      </c>
      <c r="T1016" s="6">
        <v>2.0024999999999999</v>
      </c>
      <c r="U1016" s="6">
        <f t="shared" si="15"/>
        <v>1.8688500000000001</v>
      </c>
      <c r="V1016" t="s">
        <v>448</v>
      </c>
    </row>
    <row r="1017" spans="1:22" hidden="1">
      <c r="A1017">
        <v>1707</v>
      </c>
      <c r="B1017" s="22">
        <v>1</v>
      </c>
      <c r="C1017" s="22" t="s">
        <v>10</v>
      </c>
      <c r="D1017" s="22" t="s">
        <v>23</v>
      </c>
      <c r="E1017" s="22">
        <v>73</v>
      </c>
      <c r="F1017" s="22">
        <v>27</v>
      </c>
      <c r="G1017" s="22" t="s">
        <v>1889</v>
      </c>
      <c r="H1017" s="22" t="s">
        <v>439</v>
      </c>
      <c r="I1017" s="22">
        <v>0</v>
      </c>
      <c r="J1017" s="22">
        <v>1</v>
      </c>
      <c r="K1017" s="22">
        <v>0</v>
      </c>
      <c r="L1017" s="22">
        <v>0</v>
      </c>
      <c r="M1017" s="22" t="s">
        <v>1831</v>
      </c>
      <c r="N1017" s="22">
        <v>4</v>
      </c>
      <c r="O1017" s="22">
        <v>4</v>
      </c>
      <c r="P1017" s="22">
        <v>0</v>
      </c>
      <c r="Q1017" s="22">
        <v>1</v>
      </c>
      <c r="R1017">
        <f>IFERROR(IF(I1017=1,VLOOKUP(F1017,Lookup!$A$2:$B$15,2,FALSE),0),0.5)</f>
        <v>0</v>
      </c>
      <c r="S1017">
        <f>IF(K1017=1,1,IFERROR(IF(H1017="pass",VLOOKUP(F1017,[1]Lookup!$D$2:$E$26,2,FALSE),0),1.6))</f>
        <v>1.6</v>
      </c>
      <c r="T1017" s="6">
        <v>1.6700000000000002</v>
      </c>
      <c r="U1017" s="6">
        <f t="shared" si="15"/>
        <v>1.6700000000000002</v>
      </c>
      <c r="V1017" t="s">
        <v>91</v>
      </c>
    </row>
    <row r="1018" spans="1:22" hidden="1">
      <c r="A1018">
        <v>1708</v>
      </c>
      <c r="B1018" s="22">
        <v>1</v>
      </c>
      <c r="C1018" s="22" t="s">
        <v>10</v>
      </c>
      <c r="D1018" s="22" t="s">
        <v>23</v>
      </c>
      <c r="E1018" s="22">
        <v>73</v>
      </c>
      <c r="F1018" s="22">
        <v>27</v>
      </c>
      <c r="G1018" s="22" t="s">
        <v>1890</v>
      </c>
      <c r="H1018" s="22" t="s">
        <v>439</v>
      </c>
      <c r="I1018" s="22">
        <v>0</v>
      </c>
      <c r="J1018" s="22">
        <v>1</v>
      </c>
      <c r="K1018" s="22">
        <v>0</v>
      </c>
      <c r="L1018" s="22">
        <v>0</v>
      </c>
      <c r="M1018" s="22" t="s">
        <v>1862</v>
      </c>
      <c r="N1018" s="22">
        <v>30</v>
      </c>
      <c r="O1018" s="22">
        <v>30</v>
      </c>
      <c r="P1018" s="22">
        <v>0</v>
      </c>
      <c r="Q1018" s="22">
        <v>1</v>
      </c>
      <c r="R1018">
        <f>IFERROR(IF(I1018=1,VLOOKUP(F1018,Lookup!$A$2:$B$15,2,FALSE),0),0.5)</f>
        <v>0</v>
      </c>
      <c r="S1018">
        <f>IF(K1018=1,1,IFERROR(IF(H1018="pass",VLOOKUP(F1018,[1]Lookup!$D$2:$E$26,2,FALSE),0),1.6))</f>
        <v>1.6</v>
      </c>
      <c r="T1018" s="6">
        <v>2.125</v>
      </c>
      <c r="U1018" s="6">
        <f t="shared" si="15"/>
        <v>2.125</v>
      </c>
      <c r="V1018" t="s">
        <v>85</v>
      </c>
    </row>
    <row r="1019" spans="1:22" hidden="1">
      <c r="A1019">
        <v>1710</v>
      </c>
      <c r="B1019" s="22">
        <v>1</v>
      </c>
      <c r="C1019" s="22" t="s">
        <v>10</v>
      </c>
      <c r="D1019" s="22" t="s">
        <v>23</v>
      </c>
      <c r="E1019" s="22">
        <v>42</v>
      </c>
      <c r="F1019" s="22">
        <v>58</v>
      </c>
      <c r="G1019" s="22" t="s">
        <v>1892</v>
      </c>
      <c r="H1019" s="22" t="s">
        <v>439</v>
      </c>
      <c r="I1019" s="22">
        <v>0</v>
      </c>
      <c r="J1019" s="22">
        <v>1</v>
      </c>
      <c r="K1019" s="22">
        <v>0</v>
      </c>
      <c r="L1019" s="22">
        <v>0</v>
      </c>
      <c r="M1019" s="22" t="s">
        <v>1826</v>
      </c>
      <c r="N1019" s="22">
        <v>2</v>
      </c>
      <c r="O1019" s="22">
        <v>2</v>
      </c>
      <c r="P1019" s="22">
        <v>0</v>
      </c>
      <c r="Q1019" s="22">
        <v>1</v>
      </c>
      <c r="R1019">
        <f>IFERROR(IF(I1019=1,VLOOKUP(F1019,Lookup!$A$2:$B$15,2,FALSE),0),0.5)</f>
        <v>0</v>
      </c>
      <c r="S1019">
        <f>IF(K1019=1,1,IFERROR(IF(H1019="pass",VLOOKUP(F1019,[1]Lookup!$D$2:$E$26,2,FALSE),0),1.6))</f>
        <v>1.6</v>
      </c>
      <c r="T1019" s="6">
        <v>1.635</v>
      </c>
      <c r="U1019" s="6">
        <f t="shared" si="15"/>
        <v>1.635</v>
      </c>
      <c r="V1019" t="s">
        <v>140</v>
      </c>
    </row>
    <row r="1020" spans="1:22" hidden="1">
      <c r="A1020">
        <v>1714</v>
      </c>
      <c r="B1020" s="22">
        <v>1</v>
      </c>
      <c r="C1020" s="22" t="s">
        <v>10</v>
      </c>
      <c r="D1020" s="22" t="s">
        <v>23</v>
      </c>
      <c r="E1020" s="22">
        <v>3</v>
      </c>
      <c r="F1020" s="22">
        <v>97</v>
      </c>
      <c r="G1020" s="22" t="s">
        <v>1896</v>
      </c>
      <c r="H1020" s="22" t="s">
        <v>439</v>
      </c>
      <c r="I1020" s="22">
        <v>0</v>
      </c>
      <c r="J1020" s="22">
        <v>1</v>
      </c>
      <c r="K1020" s="22">
        <v>0</v>
      </c>
      <c r="L1020" s="22">
        <v>0</v>
      </c>
      <c r="M1020" s="22" t="s">
        <v>1824</v>
      </c>
      <c r="N1020" s="22">
        <v>0</v>
      </c>
      <c r="O1020" s="22">
        <v>0</v>
      </c>
      <c r="P1020" s="22">
        <v>0</v>
      </c>
      <c r="Q1020" s="22">
        <v>1</v>
      </c>
      <c r="R1020">
        <f>IFERROR(IF(I1020=1,VLOOKUP(F1020,Lookup!$A$2:$B$15,2,FALSE),0),0.5)</f>
        <v>0</v>
      </c>
      <c r="S1020">
        <f>IF(K1020=1,1,IFERROR(IF(H1020="pass",VLOOKUP(F1020,[1]Lookup!$D$2:$E$26,2,FALSE),0),1.6))</f>
        <v>3.5</v>
      </c>
      <c r="T1020" s="6">
        <v>1.6</v>
      </c>
      <c r="U1020" s="6">
        <f t="shared" si="15"/>
        <v>3.5</v>
      </c>
      <c r="V1020" t="s">
        <v>497</v>
      </c>
    </row>
    <row r="1021" spans="1:22" hidden="1">
      <c r="A1021">
        <v>1726</v>
      </c>
      <c r="B1021" s="22">
        <v>1</v>
      </c>
      <c r="C1021" s="22" t="s">
        <v>23</v>
      </c>
      <c r="D1021" s="22" t="s">
        <v>10</v>
      </c>
      <c r="E1021" s="22">
        <v>71</v>
      </c>
      <c r="F1021" s="22">
        <v>29</v>
      </c>
      <c r="G1021" s="22" t="s">
        <v>1903</v>
      </c>
      <c r="H1021" s="22" t="s">
        <v>439</v>
      </c>
      <c r="I1021" s="22">
        <v>0</v>
      </c>
      <c r="J1021" s="22">
        <v>1</v>
      </c>
      <c r="K1021" s="22">
        <v>0</v>
      </c>
      <c r="L1021" s="22">
        <v>0</v>
      </c>
      <c r="M1021" s="22" t="s">
        <v>1839</v>
      </c>
      <c r="N1021" s="22">
        <v>14</v>
      </c>
      <c r="O1021" s="22">
        <v>14</v>
      </c>
      <c r="P1021" s="22">
        <v>0</v>
      </c>
      <c r="Q1021" s="22">
        <v>1</v>
      </c>
      <c r="R1021">
        <f>IFERROR(IF(I1021=1,VLOOKUP(F1021,Lookup!$A$2:$B$15,2,FALSE),0),0.5)</f>
        <v>0</v>
      </c>
      <c r="S1021">
        <f>IF(K1021=1,1,IFERROR(IF(H1021="pass",VLOOKUP(F1021,[1]Lookup!$D$2:$E$26,2,FALSE),0),1.6))</f>
        <v>1.6</v>
      </c>
      <c r="T1021" s="6">
        <v>1.845</v>
      </c>
      <c r="U1021" s="6">
        <f t="shared" si="15"/>
        <v>1.845</v>
      </c>
      <c r="V1021" t="s">
        <v>524</v>
      </c>
    </row>
    <row r="1022" spans="1:22" hidden="1">
      <c r="A1022">
        <v>1727</v>
      </c>
      <c r="B1022" s="22">
        <v>1</v>
      </c>
      <c r="C1022" s="22" t="s">
        <v>23</v>
      </c>
      <c r="D1022" s="22" t="s">
        <v>10</v>
      </c>
      <c r="E1022" s="22">
        <v>71</v>
      </c>
      <c r="F1022" s="22">
        <v>29</v>
      </c>
      <c r="G1022" s="22" t="s">
        <v>1904</v>
      </c>
      <c r="H1022" s="22" t="s">
        <v>439</v>
      </c>
      <c r="I1022" s="22">
        <v>0</v>
      </c>
      <c r="J1022" s="22">
        <v>1</v>
      </c>
      <c r="K1022" s="22">
        <v>0</v>
      </c>
      <c r="L1022" s="22">
        <v>0</v>
      </c>
      <c r="M1022" s="22" t="s">
        <v>1820</v>
      </c>
      <c r="N1022" s="22">
        <v>19</v>
      </c>
      <c r="O1022" s="22">
        <v>19</v>
      </c>
      <c r="P1022" s="22">
        <v>0</v>
      </c>
      <c r="Q1022" s="22">
        <v>1</v>
      </c>
      <c r="R1022">
        <f>IFERROR(IF(I1022=1,VLOOKUP(F1022,Lookup!$A$2:$B$15,2,FALSE),0),0.5)</f>
        <v>0</v>
      </c>
      <c r="S1022">
        <f>IF(K1022=1,1,IFERROR(IF(H1022="pass",VLOOKUP(F1022,[1]Lookup!$D$2:$E$26,2,FALSE),0),1.6))</f>
        <v>1.6</v>
      </c>
      <c r="T1022" s="6">
        <v>1.9325000000000001</v>
      </c>
      <c r="U1022" s="6">
        <f t="shared" si="15"/>
        <v>1.9325000000000001</v>
      </c>
      <c r="V1022" t="s">
        <v>125</v>
      </c>
    </row>
    <row r="1023" spans="1:22" hidden="1">
      <c r="A1023">
        <v>1728</v>
      </c>
      <c r="B1023" s="22">
        <v>1</v>
      </c>
      <c r="C1023" s="22" t="s">
        <v>23</v>
      </c>
      <c r="D1023" s="22" t="s">
        <v>10</v>
      </c>
      <c r="E1023" s="22">
        <v>45</v>
      </c>
      <c r="F1023" s="22">
        <v>55</v>
      </c>
      <c r="G1023" s="22" t="s">
        <v>1905</v>
      </c>
      <c r="H1023" s="22" t="s">
        <v>439</v>
      </c>
      <c r="I1023" s="22">
        <v>0</v>
      </c>
      <c r="J1023" s="22">
        <v>1</v>
      </c>
      <c r="K1023" s="22">
        <v>0</v>
      </c>
      <c r="L1023" s="22">
        <v>0</v>
      </c>
      <c r="M1023" s="22" t="s">
        <v>1906</v>
      </c>
      <c r="N1023" s="22">
        <v>6</v>
      </c>
      <c r="O1023" s="22">
        <v>6</v>
      </c>
      <c r="P1023" s="22">
        <v>0</v>
      </c>
      <c r="Q1023" s="22">
        <v>1</v>
      </c>
      <c r="R1023">
        <f>IFERROR(IF(I1023=1,VLOOKUP(F1023,Lookup!$A$2:$B$15,2,FALSE),0),0.5)</f>
        <v>0</v>
      </c>
      <c r="S1023">
        <f>IF(K1023=1,1,IFERROR(IF(H1023="pass",VLOOKUP(F1023,[1]Lookup!$D$2:$E$26,2,FALSE),0),1.6))</f>
        <v>1.6</v>
      </c>
      <c r="T1023" s="6">
        <v>1.7050000000000001</v>
      </c>
      <c r="U1023" s="6">
        <f t="shared" si="15"/>
        <v>1.7050000000000001</v>
      </c>
      <c r="V1023" t="s">
        <v>485</v>
      </c>
    </row>
    <row r="1024" spans="1:22" hidden="1">
      <c r="A1024">
        <v>1731</v>
      </c>
      <c r="B1024" s="22">
        <v>1</v>
      </c>
      <c r="C1024" s="22" t="s">
        <v>23</v>
      </c>
      <c r="D1024" s="22" t="s">
        <v>10</v>
      </c>
      <c r="E1024" s="22">
        <v>30</v>
      </c>
      <c r="F1024" s="22">
        <v>70</v>
      </c>
      <c r="G1024" s="22" t="s">
        <v>1909</v>
      </c>
      <c r="H1024" s="22" t="s">
        <v>439</v>
      </c>
      <c r="I1024" s="22">
        <v>0</v>
      </c>
      <c r="J1024" s="22">
        <v>1</v>
      </c>
      <c r="K1024" s="22">
        <v>0</v>
      </c>
      <c r="L1024" s="22">
        <v>0</v>
      </c>
      <c r="M1024" s="22" t="s">
        <v>1820</v>
      </c>
      <c r="N1024" s="22">
        <v>4</v>
      </c>
      <c r="O1024" s="22">
        <v>4</v>
      </c>
      <c r="P1024" s="22">
        <v>0</v>
      </c>
      <c r="Q1024" s="22">
        <v>1</v>
      </c>
      <c r="R1024">
        <f>IFERROR(IF(I1024=1,VLOOKUP(F1024,Lookup!$A$2:$B$15,2,FALSE),0),0.5)</f>
        <v>0</v>
      </c>
      <c r="S1024">
        <f>IF(K1024=1,1,IFERROR(IF(H1024="pass",VLOOKUP(F1024,[1]Lookup!$D$2:$E$26,2,FALSE),0),1.6))</f>
        <v>1.6</v>
      </c>
      <c r="T1024" s="6">
        <v>1.6700000000000002</v>
      </c>
      <c r="U1024" s="6">
        <f t="shared" si="15"/>
        <v>1.6700000000000002</v>
      </c>
      <c r="V1024" t="s">
        <v>125</v>
      </c>
    </row>
    <row r="1025" spans="1:22" hidden="1">
      <c r="A1025">
        <v>1732</v>
      </c>
      <c r="B1025" s="22">
        <v>1</v>
      </c>
      <c r="C1025" s="22" t="s">
        <v>23</v>
      </c>
      <c r="D1025" s="22" t="s">
        <v>10</v>
      </c>
      <c r="E1025" s="22">
        <v>24</v>
      </c>
      <c r="F1025" s="22">
        <v>76</v>
      </c>
      <c r="G1025" s="22" t="s">
        <v>1910</v>
      </c>
      <c r="H1025" s="22" t="s">
        <v>439</v>
      </c>
      <c r="I1025" s="22">
        <v>0</v>
      </c>
      <c r="J1025" s="22">
        <v>1</v>
      </c>
      <c r="K1025" s="22">
        <v>0</v>
      </c>
      <c r="L1025" s="22">
        <v>0</v>
      </c>
      <c r="M1025" s="22" t="s">
        <v>1911</v>
      </c>
      <c r="N1025" s="22">
        <v>14</v>
      </c>
      <c r="O1025" s="22">
        <v>14</v>
      </c>
      <c r="P1025" s="22">
        <v>0</v>
      </c>
      <c r="Q1025" s="22">
        <v>1</v>
      </c>
      <c r="R1025">
        <f>IFERROR(IF(I1025=1,VLOOKUP(F1025,Lookup!$A$2:$B$15,2,FALSE),0),0.5)</f>
        <v>0</v>
      </c>
      <c r="S1025">
        <f>IF(K1025=1,1,IFERROR(IF(H1025="pass",VLOOKUP(F1025,[1]Lookup!$D$2:$E$26,2,FALSE),0),1.6))</f>
        <v>1.8</v>
      </c>
      <c r="T1025" s="6">
        <v>1.845</v>
      </c>
      <c r="U1025" s="6">
        <f t="shared" si="15"/>
        <v>1.8153000000000001</v>
      </c>
      <c r="V1025" t="s">
        <v>500</v>
      </c>
    </row>
    <row r="1026" spans="1:22" hidden="1">
      <c r="A1026">
        <v>1739</v>
      </c>
      <c r="B1026" s="22">
        <v>1</v>
      </c>
      <c r="C1026" s="22" t="s">
        <v>23</v>
      </c>
      <c r="D1026" s="22" t="s">
        <v>10</v>
      </c>
      <c r="E1026" s="22">
        <v>72</v>
      </c>
      <c r="F1026" s="22">
        <v>28</v>
      </c>
      <c r="G1026" s="22" t="s">
        <v>1915</v>
      </c>
      <c r="H1026" s="22" t="s">
        <v>439</v>
      </c>
      <c r="I1026" s="22">
        <v>0</v>
      </c>
      <c r="J1026" s="22">
        <v>1</v>
      </c>
      <c r="K1026" s="22">
        <v>0</v>
      </c>
      <c r="L1026" s="22">
        <v>0</v>
      </c>
      <c r="M1026" s="22" t="s">
        <v>1911</v>
      </c>
      <c r="N1026" s="22">
        <v>6</v>
      </c>
      <c r="O1026" s="22">
        <v>6</v>
      </c>
      <c r="P1026" s="22">
        <v>0</v>
      </c>
      <c r="Q1026" s="22">
        <v>1</v>
      </c>
      <c r="R1026">
        <f>IFERROR(IF(I1026=1,VLOOKUP(F1026,Lookup!$A$2:$B$15,2,FALSE),0),0.5)</f>
        <v>0</v>
      </c>
      <c r="S1026">
        <f>IF(K1026=1,1,IFERROR(IF(H1026="pass",VLOOKUP(F1026,[1]Lookup!$D$2:$E$26,2,FALSE),0),1.6))</f>
        <v>1.6</v>
      </c>
      <c r="T1026" s="6">
        <v>1.7050000000000001</v>
      </c>
      <c r="U1026" s="6">
        <f t="shared" si="15"/>
        <v>1.7050000000000001</v>
      </c>
      <c r="V1026" t="s">
        <v>500</v>
      </c>
    </row>
    <row r="1027" spans="1:22" hidden="1">
      <c r="A1027">
        <v>1741</v>
      </c>
      <c r="B1027" s="22">
        <v>1</v>
      </c>
      <c r="C1027" s="22" t="s">
        <v>23</v>
      </c>
      <c r="D1027" s="22" t="s">
        <v>10</v>
      </c>
      <c r="E1027" s="22">
        <v>69</v>
      </c>
      <c r="F1027" s="22">
        <v>31</v>
      </c>
      <c r="G1027" s="22" t="s">
        <v>1917</v>
      </c>
      <c r="H1027" s="22" t="s">
        <v>439</v>
      </c>
      <c r="I1027" s="22">
        <v>0</v>
      </c>
      <c r="J1027" s="22">
        <v>1</v>
      </c>
      <c r="K1027" s="22">
        <v>0</v>
      </c>
      <c r="L1027" s="22">
        <v>0</v>
      </c>
      <c r="M1027" s="22" t="s">
        <v>1906</v>
      </c>
      <c r="N1027" s="22">
        <v>12</v>
      </c>
      <c r="O1027" s="22">
        <v>12</v>
      </c>
      <c r="P1027" s="22">
        <v>0</v>
      </c>
      <c r="Q1027" s="22">
        <v>1</v>
      </c>
      <c r="R1027">
        <f>IFERROR(IF(I1027=1,VLOOKUP(F1027,Lookup!$A$2:$B$15,2,FALSE),0),0.5)</f>
        <v>0</v>
      </c>
      <c r="S1027">
        <f>IF(K1027=1,1,IFERROR(IF(H1027="pass",VLOOKUP(F1027,[1]Lookup!$D$2:$E$26,2,FALSE),0),1.6))</f>
        <v>1.6</v>
      </c>
      <c r="T1027" s="6">
        <v>1.81</v>
      </c>
      <c r="U1027" s="6">
        <f t="shared" ref="U1027:U1090" si="16">R1027+IF(S1027&gt;=3.2,S1027,IF(AND(S1027&lt;3.2,S1027&gt;=1.8),S1027*0.66+T1027*0.34,T1027))+K1027*0.4735*2</f>
        <v>1.81</v>
      </c>
      <c r="V1027" t="s">
        <v>485</v>
      </c>
    </row>
    <row r="1028" spans="1:22" hidden="1">
      <c r="A1028">
        <v>1743</v>
      </c>
      <c r="B1028" s="22">
        <v>1</v>
      </c>
      <c r="C1028" s="22" t="s">
        <v>23</v>
      </c>
      <c r="D1028" s="22" t="s">
        <v>10</v>
      </c>
      <c r="E1028" s="22">
        <v>53</v>
      </c>
      <c r="F1028" s="22">
        <v>47</v>
      </c>
      <c r="G1028" s="22" t="s">
        <v>1918</v>
      </c>
      <c r="H1028" s="22" t="s">
        <v>439</v>
      </c>
      <c r="I1028" s="22">
        <v>0</v>
      </c>
      <c r="J1028" s="22">
        <v>1</v>
      </c>
      <c r="K1028" s="22">
        <v>0</v>
      </c>
      <c r="L1028" s="22">
        <v>0</v>
      </c>
      <c r="M1028" s="22" t="s">
        <v>1820</v>
      </c>
      <c r="N1028" s="22">
        <v>3</v>
      </c>
      <c r="O1028" s="22">
        <v>3</v>
      </c>
      <c r="P1028" s="22">
        <v>0</v>
      </c>
      <c r="Q1028" s="22">
        <v>1</v>
      </c>
      <c r="R1028">
        <f>IFERROR(IF(I1028=1,VLOOKUP(F1028,Lookup!$A$2:$B$15,2,FALSE),0),0.5)</f>
        <v>0</v>
      </c>
      <c r="S1028">
        <f>IF(K1028=1,1,IFERROR(IF(H1028="pass",VLOOKUP(F1028,[1]Lookup!$D$2:$E$26,2,FALSE),0),1.6))</f>
        <v>1.6</v>
      </c>
      <c r="T1028" s="6">
        <v>1.6525000000000001</v>
      </c>
      <c r="U1028" s="6">
        <f t="shared" si="16"/>
        <v>1.6525000000000001</v>
      </c>
      <c r="V1028" t="s">
        <v>125</v>
      </c>
    </row>
    <row r="1029" spans="1:22" hidden="1">
      <c r="A1029">
        <v>1744</v>
      </c>
      <c r="B1029" s="22">
        <v>1</v>
      </c>
      <c r="C1029" s="22" t="s">
        <v>23</v>
      </c>
      <c r="D1029" s="22" t="s">
        <v>10</v>
      </c>
      <c r="E1029" s="22">
        <v>49</v>
      </c>
      <c r="F1029" s="22">
        <v>51</v>
      </c>
      <c r="G1029" s="22" t="s">
        <v>1919</v>
      </c>
      <c r="H1029" s="22" t="s">
        <v>439</v>
      </c>
      <c r="I1029" s="22">
        <v>0</v>
      </c>
      <c r="J1029" s="22">
        <v>1</v>
      </c>
      <c r="K1029" s="22">
        <v>0</v>
      </c>
      <c r="L1029" s="22">
        <v>0</v>
      </c>
      <c r="M1029" s="22" t="s">
        <v>1820</v>
      </c>
      <c r="N1029" s="22">
        <v>-5</v>
      </c>
      <c r="O1029" s="22">
        <v>-5</v>
      </c>
      <c r="P1029" s="22">
        <v>0</v>
      </c>
      <c r="Q1029" s="22">
        <v>1</v>
      </c>
      <c r="R1029">
        <f>IFERROR(IF(I1029=1,VLOOKUP(F1029,Lookup!$A$2:$B$15,2,FALSE),0),0.5)</f>
        <v>0</v>
      </c>
      <c r="S1029">
        <f>IF(K1029=1,1,IFERROR(IF(H1029="pass",VLOOKUP(F1029,[1]Lookup!$D$2:$E$26,2,FALSE),0),1.6))</f>
        <v>1.6</v>
      </c>
      <c r="T1029" s="6">
        <v>1.5125000000000002</v>
      </c>
      <c r="U1029" s="6">
        <f t="shared" si="16"/>
        <v>1.5125000000000002</v>
      </c>
      <c r="V1029" t="s">
        <v>125</v>
      </c>
    </row>
    <row r="1030" spans="1:22" hidden="1">
      <c r="A1030">
        <v>1745</v>
      </c>
      <c r="B1030" s="22">
        <v>1</v>
      </c>
      <c r="C1030" s="22" t="s">
        <v>23</v>
      </c>
      <c r="D1030" s="22" t="s">
        <v>10</v>
      </c>
      <c r="E1030" s="22">
        <v>48</v>
      </c>
      <c r="F1030" s="22">
        <v>52</v>
      </c>
      <c r="G1030" s="22" t="s">
        <v>1920</v>
      </c>
      <c r="H1030" s="22" t="s">
        <v>439</v>
      </c>
      <c r="I1030" s="22">
        <v>0</v>
      </c>
      <c r="J1030" s="22">
        <v>1</v>
      </c>
      <c r="K1030" s="22">
        <v>0</v>
      </c>
      <c r="L1030" s="22">
        <v>0</v>
      </c>
      <c r="M1030" s="22" t="s">
        <v>1906</v>
      </c>
      <c r="N1030" s="22">
        <v>6</v>
      </c>
      <c r="O1030" s="22">
        <v>6</v>
      </c>
      <c r="P1030" s="22">
        <v>0</v>
      </c>
      <c r="Q1030" s="22">
        <v>1</v>
      </c>
      <c r="R1030">
        <f>IFERROR(IF(I1030=1,VLOOKUP(F1030,Lookup!$A$2:$B$15,2,FALSE),0),0.5)</f>
        <v>0</v>
      </c>
      <c r="S1030">
        <f>IF(K1030=1,1,IFERROR(IF(H1030="pass",VLOOKUP(F1030,[1]Lookup!$D$2:$E$26,2,FALSE),0),1.6))</f>
        <v>1.6</v>
      </c>
      <c r="T1030" s="6">
        <v>1.7050000000000001</v>
      </c>
      <c r="U1030" s="6">
        <f t="shared" si="16"/>
        <v>1.7050000000000001</v>
      </c>
      <c r="V1030" t="s">
        <v>485</v>
      </c>
    </row>
    <row r="1031" spans="1:22" hidden="1">
      <c r="A1031">
        <v>1746</v>
      </c>
      <c r="B1031" s="22">
        <v>1</v>
      </c>
      <c r="C1031" s="22" t="s">
        <v>23</v>
      </c>
      <c r="D1031" s="22" t="s">
        <v>10</v>
      </c>
      <c r="E1031" s="22">
        <v>42</v>
      </c>
      <c r="F1031" s="22">
        <v>58</v>
      </c>
      <c r="G1031" s="22" t="s">
        <v>1921</v>
      </c>
      <c r="H1031" s="22" t="s">
        <v>439</v>
      </c>
      <c r="I1031" s="22">
        <v>0</v>
      </c>
      <c r="J1031" s="22">
        <v>1</v>
      </c>
      <c r="K1031" s="22">
        <v>0</v>
      </c>
      <c r="L1031" s="22">
        <v>0</v>
      </c>
      <c r="M1031" s="22" t="s">
        <v>1818</v>
      </c>
      <c r="N1031" s="22">
        <v>4</v>
      </c>
      <c r="O1031" s="22">
        <v>4</v>
      </c>
      <c r="P1031" s="22">
        <v>0</v>
      </c>
      <c r="Q1031" s="22">
        <v>1</v>
      </c>
      <c r="R1031">
        <f>IFERROR(IF(I1031=1,VLOOKUP(F1031,Lookup!$A$2:$B$15,2,FALSE),0),0.5)</f>
        <v>0</v>
      </c>
      <c r="S1031">
        <f>IF(K1031=1,1,IFERROR(IF(H1031="pass",VLOOKUP(F1031,[1]Lookup!$D$2:$E$26,2,FALSE),0),1.6))</f>
        <v>1.6</v>
      </c>
      <c r="T1031" s="6">
        <v>1.6700000000000002</v>
      </c>
      <c r="U1031" s="6">
        <f t="shared" si="16"/>
        <v>1.6700000000000002</v>
      </c>
      <c r="V1031" t="s">
        <v>496</v>
      </c>
    </row>
    <row r="1032" spans="1:22" hidden="1">
      <c r="A1032">
        <v>1747</v>
      </c>
      <c r="B1032" s="22">
        <v>1</v>
      </c>
      <c r="C1032" s="22" t="s">
        <v>23</v>
      </c>
      <c r="D1032" s="22" t="s">
        <v>10</v>
      </c>
      <c r="E1032" s="22">
        <v>32</v>
      </c>
      <c r="F1032" s="22">
        <v>68</v>
      </c>
      <c r="G1032" s="22" t="s">
        <v>1922</v>
      </c>
      <c r="H1032" s="22" t="s">
        <v>439</v>
      </c>
      <c r="I1032" s="22">
        <v>0</v>
      </c>
      <c r="J1032" s="22">
        <v>1</v>
      </c>
      <c r="K1032" s="22">
        <v>0</v>
      </c>
      <c r="L1032" s="22">
        <v>0</v>
      </c>
      <c r="M1032" s="22" t="s">
        <v>1843</v>
      </c>
      <c r="N1032" s="22">
        <v>0</v>
      </c>
      <c r="O1032" s="22">
        <v>0</v>
      </c>
      <c r="P1032" s="22">
        <v>0</v>
      </c>
      <c r="Q1032" s="22">
        <v>1</v>
      </c>
      <c r="R1032">
        <f>IFERROR(IF(I1032=1,VLOOKUP(F1032,Lookup!$A$2:$B$15,2,FALSE),0),0.5)</f>
        <v>0</v>
      </c>
      <c r="S1032">
        <f>IF(K1032=1,1,IFERROR(IF(H1032="pass",VLOOKUP(F1032,[1]Lookup!$D$2:$E$26,2,FALSE),0),1.6))</f>
        <v>1.6</v>
      </c>
      <c r="T1032" s="6">
        <v>1.6</v>
      </c>
      <c r="U1032" s="6">
        <f t="shared" si="16"/>
        <v>1.6</v>
      </c>
      <c r="V1032" t="s">
        <v>388</v>
      </c>
    </row>
    <row r="1033" spans="1:22" hidden="1">
      <c r="A1033">
        <v>1748</v>
      </c>
      <c r="B1033" s="22">
        <v>1</v>
      </c>
      <c r="C1033" s="22" t="s">
        <v>23</v>
      </c>
      <c r="D1033" s="22" t="s">
        <v>10</v>
      </c>
      <c r="E1033" s="22">
        <v>29</v>
      </c>
      <c r="F1033" s="22">
        <v>71</v>
      </c>
      <c r="G1033" s="22" t="s">
        <v>1923</v>
      </c>
      <c r="H1033" s="22" t="s">
        <v>439</v>
      </c>
      <c r="I1033" s="22">
        <v>0</v>
      </c>
      <c r="J1033" s="22">
        <v>1</v>
      </c>
      <c r="K1033" s="22">
        <v>0</v>
      </c>
      <c r="L1033" s="22">
        <v>0</v>
      </c>
      <c r="M1033" s="22" t="s">
        <v>1911</v>
      </c>
      <c r="N1033" s="22">
        <v>-4</v>
      </c>
      <c r="O1033" s="22">
        <v>-4</v>
      </c>
      <c r="P1033" s="22">
        <v>0</v>
      </c>
      <c r="Q1033" s="22">
        <v>1</v>
      </c>
      <c r="R1033">
        <f>IFERROR(IF(I1033=1,VLOOKUP(F1033,Lookup!$A$2:$B$15,2,FALSE),0),0.5)</f>
        <v>0</v>
      </c>
      <c r="S1033">
        <f>IF(K1033=1,1,IFERROR(IF(H1033="pass",VLOOKUP(F1033,[1]Lookup!$D$2:$E$26,2,FALSE),0),1.6))</f>
        <v>1.6</v>
      </c>
      <c r="T1033" s="6">
        <v>1.53</v>
      </c>
      <c r="U1033" s="6">
        <f t="shared" si="16"/>
        <v>1.53</v>
      </c>
      <c r="V1033" t="s">
        <v>500</v>
      </c>
    </row>
    <row r="1034" spans="1:22" hidden="1">
      <c r="A1034">
        <v>1749</v>
      </c>
      <c r="B1034" s="22">
        <v>1</v>
      </c>
      <c r="C1034" s="22" t="s">
        <v>23</v>
      </c>
      <c r="D1034" s="22" t="s">
        <v>10</v>
      </c>
      <c r="E1034" s="22">
        <v>29</v>
      </c>
      <c r="F1034" s="22">
        <v>71</v>
      </c>
      <c r="G1034" s="22" t="s">
        <v>1924</v>
      </c>
      <c r="H1034" s="22" t="s">
        <v>439</v>
      </c>
      <c r="I1034" s="22">
        <v>0</v>
      </c>
      <c r="J1034" s="22">
        <v>1</v>
      </c>
      <c r="K1034" s="22">
        <v>0</v>
      </c>
      <c r="L1034" s="22">
        <v>0</v>
      </c>
      <c r="M1034" s="22" t="s">
        <v>1820</v>
      </c>
      <c r="N1034" s="22">
        <v>4</v>
      </c>
      <c r="O1034" s="22">
        <v>4</v>
      </c>
      <c r="P1034" s="22">
        <v>0</v>
      </c>
      <c r="Q1034" s="22">
        <v>1</v>
      </c>
      <c r="R1034">
        <f>IFERROR(IF(I1034=1,VLOOKUP(F1034,Lookup!$A$2:$B$15,2,FALSE),0),0.5)</f>
        <v>0</v>
      </c>
      <c r="S1034">
        <f>IF(K1034=1,1,IFERROR(IF(H1034="pass",VLOOKUP(F1034,[1]Lookup!$D$2:$E$26,2,FALSE),0),1.6))</f>
        <v>1.6</v>
      </c>
      <c r="T1034" s="6">
        <v>1.6700000000000002</v>
      </c>
      <c r="U1034" s="6">
        <f t="shared" si="16"/>
        <v>1.6700000000000002</v>
      </c>
      <c r="V1034" t="s">
        <v>125</v>
      </c>
    </row>
    <row r="1035" spans="1:22" hidden="1">
      <c r="A1035">
        <v>1752</v>
      </c>
      <c r="B1035" s="22">
        <v>1</v>
      </c>
      <c r="C1035" s="22" t="s">
        <v>23</v>
      </c>
      <c r="D1035" s="22" t="s">
        <v>10</v>
      </c>
      <c r="E1035" s="22">
        <v>15</v>
      </c>
      <c r="F1035" s="22">
        <v>85</v>
      </c>
      <c r="G1035" s="22" t="s">
        <v>1927</v>
      </c>
      <c r="H1035" s="22" t="s">
        <v>439</v>
      </c>
      <c r="I1035" s="22">
        <v>0</v>
      </c>
      <c r="J1035" s="22">
        <v>1</v>
      </c>
      <c r="K1035" s="22">
        <v>0</v>
      </c>
      <c r="L1035" s="22">
        <v>0</v>
      </c>
      <c r="M1035" s="22" t="s">
        <v>1843</v>
      </c>
      <c r="N1035" s="22">
        <v>2</v>
      </c>
      <c r="O1035" s="22">
        <v>2</v>
      </c>
      <c r="P1035" s="22">
        <v>0</v>
      </c>
      <c r="Q1035" s="22">
        <v>1</v>
      </c>
      <c r="R1035">
        <f>IFERROR(IF(I1035=1,VLOOKUP(F1035,Lookup!$A$2:$B$15,2,FALSE),0),0.5)</f>
        <v>0</v>
      </c>
      <c r="S1035">
        <f>IF(K1035=1,1,IFERROR(IF(H1035="pass",VLOOKUP(F1035,[1]Lookup!$D$2:$E$26,2,FALSE),0),1.6))</f>
        <v>2</v>
      </c>
      <c r="T1035" s="6">
        <v>1.635</v>
      </c>
      <c r="U1035" s="6">
        <f t="shared" si="16"/>
        <v>1.8759000000000001</v>
      </c>
      <c r="V1035" t="s">
        <v>388</v>
      </c>
    </row>
    <row r="1036" spans="1:22" hidden="1">
      <c r="A1036">
        <v>1757</v>
      </c>
      <c r="B1036" s="22">
        <v>1</v>
      </c>
      <c r="C1036" s="22" t="s">
        <v>10</v>
      </c>
      <c r="D1036" s="22" t="s">
        <v>23</v>
      </c>
      <c r="E1036" s="22">
        <v>55</v>
      </c>
      <c r="F1036" s="22">
        <v>45</v>
      </c>
      <c r="G1036" s="22" t="s">
        <v>1930</v>
      </c>
      <c r="H1036" s="22" t="s">
        <v>439</v>
      </c>
      <c r="I1036" s="22">
        <v>0</v>
      </c>
      <c r="J1036" s="22">
        <v>1</v>
      </c>
      <c r="K1036" s="22">
        <v>0</v>
      </c>
      <c r="L1036" s="22">
        <v>0</v>
      </c>
      <c r="M1036" s="22" t="s">
        <v>1826</v>
      </c>
      <c r="N1036" s="22">
        <v>0</v>
      </c>
      <c r="O1036" s="22">
        <v>0</v>
      </c>
      <c r="P1036" s="22">
        <v>0</v>
      </c>
      <c r="Q1036" s="22">
        <v>1</v>
      </c>
      <c r="R1036">
        <f>IFERROR(IF(I1036=1,VLOOKUP(F1036,Lookup!$A$2:$B$15,2,FALSE),0),0.5)</f>
        <v>0</v>
      </c>
      <c r="S1036">
        <f>IF(K1036=1,1,IFERROR(IF(H1036="pass",VLOOKUP(F1036,[1]Lookup!$D$2:$E$26,2,FALSE),0),1.6))</f>
        <v>1.6</v>
      </c>
      <c r="T1036" s="6">
        <v>1.6</v>
      </c>
      <c r="U1036" s="6">
        <f t="shared" si="16"/>
        <v>1.6</v>
      </c>
      <c r="V1036" t="s">
        <v>140</v>
      </c>
    </row>
    <row r="1037" spans="1:22" hidden="1">
      <c r="A1037">
        <v>1759</v>
      </c>
      <c r="B1037" s="22">
        <v>1</v>
      </c>
      <c r="C1037" s="22" t="s">
        <v>10</v>
      </c>
      <c r="D1037" s="22" t="s">
        <v>23</v>
      </c>
      <c r="E1037" s="22">
        <v>57</v>
      </c>
      <c r="F1037" s="22">
        <v>43</v>
      </c>
      <c r="G1037" s="22" t="s">
        <v>1931</v>
      </c>
      <c r="H1037" s="22" t="s">
        <v>439</v>
      </c>
      <c r="I1037" s="22">
        <v>0</v>
      </c>
      <c r="J1037" s="22">
        <v>1</v>
      </c>
      <c r="K1037" s="22">
        <v>0</v>
      </c>
      <c r="L1037" s="22">
        <v>0</v>
      </c>
      <c r="M1037" s="22" t="s">
        <v>1887</v>
      </c>
      <c r="N1037" s="22">
        <v>7</v>
      </c>
      <c r="O1037" s="22">
        <v>7</v>
      </c>
      <c r="P1037" s="22">
        <v>0</v>
      </c>
      <c r="Q1037" s="22">
        <v>1</v>
      </c>
      <c r="R1037">
        <f>IFERROR(IF(I1037=1,VLOOKUP(F1037,Lookup!$A$2:$B$15,2,FALSE),0),0.5)</f>
        <v>0</v>
      </c>
      <c r="S1037">
        <f>IF(K1037=1,1,IFERROR(IF(H1037="pass",VLOOKUP(F1037,[1]Lookup!$D$2:$E$26,2,FALSE),0),1.6))</f>
        <v>1.6</v>
      </c>
      <c r="T1037" s="6">
        <v>1.7225000000000001</v>
      </c>
      <c r="U1037" s="6">
        <f t="shared" si="16"/>
        <v>1.7225000000000001</v>
      </c>
      <c r="V1037" t="s">
        <v>448</v>
      </c>
    </row>
    <row r="1038" spans="1:22" hidden="1">
      <c r="A1038">
        <v>1761</v>
      </c>
      <c r="B1038" s="22">
        <v>1</v>
      </c>
      <c r="C1038" s="22" t="s">
        <v>23</v>
      </c>
      <c r="D1038" s="22" t="s">
        <v>10</v>
      </c>
      <c r="E1038" s="22">
        <v>49</v>
      </c>
      <c r="F1038" s="22">
        <v>51</v>
      </c>
      <c r="G1038" s="22" t="s">
        <v>1933</v>
      </c>
      <c r="H1038" s="22" t="s">
        <v>439</v>
      </c>
      <c r="I1038" s="22">
        <v>0</v>
      </c>
      <c r="J1038" s="22">
        <v>1</v>
      </c>
      <c r="K1038" s="22">
        <v>0</v>
      </c>
      <c r="L1038" s="22">
        <v>0</v>
      </c>
      <c r="M1038" s="22" t="s">
        <v>1843</v>
      </c>
      <c r="N1038" s="22">
        <v>2</v>
      </c>
      <c r="O1038" s="22">
        <v>2</v>
      </c>
      <c r="P1038" s="22">
        <v>0</v>
      </c>
      <c r="Q1038" s="22">
        <v>1</v>
      </c>
      <c r="R1038">
        <f>IFERROR(IF(I1038=1,VLOOKUP(F1038,Lookup!$A$2:$B$15,2,FALSE),0),0.5)</f>
        <v>0</v>
      </c>
      <c r="S1038">
        <f>IF(K1038=1,1,IFERROR(IF(H1038="pass",VLOOKUP(F1038,[1]Lookup!$D$2:$E$26,2,FALSE),0),1.6))</f>
        <v>1.6</v>
      </c>
      <c r="T1038" s="6">
        <v>1.635</v>
      </c>
      <c r="U1038" s="6">
        <f t="shared" si="16"/>
        <v>1.635</v>
      </c>
      <c r="V1038" t="s">
        <v>388</v>
      </c>
    </row>
    <row r="1039" spans="1:22" hidden="1">
      <c r="A1039">
        <v>1762</v>
      </c>
      <c r="B1039" s="22">
        <v>1</v>
      </c>
      <c r="C1039" s="22" t="s">
        <v>23</v>
      </c>
      <c r="D1039" s="22" t="s">
        <v>10</v>
      </c>
      <c r="E1039" s="22">
        <v>46</v>
      </c>
      <c r="F1039" s="22">
        <v>54</v>
      </c>
      <c r="G1039" s="22" t="s">
        <v>1934</v>
      </c>
      <c r="H1039" s="22" t="s">
        <v>439</v>
      </c>
      <c r="I1039" s="22">
        <v>0</v>
      </c>
      <c r="J1039" s="22">
        <v>1</v>
      </c>
      <c r="K1039" s="22">
        <v>0</v>
      </c>
      <c r="L1039" s="22">
        <v>0</v>
      </c>
      <c r="M1039" s="22" t="s">
        <v>1843</v>
      </c>
      <c r="N1039" s="22">
        <v>7</v>
      </c>
      <c r="O1039" s="22">
        <v>7</v>
      </c>
      <c r="P1039" s="22">
        <v>0</v>
      </c>
      <c r="Q1039" s="22">
        <v>1</v>
      </c>
      <c r="R1039">
        <f>IFERROR(IF(I1039=1,VLOOKUP(F1039,Lookup!$A$2:$B$15,2,FALSE),0),0.5)</f>
        <v>0</v>
      </c>
      <c r="S1039">
        <f>IF(K1039=1,1,IFERROR(IF(H1039="pass",VLOOKUP(F1039,[1]Lookup!$D$2:$E$26,2,FALSE),0),1.6))</f>
        <v>1.6</v>
      </c>
      <c r="T1039" s="6">
        <v>1.7225000000000001</v>
      </c>
      <c r="U1039" s="6">
        <f t="shared" si="16"/>
        <v>1.7225000000000001</v>
      </c>
      <c r="V1039" t="s">
        <v>388</v>
      </c>
    </row>
    <row r="1040" spans="1:22" hidden="1">
      <c r="A1040">
        <v>1767</v>
      </c>
      <c r="B1040" s="22">
        <v>1</v>
      </c>
      <c r="C1040" s="22" t="s">
        <v>23</v>
      </c>
      <c r="D1040" s="22" t="s">
        <v>10</v>
      </c>
      <c r="E1040" s="22">
        <v>22</v>
      </c>
      <c r="F1040" s="22">
        <v>78</v>
      </c>
      <c r="G1040" s="22" t="s">
        <v>1940</v>
      </c>
      <c r="H1040" s="22" t="s">
        <v>439</v>
      </c>
      <c r="I1040" s="22">
        <v>0</v>
      </c>
      <c r="J1040" s="22">
        <v>1</v>
      </c>
      <c r="K1040" s="22">
        <v>0</v>
      </c>
      <c r="L1040" s="22">
        <v>0</v>
      </c>
      <c r="M1040" s="22" t="s">
        <v>1818</v>
      </c>
      <c r="N1040" s="22">
        <v>7</v>
      </c>
      <c r="O1040" s="22">
        <v>7</v>
      </c>
      <c r="P1040" s="22">
        <v>0</v>
      </c>
      <c r="Q1040" s="22">
        <v>1</v>
      </c>
      <c r="R1040">
        <f>IFERROR(IF(I1040=1,VLOOKUP(F1040,Lookup!$A$2:$B$15,2,FALSE),0),0.5)</f>
        <v>0</v>
      </c>
      <c r="S1040">
        <f>IF(K1040=1,1,IFERROR(IF(H1040="pass",VLOOKUP(F1040,[1]Lookup!$D$2:$E$26,2,FALSE),0),1.6))</f>
        <v>1.8</v>
      </c>
      <c r="T1040" s="6">
        <v>1.7225000000000001</v>
      </c>
      <c r="U1040" s="6">
        <f t="shared" si="16"/>
        <v>1.7736500000000004</v>
      </c>
      <c r="V1040" t="s">
        <v>496</v>
      </c>
    </row>
    <row r="1041" spans="1:22" hidden="1">
      <c r="A1041">
        <v>1789</v>
      </c>
      <c r="B1041" s="22">
        <v>1</v>
      </c>
      <c r="C1041" s="22" t="s">
        <v>7</v>
      </c>
      <c r="D1041" s="22" t="s">
        <v>1</v>
      </c>
      <c r="E1041" s="22">
        <v>70</v>
      </c>
      <c r="F1041" s="22">
        <v>30</v>
      </c>
      <c r="G1041" s="22" t="s">
        <v>1951</v>
      </c>
      <c r="H1041" s="22" t="s">
        <v>439</v>
      </c>
      <c r="I1041" s="22">
        <v>0</v>
      </c>
      <c r="J1041" s="22">
        <v>1</v>
      </c>
      <c r="K1041" s="22">
        <v>0</v>
      </c>
      <c r="L1041" s="22">
        <v>0</v>
      </c>
      <c r="M1041" s="22" t="s">
        <v>1952</v>
      </c>
      <c r="N1041" s="22">
        <v>12</v>
      </c>
      <c r="O1041" s="22">
        <v>12</v>
      </c>
      <c r="P1041" s="22">
        <v>0</v>
      </c>
      <c r="Q1041" s="22">
        <v>1</v>
      </c>
      <c r="R1041">
        <f>IFERROR(IF(I1041=1,VLOOKUP(F1041,Lookup!$A$2:$B$15,2,FALSE),0),0.5)</f>
        <v>0</v>
      </c>
      <c r="S1041">
        <f>IF(K1041=1,1,IFERROR(IF(H1041="pass",VLOOKUP(F1041,[1]Lookup!$D$2:$E$26,2,FALSE),0),1.6))</f>
        <v>1.6</v>
      </c>
      <c r="T1041" s="6">
        <v>1.81</v>
      </c>
      <c r="U1041" s="6">
        <f t="shared" si="16"/>
        <v>1.81</v>
      </c>
      <c r="V1041" t="s">
        <v>48</v>
      </c>
    </row>
    <row r="1042" spans="1:22" hidden="1">
      <c r="A1042">
        <v>1793</v>
      </c>
      <c r="B1042" s="22">
        <v>1</v>
      </c>
      <c r="C1042" s="22" t="s">
        <v>7</v>
      </c>
      <c r="D1042" s="22" t="s">
        <v>1</v>
      </c>
      <c r="E1042" s="22">
        <v>72</v>
      </c>
      <c r="F1042" s="22">
        <v>28</v>
      </c>
      <c r="G1042" s="22" t="s">
        <v>1954</v>
      </c>
      <c r="H1042" s="22" t="s">
        <v>439</v>
      </c>
      <c r="I1042" s="22">
        <v>0</v>
      </c>
      <c r="J1042" s="22">
        <v>1</v>
      </c>
      <c r="K1042" s="22">
        <v>0</v>
      </c>
      <c r="L1042" s="22">
        <v>0</v>
      </c>
      <c r="M1042" s="22" t="s">
        <v>1955</v>
      </c>
      <c r="N1042" s="22">
        <v>13</v>
      </c>
      <c r="O1042" s="22">
        <v>13</v>
      </c>
      <c r="P1042" s="22">
        <v>0</v>
      </c>
      <c r="Q1042" s="22">
        <v>1</v>
      </c>
      <c r="R1042">
        <f>IFERROR(IF(I1042=1,VLOOKUP(F1042,Lookup!$A$2:$B$15,2,FALSE),0),0.5)</f>
        <v>0</v>
      </c>
      <c r="S1042">
        <f>IF(K1042=1,1,IFERROR(IF(H1042="pass",VLOOKUP(F1042,[1]Lookup!$D$2:$E$26,2,FALSE),0),1.6))</f>
        <v>1.6</v>
      </c>
      <c r="T1042" s="6">
        <v>1.8275000000000001</v>
      </c>
      <c r="U1042" s="6">
        <f t="shared" si="16"/>
        <v>1.8275000000000001</v>
      </c>
      <c r="V1042" t="s">
        <v>112</v>
      </c>
    </row>
    <row r="1043" spans="1:22" hidden="1">
      <c r="A1043">
        <v>1794</v>
      </c>
      <c r="B1043" s="22">
        <v>1</v>
      </c>
      <c r="C1043" s="22" t="s">
        <v>7</v>
      </c>
      <c r="D1043" s="22" t="s">
        <v>1</v>
      </c>
      <c r="E1043" s="22">
        <v>72</v>
      </c>
      <c r="F1043" s="22">
        <v>28</v>
      </c>
      <c r="G1043" s="22" t="s">
        <v>1956</v>
      </c>
      <c r="H1043" s="22" t="s">
        <v>439</v>
      </c>
      <c r="I1043" s="22">
        <v>0</v>
      </c>
      <c r="J1043" s="22">
        <v>1</v>
      </c>
      <c r="K1043" s="22">
        <v>0</v>
      </c>
      <c r="L1043" s="22">
        <v>0</v>
      </c>
      <c r="M1043" s="22" t="s">
        <v>1957</v>
      </c>
      <c r="N1043" s="22">
        <v>7</v>
      </c>
      <c r="O1043" s="22">
        <v>7</v>
      </c>
      <c r="P1043" s="22">
        <v>0</v>
      </c>
      <c r="Q1043" s="22">
        <v>1</v>
      </c>
      <c r="R1043">
        <f>IFERROR(IF(I1043=1,VLOOKUP(F1043,Lookup!$A$2:$B$15,2,FALSE),0),0.5)</f>
        <v>0</v>
      </c>
      <c r="S1043">
        <f>IF(K1043=1,1,IFERROR(IF(H1043="pass",VLOOKUP(F1043,[1]Lookup!$D$2:$E$26,2,FALSE),0),1.6))</f>
        <v>1.6</v>
      </c>
      <c r="T1043" s="6">
        <v>1.7225000000000001</v>
      </c>
      <c r="U1043" s="6">
        <f t="shared" si="16"/>
        <v>1.7225000000000001</v>
      </c>
      <c r="V1043" t="s">
        <v>475</v>
      </c>
    </row>
    <row r="1044" spans="1:22" hidden="1">
      <c r="A1044">
        <v>1796</v>
      </c>
      <c r="B1044" s="22">
        <v>1</v>
      </c>
      <c r="C1044" s="22" t="s">
        <v>1</v>
      </c>
      <c r="D1044" s="22" t="s">
        <v>7</v>
      </c>
      <c r="E1044" s="22">
        <v>70</v>
      </c>
      <c r="F1044" s="22">
        <v>30</v>
      </c>
      <c r="G1044" s="22" t="s">
        <v>1958</v>
      </c>
      <c r="H1044" s="22" t="s">
        <v>439</v>
      </c>
      <c r="I1044" s="22">
        <v>0</v>
      </c>
      <c r="J1044" s="22">
        <v>1</v>
      </c>
      <c r="K1044" s="22">
        <v>0</v>
      </c>
      <c r="L1044" s="22">
        <v>0</v>
      </c>
      <c r="M1044" s="22" t="s">
        <v>1959</v>
      </c>
      <c r="N1044" s="22">
        <v>-2</v>
      </c>
      <c r="O1044" s="22">
        <v>-2</v>
      </c>
      <c r="P1044" s="22">
        <v>0</v>
      </c>
      <c r="Q1044" s="22">
        <v>1</v>
      </c>
      <c r="R1044">
        <f>IFERROR(IF(I1044=1,VLOOKUP(F1044,Lookup!$A$2:$B$15,2,FALSE),0),0.5)</f>
        <v>0</v>
      </c>
      <c r="S1044">
        <f>IF(K1044=1,1,IFERROR(IF(H1044="pass",VLOOKUP(F1044,[1]Lookup!$D$2:$E$26,2,FALSE),0),1.6))</f>
        <v>1.6</v>
      </c>
      <c r="T1044" s="6">
        <v>1.5650000000000002</v>
      </c>
      <c r="U1044" s="6">
        <f t="shared" si="16"/>
        <v>1.5650000000000002</v>
      </c>
      <c r="V1044" t="s">
        <v>117</v>
      </c>
    </row>
    <row r="1045" spans="1:22" hidden="1">
      <c r="A1045">
        <v>1799</v>
      </c>
      <c r="B1045" s="22">
        <v>1</v>
      </c>
      <c r="C1045" s="22" t="s">
        <v>1</v>
      </c>
      <c r="D1045" s="22" t="s">
        <v>7</v>
      </c>
      <c r="E1045" s="22">
        <v>62</v>
      </c>
      <c r="F1045" s="22">
        <v>38</v>
      </c>
      <c r="G1045" s="22" t="s">
        <v>1963</v>
      </c>
      <c r="H1045" s="22" t="s">
        <v>439</v>
      </c>
      <c r="I1045" s="22">
        <v>0</v>
      </c>
      <c r="J1045" s="22">
        <v>1</v>
      </c>
      <c r="K1045" s="22">
        <v>0</v>
      </c>
      <c r="L1045" s="22">
        <v>0</v>
      </c>
      <c r="M1045" s="22" t="s">
        <v>1964</v>
      </c>
      <c r="N1045" s="22">
        <v>3</v>
      </c>
      <c r="O1045" s="22">
        <v>3</v>
      </c>
      <c r="P1045" s="22">
        <v>0</v>
      </c>
      <c r="Q1045" s="22">
        <v>1</v>
      </c>
      <c r="R1045">
        <f>IFERROR(IF(I1045=1,VLOOKUP(F1045,Lookup!$A$2:$B$15,2,FALSE),0),0.5)</f>
        <v>0</v>
      </c>
      <c r="S1045">
        <f>IF(K1045=1,1,IFERROR(IF(H1045="pass",VLOOKUP(F1045,[1]Lookup!$D$2:$E$26,2,FALSE),0),1.6))</f>
        <v>1.6</v>
      </c>
      <c r="T1045" s="6">
        <v>1.6525000000000001</v>
      </c>
      <c r="U1045" s="6">
        <f t="shared" si="16"/>
        <v>1.6525000000000001</v>
      </c>
      <c r="V1045" t="s">
        <v>168</v>
      </c>
    </row>
    <row r="1046" spans="1:22" hidden="1">
      <c r="A1046">
        <v>1800</v>
      </c>
      <c r="B1046" s="22">
        <v>1</v>
      </c>
      <c r="C1046" s="22" t="s">
        <v>1</v>
      </c>
      <c r="D1046" s="22" t="s">
        <v>7</v>
      </c>
      <c r="E1046" s="22">
        <v>62</v>
      </c>
      <c r="F1046" s="22">
        <v>38</v>
      </c>
      <c r="G1046" s="22" t="s">
        <v>1965</v>
      </c>
      <c r="H1046" s="22" t="s">
        <v>439</v>
      </c>
      <c r="I1046" s="22">
        <v>0</v>
      </c>
      <c r="J1046" s="22">
        <v>1</v>
      </c>
      <c r="K1046" s="22">
        <v>0</v>
      </c>
      <c r="L1046" s="22">
        <v>0</v>
      </c>
      <c r="M1046" s="22" t="s">
        <v>1966</v>
      </c>
      <c r="N1046" s="22">
        <v>0</v>
      </c>
      <c r="O1046" s="22">
        <v>0</v>
      </c>
      <c r="P1046" s="22">
        <v>0</v>
      </c>
      <c r="Q1046" s="22">
        <v>1</v>
      </c>
      <c r="R1046">
        <f>IFERROR(IF(I1046=1,VLOOKUP(F1046,Lookup!$A$2:$B$15,2,FALSE),0),0.5)</f>
        <v>0</v>
      </c>
      <c r="S1046">
        <f>IF(K1046=1,1,IFERROR(IF(H1046="pass",VLOOKUP(F1046,[1]Lookup!$D$2:$E$26,2,FALSE),0),1.6))</f>
        <v>1.6</v>
      </c>
      <c r="T1046" s="6">
        <v>1.6</v>
      </c>
      <c r="U1046" s="6">
        <f t="shared" si="16"/>
        <v>1.6</v>
      </c>
      <c r="V1046" t="s">
        <v>65</v>
      </c>
    </row>
    <row r="1047" spans="1:22" hidden="1">
      <c r="A1047">
        <v>1809</v>
      </c>
      <c r="B1047" s="22">
        <v>1</v>
      </c>
      <c r="C1047" s="22" t="s">
        <v>1</v>
      </c>
      <c r="D1047" s="22" t="s">
        <v>7</v>
      </c>
      <c r="E1047" s="22">
        <v>64</v>
      </c>
      <c r="F1047" s="22">
        <v>36</v>
      </c>
      <c r="G1047" s="22" t="s">
        <v>1971</v>
      </c>
      <c r="H1047" s="22" t="s">
        <v>439</v>
      </c>
      <c r="I1047" s="22">
        <v>0</v>
      </c>
      <c r="J1047" s="22">
        <v>1</v>
      </c>
      <c r="K1047" s="22">
        <v>0</v>
      </c>
      <c r="L1047" s="22">
        <v>0</v>
      </c>
      <c r="M1047" s="22" t="s">
        <v>1972</v>
      </c>
      <c r="N1047" s="22">
        <v>-3</v>
      </c>
      <c r="O1047" s="22">
        <v>-3</v>
      </c>
      <c r="P1047" s="22">
        <v>0</v>
      </c>
      <c r="Q1047" s="22">
        <v>1</v>
      </c>
      <c r="R1047">
        <f>IFERROR(IF(I1047=1,VLOOKUP(F1047,Lookup!$A$2:$B$15,2,FALSE),0),0.5)</f>
        <v>0</v>
      </c>
      <c r="S1047">
        <f>IF(K1047=1,1,IFERROR(IF(H1047="pass",VLOOKUP(F1047,[1]Lookup!$D$2:$E$26,2,FALSE),0),1.6))</f>
        <v>1.6</v>
      </c>
      <c r="T1047" s="6">
        <v>1.5475000000000001</v>
      </c>
      <c r="U1047" s="6">
        <f t="shared" si="16"/>
        <v>1.5475000000000001</v>
      </c>
      <c r="V1047" t="s">
        <v>377</v>
      </c>
    </row>
    <row r="1048" spans="1:22" hidden="1">
      <c r="A1048">
        <v>1819</v>
      </c>
      <c r="B1048" s="22">
        <v>1</v>
      </c>
      <c r="C1048" s="22" t="s">
        <v>1</v>
      </c>
      <c r="D1048" s="22" t="s">
        <v>7</v>
      </c>
      <c r="E1048" s="22">
        <v>46</v>
      </c>
      <c r="F1048" s="22">
        <v>54</v>
      </c>
      <c r="G1048" s="22" t="s">
        <v>1978</v>
      </c>
      <c r="H1048" s="22" t="s">
        <v>439</v>
      </c>
      <c r="I1048" s="22">
        <v>0</v>
      </c>
      <c r="J1048" s="22">
        <v>1</v>
      </c>
      <c r="K1048" s="22">
        <v>0</v>
      </c>
      <c r="L1048" s="22">
        <v>0</v>
      </c>
      <c r="M1048" s="22" t="s">
        <v>1979</v>
      </c>
      <c r="N1048" s="22">
        <v>6</v>
      </c>
      <c r="O1048" s="22">
        <v>6</v>
      </c>
      <c r="P1048" s="22">
        <v>0</v>
      </c>
      <c r="Q1048" s="22">
        <v>1</v>
      </c>
      <c r="R1048">
        <f>IFERROR(IF(I1048=1,VLOOKUP(F1048,Lookup!$A$2:$B$15,2,FALSE),0),0.5)</f>
        <v>0</v>
      </c>
      <c r="S1048">
        <f>IF(K1048=1,1,IFERROR(IF(H1048="pass",VLOOKUP(F1048,[1]Lookup!$D$2:$E$26,2,FALSE),0),1.6))</f>
        <v>1.6</v>
      </c>
      <c r="T1048" s="6">
        <v>1.7050000000000001</v>
      </c>
      <c r="U1048" s="6">
        <f t="shared" si="16"/>
        <v>1.7050000000000001</v>
      </c>
      <c r="V1048" t="s">
        <v>170</v>
      </c>
    </row>
    <row r="1049" spans="1:22" hidden="1">
      <c r="A1049">
        <v>1824</v>
      </c>
      <c r="B1049" s="22">
        <v>1</v>
      </c>
      <c r="C1049" s="22" t="s">
        <v>7</v>
      </c>
      <c r="D1049" s="22" t="s">
        <v>1</v>
      </c>
      <c r="E1049" s="22">
        <v>74</v>
      </c>
      <c r="F1049" s="22">
        <v>26</v>
      </c>
      <c r="G1049" s="22" t="s">
        <v>1982</v>
      </c>
      <c r="H1049" s="22" t="s">
        <v>439</v>
      </c>
      <c r="I1049" s="22">
        <v>0</v>
      </c>
      <c r="J1049" s="22">
        <v>1</v>
      </c>
      <c r="K1049" s="22">
        <v>0</v>
      </c>
      <c r="L1049" s="22">
        <v>0</v>
      </c>
      <c r="M1049" s="22" t="s">
        <v>1950</v>
      </c>
      <c r="N1049" s="22">
        <v>2</v>
      </c>
      <c r="O1049" s="22">
        <v>2</v>
      </c>
      <c r="P1049" s="22">
        <v>0</v>
      </c>
      <c r="Q1049" s="22">
        <v>1</v>
      </c>
      <c r="R1049">
        <f>IFERROR(IF(I1049=1,VLOOKUP(F1049,Lookup!$A$2:$B$15,2,FALSE),0),0.5)</f>
        <v>0</v>
      </c>
      <c r="S1049">
        <f>IF(K1049=1,1,IFERROR(IF(H1049="pass",VLOOKUP(F1049,[1]Lookup!$D$2:$E$26,2,FALSE),0),1.6))</f>
        <v>1.6</v>
      </c>
      <c r="T1049" s="6">
        <v>1.635</v>
      </c>
      <c r="U1049" s="6">
        <f t="shared" si="16"/>
        <v>1.635</v>
      </c>
      <c r="V1049" t="s">
        <v>415</v>
      </c>
    </row>
    <row r="1050" spans="1:22" hidden="1">
      <c r="A1050">
        <v>1826</v>
      </c>
      <c r="B1050" s="22">
        <v>1</v>
      </c>
      <c r="C1050" s="22" t="s">
        <v>7</v>
      </c>
      <c r="D1050" s="22" t="s">
        <v>1</v>
      </c>
      <c r="E1050" s="22">
        <v>70</v>
      </c>
      <c r="F1050" s="22">
        <v>30</v>
      </c>
      <c r="G1050" s="22" t="s">
        <v>1985</v>
      </c>
      <c r="H1050" s="22" t="s">
        <v>439</v>
      </c>
      <c r="I1050" s="22">
        <v>0</v>
      </c>
      <c r="J1050" s="22">
        <v>1</v>
      </c>
      <c r="K1050" s="22">
        <v>0</v>
      </c>
      <c r="L1050" s="22">
        <v>0</v>
      </c>
      <c r="M1050" s="22" t="s">
        <v>1948</v>
      </c>
      <c r="N1050" s="22">
        <v>-4</v>
      </c>
      <c r="O1050" s="22">
        <v>-4</v>
      </c>
      <c r="P1050" s="22">
        <v>0</v>
      </c>
      <c r="Q1050" s="22">
        <v>1</v>
      </c>
      <c r="R1050">
        <f>IFERROR(IF(I1050=1,VLOOKUP(F1050,Lookup!$A$2:$B$15,2,FALSE),0),0.5)</f>
        <v>0</v>
      </c>
      <c r="S1050">
        <f>IF(K1050=1,1,IFERROR(IF(H1050="pass",VLOOKUP(F1050,[1]Lookup!$D$2:$E$26,2,FALSE),0),1.6))</f>
        <v>1.6</v>
      </c>
      <c r="T1050" s="6">
        <v>1.53</v>
      </c>
      <c r="U1050" s="6">
        <f t="shared" si="16"/>
        <v>1.53</v>
      </c>
      <c r="V1050" t="s">
        <v>69</v>
      </c>
    </row>
    <row r="1051" spans="1:22" hidden="1">
      <c r="A1051">
        <v>1827</v>
      </c>
      <c r="B1051" s="22">
        <v>1</v>
      </c>
      <c r="C1051" s="22" t="s">
        <v>7</v>
      </c>
      <c r="D1051" s="22" t="s">
        <v>1</v>
      </c>
      <c r="E1051" s="22">
        <v>61</v>
      </c>
      <c r="F1051" s="22">
        <v>39</v>
      </c>
      <c r="G1051" s="22" t="s">
        <v>1986</v>
      </c>
      <c r="H1051" s="22" t="s">
        <v>439</v>
      </c>
      <c r="I1051" s="22">
        <v>0</v>
      </c>
      <c r="J1051" s="22">
        <v>1</v>
      </c>
      <c r="K1051" s="22">
        <v>0</v>
      </c>
      <c r="L1051" s="22">
        <v>0</v>
      </c>
      <c r="M1051" s="22" t="s">
        <v>1984</v>
      </c>
      <c r="N1051" s="22">
        <v>-3</v>
      </c>
      <c r="O1051" s="22">
        <v>-3</v>
      </c>
      <c r="P1051" s="22">
        <v>0</v>
      </c>
      <c r="Q1051" s="22">
        <v>1</v>
      </c>
      <c r="R1051">
        <f>IFERROR(IF(I1051=1,VLOOKUP(F1051,Lookup!$A$2:$B$15,2,FALSE),0),0.5)</f>
        <v>0</v>
      </c>
      <c r="S1051">
        <f>IF(K1051=1,1,IFERROR(IF(H1051="pass",VLOOKUP(F1051,[1]Lookup!$D$2:$E$26,2,FALSE),0),1.6))</f>
        <v>1.6</v>
      </c>
      <c r="T1051" s="6">
        <v>1.5475000000000001</v>
      </c>
      <c r="U1051" s="6">
        <f t="shared" si="16"/>
        <v>1.5475000000000001</v>
      </c>
      <c r="V1051" t="s">
        <v>46</v>
      </c>
    </row>
    <row r="1052" spans="1:22" hidden="1">
      <c r="A1052">
        <v>1829</v>
      </c>
      <c r="B1052" s="22">
        <v>1</v>
      </c>
      <c r="C1052" s="22" t="s">
        <v>7</v>
      </c>
      <c r="D1052" s="22" t="s">
        <v>1</v>
      </c>
      <c r="E1052" s="22">
        <v>50</v>
      </c>
      <c r="F1052" s="22">
        <v>50</v>
      </c>
      <c r="G1052" s="22" t="s">
        <v>1988</v>
      </c>
      <c r="H1052" s="22" t="s">
        <v>439</v>
      </c>
      <c r="I1052" s="22">
        <v>0</v>
      </c>
      <c r="J1052" s="22">
        <v>1</v>
      </c>
      <c r="K1052" s="22">
        <v>0</v>
      </c>
      <c r="L1052" s="22">
        <v>0</v>
      </c>
      <c r="M1052" s="22" t="s">
        <v>1955</v>
      </c>
      <c r="N1052" s="22">
        <v>12</v>
      </c>
      <c r="O1052" s="22">
        <v>12</v>
      </c>
      <c r="P1052" s="22">
        <v>0</v>
      </c>
      <c r="Q1052" s="22">
        <v>1</v>
      </c>
      <c r="R1052">
        <f>IFERROR(IF(I1052=1,VLOOKUP(F1052,Lookup!$A$2:$B$15,2,FALSE),0),0.5)</f>
        <v>0</v>
      </c>
      <c r="S1052">
        <f>IF(K1052=1,1,IFERROR(IF(H1052="pass",VLOOKUP(F1052,[1]Lookup!$D$2:$E$26,2,FALSE),0),1.6))</f>
        <v>1.6</v>
      </c>
      <c r="T1052" s="6">
        <v>1.81</v>
      </c>
      <c r="U1052" s="6">
        <f t="shared" si="16"/>
        <v>1.81</v>
      </c>
      <c r="V1052" t="s">
        <v>112</v>
      </c>
    </row>
    <row r="1053" spans="1:22" hidden="1">
      <c r="A1053">
        <v>1830</v>
      </c>
      <c r="B1053" s="22">
        <v>1</v>
      </c>
      <c r="C1053" s="22" t="s">
        <v>7</v>
      </c>
      <c r="D1053" s="22" t="s">
        <v>1</v>
      </c>
      <c r="E1053" s="22">
        <v>33</v>
      </c>
      <c r="F1053" s="22">
        <v>67</v>
      </c>
      <c r="G1053" s="22" t="s">
        <v>1989</v>
      </c>
      <c r="H1053" s="22" t="s">
        <v>439</v>
      </c>
      <c r="I1053" s="22">
        <v>0</v>
      </c>
      <c r="J1053" s="22">
        <v>1</v>
      </c>
      <c r="K1053" s="22">
        <v>0</v>
      </c>
      <c r="L1053" s="22">
        <v>0</v>
      </c>
      <c r="M1053" s="22" t="s">
        <v>1990</v>
      </c>
      <c r="N1053" s="22">
        <v>11</v>
      </c>
      <c r="O1053" s="22">
        <v>11</v>
      </c>
      <c r="P1053" s="22">
        <v>0</v>
      </c>
      <c r="Q1053" s="22">
        <v>1</v>
      </c>
      <c r="R1053">
        <f>IFERROR(IF(I1053=1,VLOOKUP(F1053,Lookup!$A$2:$B$15,2,FALSE),0),0.5)</f>
        <v>0</v>
      </c>
      <c r="S1053">
        <f>IF(K1053=1,1,IFERROR(IF(H1053="pass",VLOOKUP(F1053,[1]Lookup!$D$2:$E$26,2,FALSE),0),1.6))</f>
        <v>1.6</v>
      </c>
      <c r="T1053" s="6">
        <v>1.7925</v>
      </c>
      <c r="U1053" s="6">
        <f t="shared" si="16"/>
        <v>1.7925</v>
      </c>
      <c r="V1053" t="s">
        <v>505</v>
      </c>
    </row>
    <row r="1054" spans="1:22" hidden="1">
      <c r="A1054">
        <v>1835</v>
      </c>
      <c r="B1054" s="22">
        <v>1</v>
      </c>
      <c r="C1054" s="22" t="s">
        <v>7</v>
      </c>
      <c r="D1054" s="22" t="s">
        <v>1</v>
      </c>
      <c r="E1054" s="22">
        <v>36</v>
      </c>
      <c r="F1054" s="22">
        <v>64</v>
      </c>
      <c r="G1054" s="22" t="s">
        <v>1994</v>
      </c>
      <c r="H1054" s="22" t="s">
        <v>439</v>
      </c>
      <c r="I1054" s="22">
        <v>0</v>
      </c>
      <c r="J1054" s="22">
        <v>1</v>
      </c>
      <c r="K1054" s="22">
        <v>0</v>
      </c>
      <c r="L1054" s="22">
        <v>0</v>
      </c>
      <c r="M1054" s="22" t="s">
        <v>1990</v>
      </c>
      <c r="N1054" s="22">
        <v>5</v>
      </c>
      <c r="O1054" s="22">
        <v>5</v>
      </c>
      <c r="P1054" s="22">
        <v>0</v>
      </c>
      <c r="Q1054" s="22">
        <v>1</v>
      </c>
      <c r="R1054">
        <f>IFERROR(IF(I1054=1,VLOOKUP(F1054,Lookup!$A$2:$B$15,2,FALSE),0),0.5)</f>
        <v>0</v>
      </c>
      <c r="S1054">
        <f>IF(K1054=1,1,IFERROR(IF(H1054="pass",VLOOKUP(F1054,[1]Lookup!$D$2:$E$26,2,FALSE),0),1.6))</f>
        <v>1.6</v>
      </c>
      <c r="T1054" s="6">
        <v>1.6875</v>
      </c>
      <c r="U1054" s="6">
        <f t="shared" si="16"/>
        <v>1.6875</v>
      </c>
      <c r="V1054" t="s">
        <v>505</v>
      </c>
    </row>
    <row r="1055" spans="1:22" hidden="1">
      <c r="A1055">
        <v>1839</v>
      </c>
      <c r="B1055" s="22">
        <v>1</v>
      </c>
      <c r="C1055" s="22" t="s">
        <v>7</v>
      </c>
      <c r="D1055" s="22" t="s">
        <v>1</v>
      </c>
      <c r="E1055" s="22">
        <v>5</v>
      </c>
      <c r="F1055" s="22">
        <v>95</v>
      </c>
      <c r="G1055" s="22" t="s">
        <v>1996</v>
      </c>
      <c r="H1055" s="22" t="s">
        <v>439</v>
      </c>
      <c r="I1055" s="22">
        <v>0</v>
      </c>
      <c r="J1055" s="22">
        <v>1</v>
      </c>
      <c r="K1055" s="22">
        <v>0</v>
      </c>
      <c r="L1055" s="22">
        <v>0</v>
      </c>
      <c r="M1055" s="22" t="s">
        <v>1952</v>
      </c>
      <c r="N1055" s="22">
        <v>5</v>
      </c>
      <c r="O1055" s="22">
        <v>5</v>
      </c>
      <c r="P1055" s="22">
        <v>0</v>
      </c>
      <c r="Q1055" s="22">
        <v>1</v>
      </c>
      <c r="R1055">
        <f>IFERROR(IF(I1055=1,VLOOKUP(F1055,Lookup!$A$2:$B$15,2,FALSE),0),0.5)</f>
        <v>0</v>
      </c>
      <c r="S1055">
        <f>IF(K1055=1,1,IFERROR(IF(H1055="pass",VLOOKUP(F1055,[1]Lookup!$D$2:$E$26,2,FALSE),0),1.6))</f>
        <v>3.2</v>
      </c>
      <c r="T1055" s="6">
        <v>1.6875</v>
      </c>
      <c r="U1055" s="6">
        <f t="shared" si="16"/>
        <v>3.2</v>
      </c>
      <c r="V1055" t="s">
        <v>48</v>
      </c>
    </row>
    <row r="1056" spans="1:22" hidden="1">
      <c r="A1056">
        <v>1845</v>
      </c>
      <c r="B1056" s="22">
        <v>1</v>
      </c>
      <c r="C1056" s="22" t="s">
        <v>1</v>
      </c>
      <c r="D1056" s="22" t="s">
        <v>7</v>
      </c>
      <c r="E1056" s="22">
        <v>62</v>
      </c>
      <c r="F1056" s="22">
        <v>38</v>
      </c>
      <c r="G1056" s="22" t="s">
        <v>2000</v>
      </c>
      <c r="H1056" s="22" t="s">
        <v>439</v>
      </c>
      <c r="I1056" s="22">
        <v>0</v>
      </c>
      <c r="J1056" s="22">
        <v>1</v>
      </c>
      <c r="K1056" s="22">
        <v>0</v>
      </c>
      <c r="L1056" s="22">
        <v>0</v>
      </c>
      <c r="M1056" s="22" t="s">
        <v>1962</v>
      </c>
      <c r="N1056" s="22">
        <v>17</v>
      </c>
      <c r="O1056" s="22">
        <v>17</v>
      </c>
      <c r="P1056" s="22">
        <v>0</v>
      </c>
      <c r="Q1056" s="22">
        <v>1</v>
      </c>
      <c r="R1056">
        <f>IFERROR(IF(I1056=1,VLOOKUP(F1056,Lookup!$A$2:$B$15,2,FALSE),0),0.5)</f>
        <v>0</v>
      </c>
      <c r="S1056">
        <f>IF(K1056=1,1,IFERROR(IF(H1056="pass",VLOOKUP(F1056,[1]Lookup!$D$2:$E$26,2,FALSE),0),1.6))</f>
        <v>1.6</v>
      </c>
      <c r="T1056" s="6">
        <v>1.8975</v>
      </c>
      <c r="U1056" s="6">
        <f t="shared" si="16"/>
        <v>1.8975</v>
      </c>
      <c r="V1056" t="s">
        <v>487</v>
      </c>
    </row>
    <row r="1057" spans="1:22" hidden="1">
      <c r="A1057">
        <v>1848</v>
      </c>
      <c r="B1057" s="22">
        <v>1</v>
      </c>
      <c r="C1057" s="22" t="s">
        <v>1</v>
      </c>
      <c r="D1057" s="22" t="s">
        <v>7</v>
      </c>
      <c r="E1057" s="22">
        <v>42</v>
      </c>
      <c r="F1057" s="22">
        <v>58</v>
      </c>
      <c r="G1057" s="22" t="s">
        <v>2002</v>
      </c>
      <c r="H1057" s="22" t="s">
        <v>439</v>
      </c>
      <c r="I1057" s="22">
        <v>0</v>
      </c>
      <c r="J1057" s="22">
        <v>1</v>
      </c>
      <c r="K1057" s="22">
        <v>0</v>
      </c>
      <c r="L1057" s="22">
        <v>0</v>
      </c>
      <c r="M1057" s="22" t="s">
        <v>1962</v>
      </c>
      <c r="N1057" s="22">
        <v>5</v>
      </c>
      <c r="O1057" s="22">
        <v>5</v>
      </c>
      <c r="P1057" s="22">
        <v>0</v>
      </c>
      <c r="Q1057" s="22">
        <v>1</v>
      </c>
      <c r="R1057">
        <f>IFERROR(IF(I1057=1,VLOOKUP(F1057,Lookup!$A$2:$B$15,2,FALSE),0),0.5)</f>
        <v>0</v>
      </c>
      <c r="S1057">
        <f>IF(K1057=1,1,IFERROR(IF(H1057="pass",VLOOKUP(F1057,[1]Lookup!$D$2:$E$26,2,FALSE),0),1.6))</f>
        <v>1.6</v>
      </c>
      <c r="T1057" s="6">
        <v>1.6875</v>
      </c>
      <c r="U1057" s="6">
        <f t="shared" si="16"/>
        <v>1.6875</v>
      </c>
      <c r="V1057" t="s">
        <v>487</v>
      </c>
    </row>
    <row r="1058" spans="1:22" hidden="1">
      <c r="A1058">
        <v>1852</v>
      </c>
      <c r="B1058" s="22">
        <v>1</v>
      </c>
      <c r="C1058" s="22" t="s">
        <v>1</v>
      </c>
      <c r="D1058" s="22" t="s">
        <v>7</v>
      </c>
      <c r="E1058" s="22">
        <v>2</v>
      </c>
      <c r="F1058" s="22">
        <v>98</v>
      </c>
      <c r="G1058" s="22" t="s">
        <v>2004</v>
      </c>
      <c r="H1058" s="22" t="s">
        <v>439</v>
      </c>
      <c r="I1058" s="22">
        <v>0</v>
      </c>
      <c r="J1058" s="22">
        <v>1</v>
      </c>
      <c r="K1058" s="22">
        <v>0</v>
      </c>
      <c r="L1058" s="22">
        <v>0</v>
      </c>
      <c r="M1058" s="22" t="s">
        <v>1979</v>
      </c>
      <c r="N1058" s="22">
        <v>2</v>
      </c>
      <c r="O1058" s="22">
        <v>2</v>
      </c>
      <c r="P1058" s="22">
        <v>0</v>
      </c>
      <c r="Q1058" s="22">
        <v>1</v>
      </c>
      <c r="R1058">
        <f>IFERROR(IF(I1058=1,VLOOKUP(F1058,Lookup!$A$2:$B$15,2,FALSE),0),0.5)</f>
        <v>0</v>
      </c>
      <c r="S1058">
        <f>IF(K1058=1,1,IFERROR(IF(H1058="pass",VLOOKUP(F1058,[1]Lookup!$D$2:$E$26,2,FALSE),0),1.6))</f>
        <v>3.7</v>
      </c>
      <c r="T1058" s="6">
        <v>1.635</v>
      </c>
      <c r="U1058" s="6">
        <f t="shared" si="16"/>
        <v>3.7</v>
      </c>
      <c r="V1058" t="s">
        <v>170</v>
      </c>
    </row>
    <row r="1059" spans="1:22" hidden="1">
      <c r="A1059">
        <v>1862</v>
      </c>
      <c r="B1059" s="22">
        <v>1</v>
      </c>
      <c r="C1059" s="22" t="s">
        <v>1</v>
      </c>
      <c r="D1059" s="22" t="s">
        <v>7</v>
      </c>
      <c r="E1059" s="22">
        <v>61</v>
      </c>
      <c r="F1059" s="22">
        <v>39</v>
      </c>
      <c r="G1059" s="22" t="s">
        <v>2009</v>
      </c>
      <c r="H1059" s="22" t="s">
        <v>439</v>
      </c>
      <c r="I1059" s="22">
        <v>0</v>
      </c>
      <c r="J1059" s="22">
        <v>1</v>
      </c>
      <c r="K1059" s="22">
        <v>0</v>
      </c>
      <c r="L1059" s="22">
        <v>0</v>
      </c>
      <c r="M1059" s="22" t="s">
        <v>1959</v>
      </c>
      <c r="N1059" s="22">
        <v>1</v>
      </c>
      <c r="O1059" s="22">
        <v>1</v>
      </c>
      <c r="P1059" s="22">
        <v>0</v>
      </c>
      <c r="Q1059" s="22">
        <v>1</v>
      </c>
      <c r="R1059">
        <f>IFERROR(IF(I1059=1,VLOOKUP(F1059,Lookup!$A$2:$B$15,2,FALSE),0),0.5)</f>
        <v>0</v>
      </c>
      <c r="S1059">
        <f>IF(K1059=1,1,IFERROR(IF(H1059="pass",VLOOKUP(F1059,[1]Lookup!$D$2:$E$26,2,FALSE),0),1.6))</f>
        <v>1.6</v>
      </c>
      <c r="T1059" s="6">
        <v>1.6175000000000002</v>
      </c>
      <c r="U1059" s="6">
        <f t="shared" si="16"/>
        <v>1.6175000000000002</v>
      </c>
      <c r="V1059" t="s">
        <v>117</v>
      </c>
    </row>
    <row r="1060" spans="1:22" hidden="1">
      <c r="A1060">
        <v>1863</v>
      </c>
      <c r="B1060" s="22">
        <v>1</v>
      </c>
      <c r="C1060" s="22" t="s">
        <v>1</v>
      </c>
      <c r="D1060" s="22" t="s">
        <v>7</v>
      </c>
      <c r="E1060" s="22">
        <v>59</v>
      </c>
      <c r="F1060" s="22">
        <v>41</v>
      </c>
      <c r="G1060" s="22" t="s">
        <v>2010</v>
      </c>
      <c r="H1060" s="22" t="s">
        <v>439</v>
      </c>
      <c r="I1060" s="22">
        <v>0</v>
      </c>
      <c r="J1060" s="22">
        <v>1</v>
      </c>
      <c r="K1060" s="22">
        <v>0</v>
      </c>
      <c r="L1060" s="22">
        <v>0</v>
      </c>
      <c r="M1060" s="22" t="s">
        <v>1964</v>
      </c>
      <c r="N1060" s="22">
        <v>9</v>
      </c>
      <c r="O1060" s="22">
        <v>9</v>
      </c>
      <c r="P1060" s="22">
        <v>0</v>
      </c>
      <c r="Q1060" s="22">
        <v>1</v>
      </c>
      <c r="R1060">
        <f>IFERROR(IF(I1060=1,VLOOKUP(F1060,Lookup!$A$2:$B$15,2,FALSE),0),0.5)</f>
        <v>0</v>
      </c>
      <c r="S1060">
        <f>IF(K1060=1,1,IFERROR(IF(H1060="pass",VLOOKUP(F1060,[1]Lookup!$D$2:$E$26,2,FALSE),0),1.6))</f>
        <v>1.6</v>
      </c>
      <c r="T1060" s="6">
        <v>1.7575000000000001</v>
      </c>
      <c r="U1060" s="6">
        <f t="shared" si="16"/>
        <v>1.7575000000000001</v>
      </c>
      <c r="V1060" t="s">
        <v>168</v>
      </c>
    </row>
    <row r="1061" spans="1:22" hidden="1">
      <c r="A1061">
        <v>1864</v>
      </c>
      <c r="B1061" s="22">
        <v>1</v>
      </c>
      <c r="C1061" s="22" t="s">
        <v>1</v>
      </c>
      <c r="D1061" s="22" t="s">
        <v>7</v>
      </c>
      <c r="E1061" s="22">
        <v>50</v>
      </c>
      <c r="F1061" s="22">
        <v>50</v>
      </c>
      <c r="G1061" s="22" t="s">
        <v>2011</v>
      </c>
      <c r="H1061" s="22" t="s">
        <v>439</v>
      </c>
      <c r="I1061" s="22">
        <v>0</v>
      </c>
      <c r="J1061" s="22">
        <v>1</v>
      </c>
      <c r="K1061" s="22">
        <v>0</v>
      </c>
      <c r="L1061" s="22">
        <v>0</v>
      </c>
      <c r="M1061" s="22" t="s">
        <v>1962</v>
      </c>
      <c r="N1061" s="22">
        <v>36</v>
      </c>
      <c r="O1061" s="22">
        <v>36</v>
      </c>
      <c r="P1061" s="22">
        <v>0</v>
      </c>
      <c r="Q1061" s="22">
        <v>1</v>
      </c>
      <c r="R1061">
        <f>IFERROR(IF(I1061=1,VLOOKUP(F1061,Lookup!$A$2:$B$15,2,FALSE),0),0.5)</f>
        <v>0</v>
      </c>
      <c r="S1061">
        <f>IF(K1061=1,1,IFERROR(IF(H1061="pass",VLOOKUP(F1061,[1]Lookup!$D$2:$E$26,2,FALSE),0),1.6))</f>
        <v>1.6</v>
      </c>
      <c r="T1061" s="6">
        <v>2.23</v>
      </c>
      <c r="U1061" s="6">
        <f t="shared" si="16"/>
        <v>2.23</v>
      </c>
      <c r="V1061" t="s">
        <v>487</v>
      </c>
    </row>
    <row r="1062" spans="1:22" hidden="1">
      <c r="A1062">
        <v>1871</v>
      </c>
      <c r="B1062" s="22">
        <v>1</v>
      </c>
      <c r="C1062" s="22" t="s">
        <v>7</v>
      </c>
      <c r="D1062" s="22" t="s">
        <v>1</v>
      </c>
      <c r="E1062" s="22">
        <v>70</v>
      </c>
      <c r="F1062" s="22">
        <v>30</v>
      </c>
      <c r="G1062" s="22" t="s">
        <v>2013</v>
      </c>
      <c r="H1062" s="22" t="s">
        <v>439</v>
      </c>
      <c r="I1062" s="22">
        <v>0</v>
      </c>
      <c r="J1062" s="22">
        <v>1</v>
      </c>
      <c r="K1062" s="22">
        <v>0</v>
      </c>
      <c r="L1062" s="22">
        <v>0</v>
      </c>
      <c r="M1062" s="22" t="s">
        <v>1952</v>
      </c>
      <c r="N1062" s="22">
        <v>0</v>
      </c>
      <c r="O1062" s="22">
        <v>0</v>
      </c>
      <c r="P1062" s="22">
        <v>0</v>
      </c>
      <c r="Q1062" s="22">
        <v>1</v>
      </c>
      <c r="R1062">
        <f>IFERROR(IF(I1062=1,VLOOKUP(F1062,Lookup!$A$2:$B$15,2,FALSE),0),0.5)</f>
        <v>0</v>
      </c>
      <c r="S1062">
        <f>IF(K1062=1,1,IFERROR(IF(H1062="pass",VLOOKUP(F1062,[1]Lookup!$D$2:$E$26,2,FALSE),0),1.6))</f>
        <v>1.6</v>
      </c>
      <c r="T1062" s="6">
        <v>1.6</v>
      </c>
      <c r="U1062" s="6">
        <f t="shared" si="16"/>
        <v>1.6</v>
      </c>
      <c r="V1062" t="s">
        <v>48</v>
      </c>
    </row>
    <row r="1063" spans="1:22" hidden="1">
      <c r="A1063">
        <v>1873</v>
      </c>
      <c r="B1063" s="22">
        <v>1</v>
      </c>
      <c r="C1063" s="22" t="s">
        <v>7</v>
      </c>
      <c r="D1063" s="22" t="s">
        <v>1</v>
      </c>
      <c r="E1063" s="22">
        <v>70</v>
      </c>
      <c r="F1063" s="22">
        <v>30</v>
      </c>
      <c r="G1063" s="22" t="s">
        <v>2014</v>
      </c>
      <c r="H1063" s="22" t="s">
        <v>439</v>
      </c>
      <c r="I1063" s="22">
        <v>0</v>
      </c>
      <c r="J1063" s="22">
        <v>1</v>
      </c>
      <c r="K1063" s="22">
        <v>0</v>
      </c>
      <c r="L1063" s="22">
        <v>0</v>
      </c>
      <c r="M1063" s="22" t="s">
        <v>1990</v>
      </c>
      <c r="N1063" s="22">
        <v>0</v>
      </c>
      <c r="O1063" s="22">
        <v>0</v>
      </c>
      <c r="P1063" s="22">
        <v>0</v>
      </c>
      <c r="Q1063" s="22">
        <v>1</v>
      </c>
      <c r="R1063">
        <f>IFERROR(IF(I1063=1,VLOOKUP(F1063,Lookup!$A$2:$B$15,2,FALSE),0),0.5)</f>
        <v>0</v>
      </c>
      <c r="S1063">
        <f>IF(K1063=1,1,IFERROR(IF(H1063="pass",VLOOKUP(F1063,[1]Lookup!$D$2:$E$26,2,FALSE),0),1.6))</f>
        <v>1.6</v>
      </c>
      <c r="T1063" s="6">
        <v>1.6</v>
      </c>
      <c r="U1063" s="6">
        <f t="shared" si="16"/>
        <v>1.6</v>
      </c>
      <c r="V1063" t="s">
        <v>505</v>
      </c>
    </row>
    <row r="1064" spans="1:22" hidden="1">
      <c r="A1064">
        <v>1874</v>
      </c>
      <c r="B1064" s="22">
        <v>1</v>
      </c>
      <c r="C1064" s="22" t="s">
        <v>7</v>
      </c>
      <c r="D1064" s="22" t="s">
        <v>1</v>
      </c>
      <c r="E1064" s="22">
        <v>70</v>
      </c>
      <c r="F1064" s="22">
        <v>30</v>
      </c>
      <c r="G1064" s="22" t="s">
        <v>2015</v>
      </c>
      <c r="H1064" s="22" t="s">
        <v>439</v>
      </c>
      <c r="I1064" s="22">
        <v>0</v>
      </c>
      <c r="J1064" s="22">
        <v>1</v>
      </c>
      <c r="K1064" s="22">
        <v>0</v>
      </c>
      <c r="L1064" s="22">
        <v>0</v>
      </c>
      <c r="M1064" s="22" t="s">
        <v>1955</v>
      </c>
      <c r="N1064" s="22">
        <v>9</v>
      </c>
      <c r="O1064" s="22">
        <v>9</v>
      </c>
      <c r="P1064" s="22">
        <v>0</v>
      </c>
      <c r="Q1064" s="22">
        <v>1</v>
      </c>
      <c r="R1064">
        <f>IFERROR(IF(I1064=1,VLOOKUP(F1064,Lookup!$A$2:$B$15,2,FALSE),0),0.5)</f>
        <v>0</v>
      </c>
      <c r="S1064">
        <f>IF(K1064=1,1,IFERROR(IF(H1064="pass",VLOOKUP(F1064,[1]Lookup!$D$2:$E$26,2,FALSE),0),1.6))</f>
        <v>1.6</v>
      </c>
      <c r="T1064" s="6">
        <v>1.7575000000000001</v>
      </c>
      <c r="U1064" s="6">
        <f t="shared" si="16"/>
        <v>1.7575000000000001</v>
      </c>
      <c r="V1064" t="s">
        <v>112</v>
      </c>
    </row>
    <row r="1065" spans="1:22" hidden="1">
      <c r="A1065">
        <v>1880</v>
      </c>
      <c r="B1065" s="22">
        <v>1</v>
      </c>
      <c r="C1065" s="22" t="s">
        <v>1</v>
      </c>
      <c r="D1065" s="22" t="s">
        <v>7</v>
      </c>
      <c r="E1065" s="22">
        <v>66</v>
      </c>
      <c r="F1065" s="22">
        <v>34</v>
      </c>
      <c r="G1065" s="22" t="s">
        <v>2018</v>
      </c>
      <c r="H1065" s="22" t="s">
        <v>439</v>
      </c>
      <c r="I1065" s="22">
        <v>0</v>
      </c>
      <c r="J1065" s="22">
        <v>1</v>
      </c>
      <c r="K1065" s="22">
        <v>0</v>
      </c>
      <c r="L1065" s="22">
        <v>0</v>
      </c>
      <c r="M1065" s="22" t="s">
        <v>1959</v>
      </c>
      <c r="N1065" s="22">
        <v>-1</v>
      </c>
      <c r="O1065" s="22">
        <v>-1</v>
      </c>
      <c r="P1065" s="22">
        <v>0</v>
      </c>
      <c r="Q1065" s="22">
        <v>1</v>
      </c>
      <c r="R1065">
        <f>IFERROR(IF(I1065=1,VLOOKUP(F1065,Lookup!$A$2:$B$15,2,FALSE),0),0.5)</f>
        <v>0</v>
      </c>
      <c r="S1065">
        <f>IF(K1065=1,1,IFERROR(IF(H1065="pass",VLOOKUP(F1065,[1]Lookup!$D$2:$E$26,2,FALSE),0),1.6))</f>
        <v>1.6</v>
      </c>
      <c r="T1065" s="6">
        <v>1.5825</v>
      </c>
      <c r="U1065" s="6">
        <f t="shared" si="16"/>
        <v>1.5825</v>
      </c>
      <c r="V1065" t="s">
        <v>117</v>
      </c>
    </row>
    <row r="1066" spans="1:22" hidden="1">
      <c r="A1066">
        <v>1881</v>
      </c>
      <c r="B1066" s="22">
        <v>1</v>
      </c>
      <c r="C1066" s="22" t="s">
        <v>1</v>
      </c>
      <c r="D1066" s="22" t="s">
        <v>7</v>
      </c>
      <c r="E1066" s="22">
        <v>62</v>
      </c>
      <c r="F1066" s="22">
        <v>38</v>
      </c>
      <c r="G1066" s="22" t="s">
        <v>2019</v>
      </c>
      <c r="H1066" s="22" t="s">
        <v>439</v>
      </c>
      <c r="I1066" s="22">
        <v>0</v>
      </c>
      <c r="J1066" s="22">
        <v>1</v>
      </c>
      <c r="K1066" s="22">
        <v>0</v>
      </c>
      <c r="L1066" s="22">
        <v>0</v>
      </c>
      <c r="M1066" s="22" t="s">
        <v>1979</v>
      </c>
      <c r="N1066" s="22">
        <v>12</v>
      </c>
      <c r="O1066" s="22">
        <v>12</v>
      </c>
      <c r="P1066" s="22">
        <v>0</v>
      </c>
      <c r="Q1066" s="22">
        <v>1</v>
      </c>
      <c r="R1066">
        <f>IFERROR(IF(I1066=1,VLOOKUP(F1066,Lookup!$A$2:$B$15,2,FALSE),0),0.5)</f>
        <v>0</v>
      </c>
      <c r="S1066">
        <f>IF(K1066=1,1,IFERROR(IF(H1066="pass",VLOOKUP(F1066,[1]Lookup!$D$2:$E$26,2,FALSE),0),1.6))</f>
        <v>1.6</v>
      </c>
      <c r="T1066" s="6">
        <v>1.81</v>
      </c>
      <c r="U1066" s="6">
        <f t="shared" si="16"/>
        <v>1.81</v>
      </c>
      <c r="V1066" t="s">
        <v>170</v>
      </c>
    </row>
    <row r="1067" spans="1:22" hidden="1">
      <c r="A1067">
        <v>1883</v>
      </c>
      <c r="B1067" s="22">
        <v>1</v>
      </c>
      <c r="C1067" s="22" t="s">
        <v>1</v>
      </c>
      <c r="D1067" s="22" t="s">
        <v>7</v>
      </c>
      <c r="E1067" s="22">
        <v>30</v>
      </c>
      <c r="F1067" s="22">
        <v>70</v>
      </c>
      <c r="G1067" s="22" t="s">
        <v>2021</v>
      </c>
      <c r="H1067" s="22" t="s">
        <v>439</v>
      </c>
      <c r="I1067" s="22">
        <v>0</v>
      </c>
      <c r="J1067" s="22">
        <v>1</v>
      </c>
      <c r="K1067" s="22">
        <v>0</v>
      </c>
      <c r="L1067" s="22">
        <v>0</v>
      </c>
      <c r="M1067" s="22" t="s">
        <v>2022</v>
      </c>
      <c r="N1067" s="22">
        <v>25</v>
      </c>
      <c r="O1067" s="22">
        <v>25</v>
      </c>
      <c r="P1067" s="22">
        <v>0</v>
      </c>
      <c r="Q1067" s="22">
        <v>1</v>
      </c>
      <c r="R1067">
        <f>IFERROR(IF(I1067=1,VLOOKUP(F1067,Lookup!$A$2:$B$15,2,FALSE),0),0.5)</f>
        <v>0</v>
      </c>
      <c r="S1067">
        <f>IF(K1067=1,1,IFERROR(IF(H1067="pass",VLOOKUP(F1067,[1]Lookup!$D$2:$E$26,2,FALSE),0),1.6))</f>
        <v>1.6</v>
      </c>
      <c r="T1067" s="6">
        <v>2.0375000000000001</v>
      </c>
      <c r="U1067" s="6">
        <f t="shared" si="16"/>
        <v>2.0375000000000001</v>
      </c>
      <c r="V1067" t="s">
        <v>147</v>
      </c>
    </row>
    <row r="1068" spans="1:22" hidden="1">
      <c r="A1068">
        <v>1884</v>
      </c>
      <c r="B1068" s="22">
        <v>1</v>
      </c>
      <c r="C1068" s="22" t="s">
        <v>1</v>
      </c>
      <c r="D1068" s="22" t="s">
        <v>7</v>
      </c>
      <c r="E1068" s="22">
        <v>30</v>
      </c>
      <c r="F1068" s="22">
        <v>70</v>
      </c>
      <c r="G1068" s="22" t="s">
        <v>2023</v>
      </c>
      <c r="H1068" s="22" t="s">
        <v>439</v>
      </c>
      <c r="I1068" s="22">
        <v>0</v>
      </c>
      <c r="J1068" s="22">
        <v>1</v>
      </c>
      <c r="K1068" s="22">
        <v>0</v>
      </c>
      <c r="L1068" s="22">
        <v>0</v>
      </c>
      <c r="M1068" s="22" t="s">
        <v>1964</v>
      </c>
      <c r="N1068" s="22">
        <v>5</v>
      </c>
      <c r="O1068" s="22">
        <v>5</v>
      </c>
      <c r="P1068" s="22">
        <v>0</v>
      </c>
      <c r="Q1068" s="22">
        <v>1</v>
      </c>
      <c r="R1068">
        <f>IFERROR(IF(I1068=1,VLOOKUP(F1068,Lookup!$A$2:$B$15,2,FALSE),0),0.5)</f>
        <v>0</v>
      </c>
      <c r="S1068">
        <f>IF(K1068=1,1,IFERROR(IF(H1068="pass",VLOOKUP(F1068,[1]Lookup!$D$2:$E$26,2,FALSE),0),1.6))</f>
        <v>1.6</v>
      </c>
      <c r="T1068" s="6">
        <v>1.6875</v>
      </c>
      <c r="U1068" s="6">
        <f t="shared" si="16"/>
        <v>1.6875</v>
      </c>
      <c r="V1068" t="s">
        <v>168</v>
      </c>
    </row>
    <row r="1069" spans="1:22" hidden="1">
      <c r="A1069">
        <v>1887</v>
      </c>
      <c r="B1069" s="22">
        <v>1</v>
      </c>
      <c r="C1069" s="22" t="s">
        <v>1</v>
      </c>
      <c r="D1069" s="22" t="s">
        <v>7</v>
      </c>
      <c r="E1069" s="22">
        <v>16</v>
      </c>
      <c r="F1069" s="22">
        <v>84</v>
      </c>
      <c r="G1069" s="22" t="s">
        <v>2027</v>
      </c>
      <c r="H1069" s="22" t="s">
        <v>439</v>
      </c>
      <c r="I1069" s="22">
        <v>0</v>
      </c>
      <c r="J1069" s="22">
        <v>1</v>
      </c>
      <c r="K1069" s="22">
        <v>0</v>
      </c>
      <c r="L1069" s="22">
        <v>0</v>
      </c>
      <c r="M1069" s="22" t="s">
        <v>1979</v>
      </c>
      <c r="N1069" s="22">
        <v>11</v>
      </c>
      <c r="O1069" s="22">
        <v>11</v>
      </c>
      <c r="P1069" s="22">
        <v>0</v>
      </c>
      <c r="Q1069" s="22">
        <v>1</v>
      </c>
      <c r="R1069">
        <f>IFERROR(IF(I1069=1,VLOOKUP(F1069,Lookup!$A$2:$B$15,2,FALSE),0),0.5)</f>
        <v>0</v>
      </c>
      <c r="S1069">
        <f>IF(K1069=1,1,IFERROR(IF(H1069="pass",VLOOKUP(F1069,[1]Lookup!$D$2:$E$26,2,FALSE),0),1.6))</f>
        <v>2</v>
      </c>
      <c r="T1069" s="6">
        <v>1.7925</v>
      </c>
      <c r="U1069" s="6">
        <f t="shared" si="16"/>
        <v>1.9294500000000001</v>
      </c>
      <c r="V1069" t="s">
        <v>170</v>
      </c>
    </row>
    <row r="1070" spans="1:22" hidden="1">
      <c r="A1070">
        <v>1894</v>
      </c>
      <c r="B1070" s="22">
        <v>1</v>
      </c>
      <c r="C1070" s="22" t="s">
        <v>7</v>
      </c>
      <c r="D1070" s="22" t="s">
        <v>1</v>
      </c>
      <c r="E1070" s="22">
        <v>63</v>
      </c>
      <c r="F1070" s="22">
        <v>37</v>
      </c>
      <c r="G1070" s="22" t="s">
        <v>2032</v>
      </c>
      <c r="H1070" s="22" t="s">
        <v>439</v>
      </c>
      <c r="I1070" s="22">
        <v>0</v>
      </c>
      <c r="J1070" s="22">
        <v>1</v>
      </c>
      <c r="K1070" s="22">
        <v>0</v>
      </c>
      <c r="L1070" s="22">
        <v>0</v>
      </c>
      <c r="M1070" s="22" t="s">
        <v>1993</v>
      </c>
      <c r="N1070" s="22">
        <v>6</v>
      </c>
      <c r="O1070" s="22">
        <v>6</v>
      </c>
      <c r="P1070" s="22">
        <v>0</v>
      </c>
      <c r="Q1070" s="22">
        <v>1</v>
      </c>
      <c r="R1070">
        <f>IFERROR(IF(I1070=1,VLOOKUP(F1070,Lookup!$A$2:$B$15,2,FALSE),0),0.5)</f>
        <v>0</v>
      </c>
      <c r="S1070">
        <f>IF(K1070=1,1,IFERROR(IF(H1070="pass",VLOOKUP(F1070,[1]Lookup!$D$2:$E$26,2,FALSE),0),1.6))</f>
        <v>1.6</v>
      </c>
      <c r="T1070" s="6">
        <v>1.7050000000000001</v>
      </c>
      <c r="U1070" s="6">
        <f t="shared" si="16"/>
        <v>1.7050000000000001</v>
      </c>
      <c r="V1070" t="s">
        <v>374</v>
      </c>
    </row>
    <row r="1071" spans="1:22" hidden="1">
      <c r="A1071">
        <v>1896</v>
      </c>
      <c r="B1071" s="22">
        <v>1</v>
      </c>
      <c r="C1071" s="22" t="s">
        <v>7</v>
      </c>
      <c r="D1071" s="22" t="s">
        <v>1</v>
      </c>
      <c r="E1071" s="22">
        <v>69</v>
      </c>
      <c r="F1071" s="22">
        <v>31</v>
      </c>
      <c r="G1071" s="22" t="s">
        <v>2034</v>
      </c>
      <c r="H1071" s="22" t="s">
        <v>439</v>
      </c>
      <c r="I1071" s="22">
        <v>0</v>
      </c>
      <c r="J1071" s="22">
        <v>1</v>
      </c>
      <c r="K1071" s="22">
        <v>0</v>
      </c>
      <c r="L1071" s="22">
        <v>0</v>
      </c>
      <c r="M1071" s="22" t="s">
        <v>2035</v>
      </c>
      <c r="N1071" s="22">
        <v>8</v>
      </c>
      <c r="O1071" s="22">
        <v>8</v>
      </c>
      <c r="P1071" s="22">
        <v>0</v>
      </c>
      <c r="Q1071" s="22">
        <v>1</v>
      </c>
      <c r="R1071">
        <f>IFERROR(IF(I1071=1,VLOOKUP(F1071,Lookup!$A$2:$B$15,2,FALSE),0),0.5)</f>
        <v>0</v>
      </c>
      <c r="S1071">
        <f>IF(K1071=1,1,IFERROR(IF(H1071="pass",VLOOKUP(F1071,[1]Lookup!$D$2:$E$26,2,FALSE),0),1.6))</f>
        <v>1.6</v>
      </c>
      <c r="T1071" s="6">
        <v>1.74</v>
      </c>
      <c r="U1071" s="6">
        <f t="shared" si="16"/>
        <v>1.74</v>
      </c>
      <c r="V1071" t="s">
        <v>454</v>
      </c>
    </row>
    <row r="1072" spans="1:22" hidden="1">
      <c r="A1072">
        <v>1897</v>
      </c>
      <c r="B1072" s="22">
        <v>1</v>
      </c>
      <c r="C1072" s="22" t="s">
        <v>7</v>
      </c>
      <c r="D1072" s="22" t="s">
        <v>1</v>
      </c>
      <c r="E1072" s="22">
        <v>69</v>
      </c>
      <c r="F1072" s="22">
        <v>31</v>
      </c>
      <c r="G1072" s="22" t="s">
        <v>2036</v>
      </c>
      <c r="H1072" s="22" t="s">
        <v>439</v>
      </c>
      <c r="I1072" s="22">
        <v>0</v>
      </c>
      <c r="J1072" s="22">
        <v>1</v>
      </c>
      <c r="K1072" s="22">
        <v>0</v>
      </c>
      <c r="L1072" s="22">
        <v>0</v>
      </c>
      <c r="M1072" s="22" t="s">
        <v>1990</v>
      </c>
      <c r="N1072" s="22">
        <v>7</v>
      </c>
      <c r="O1072" s="22">
        <v>7</v>
      </c>
      <c r="P1072" s="22">
        <v>0</v>
      </c>
      <c r="Q1072" s="22">
        <v>1</v>
      </c>
      <c r="R1072">
        <f>IFERROR(IF(I1072=1,VLOOKUP(F1072,Lookup!$A$2:$B$15,2,FALSE),0),0.5)</f>
        <v>0</v>
      </c>
      <c r="S1072">
        <f>IF(K1072=1,1,IFERROR(IF(H1072="pass",VLOOKUP(F1072,[1]Lookup!$D$2:$E$26,2,FALSE),0),1.6))</f>
        <v>1.6</v>
      </c>
      <c r="T1072" s="6">
        <v>1.7225000000000001</v>
      </c>
      <c r="U1072" s="6">
        <f t="shared" si="16"/>
        <v>1.7225000000000001</v>
      </c>
      <c r="V1072" t="s">
        <v>505</v>
      </c>
    </row>
    <row r="1073" spans="1:22" hidden="1">
      <c r="A1073">
        <v>1903</v>
      </c>
      <c r="B1073" s="22">
        <v>1</v>
      </c>
      <c r="C1073" s="22" t="s">
        <v>7</v>
      </c>
      <c r="D1073" s="22" t="s">
        <v>1</v>
      </c>
      <c r="E1073" s="22">
        <v>30</v>
      </c>
      <c r="F1073" s="22">
        <v>70</v>
      </c>
      <c r="G1073" s="22" t="s">
        <v>2040</v>
      </c>
      <c r="H1073" s="22" t="s">
        <v>439</v>
      </c>
      <c r="I1073" s="22">
        <v>0</v>
      </c>
      <c r="J1073" s="22">
        <v>1</v>
      </c>
      <c r="K1073" s="22">
        <v>0</v>
      </c>
      <c r="L1073" s="22">
        <v>0</v>
      </c>
      <c r="M1073" s="22" t="s">
        <v>2035</v>
      </c>
      <c r="N1073" s="22">
        <v>5</v>
      </c>
      <c r="O1073" s="22">
        <v>5</v>
      </c>
      <c r="P1073" s="22">
        <v>0</v>
      </c>
      <c r="Q1073" s="22">
        <v>1</v>
      </c>
      <c r="R1073">
        <f>IFERROR(IF(I1073=1,VLOOKUP(F1073,Lookup!$A$2:$B$15,2,FALSE),0),0.5)</f>
        <v>0</v>
      </c>
      <c r="S1073">
        <f>IF(K1073=1,1,IFERROR(IF(H1073="pass",VLOOKUP(F1073,[1]Lookup!$D$2:$E$26,2,FALSE),0),1.6))</f>
        <v>1.6</v>
      </c>
      <c r="T1073" s="6">
        <v>1.6875</v>
      </c>
      <c r="U1073" s="6">
        <f t="shared" si="16"/>
        <v>1.6875</v>
      </c>
      <c r="V1073" t="s">
        <v>454</v>
      </c>
    </row>
    <row r="1074" spans="1:22" hidden="1">
      <c r="A1074">
        <v>1905</v>
      </c>
      <c r="B1074" s="22">
        <v>1</v>
      </c>
      <c r="C1074" s="22" t="s">
        <v>7</v>
      </c>
      <c r="D1074" s="22" t="s">
        <v>1</v>
      </c>
      <c r="E1074" s="22">
        <v>24</v>
      </c>
      <c r="F1074" s="22">
        <v>76</v>
      </c>
      <c r="G1074" s="22" t="s">
        <v>2042</v>
      </c>
      <c r="H1074" s="22" t="s">
        <v>439</v>
      </c>
      <c r="I1074" s="22">
        <v>0</v>
      </c>
      <c r="J1074" s="22">
        <v>1</v>
      </c>
      <c r="K1074" s="22">
        <v>0</v>
      </c>
      <c r="L1074" s="22">
        <v>0</v>
      </c>
      <c r="M1074" s="22" t="s">
        <v>1955</v>
      </c>
      <c r="N1074" s="22">
        <v>9</v>
      </c>
      <c r="O1074" s="22">
        <v>9</v>
      </c>
      <c r="P1074" s="22">
        <v>0</v>
      </c>
      <c r="Q1074" s="22">
        <v>1</v>
      </c>
      <c r="R1074">
        <f>IFERROR(IF(I1074=1,VLOOKUP(F1074,Lookup!$A$2:$B$15,2,FALSE),0),0.5)</f>
        <v>0</v>
      </c>
      <c r="S1074">
        <f>IF(K1074=1,1,IFERROR(IF(H1074="pass",VLOOKUP(F1074,[1]Lookup!$D$2:$E$26,2,FALSE),0),1.6))</f>
        <v>1.8</v>
      </c>
      <c r="T1074" s="6">
        <v>1.7575000000000001</v>
      </c>
      <c r="U1074" s="6">
        <f t="shared" si="16"/>
        <v>1.7855500000000002</v>
      </c>
      <c r="V1074" t="s">
        <v>112</v>
      </c>
    </row>
    <row r="1075" spans="1:22" hidden="1">
      <c r="A1075">
        <v>1906</v>
      </c>
      <c r="B1075" s="22">
        <v>1</v>
      </c>
      <c r="C1075" s="22" t="s">
        <v>7</v>
      </c>
      <c r="D1075" s="22" t="s">
        <v>1</v>
      </c>
      <c r="E1075" s="22">
        <v>24</v>
      </c>
      <c r="F1075" s="22">
        <v>76</v>
      </c>
      <c r="G1075" s="22" t="s">
        <v>2043</v>
      </c>
      <c r="H1075" s="22" t="s">
        <v>439</v>
      </c>
      <c r="I1075" s="22">
        <v>0</v>
      </c>
      <c r="J1075" s="22">
        <v>1</v>
      </c>
      <c r="K1075" s="22">
        <v>0</v>
      </c>
      <c r="L1075" s="22">
        <v>0</v>
      </c>
      <c r="M1075" s="22" t="s">
        <v>1952</v>
      </c>
      <c r="N1075" s="22">
        <v>5</v>
      </c>
      <c r="O1075" s="22">
        <v>5</v>
      </c>
      <c r="P1075" s="22">
        <v>0</v>
      </c>
      <c r="Q1075" s="22">
        <v>1</v>
      </c>
      <c r="R1075">
        <f>IFERROR(IF(I1075=1,VLOOKUP(F1075,Lookup!$A$2:$B$15,2,FALSE),0),0.5)</f>
        <v>0</v>
      </c>
      <c r="S1075">
        <f>IF(K1075=1,1,IFERROR(IF(H1075="pass",VLOOKUP(F1075,[1]Lookup!$D$2:$E$26,2,FALSE),0),1.6))</f>
        <v>1.8</v>
      </c>
      <c r="T1075" s="6">
        <v>1.6875</v>
      </c>
      <c r="U1075" s="6">
        <f t="shared" si="16"/>
        <v>1.7617500000000001</v>
      </c>
      <c r="V1075" t="s">
        <v>48</v>
      </c>
    </row>
    <row r="1076" spans="1:22" hidden="1">
      <c r="A1076">
        <v>1915</v>
      </c>
      <c r="B1076" s="22">
        <v>1</v>
      </c>
      <c r="C1076" s="22" t="s">
        <v>1</v>
      </c>
      <c r="D1076" s="22" t="s">
        <v>7</v>
      </c>
      <c r="E1076" s="22">
        <v>35</v>
      </c>
      <c r="F1076" s="22">
        <v>65</v>
      </c>
      <c r="G1076" s="22" t="s">
        <v>2049</v>
      </c>
      <c r="H1076" s="22" t="s">
        <v>439</v>
      </c>
      <c r="I1076" s="22">
        <v>0</v>
      </c>
      <c r="J1076" s="22">
        <v>1</v>
      </c>
      <c r="K1076" s="22">
        <v>0</v>
      </c>
      <c r="L1076" s="22">
        <v>0</v>
      </c>
      <c r="M1076" s="22" t="s">
        <v>2022</v>
      </c>
      <c r="N1076" s="22">
        <v>0</v>
      </c>
      <c r="O1076" s="22">
        <v>0</v>
      </c>
      <c r="P1076" s="22">
        <v>0</v>
      </c>
      <c r="Q1076" s="22">
        <v>1</v>
      </c>
      <c r="R1076">
        <f>IFERROR(IF(I1076=1,VLOOKUP(F1076,Lookup!$A$2:$B$15,2,FALSE),0),0.5)</f>
        <v>0</v>
      </c>
      <c r="S1076">
        <f>IF(K1076=1,1,IFERROR(IF(H1076="pass",VLOOKUP(F1076,[1]Lookup!$D$2:$E$26,2,FALSE),0),1.6))</f>
        <v>1.6</v>
      </c>
      <c r="T1076" s="6">
        <v>1.6</v>
      </c>
      <c r="U1076" s="6">
        <f t="shared" si="16"/>
        <v>1.6</v>
      </c>
      <c r="V1076" t="s">
        <v>147</v>
      </c>
    </row>
    <row r="1077" spans="1:22" hidden="1">
      <c r="A1077">
        <v>1922</v>
      </c>
      <c r="B1077" s="22">
        <v>1</v>
      </c>
      <c r="C1077" s="22" t="s">
        <v>7</v>
      </c>
      <c r="D1077" s="22" t="s">
        <v>1</v>
      </c>
      <c r="E1077" s="22">
        <v>60</v>
      </c>
      <c r="F1077" s="22">
        <v>40</v>
      </c>
      <c r="G1077" s="22" t="s">
        <v>2052</v>
      </c>
      <c r="H1077" s="22" t="s">
        <v>439</v>
      </c>
      <c r="I1077" s="22">
        <v>0</v>
      </c>
      <c r="J1077" s="22">
        <v>1</v>
      </c>
      <c r="K1077" s="22">
        <v>0</v>
      </c>
      <c r="L1077" s="22">
        <v>0</v>
      </c>
      <c r="M1077" s="22" t="s">
        <v>2053</v>
      </c>
      <c r="N1077" s="22">
        <v>2</v>
      </c>
      <c r="O1077" s="22">
        <v>2</v>
      </c>
      <c r="P1077" s="22">
        <v>0</v>
      </c>
      <c r="Q1077" s="22">
        <v>1</v>
      </c>
      <c r="R1077">
        <f>IFERROR(IF(I1077=1,VLOOKUP(F1077,Lookup!$A$2:$B$15,2,FALSE),0),0.5)</f>
        <v>0</v>
      </c>
      <c r="S1077">
        <f>IF(K1077=1,1,IFERROR(IF(H1077="pass",VLOOKUP(F1077,[1]Lookup!$D$2:$E$26,2,FALSE),0),1.6))</f>
        <v>1.6</v>
      </c>
      <c r="T1077" s="6">
        <v>1.635</v>
      </c>
      <c r="U1077" s="6">
        <f t="shared" si="16"/>
        <v>1.635</v>
      </c>
      <c r="V1077" t="s">
        <v>405</v>
      </c>
    </row>
    <row r="1078" spans="1:22" hidden="1">
      <c r="A1078">
        <v>1924</v>
      </c>
      <c r="B1078" s="22">
        <v>1</v>
      </c>
      <c r="C1078" s="22" t="s">
        <v>7</v>
      </c>
      <c r="D1078" s="22" t="s">
        <v>1</v>
      </c>
      <c r="E1078" s="22">
        <v>52</v>
      </c>
      <c r="F1078" s="22">
        <v>48</v>
      </c>
      <c r="G1078" s="22" t="s">
        <v>2055</v>
      </c>
      <c r="H1078" s="22" t="s">
        <v>439</v>
      </c>
      <c r="I1078" s="22">
        <v>0</v>
      </c>
      <c r="J1078" s="22">
        <v>1</v>
      </c>
      <c r="K1078" s="22">
        <v>0</v>
      </c>
      <c r="L1078" s="22">
        <v>0</v>
      </c>
      <c r="M1078" s="22" t="s">
        <v>1955</v>
      </c>
      <c r="N1078" s="22">
        <v>23</v>
      </c>
      <c r="O1078" s="22">
        <v>23</v>
      </c>
      <c r="P1078" s="22">
        <v>0</v>
      </c>
      <c r="Q1078" s="22">
        <v>1</v>
      </c>
      <c r="R1078">
        <f>IFERROR(IF(I1078=1,VLOOKUP(F1078,Lookup!$A$2:$B$15,2,FALSE),0),0.5)</f>
        <v>0</v>
      </c>
      <c r="S1078">
        <f>IF(K1078=1,1,IFERROR(IF(H1078="pass",VLOOKUP(F1078,[1]Lookup!$D$2:$E$26,2,FALSE),0),1.6))</f>
        <v>1.6</v>
      </c>
      <c r="T1078" s="6">
        <v>2.0024999999999999</v>
      </c>
      <c r="U1078" s="6">
        <f t="shared" si="16"/>
        <v>2.0024999999999999</v>
      </c>
      <c r="V1078" t="s">
        <v>112</v>
      </c>
    </row>
    <row r="1079" spans="1:22" hidden="1">
      <c r="A1079">
        <v>1926</v>
      </c>
      <c r="B1079" s="22">
        <v>1</v>
      </c>
      <c r="C1079" s="22" t="s">
        <v>7</v>
      </c>
      <c r="D1079" s="22" t="s">
        <v>1</v>
      </c>
      <c r="E1079" s="22">
        <v>52</v>
      </c>
      <c r="F1079" s="22">
        <v>48</v>
      </c>
      <c r="G1079" s="22" t="s">
        <v>2056</v>
      </c>
      <c r="H1079" s="22" t="s">
        <v>439</v>
      </c>
      <c r="I1079" s="22">
        <v>0</v>
      </c>
      <c r="J1079" s="22">
        <v>1</v>
      </c>
      <c r="K1079" s="22">
        <v>0</v>
      </c>
      <c r="L1079" s="22">
        <v>0</v>
      </c>
      <c r="M1079" s="22" t="s">
        <v>1948</v>
      </c>
      <c r="N1079" s="22">
        <v>1</v>
      </c>
      <c r="O1079" s="22">
        <v>1</v>
      </c>
      <c r="P1079" s="22">
        <v>0</v>
      </c>
      <c r="Q1079" s="22">
        <v>1</v>
      </c>
      <c r="R1079">
        <f>IFERROR(IF(I1079=1,VLOOKUP(F1079,Lookup!$A$2:$B$15,2,FALSE),0),0.5)</f>
        <v>0</v>
      </c>
      <c r="S1079">
        <f>IF(K1079=1,1,IFERROR(IF(H1079="pass",VLOOKUP(F1079,[1]Lookup!$D$2:$E$26,2,FALSE),0),1.6))</f>
        <v>1.6</v>
      </c>
      <c r="T1079" s="6">
        <v>1.6175000000000002</v>
      </c>
      <c r="U1079" s="6">
        <f t="shared" si="16"/>
        <v>1.6175000000000002</v>
      </c>
      <c r="V1079" t="s">
        <v>69</v>
      </c>
    </row>
    <row r="1080" spans="1:22" hidden="1">
      <c r="A1080">
        <v>1927</v>
      </c>
      <c r="B1080" s="22">
        <v>1</v>
      </c>
      <c r="C1080" s="22" t="s">
        <v>7</v>
      </c>
      <c r="D1080" s="22" t="s">
        <v>1</v>
      </c>
      <c r="E1080" s="22">
        <v>43</v>
      </c>
      <c r="F1080" s="22">
        <v>57</v>
      </c>
      <c r="G1080" s="22" t="s">
        <v>2057</v>
      </c>
      <c r="H1080" s="22" t="s">
        <v>439</v>
      </c>
      <c r="I1080" s="22">
        <v>0</v>
      </c>
      <c r="J1080" s="22">
        <v>1</v>
      </c>
      <c r="K1080" s="22">
        <v>0</v>
      </c>
      <c r="L1080" s="22">
        <v>0</v>
      </c>
      <c r="M1080" s="22" t="s">
        <v>1990</v>
      </c>
      <c r="N1080" s="22">
        <v>6</v>
      </c>
      <c r="O1080" s="22">
        <v>6</v>
      </c>
      <c r="P1080" s="22">
        <v>0</v>
      </c>
      <c r="Q1080" s="22">
        <v>1</v>
      </c>
      <c r="R1080">
        <f>IFERROR(IF(I1080=1,VLOOKUP(F1080,Lookup!$A$2:$B$15,2,FALSE),0),0.5)</f>
        <v>0</v>
      </c>
      <c r="S1080">
        <f>IF(K1080=1,1,IFERROR(IF(H1080="pass",VLOOKUP(F1080,[1]Lookup!$D$2:$E$26,2,FALSE),0),1.6))</f>
        <v>1.6</v>
      </c>
      <c r="T1080" s="6">
        <v>1.7050000000000001</v>
      </c>
      <c r="U1080" s="6">
        <f t="shared" si="16"/>
        <v>1.7050000000000001</v>
      </c>
      <c r="V1080" t="s">
        <v>505</v>
      </c>
    </row>
    <row r="1081" spans="1:22" hidden="1">
      <c r="A1081">
        <v>1928</v>
      </c>
      <c r="B1081" s="22">
        <v>1</v>
      </c>
      <c r="C1081" s="22" t="s">
        <v>7</v>
      </c>
      <c r="D1081" s="22" t="s">
        <v>1</v>
      </c>
      <c r="E1081" s="22">
        <v>35</v>
      </c>
      <c r="F1081" s="22">
        <v>65</v>
      </c>
      <c r="G1081" s="22" t="s">
        <v>2058</v>
      </c>
      <c r="H1081" s="22" t="s">
        <v>439</v>
      </c>
      <c r="I1081" s="22">
        <v>0</v>
      </c>
      <c r="J1081" s="22">
        <v>1</v>
      </c>
      <c r="K1081" s="22">
        <v>0</v>
      </c>
      <c r="L1081" s="22">
        <v>0</v>
      </c>
      <c r="M1081" s="22" t="s">
        <v>1955</v>
      </c>
      <c r="N1081" s="22">
        <v>15</v>
      </c>
      <c r="O1081" s="22">
        <v>15</v>
      </c>
      <c r="P1081" s="22">
        <v>0</v>
      </c>
      <c r="Q1081" s="22">
        <v>1</v>
      </c>
      <c r="R1081">
        <f>IFERROR(IF(I1081=1,VLOOKUP(F1081,Lookup!$A$2:$B$15,2,FALSE),0),0.5)</f>
        <v>0</v>
      </c>
      <c r="S1081">
        <f>IF(K1081=1,1,IFERROR(IF(H1081="pass",VLOOKUP(F1081,[1]Lookup!$D$2:$E$26,2,FALSE),0),1.6))</f>
        <v>1.6</v>
      </c>
      <c r="T1081" s="6">
        <v>1.8625</v>
      </c>
      <c r="U1081" s="6">
        <f t="shared" si="16"/>
        <v>1.8625</v>
      </c>
      <c r="V1081" t="s">
        <v>112</v>
      </c>
    </row>
    <row r="1082" spans="1:22" hidden="1">
      <c r="A1082">
        <v>1934</v>
      </c>
      <c r="B1082" s="22">
        <v>1</v>
      </c>
      <c r="C1082" s="22" t="s">
        <v>1</v>
      </c>
      <c r="D1082" s="22" t="s">
        <v>7</v>
      </c>
      <c r="E1082" s="22">
        <v>67</v>
      </c>
      <c r="F1082" s="22">
        <v>33</v>
      </c>
      <c r="G1082" s="22" t="s">
        <v>2062</v>
      </c>
      <c r="H1082" s="22" t="s">
        <v>439</v>
      </c>
      <c r="I1082" s="22">
        <v>0</v>
      </c>
      <c r="J1082" s="22">
        <v>1</v>
      </c>
      <c r="K1082" s="22">
        <v>0</v>
      </c>
      <c r="L1082" s="22">
        <v>0</v>
      </c>
      <c r="M1082" s="22" t="s">
        <v>1962</v>
      </c>
      <c r="N1082" s="22">
        <v>37</v>
      </c>
      <c r="O1082" s="22">
        <v>37</v>
      </c>
      <c r="P1082" s="22">
        <v>0</v>
      </c>
      <c r="Q1082" s="22">
        <v>1</v>
      </c>
      <c r="R1082">
        <f>IFERROR(IF(I1082=1,VLOOKUP(F1082,Lookup!$A$2:$B$15,2,FALSE),0),0.5)</f>
        <v>0</v>
      </c>
      <c r="S1082">
        <f>IF(K1082=1,1,IFERROR(IF(H1082="pass",VLOOKUP(F1082,[1]Lookup!$D$2:$E$26,2,FALSE),0),1.6))</f>
        <v>1.6</v>
      </c>
      <c r="T1082" s="6">
        <v>2.2475000000000001</v>
      </c>
      <c r="U1082" s="6">
        <f t="shared" si="16"/>
        <v>2.2475000000000001</v>
      </c>
      <c r="V1082" t="s">
        <v>487</v>
      </c>
    </row>
    <row r="1083" spans="1:22" hidden="1">
      <c r="A1083">
        <v>1953</v>
      </c>
      <c r="B1083" s="22">
        <v>1</v>
      </c>
      <c r="C1083" s="22" t="s">
        <v>7</v>
      </c>
      <c r="D1083" s="22" t="s">
        <v>1</v>
      </c>
      <c r="E1083" s="22">
        <v>61</v>
      </c>
      <c r="F1083" s="22">
        <v>39</v>
      </c>
      <c r="G1083" s="22" t="s">
        <v>2072</v>
      </c>
      <c r="H1083" s="22" t="s">
        <v>439</v>
      </c>
      <c r="I1083" s="22">
        <v>0</v>
      </c>
      <c r="J1083" s="22">
        <v>1</v>
      </c>
      <c r="K1083" s="22">
        <v>0</v>
      </c>
      <c r="L1083" s="22">
        <v>0</v>
      </c>
      <c r="M1083" s="22" t="s">
        <v>1990</v>
      </c>
      <c r="N1083" s="22">
        <v>21</v>
      </c>
      <c r="O1083" s="22">
        <v>21</v>
      </c>
      <c r="P1083" s="22">
        <v>0</v>
      </c>
      <c r="Q1083" s="22">
        <v>1</v>
      </c>
      <c r="R1083">
        <f>IFERROR(IF(I1083=1,VLOOKUP(F1083,Lookup!$A$2:$B$15,2,FALSE),0),0.5)</f>
        <v>0</v>
      </c>
      <c r="S1083">
        <f>IF(K1083=1,1,IFERROR(IF(H1083="pass",VLOOKUP(F1083,[1]Lookup!$D$2:$E$26,2,FALSE),0),1.6))</f>
        <v>1.6</v>
      </c>
      <c r="T1083" s="6">
        <v>1.9675</v>
      </c>
      <c r="U1083" s="6">
        <f t="shared" si="16"/>
        <v>1.9675</v>
      </c>
      <c r="V1083" t="s">
        <v>505</v>
      </c>
    </row>
    <row r="1084" spans="1:22" hidden="1">
      <c r="A1084">
        <v>1954</v>
      </c>
      <c r="B1084" s="22">
        <v>1</v>
      </c>
      <c r="C1084" s="22" t="s">
        <v>7</v>
      </c>
      <c r="D1084" s="22" t="s">
        <v>1</v>
      </c>
      <c r="E1084" s="22">
        <v>61</v>
      </c>
      <c r="F1084" s="22">
        <v>39</v>
      </c>
      <c r="G1084" s="22" t="s">
        <v>2073</v>
      </c>
      <c r="H1084" s="22" t="s">
        <v>439</v>
      </c>
      <c r="I1084" s="22">
        <v>0</v>
      </c>
      <c r="J1084" s="22">
        <v>1</v>
      </c>
      <c r="K1084" s="22">
        <v>0</v>
      </c>
      <c r="L1084" s="22">
        <v>0</v>
      </c>
      <c r="M1084" s="22" t="s">
        <v>1948</v>
      </c>
      <c r="N1084" s="22">
        <v>-4</v>
      </c>
      <c r="O1084" s="22">
        <v>-4</v>
      </c>
      <c r="P1084" s="22">
        <v>0</v>
      </c>
      <c r="Q1084" s="22">
        <v>1</v>
      </c>
      <c r="R1084">
        <f>IFERROR(IF(I1084=1,VLOOKUP(F1084,Lookup!$A$2:$B$15,2,FALSE),0),0.5)</f>
        <v>0</v>
      </c>
      <c r="S1084">
        <f>IF(K1084=1,1,IFERROR(IF(H1084="pass",VLOOKUP(F1084,[1]Lookup!$D$2:$E$26,2,FALSE),0),1.6))</f>
        <v>1.6</v>
      </c>
      <c r="T1084" s="6">
        <v>1.53</v>
      </c>
      <c r="U1084" s="6">
        <f t="shared" si="16"/>
        <v>1.53</v>
      </c>
      <c r="V1084" t="s">
        <v>69</v>
      </c>
    </row>
    <row r="1085" spans="1:22" hidden="1">
      <c r="A1085">
        <v>1955</v>
      </c>
      <c r="B1085" s="22">
        <v>1</v>
      </c>
      <c r="C1085" s="22" t="s">
        <v>7</v>
      </c>
      <c r="D1085" s="22" t="s">
        <v>1</v>
      </c>
      <c r="E1085" s="22">
        <v>61</v>
      </c>
      <c r="F1085" s="22">
        <v>39</v>
      </c>
      <c r="G1085" s="22" t="s">
        <v>2074</v>
      </c>
      <c r="H1085" s="22" t="s">
        <v>439</v>
      </c>
      <c r="I1085" s="22">
        <v>0</v>
      </c>
      <c r="J1085" s="22">
        <v>1</v>
      </c>
      <c r="K1085" s="22">
        <v>0</v>
      </c>
      <c r="L1085" s="22">
        <v>0</v>
      </c>
      <c r="M1085" s="22" t="s">
        <v>1990</v>
      </c>
      <c r="N1085" s="22">
        <v>5</v>
      </c>
      <c r="O1085" s="22">
        <v>5</v>
      </c>
      <c r="P1085" s="22">
        <v>0</v>
      </c>
      <c r="Q1085" s="22">
        <v>1</v>
      </c>
      <c r="R1085">
        <f>IFERROR(IF(I1085=1,VLOOKUP(F1085,Lookup!$A$2:$B$15,2,FALSE),0),0.5)</f>
        <v>0</v>
      </c>
      <c r="S1085">
        <f>IF(K1085=1,1,IFERROR(IF(H1085="pass",VLOOKUP(F1085,[1]Lookup!$D$2:$E$26,2,FALSE),0),1.6))</f>
        <v>1.6</v>
      </c>
      <c r="T1085" s="6">
        <v>1.6875</v>
      </c>
      <c r="U1085" s="6">
        <f t="shared" si="16"/>
        <v>1.6875</v>
      </c>
      <c r="V1085" t="s">
        <v>505</v>
      </c>
    </row>
    <row r="1086" spans="1:22" hidden="1">
      <c r="A1086">
        <v>1956</v>
      </c>
      <c r="B1086" s="22">
        <v>1</v>
      </c>
      <c r="C1086" s="22" t="s">
        <v>7</v>
      </c>
      <c r="D1086" s="22" t="s">
        <v>1</v>
      </c>
      <c r="E1086" s="22">
        <v>55</v>
      </c>
      <c r="F1086" s="22">
        <v>45</v>
      </c>
      <c r="G1086" s="22" t="s">
        <v>2075</v>
      </c>
      <c r="H1086" s="22" t="s">
        <v>439</v>
      </c>
      <c r="I1086" s="22">
        <v>0</v>
      </c>
      <c r="J1086" s="22">
        <v>1</v>
      </c>
      <c r="K1086" s="22">
        <v>0</v>
      </c>
      <c r="L1086" s="22">
        <v>0</v>
      </c>
      <c r="M1086" s="22" t="s">
        <v>1990</v>
      </c>
      <c r="N1086" s="22">
        <v>6</v>
      </c>
      <c r="O1086" s="22">
        <v>6</v>
      </c>
      <c r="P1086" s="22">
        <v>0</v>
      </c>
      <c r="Q1086" s="22">
        <v>1</v>
      </c>
      <c r="R1086">
        <f>IFERROR(IF(I1086=1,VLOOKUP(F1086,Lookup!$A$2:$B$15,2,FALSE),0),0.5)</f>
        <v>0</v>
      </c>
      <c r="S1086">
        <f>IF(K1086=1,1,IFERROR(IF(H1086="pass",VLOOKUP(F1086,[1]Lookup!$D$2:$E$26,2,FALSE),0),1.6))</f>
        <v>1.6</v>
      </c>
      <c r="T1086" s="6">
        <v>1.7050000000000001</v>
      </c>
      <c r="U1086" s="6">
        <f t="shared" si="16"/>
        <v>1.7050000000000001</v>
      </c>
      <c r="V1086" t="s">
        <v>505</v>
      </c>
    </row>
    <row r="1087" spans="1:22" hidden="1">
      <c r="A1087">
        <v>1957</v>
      </c>
      <c r="B1087" s="22">
        <v>1</v>
      </c>
      <c r="C1087" s="22" t="s">
        <v>7</v>
      </c>
      <c r="D1087" s="22" t="s">
        <v>1</v>
      </c>
      <c r="E1087" s="22">
        <v>49</v>
      </c>
      <c r="F1087" s="22">
        <v>51</v>
      </c>
      <c r="G1087" s="22" t="s">
        <v>2076</v>
      </c>
      <c r="H1087" s="22" t="s">
        <v>439</v>
      </c>
      <c r="I1087" s="22">
        <v>0</v>
      </c>
      <c r="J1087" s="22">
        <v>1</v>
      </c>
      <c r="K1087" s="22">
        <v>0</v>
      </c>
      <c r="L1087" s="22">
        <v>0</v>
      </c>
      <c r="M1087" s="22" t="s">
        <v>1952</v>
      </c>
      <c r="N1087" s="22">
        <v>14</v>
      </c>
      <c r="O1087" s="22">
        <v>14</v>
      </c>
      <c r="P1087" s="22">
        <v>0</v>
      </c>
      <c r="Q1087" s="22">
        <v>1</v>
      </c>
      <c r="R1087">
        <f>IFERROR(IF(I1087=1,VLOOKUP(F1087,Lookup!$A$2:$B$15,2,FALSE),0),0.5)</f>
        <v>0</v>
      </c>
      <c r="S1087">
        <f>IF(K1087=1,1,IFERROR(IF(H1087="pass",VLOOKUP(F1087,[1]Lookup!$D$2:$E$26,2,FALSE),0),1.6))</f>
        <v>1.6</v>
      </c>
      <c r="T1087" s="6">
        <v>1.845</v>
      </c>
      <c r="U1087" s="6">
        <f t="shared" si="16"/>
        <v>1.845</v>
      </c>
      <c r="V1087" t="s">
        <v>48</v>
      </c>
    </row>
    <row r="1088" spans="1:22" hidden="1">
      <c r="A1088">
        <v>1965</v>
      </c>
      <c r="B1088" s="22">
        <v>1</v>
      </c>
      <c r="C1088" s="22" t="s">
        <v>1</v>
      </c>
      <c r="D1088" s="22" t="s">
        <v>7</v>
      </c>
      <c r="E1088" s="22">
        <v>65</v>
      </c>
      <c r="F1088" s="22">
        <v>35</v>
      </c>
      <c r="G1088" s="22" t="s">
        <v>2079</v>
      </c>
      <c r="H1088" s="22" t="s">
        <v>439</v>
      </c>
      <c r="I1088" s="22">
        <v>0</v>
      </c>
      <c r="J1088" s="22">
        <v>1</v>
      </c>
      <c r="K1088" s="22">
        <v>0</v>
      </c>
      <c r="L1088" s="22">
        <v>0</v>
      </c>
      <c r="M1088" s="22" t="s">
        <v>2022</v>
      </c>
      <c r="N1088" s="22">
        <v>3</v>
      </c>
      <c r="O1088" s="22">
        <v>3</v>
      </c>
      <c r="P1088" s="22">
        <v>0</v>
      </c>
      <c r="Q1088" s="22">
        <v>1</v>
      </c>
      <c r="R1088">
        <f>IFERROR(IF(I1088=1,VLOOKUP(F1088,Lookup!$A$2:$B$15,2,FALSE),0),0.5)</f>
        <v>0</v>
      </c>
      <c r="S1088">
        <f>IF(K1088=1,1,IFERROR(IF(H1088="pass",VLOOKUP(F1088,[1]Lookup!$D$2:$E$26,2,FALSE),0),1.6))</f>
        <v>1.6</v>
      </c>
      <c r="T1088" s="6">
        <v>1.6525000000000001</v>
      </c>
      <c r="U1088" s="6">
        <f t="shared" si="16"/>
        <v>1.6525000000000001</v>
      </c>
      <c r="V1088" t="s">
        <v>147</v>
      </c>
    </row>
    <row r="1089" spans="1:22" hidden="1">
      <c r="A1089">
        <v>1980</v>
      </c>
      <c r="B1089" s="22">
        <v>1</v>
      </c>
      <c r="C1089" s="22" t="s">
        <v>7</v>
      </c>
      <c r="D1089" s="22" t="s">
        <v>1</v>
      </c>
      <c r="E1089" s="22">
        <v>58</v>
      </c>
      <c r="F1089" s="22">
        <v>42</v>
      </c>
      <c r="G1089" s="22" t="s">
        <v>2087</v>
      </c>
      <c r="H1089" s="22" t="s">
        <v>439</v>
      </c>
      <c r="I1089" s="22">
        <v>0</v>
      </c>
      <c r="J1089" s="22">
        <v>1</v>
      </c>
      <c r="K1089" s="22">
        <v>0</v>
      </c>
      <c r="L1089" s="22">
        <v>0</v>
      </c>
      <c r="M1089" s="22" t="s">
        <v>2053</v>
      </c>
      <c r="N1089" s="22">
        <v>3</v>
      </c>
      <c r="O1089" s="22">
        <v>3</v>
      </c>
      <c r="P1089" s="22">
        <v>0</v>
      </c>
      <c r="Q1089" s="22">
        <v>1</v>
      </c>
      <c r="R1089">
        <f>IFERROR(IF(I1089=1,VLOOKUP(F1089,Lookup!$A$2:$B$15,2,FALSE),0),0.5)</f>
        <v>0</v>
      </c>
      <c r="S1089">
        <f>IF(K1089=1,1,IFERROR(IF(H1089="pass",VLOOKUP(F1089,[1]Lookup!$D$2:$E$26,2,FALSE),0),1.6))</f>
        <v>1.6</v>
      </c>
      <c r="T1089" s="6">
        <v>1.6525000000000001</v>
      </c>
      <c r="U1089" s="6">
        <f t="shared" si="16"/>
        <v>1.6525000000000001</v>
      </c>
      <c r="V1089" t="s">
        <v>405</v>
      </c>
    </row>
    <row r="1090" spans="1:22" hidden="1">
      <c r="A1090">
        <v>1981</v>
      </c>
      <c r="B1090" s="22">
        <v>1</v>
      </c>
      <c r="C1090" s="22" t="s">
        <v>7</v>
      </c>
      <c r="D1090" s="22" t="s">
        <v>1</v>
      </c>
      <c r="E1090" s="22">
        <v>55</v>
      </c>
      <c r="F1090" s="22">
        <v>45</v>
      </c>
      <c r="G1090" s="22" t="s">
        <v>2088</v>
      </c>
      <c r="H1090" s="22" t="s">
        <v>439</v>
      </c>
      <c r="I1090" s="22">
        <v>0</v>
      </c>
      <c r="J1090" s="22">
        <v>1</v>
      </c>
      <c r="K1090" s="22">
        <v>0</v>
      </c>
      <c r="L1090" s="22">
        <v>0</v>
      </c>
      <c r="M1090" s="22" t="s">
        <v>1952</v>
      </c>
      <c r="N1090" s="22">
        <v>5</v>
      </c>
      <c r="O1090" s="22">
        <v>5</v>
      </c>
      <c r="P1090" s="22">
        <v>0</v>
      </c>
      <c r="Q1090" s="22">
        <v>1</v>
      </c>
      <c r="R1090">
        <f>IFERROR(IF(I1090=1,VLOOKUP(F1090,Lookup!$A$2:$B$15,2,FALSE),0),0.5)</f>
        <v>0</v>
      </c>
      <c r="S1090">
        <f>IF(K1090=1,1,IFERROR(IF(H1090="pass",VLOOKUP(F1090,[1]Lookup!$D$2:$E$26,2,FALSE),0),1.6))</f>
        <v>1.6</v>
      </c>
      <c r="T1090" s="6">
        <v>1.6875</v>
      </c>
      <c r="U1090" s="6">
        <f t="shared" si="16"/>
        <v>1.6875</v>
      </c>
      <c r="V1090" t="s">
        <v>48</v>
      </c>
    </row>
    <row r="1091" spans="1:22" hidden="1">
      <c r="A1091">
        <v>1982</v>
      </c>
      <c r="B1091" s="22">
        <v>1</v>
      </c>
      <c r="C1091" s="22" t="s">
        <v>7</v>
      </c>
      <c r="D1091" s="22" t="s">
        <v>1</v>
      </c>
      <c r="E1091" s="22">
        <v>50</v>
      </c>
      <c r="F1091" s="22">
        <v>50</v>
      </c>
      <c r="G1091" s="22" t="s">
        <v>2089</v>
      </c>
      <c r="H1091" s="22" t="s">
        <v>439</v>
      </c>
      <c r="I1091" s="22">
        <v>0</v>
      </c>
      <c r="J1091" s="22">
        <v>1</v>
      </c>
      <c r="K1091" s="22">
        <v>0</v>
      </c>
      <c r="L1091" s="22">
        <v>0</v>
      </c>
      <c r="M1091" s="22" t="s">
        <v>1955</v>
      </c>
      <c r="N1091" s="22">
        <v>4</v>
      </c>
      <c r="O1091" s="22">
        <v>4</v>
      </c>
      <c r="P1091" s="22">
        <v>0</v>
      </c>
      <c r="Q1091" s="22">
        <v>1</v>
      </c>
      <c r="R1091">
        <f>IFERROR(IF(I1091=1,VLOOKUP(F1091,Lookup!$A$2:$B$15,2,FALSE),0),0.5)</f>
        <v>0</v>
      </c>
      <c r="S1091">
        <f>IF(K1091=1,1,IFERROR(IF(H1091="pass",VLOOKUP(F1091,[1]Lookup!$D$2:$E$26,2,FALSE),0),1.6))</f>
        <v>1.6</v>
      </c>
      <c r="T1091" s="6">
        <v>1.6700000000000002</v>
      </c>
      <c r="U1091" s="6">
        <f t="shared" ref="U1091:U1154" si="17">R1091+IF(S1091&gt;=3.2,S1091,IF(AND(S1091&lt;3.2,S1091&gt;=1.8),S1091*0.66+T1091*0.34,T1091))+K1091*0.4735*2</f>
        <v>1.6700000000000002</v>
      </c>
      <c r="V1091" t="s">
        <v>112</v>
      </c>
    </row>
    <row r="1092" spans="1:22" hidden="1">
      <c r="A1092">
        <v>1985</v>
      </c>
      <c r="B1092" s="22">
        <v>1</v>
      </c>
      <c r="C1092" s="22" t="s">
        <v>1</v>
      </c>
      <c r="D1092" s="22" t="s">
        <v>7</v>
      </c>
      <c r="E1092" s="22">
        <v>61</v>
      </c>
      <c r="F1092" s="22">
        <v>39</v>
      </c>
      <c r="G1092" s="22" t="s">
        <v>2091</v>
      </c>
      <c r="H1092" s="22" t="s">
        <v>439</v>
      </c>
      <c r="I1092" s="22">
        <v>0</v>
      </c>
      <c r="J1092" s="22">
        <v>1</v>
      </c>
      <c r="K1092" s="22">
        <v>0</v>
      </c>
      <c r="L1092" s="22">
        <v>0</v>
      </c>
      <c r="M1092" s="22" t="s">
        <v>1962</v>
      </c>
      <c r="N1092" s="22">
        <v>-1</v>
      </c>
      <c r="O1092" s="22">
        <v>-1</v>
      </c>
      <c r="P1092" s="22">
        <v>0</v>
      </c>
      <c r="Q1092" s="22">
        <v>1</v>
      </c>
      <c r="R1092">
        <f>IFERROR(IF(I1092=1,VLOOKUP(F1092,Lookup!$A$2:$B$15,2,FALSE),0),0.5)</f>
        <v>0</v>
      </c>
      <c r="S1092">
        <f>IF(K1092=1,1,IFERROR(IF(H1092="pass",VLOOKUP(F1092,[1]Lookup!$D$2:$E$26,2,FALSE),0),1.6))</f>
        <v>1.6</v>
      </c>
      <c r="T1092" s="6">
        <v>1.5825</v>
      </c>
      <c r="U1092" s="6">
        <f t="shared" si="17"/>
        <v>1.5825</v>
      </c>
      <c r="V1092" t="s">
        <v>487</v>
      </c>
    </row>
    <row r="1093" spans="1:22" hidden="1">
      <c r="A1093">
        <v>1989</v>
      </c>
      <c r="B1093" s="22">
        <v>1</v>
      </c>
      <c r="C1093" s="22" t="s">
        <v>1</v>
      </c>
      <c r="D1093" s="22" t="s">
        <v>7</v>
      </c>
      <c r="E1093" s="22">
        <v>52</v>
      </c>
      <c r="F1093" s="22">
        <v>48</v>
      </c>
      <c r="G1093" s="22" t="s">
        <v>2094</v>
      </c>
      <c r="H1093" s="22" t="s">
        <v>439</v>
      </c>
      <c r="I1093" s="22">
        <v>0</v>
      </c>
      <c r="J1093" s="22">
        <v>1</v>
      </c>
      <c r="K1093" s="22">
        <v>0</v>
      </c>
      <c r="L1093" s="22">
        <v>0</v>
      </c>
      <c r="M1093" s="22" t="s">
        <v>1966</v>
      </c>
      <c r="N1093" s="22">
        <v>15</v>
      </c>
      <c r="O1093" s="22">
        <v>15</v>
      </c>
      <c r="P1093" s="22">
        <v>0</v>
      </c>
      <c r="Q1093" s="22">
        <v>1</v>
      </c>
      <c r="R1093">
        <f>IFERROR(IF(I1093=1,VLOOKUP(F1093,Lookup!$A$2:$B$15,2,FALSE),0),0.5)</f>
        <v>0</v>
      </c>
      <c r="S1093">
        <f>IF(K1093=1,1,IFERROR(IF(H1093="pass",VLOOKUP(F1093,[1]Lookup!$D$2:$E$26,2,FALSE),0),1.6))</f>
        <v>1.6</v>
      </c>
      <c r="T1093" s="6">
        <v>1.8625</v>
      </c>
      <c r="U1093" s="6">
        <f t="shared" si="17"/>
        <v>1.8625</v>
      </c>
      <c r="V1093" t="s">
        <v>65</v>
      </c>
    </row>
    <row r="1094" spans="1:22" hidden="1">
      <c r="A1094">
        <v>1998</v>
      </c>
      <c r="B1094" s="22">
        <v>1</v>
      </c>
      <c r="C1094" s="22" t="s">
        <v>12</v>
      </c>
      <c r="D1094" s="22" t="s">
        <v>21</v>
      </c>
      <c r="E1094" s="22">
        <v>73</v>
      </c>
      <c r="F1094" s="22">
        <v>27</v>
      </c>
      <c r="G1094" s="22" t="s">
        <v>2098</v>
      </c>
      <c r="H1094" s="22" t="s">
        <v>439</v>
      </c>
      <c r="I1094" s="22">
        <v>0</v>
      </c>
      <c r="J1094" s="22">
        <v>1</v>
      </c>
      <c r="K1094" s="22">
        <v>0</v>
      </c>
      <c r="L1094" s="22">
        <v>0</v>
      </c>
      <c r="M1094" s="22" t="s">
        <v>2099</v>
      </c>
      <c r="N1094" s="22">
        <v>1</v>
      </c>
      <c r="O1094" s="22">
        <v>1</v>
      </c>
      <c r="P1094" s="22">
        <v>0</v>
      </c>
      <c r="Q1094" s="22">
        <v>1</v>
      </c>
      <c r="R1094">
        <f>IFERROR(IF(I1094=1,VLOOKUP(F1094,Lookup!$A$2:$B$15,2,FALSE),0),0.5)</f>
        <v>0</v>
      </c>
      <c r="S1094">
        <f>IF(K1094=1,1,IFERROR(IF(H1094="pass",VLOOKUP(F1094,[1]Lookup!$D$2:$E$26,2,FALSE),0),1.6))</f>
        <v>1.6</v>
      </c>
      <c r="T1094" s="6">
        <v>1.6175000000000002</v>
      </c>
      <c r="U1094" s="6">
        <f t="shared" si="17"/>
        <v>1.6175000000000002</v>
      </c>
      <c r="V1094" t="s">
        <v>159</v>
      </c>
    </row>
    <row r="1095" spans="1:22" hidden="1">
      <c r="A1095">
        <v>2005</v>
      </c>
      <c r="B1095" s="22">
        <v>1</v>
      </c>
      <c r="C1095" s="22" t="s">
        <v>21</v>
      </c>
      <c r="D1095" s="22" t="s">
        <v>12</v>
      </c>
      <c r="E1095" s="22">
        <v>74</v>
      </c>
      <c r="F1095" s="22">
        <v>26</v>
      </c>
      <c r="G1095" s="22" t="s">
        <v>2104</v>
      </c>
      <c r="H1095" s="22" t="s">
        <v>439</v>
      </c>
      <c r="I1095" s="22">
        <v>0</v>
      </c>
      <c r="J1095" s="22">
        <v>1</v>
      </c>
      <c r="K1095" s="22">
        <v>0</v>
      </c>
      <c r="L1095" s="22">
        <v>0</v>
      </c>
      <c r="M1095" s="22" t="s">
        <v>2105</v>
      </c>
      <c r="N1095" s="22">
        <v>-4</v>
      </c>
      <c r="O1095" s="22">
        <v>-4</v>
      </c>
      <c r="P1095" s="22">
        <v>0</v>
      </c>
      <c r="Q1095" s="22">
        <v>1</v>
      </c>
      <c r="R1095">
        <f>IFERROR(IF(I1095=1,VLOOKUP(F1095,Lookup!$A$2:$B$15,2,FALSE),0),0.5)</f>
        <v>0</v>
      </c>
      <c r="S1095">
        <f>IF(K1095=1,1,IFERROR(IF(H1095="pass",VLOOKUP(F1095,[1]Lookup!$D$2:$E$26,2,FALSE),0),1.6))</f>
        <v>1.6</v>
      </c>
      <c r="T1095" s="6">
        <v>1.53</v>
      </c>
      <c r="U1095" s="6">
        <f t="shared" si="17"/>
        <v>1.53</v>
      </c>
      <c r="V1095" t="s">
        <v>63</v>
      </c>
    </row>
    <row r="1096" spans="1:22" hidden="1">
      <c r="A1096">
        <v>2009</v>
      </c>
      <c r="B1096" s="22">
        <v>1</v>
      </c>
      <c r="C1096" s="22" t="s">
        <v>21</v>
      </c>
      <c r="D1096" s="22" t="s">
        <v>12</v>
      </c>
      <c r="E1096" s="22">
        <v>58</v>
      </c>
      <c r="F1096" s="22">
        <v>42</v>
      </c>
      <c r="G1096" s="22" t="s">
        <v>2108</v>
      </c>
      <c r="H1096" s="22" t="s">
        <v>439</v>
      </c>
      <c r="I1096" s="22">
        <v>0</v>
      </c>
      <c r="J1096" s="22">
        <v>1</v>
      </c>
      <c r="K1096" s="22">
        <v>0</v>
      </c>
      <c r="L1096" s="22">
        <v>0</v>
      </c>
      <c r="M1096" s="22" t="s">
        <v>2109</v>
      </c>
      <c r="N1096" s="22">
        <v>22</v>
      </c>
      <c r="O1096" s="22">
        <v>22</v>
      </c>
      <c r="P1096" s="22">
        <v>0</v>
      </c>
      <c r="Q1096" s="22">
        <v>1</v>
      </c>
      <c r="R1096">
        <f>IFERROR(IF(I1096=1,VLOOKUP(F1096,Lookup!$A$2:$B$15,2,FALSE),0),0.5)</f>
        <v>0</v>
      </c>
      <c r="S1096">
        <f>IF(K1096=1,1,IFERROR(IF(H1096="pass",VLOOKUP(F1096,[1]Lookup!$D$2:$E$26,2,FALSE),0),1.6))</f>
        <v>1.6</v>
      </c>
      <c r="T1096" s="6">
        <v>1.9850000000000001</v>
      </c>
      <c r="U1096" s="6">
        <f t="shared" si="17"/>
        <v>1.9850000000000001</v>
      </c>
      <c r="V1096" t="s">
        <v>542</v>
      </c>
    </row>
    <row r="1097" spans="1:22" hidden="1">
      <c r="A1097">
        <v>2017</v>
      </c>
      <c r="B1097" s="22">
        <v>1</v>
      </c>
      <c r="C1097" s="22" t="s">
        <v>21</v>
      </c>
      <c r="D1097" s="22" t="s">
        <v>12</v>
      </c>
      <c r="E1097" s="22">
        <v>50</v>
      </c>
      <c r="F1097" s="22">
        <v>50</v>
      </c>
      <c r="G1097" s="22" t="s">
        <v>2114</v>
      </c>
      <c r="H1097" s="22" t="s">
        <v>439</v>
      </c>
      <c r="I1097" s="22">
        <v>0</v>
      </c>
      <c r="J1097" s="22">
        <v>1</v>
      </c>
      <c r="K1097" s="22">
        <v>0</v>
      </c>
      <c r="L1097" s="22">
        <v>0</v>
      </c>
      <c r="M1097" s="22" t="s">
        <v>2115</v>
      </c>
      <c r="N1097" s="22">
        <v>9</v>
      </c>
      <c r="O1097" s="22">
        <v>9</v>
      </c>
      <c r="P1097" s="22">
        <v>0</v>
      </c>
      <c r="Q1097" s="22">
        <v>1</v>
      </c>
      <c r="R1097">
        <f>IFERROR(IF(I1097=1,VLOOKUP(F1097,Lookup!$A$2:$B$15,2,FALSE),0),0.5)</f>
        <v>0</v>
      </c>
      <c r="S1097">
        <f>IF(K1097=1,1,IFERROR(IF(H1097="pass",VLOOKUP(F1097,[1]Lookup!$D$2:$E$26,2,FALSE),0),1.6))</f>
        <v>1.6</v>
      </c>
      <c r="T1097" s="6">
        <v>1.7575000000000001</v>
      </c>
      <c r="U1097" s="6">
        <f t="shared" si="17"/>
        <v>1.7575000000000001</v>
      </c>
      <c r="V1097" t="s">
        <v>82</v>
      </c>
    </row>
    <row r="1098" spans="1:22" hidden="1">
      <c r="A1098">
        <v>2018</v>
      </c>
      <c r="B1098" s="22">
        <v>1</v>
      </c>
      <c r="C1098" s="22" t="s">
        <v>21</v>
      </c>
      <c r="D1098" s="22" t="s">
        <v>12</v>
      </c>
      <c r="E1098" s="22">
        <v>37</v>
      </c>
      <c r="F1098" s="22">
        <v>63</v>
      </c>
      <c r="G1098" s="22" t="s">
        <v>2116</v>
      </c>
      <c r="H1098" s="22" t="s">
        <v>439</v>
      </c>
      <c r="I1098" s="22">
        <v>0</v>
      </c>
      <c r="J1098" s="22">
        <v>1</v>
      </c>
      <c r="K1098" s="22">
        <v>0</v>
      </c>
      <c r="L1098" s="22">
        <v>0</v>
      </c>
      <c r="M1098" s="22" t="s">
        <v>2115</v>
      </c>
      <c r="N1098" s="22">
        <v>-3</v>
      </c>
      <c r="O1098" s="22">
        <v>-3</v>
      </c>
      <c r="P1098" s="22">
        <v>0</v>
      </c>
      <c r="Q1098" s="22">
        <v>1</v>
      </c>
      <c r="R1098">
        <f>IFERROR(IF(I1098=1,VLOOKUP(F1098,Lookup!$A$2:$B$15,2,FALSE),0),0.5)</f>
        <v>0</v>
      </c>
      <c r="S1098">
        <f>IF(K1098=1,1,IFERROR(IF(H1098="pass",VLOOKUP(F1098,[1]Lookup!$D$2:$E$26,2,FALSE),0),1.6))</f>
        <v>1.6</v>
      </c>
      <c r="T1098" s="6">
        <v>1.5475000000000001</v>
      </c>
      <c r="U1098" s="6">
        <f t="shared" si="17"/>
        <v>1.5475000000000001</v>
      </c>
      <c r="V1098" t="s">
        <v>82</v>
      </c>
    </row>
    <row r="1099" spans="1:22" hidden="1">
      <c r="A1099">
        <v>2019</v>
      </c>
      <c r="B1099" s="22">
        <v>1</v>
      </c>
      <c r="C1099" s="22" t="s">
        <v>21</v>
      </c>
      <c r="D1099" s="22" t="s">
        <v>12</v>
      </c>
      <c r="E1099" s="22">
        <v>42</v>
      </c>
      <c r="F1099" s="22">
        <v>58</v>
      </c>
      <c r="G1099" s="22" t="s">
        <v>2117</v>
      </c>
      <c r="H1099" s="22" t="s">
        <v>439</v>
      </c>
      <c r="I1099" s="22">
        <v>0</v>
      </c>
      <c r="J1099" s="22">
        <v>1</v>
      </c>
      <c r="K1099" s="22">
        <v>0</v>
      </c>
      <c r="L1099" s="22">
        <v>0</v>
      </c>
      <c r="M1099" s="22" t="s">
        <v>2109</v>
      </c>
      <c r="N1099" s="22">
        <v>7</v>
      </c>
      <c r="O1099" s="22">
        <v>7</v>
      </c>
      <c r="P1099" s="22">
        <v>0</v>
      </c>
      <c r="Q1099" s="22">
        <v>1</v>
      </c>
      <c r="R1099">
        <f>IFERROR(IF(I1099=1,VLOOKUP(F1099,Lookup!$A$2:$B$15,2,FALSE),0),0.5)</f>
        <v>0</v>
      </c>
      <c r="S1099">
        <f>IF(K1099=1,1,IFERROR(IF(H1099="pass",VLOOKUP(F1099,[1]Lookup!$D$2:$E$26,2,FALSE),0),1.6))</f>
        <v>1.6</v>
      </c>
      <c r="T1099" s="6">
        <v>1.7225000000000001</v>
      </c>
      <c r="U1099" s="6">
        <f t="shared" si="17"/>
        <v>1.7225000000000001</v>
      </c>
      <c r="V1099" t="s">
        <v>542</v>
      </c>
    </row>
    <row r="1100" spans="1:22" hidden="1">
      <c r="A1100">
        <v>2020</v>
      </c>
      <c r="B1100" s="22">
        <v>1</v>
      </c>
      <c r="C1100" s="22" t="s">
        <v>21</v>
      </c>
      <c r="D1100" s="22" t="s">
        <v>12</v>
      </c>
      <c r="E1100" s="22">
        <v>34</v>
      </c>
      <c r="F1100" s="22">
        <v>66</v>
      </c>
      <c r="G1100" s="22" t="s">
        <v>2118</v>
      </c>
      <c r="H1100" s="22" t="s">
        <v>439</v>
      </c>
      <c r="I1100" s="22">
        <v>0</v>
      </c>
      <c r="J1100" s="22">
        <v>1</v>
      </c>
      <c r="K1100" s="22">
        <v>0</v>
      </c>
      <c r="L1100" s="22">
        <v>0</v>
      </c>
      <c r="M1100" s="22" t="s">
        <v>2119</v>
      </c>
      <c r="N1100" s="22">
        <v>0</v>
      </c>
      <c r="O1100" s="22">
        <v>0</v>
      </c>
      <c r="P1100" s="22">
        <v>0</v>
      </c>
      <c r="Q1100" s="22">
        <v>1</v>
      </c>
      <c r="R1100">
        <f>IFERROR(IF(I1100=1,VLOOKUP(F1100,Lookup!$A$2:$B$15,2,FALSE),0),0.5)</f>
        <v>0</v>
      </c>
      <c r="S1100">
        <f>IF(K1100=1,1,IFERROR(IF(H1100="pass",VLOOKUP(F1100,[1]Lookup!$D$2:$E$26,2,FALSE),0),1.6))</f>
        <v>1.6</v>
      </c>
      <c r="T1100" s="6">
        <v>1.6</v>
      </c>
      <c r="U1100" s="6">
        <f t="shared" si="17"/>
        <v>1.6</v>
      </c>
      <c r="V1100" t="s">
        <v>464</v>
      </c>
    </row>
    <row r="1101" spans="1:22" hidden="1">
      <c r="A1101">
        <v>2035</v>
      </c>
      <c r="B1101" s="22">
        <v>1</v>
      </c>
      <c r="C1101" s="22" t="s">
        <v>21</v>
      </c>
      <c r="D1101" s="22" t="s">
        <v>12</v>
      </c>
      <c r="E1101" s="22">
        <v>71</v>
      </c>
      <c r="F1101" s="22">
        <v>29</v>
      </c>
      <c r="G1101" s="22" t="s">
        <v>2131</v>
      </c>
      <c r="H1101" s="22" t="s">
        <v>439</v>
      </c>
      <c r="I1101" s="22">
        <v>0</v>
      </c>
      <c r="J1101" s="22">
        <v>1</v>
      </c>
      <c r="K1101" s="22">
        <v>0</v>
      </c>
      <c r="L1101" s="22">
        <v>0</v>
      </c>
      <c r="M1101" s="22" t="s">
        <v>2115</v>
      </c>
      <c r="N1101" s="22">
        <v>25</v>
      </c>
      <c r="O1101" s="22">
        <v>25</v>
      </c>
      <c r="P1101" s="22">
        <v>0</v>
      </c>
      <c r="Q1101" s="22">
        <v>1</v>
      </c>
      <c r="R1101">
        <f>IFERROR(IF(I1101=1,VLOOKUP(F1101,Lookup!$A$2:$B$15,2,FALSE),0),0.5)</f>
        <v>0</v>
      </c>
      <c r="S1101">
        <f>IF(K1101=1,1,IFERROR(IF(H1101="pass",VLOOKUP(F1101,[1]Lookup!$D$2:$E$26,2,FALSE),0),1.6))</f>
        <v>1.6</v>
      </c>
      <c r="T1101" s="6">
        <v>2.0375000000000001</v>
      </c>
      <c r="U1101" s="6">
        <f t="shared" si="17"/>
        <v>2.0375000000000001</v>
      </c>
      <c r="V1101" t="s">
        <v>82</v>
      </c>
    </row>
    <row r="1102" spans="1:22" hidden="1">
      <c r="A1102">
        <v>2036</v>
      </c>
      <c r="B1102" s="22">
        <v>1</v>
      </c>
      <c r="C1102" s="22" t="s">
        <v>21</v>
      </c>
      <c r="D1102" s="22" t="s">
        <v>12</v>
      </c>
      <c r="E1102" s="22">
        <v>45</v>
      </c>
      <c r="F1102" s="22">
        <v>55</v>
      </c>
      <c r="G1102" s="22" t="s">
        <v>2132</v>
      </c>
      <c r="H1102" s="22" t="s">
        <v>439</v>
      </c>
      <c r="I1102" s="22">
        <v>0</v>
      </c>
      <c r="J1102" s="22">
        <v>1</v>
      </c>
      <c r="K1102" s="22">
        <v>0</v>
      </c>
      <c r="L1102" s="22">
        <v>0</v>
      </c>
      <c r="M1102" s="22" t="s">
        <v>2105</v>
      </c>
      <c r="N1102" s="22">
        <v>-2</v>
      </c>
      <c r="O1102" s="22">
        <v>-2</v>
      </c>
      <c r="P1102" s="22">
        <v>0</v>
      </c>
      <c r="Q1102" s="22">
        <v>1</v>
      </c>
      <c r="R1102">
        <f>IFERROR(IF(I1102=1,VLOOKUP(F1102,Lookup!$A$2:$B$15,2,FALSE),0),0.5)</f>
        <v>0</v>
      </c>
      <c r="S1102">
        <f>IF(K1102=1,1,IFERROR(IF(H1102="pass",VLOOKUP(F1102,[1]Lookup!$D$2:$E$26,2,FALSE),0),1.6))</f>
        <v>1.6</v>
      </c>
      <c r="T1102" s="6">
        <v>1.5650000000000002</v>
      </c>
      <c r="U1102" s="6">
        <f t="shared" si="17"/>
        <v>1.5650000000000002</v>
      </c>
      <c r="V1102" t="s">
        <v>63</v>
      </c>
    </row>
    <row r="1103" spans="1:22" hidden="1">
      <c r="A1103">
        <v>2037</v>
      </c>
      <c r="B1103" s="22">
        <v>1</v>
      </c>
      <c r="C1103" s="22" t="s">
        <v>21</v>
      </c>
      <c r="D1103" s="22" t="s">
        <v>12</v>
      </c>
      <c r="E1103" s="22">
        <v>40</v>
      </c>
      <c r="F1103" s="22">
        <v>60</v>
      </c>
      <c r="G1103" s="22" t="s">
        <v>2133</v>
      </c>
      <c r="H1103" s="22" t="s">
        <v>439</v>
      </c>
      <c r="I1103" s="22">
        <v>0</v>
      </c>
      <c r="J1103" s="22">
        <v>1</v>
      </c>
      <c r="K1103" s="22">
        <v>0</v>
      </c>
      <c r="L1103" s="22">
        <v>0</v>
      </c>
      <c r="M1103" s="22" t="s">
        <v>2115</v>
      </c>
      <c r="N1103" s="22">
        <v>27</v>
      </c>
      <c r="O1103" s="22">
        <v>27</v>
      </c>
      <c r="P1103" s="22">
        <v>0</v>
      </c>
      <c r="Q1103" s="22">
        <v>1</v>
      </c>
      <c r="R1103">
        <f>IFERROR(IF(I1103=1,VLOOKUP(F1103,Lookup!$A$2:$B$15,2,FALSE),0),0.5)</f>
        <v>0</v>
      </c>
      <c r="S1103">
        <f>IF(K1103=1,1,IFERROR(IF(H1103="pass",VLOOKUP(F1103,[1]Lookup!$D$2:$E$26,2,FALSE),0),1.6))</f>
        <v>1.6</v>
      </c>
      <c r="T1103" s="6">
        <v>2.0725000000000002</v>
      </c>
      <c r="U1103" s="6">
        <f t="shared" si="17"/>
        <v>2.0725000000000002</v>
      </c>
      <c r="V1103" t="s">
        <v>82</v>
      </c>
    </row>
    <row r="1104" spans="1:22" hidden="1">
      <c r="A1104">
        <v>2038</v>
      </c>
      <c r="B1104" s="22">
        <v>1</v>
      </c>
      <c r="C1104" s="22" t="s">
        <v>21</v>
      </c>
      <c r="D1104" s="22" t="s">
        <v>12</v>
      </c>
      <c r="E1104" s="22">
        <v>13</v>
      </c>
      <c r="F1104" s="22">
        <v>87</v>
      </c>
      <c r="G1104" s="22" t="s">
        <v>2134</v>
      </c>
      <c r="H1104" s="22" t="s">
        <v>439</v>
      </c>
      <c r="I1104" s="22">
        <v>0</v>
      </c>
      <c r="J1104" s="22">
        <v>1</v>
      </c>
      <c r="K1104" s="22">
        <v>0</v>
      </c>
      <c r="L1104" s="22">
        <v>0</v>
      </c>
      <c r="M1104" s="22" t="s">
        <v>2135</v>
      </c>
      <c r="N1104" s="22">
        <v>13</v>
      </c>
      <c r="O1104" s="22">
        <v>13</v>
      </c>
      <c r="P1104" s="22">
        <v>0</v>
      </c>
      <c r="Q1104" s="22">
        <v>1</v>
      </c>
      <c r="R1104">
        <f>IFERROR(IF(I1104=1,VLOOKUP(F1104,Lookup!$A$2:$B$15,2,FALSE),0),0.5)</f>
        <v>0</v>
      </c>
      <c r="S1104">
        <f>IF(K1104=1,1,IFERROR(IF(H1104="pass",VLOOKUP(F1104,[1]Lookup!$D$2:$E$26,2,FALSE),0),1.6))</f>
        <v>2.2000000000000002</v>
      </c>
      <c r="T1104" s="6">
        <v>1.8275000000000001</v>
      </c>
      <c r="U1104" s="6">
        <f t="shared" si="17"/>
        <v>2.0733500000000005</v>
      </c>
      <c r="V1104" t="s">
        <v>103</v>
      </c>
    </row>
    <row r="1105" spans="1:22" hidden="1">
      <c r="A1105">
        <v>2045</v>
      </c>
      <c r="B1105" s="22">
        <v>1</v>
      </c>
      <c r="C1105" s="22" t="s">
        <v>12</v>
      </c>
      <c r="D1105" s="22" t="s">
        <v>21</v>
      </c>
      <c r="E1105" s="22">
        <v>49</v>
      </c>
      <c r="F1105" s="22">
        <v>51</v>
      </c>
      <c r="G1105" s="22" t="s">
        <v>2142</v>
      </c>
      <c r="H1105" s="22" t="s">
        <v>439</v>
      </c>
      <c r="I1105" s="22">
        <v>0</v>
      </c>
      <c r="J1105" s="22">
        <v>1</v>
      </c>
      <c r="K1105" s="22">
        <v>0</v>
      </c>
      <c r="L1105" s="22">
        <v>0</v>
      </c>
      <c r="M1105" s="22" t="s">
        <v>2099</v>
      </c>
      <c r="N1105" s="22">
        <v>3</v>
      </c>
      <c r="O1105" s="22">
        <v>3</v>
      </c>
      <c r="P1105" s="22">
        <v>0</v>
      </c>
      <c r="Q1105" s="22">
        <v>1</v>
      </c>
      <c r="R1105">
        <f>IFERROR(IF(I1105=1,VLOOKUP(F1105,Lookup!$A$2:$B$15,2,FALSE),0),0.5)</f>
        <v>0</v>
      </c>
      <c r="S1105">
        <f>IF(K1105=1,1,IFERROR(IF(H1105="pass",VLOOKUP(F1105,[1]Lookup!$D$2:$E$26,2,FALSE),0),1.6))</f>
        <v>1.6</v>
      </c>
      <c r="T1105" s="6">
        <v>1.6525000000000001</v>
      </c>
      <c r="U1105" s="6">
        <f t="shared" si="17"/>
        <v>1.6525000000000001</v>
      </c>
      <c r="V1105" t="s">
        <v>159</v>
      </c>
    </row>
    <row r="1106" spans="1:22" hidden="1">
      <c r="A1106">
        <v>2046</v>
      </c>
      <c r="B1106" s="22">
        <v>1</v>
      </c>
      <c r="C1106" s="22" t="s">
        <v>12</v>
      </c>
      <c r="D1106" s="22" t="s">
        <v>21</v>
      </c>
      <c r="E1106" s="22">
        <v>49</v>
      </c>
      <c r="F1106" s="22">
        <v>51</v>
      </c>
      <c r="G1106" s="22" t="s">
        <v>2143</v>
      </c>
      <c r="H1106" s="22" t="s">
        <v>439</v>
      </c>
      <c r="I1106" s="22">
        <v>0</v>
      </c>
      <c r="J1106" s="22">
        <v>1</v>
      </c>
      <c r="K1106" s="22">
        <v>0</v>
      </c>
      <c r="L1106" s="22">
        <v>0</v>
      </c>
      <c r="M1106" s="22" t="s">
        <v>2099</v>
      </c>
      <c r="N1106" s="22">
        <v>10</v>
      </c>
      <c r="O1106" s="22">
        <v>10</v>
      </c>
      <c r="P1106" s="22">
        <v>0</v>
      </c>
      <c r="Q1106" s="22">
        <v>1</v>
      </c>
      <c r="R1106">
        <f>IFERROR(IF(I1106=1,VLOOKUP(F1106,Lookup!$A$2:$B$15,2,FALSE),0),0.5)</f>
        <v>0</v>
      </c>
      <c r="S1106">
        <f>IF(K1106=1,1,IFERROR(IF(H1106="pass",VLOOKUP(F1106,[1]Lookup!$D$2:$E$26,2,FALSE),0),1.6))</f>
        <v>1.6</v>
      </c>
      <c r="T1106" s="6">
        <v>1.7750000000000001</v>
      </c>
      <c r="U1106" s="6">
        <f t="shared" si="17"/>
        <v>1.7750000000000001</v>
      </c>
      <c r="V1106" t="s">
        <v>159</v>
      </c>
    </row>
    <row r="1107" spans="1:22" hidden="1">
      <c r="A1107">
        <v>2047</v>
      </c>
      <c r="B1107" s="22">
        <v>1</v>
      </c>
      <c r="C1107" s="22" t="s">
        <v>21</v>
      </c>
      <c r="D1107" s="22" t="s">
        <v>12</v>
      </c>
      <c r="E1107" s="22">
        <v>32</v>
      </c>
      <c r="F1107" s="22">
        <v>68</v>
      </c>
      <c r="G1107" s="22" t="s">
        <v>2144</v>
      </c>
      <c r="H1107" s="22" t="s">
        <v>439</v>
      </c>
      <c r="I1107" s="22">
        <v>0</v>
      </c>
      <c r="J1107" s="22">
        <v>1</v>
      </c>
      <c r="K1107" s="22">
        <v>0</v>
      </c>
      <c r="L1107" s="22">
        <v>0</v>
      </c>
      <c r="M1107" s="22" t="s">
        <v>2105</v>
      </c>
      <c r="N1107" s="22">
        <v>2</v>
      </c>
      <c r="O1107" s="22">
        <v>2</v>
      </c>
      <c r="P1107" s="22">
        <v>0</v>
      </c>
      <c r="Q1107" s="22">
        <v>1</v>
      </c>
      <c r="R1107">
        <f>IFERROR(IF(I1107=1,VLOOKUP(F1107,Lookup!$A$2:$B$15,2,FALSE),0),0.5)</f>
        <v>0</v>
      </c>
      <c r="S1107">
        <f>IF(K1107=1,1,IFERROR(IF(H1107="pass",VLOOKUP(F1107,[1]Lookup!$D$2:$E$26,2,FALSE),0),1.6))</f>
        <v>1.6</v>
      </c>
      <c r="T1107" s="6">
        <v>1.635</v>
      </c>
      <c r="U1107" s="6">
        <f t="shared" si="17"/>
        <v>1.635</v>
      </c>
      <c r="V1107" t="s">
        <v>63</v>
      </c>
    </row>
    <row r="1108" spans="1:22" hidden="1">
      <c r="A1108">
        <v>2048</v>
      </c>
      <c r="B1108" s="22">
        <v>1</v>
      </c>
      <c r="C1108" s="22" t="s">
        <v>21</v>
      </c>
      <c r="D1108" s="22" t="s">
        <v>12</v>
      </c>
      <c r="E1108" s="22">
        <v>17</v>
      </c>
      <c r="F1108" s="22">
        <v>83</v>
      </c>
      <c r="G1108" s="22" t="s">
        <v>2145</v>
      </c>
      <c r="H1108" s="22" t="s">
        <v>439</v>
      </c>
      <c r="I1108" s="22">
        <v>0</v>
      </c>
      <c r="J1108" s="22">
        <v>1</v>
      </c>
      <c r="K1108" s="22">
        <v>0</v>
      </c>
      <c r="L1108" s="22">
        <v>0</v>
      </c>
      <c r="M1108" s="22" t="s">
        <v>2105</v>
      </c>
      <c r="N1108" s="22">
        <v>-3</v>
      </c>
      <c r="O1108" s="22">
        <v>-3</v>
      </c>
      <c r="P1108" s="22">
        <v>0</v>
      </c>
      <c r="Q1108" s="22">
        <v>1</v>
      </c>
      <c r="R1108">
        <f>IFERROR(IF(I1108=1,VLOOKUP(F1108,Lookup!$A$2:$B$15,2,FALSE),0),0.5)</f>
        <v>0</v>
      </c>
      <c r="S1108">
        <f>IF(K1108=1,1,IFERROR(IF(H1108="pass",VLOOKUP(F1108,[1]Lookup!$D$2:$E$26,2,FALSE),0),1.6))</f>
        <v>2</v>
      </c>
      <c r="T1108" s="6">
        <v>1.5475000000000001</v>
      </c>
      <c r="U1108" s="6">
        <f t="shared" si="17"/>
        <v>1.8461500000000002</v>
      </c>
      <c r="V1108" t="s">
        <v>63</v>
      </c>
    </row>
    <row r="1109" spans="1:22" hidden="1">
      <c r="A1109">
        <v>2051</v>
      </c>
      <c r="B1109" s="22">
        <v>1</v>
      </c>
      <c r="C1109" s="22" t="s">
        <v>21</v>
      </c>
      <c r="D1109" s="22" t="s">
        <v>12</v>
      </c>
      <c r="E1109" s="22">
        <v>3</v>
      </c>
      <c r="F1109" s="22">
        <v>97</v>
      </c>
      <c r="G1109" s="22" t="s">
        <v>2147</v>
      </c>
      <c r="H1109" s="22" t="s">
        <v>439</v>
      </c>
      <c r="I1109" s="22">
        <v>0</v>
      </c>
      <c r="J1109" s="22">
        <v>1</v>
      </c>
      <c r="K1109" s="22">
        <v>0</v>
      </c>
      <c r="L1109" s="22">
        <v>0</v>
      </c>
      <c r="M1109" s="22" t="s">
        <v>2109</v>
      </c>
      <c r="N1109" s="22">
        <v>3</v>
      </c>
      <c r="O1109" s="22">
        <v>3</v>
      </c>
      <c r="P1109" s="22">
        <v>0</v>
      </c>
      <c r="Q1109" s="22">
        <v>1</v>
      </c>
      <c r="R1109">
        <f>IFERROR(IF(I1109=1,VLOOKUP(F1109,Lookup!$A$2:$B$15,2,FALSE),0),0.5)</f>
        <v>0</v>
      </c>
      <c r="S1109">
        <f>IF(K1109=1,1,IFERROR(IF(H1109="pass",VLOOKUP(F1109,[1]Lookup!$D$2:$E$26,2,FALSE),0),1.6))</f>
        <v>3.5</v>
      </c>
      <c r="T1109" s="6">
        <v>1.6525000000000001</v>
      </c>
      <c r="U1109" s="6">
        <f t="shared" si="17"/>
        <v>3.5</v>
      </c>
      <c r="V1109" t="s">
        <v>542</v>
      </c>
    </row>
    <row r="1110" spans="1:22" hidden="1">
      <c r="A1110">
        <v>2056</v>
      </c>
      <c r="B1110" s="22">
        <v>1</v>
      </c>
      <c r="C1110" s="22" t="s">
        <v>12</v>
      </c>
      <c r="D1110" s="22" t="s">
        <v>21</v>
      </c>
      <c r="E1110" s="22">
        <v>65</v>
      </c>
      <c r="F1110" s="22">
        <v>35</v>
      </c>
      <c r="G1110" s="22" t="s">
        <v>2151</v>
      </c>
      <c r="H1110" s="22" t="s">
        <v>439</v>
      </c>
      <c r="I1110" s="22">
        <v>0</v>
      </c>
      <c r="J1110" s="22">
        <v>1</v>
      </c>
      <c r="K1110" s="22">
        <v>0</v>
      </c>
      <c r="L1110" s="22">
        <v>0</v>
      </c>
      <c r="M1110" s="22" t="s">
        <v>2103</v>
      </c>
      <c r="N1110" s="22">
        <v>2</v>
      </c>
      <c r="O1110" s="22">
        <v>2</v>
      </c>
      <c r="P1110" s="22">
        <v>0</v>
      </c>
      <c r="Q1110" s="22">
        <v>1</v>
      </c>
      <c r="R1110">
        <f>IFERROR(IF(I1110=1,VLOOKUP(F1110,Lookup!$A$2:$B$15,2,FALSE),0),0.5)</f>
        <v>0</v>
      </c>
      <c r="S1110">
        <f>IF(K1110=1,1,IFERROR(IF(H1110="pass",VLOOKUP(F1110,[1]Lookup!$D$2:$E$26,2,FALSE),0),1.6))</f>
        <v>1.6</v>
      </c>
      <c r="T1110" s="6">
        <v>1.635</v>
      </c>
      <c r="U1110" s="6">
        <f t="shared" si="17"/>
        <v>1.635</v>
      </c>
      <c r="V1110" t="s">
        <v>585</v>
      </c>
    </row>
    <row r="1111" spans="1:22" hidden="1">
      <c r="A1111">
        <v>2058</v>
      </c>
      <c r="B1111" s="22">
        <v>1</v>
      </c>
      <c r="C1111" s="22" t="s">
        <v>12</v>
      </c>
      <c r="D1111" s="22" t="s">
        <v>21</v>
      </c>
      <c r="E1111" s="22">
        <v>52</v>
      </c>
      <c r="F1111" s="22">
        <v>48</v>
      </c>
      <c r="G1111" s="22" t="s">
        <v>2152</v>
      </c>
      <c r="H1111" s="22" t="s">
        <v>439</v>
      </c>
      <c r="I1111" s="22">
        <v>0</v>
      </c>
      <c r="J1111" s="22">
        <v>1</v>
      </c>
      <c r="K1111" s="22">
        <v>0</v>
      </c>
      <c r="L1111" s="22">
        <v>0</v>
      </c>
      <c r="M1111" s="22" t="s">
        <v>2150</v>
      </c>
      <c r="N1111" s="22">
        <v>6</v>
      </c>
      <c r="O1111" s="22">
        <v>6</v>
      </c>
      <c r="P1111" s="22">
        <v>0</v>
      </c>
      <c r="Q1111" s="22">
        <v>1</v>
      </c>
      <c r="R1111">
        <f>IFERROR(IF(I1111=1,VLOOKUP(F1111,Lookup!$A$2:$B$15,2,FALSE),0),0.5)</f>
        <v>0</v>
      </c>
      <c r="S1111">
        <f>IF(K1111=1,1,IFERROR(IF(H1111="pass",VLOOKUP(F1111,[1]Lookup!$D$2:$E$26,2,FALSE),0),1.6))</f>
        <v>1.6</v>
      </c>
      <c r="T1111" s="6">
        <v>1.7050000000000001</v>
      </c>
      <c r="U1111" s="6">
        <f t="shared" si="17"/>
        <v>1.7050000000000001</v>
      </c>
      <c r="V1111" t="s">
        <v>540</v>
      </c>
    </row>
    <row r="1112" spans="1:22" hidden="1">
      <c r="A1112">
        <v>2059</v>
      </c>
      <c r="B1112" s="22">
        <v>1</v>
      </c>
      <c r="C1112" s="22" t="s">
        <v>12</v>
      </c>
      <c r="D1112" s="22" t="s">
        <v>21</v>
      </c>
      <c r="E1112" s="22">
        <v>42</v>
      </c>
      <c r="F1112" s="22">
        <v>58</v>
      </c>
      <c r="G1112" s="22" t="s">
        <v>2153</v>
      </c>
      <c r="H1112" s="22" t="s">
        <v>439</v>
      </c>
      <c r="I1112" s="22">
        <v>0</v>
      </c>
      <c r="J1112" s="22">
        <v>1</v>
      </c>
      <c r="K1112" s="22">
        <v>0</v>
      </c>
      <c r="L1112" s="22">
        <v>0</v>
      </c>
      <c r="M1112" s="22" t="s">
        <v>2150</v>
      </c>
      <c r="N1112" s="22">
        <v>0</v>
      </c>
      <c r="O1112" s="22">
        <v>0</v>
      </c>
      <c r="P1112" s="22">
        <v>0</v>
      </c>
      <c r="Q1112" s="22">
        <v>1</v>
      </c>
      <c r="R1112">
        <f>IFERROR(IF(I1112=1,VLOOKUP(F1112,Lookup!$A$2:$B$15,2,FALSE),0),0.5)</f>
        <v>0</v>
      </c>
      <c r="S1112">
        <f>IF(K1112=1,1,IFERROR(IF(H1112="pass",VLOOKUP(F1112,[1]Lookup!$D$2:$E$26,2,FALSE),0),1.6))</f>
        <v>1.6</v>
      </c>
      <c r="T1112" s="6">
        <v>1.6</v>
      </c>
      <c r="U1112" s="6">
        <f t="shared" si="17"/>
        <v>1.6</v>
      </c>
      <c r="V1112" t="s">
        <v>540</v>
      </c>
    </row>
    <row r="1113" spans="1:22" hidden="1">
      <c r="A1113">
        <v>2062</v>
      </c>
      <c r="B1113" s="22">
        <v>1</v>
      </c>
      <c r="C1113" s="22" t="s">
        <v>21</v>
      </c>
      <c r="D1113" s="22" t="s">
        <v>12</v>
      </c>
      <c r="E1113" s="22">
        <v>57</v>
      </c>
      <c r="F1113" s="22">
        <v>43</v>
      </c>
      <c r="G1113" s="22" t="s">
        <v>2155</v>
      </c>
      <c r="H1113" s="22" t="s">
        <v>439</v>
      </c>
      <c r="I1113" s="22">
        <v>0</v>
      </c>
      <c r="J1113" s="22">
        <v>1</v>
      </c>
      <c r="K1113" s="22">
        <v>0</v>
      </c>
      <c r="L1113" s="22">
        <v>0</v>
      </c>
      <c r="M1113" s="22" t="s">
        <v>2156</v>
      </c>
      <c r="N1113" s="22">
        <v>46</v>
      </c>
      <c r="O1113" s="22">
        <v>46</v>
      </c>
      <c r="P1113" s="22">
        <v>0</v>
      </c>
      <c r="Q1113" s="22">
        <v>1</v>
      </c>
      <c r="R1113">
        <f>IFERROR(IF(I1113=1,VLOOKUP(F1113,Lookup!$A$2:$B$15,2,FALSE),0),0.5)</f>
        <v>0</v>
      </c>
      <c r="S1113">
        <f>IF(K1113=1,1,IFERROR(IF(H1113="pass",VLOOKUP(F1113,[1]Lookup!$D$2:$E$26,2,FALSE),0),1.6))</f>
        <v>1.6</v>
      </c>
      <c r="T1113" s="6">
        <v>2.4050000000000002</v>
      </c>
      <c r="U1113" s="6">
        <f t="shared" si="17"/>
        <v>2.4050000000000002</v>
      </c>
      <c r="V1113" t="s">
        <v>157</v>
      </c>
    </row>
    <row r="1114" spans="1:22" hidden="1">
      <c r="A1114">
        <v>2071</v>
      </c>
      <c r="B1114" s="22">
        <v>1</v>
      </c>
      <c r="C1114" s="22" t="s">
        <v>21</v>
      </c>
      <c r="D1114" s="22" t="s">
        <v>12</v>
      </c>
      <c r="E1114" s="22">
        <v>61</v>
      </c>
      <c r="F1114" s="22">
        <v>39</v>
      </c>
      <c r="G1114" s="22" t="s">
        <v>2161</v>
      </c>
      <c r="H1114" s="22" t="s">
        <v>439</v>
      </c>
      <c r="I1114" s="22">
        <v>0</v>
      </c>
      <c r="J1114" s="22">
        <v>1</v>
      </c>
      <c r="K1114" s="22">
        <v>0</v>
      </c>
      <c r="L1114" s="22">
        <v>0</v>
      </c>
      <c r="M1114" s="22" t="s">
        <v>2105</v>
      </c>
      <c r="N1114" s="22">
        <v>5</v>
      </c>
      <c r="O1114" s="22">
        <v>5</v>
      </c>
      <c r="P1114" s="22">
        <v>0</v>
      </c>
      <c r="Q1114" s="22">
        <v>1</v>
      </c>
      <c r="R1114">
        <f>IFERROR(IF(I1114=1,VLOOKUP(F1114,Lookup!$A$2:$B$15,2,FALSE),0),0.5)</f>
        <v>0</v>
      </c>
      <c r="S1114">
        <f>IF(K1114=1,1,IFERROR(IF(H1114="pass",VLOOKUP(F1114,[1]Lookup!$D$2:$E$26,2,FALSE),0),1.6))</f>
        <v>1.6</v>
      </c>
      <c r="T1114" s="6">
        <v>1.6875</v>
      </c>
      <c r="U1114" s="6">
        <f t="shared" si="17"/>
        <v>1.6875</v>
      </c>
      <c r="V1114" t="s">
        <v>63</v>
      </c>
    </row>
    <row r="1115" spans="1:22" hidden="1">
      <c r="A1115">
        <v>2072</v>
      </c>
      <c r="B1115" s="22">
        <v>1</v>
      </c>
      <c r="C1115" s="22" t="s">
        <v>21</v>
      </c>
      <c r="D1115" s="22" t="s">
        <v>12</v>
      </c>
      <c r="E1115" s="22">
        <v>47</v>
      </c>
      <c r="F1115" s="22">
        <v>53</v>
      </c>
      <c r="G1115" s="22" t="s">
        <v>2162</v>
      </c>
      <c r="H1115" s="22" t="s">
        <v>439</v>
      </c>
      <c r="I1115" s="22">
        <v>0</v>
      </c>
      <c r="J1115" s="22">
        <v>1</v>
      </c>
      <c r="K1115" s="22">
        <v>0</v>
      </c>
      <c r="L1115" s="22">
        <v>0</v>
      </c>
      <c r="M1115" s="22" t="s">
        <v>2105</v>
      </c>
      <c r="N1115" s="22">
        <v>2</v>
      </c>
      <c r="O1115" s="22">
        <v>2</v>
      </c>
      <c r="P1115" s="22">
        <v>0</v>
      </c>
      <c r="Q1115" s="22">
        <v>1</v>
      </c>
      <c r="R1115">
        <f>IFERROR(IF(I1115=1,VLOOKUP(F1115,Lookup!$A$2:$B$15,2,FALSE),0),0.5)</f>
        <v>0</v>
      </c>
      <c r="S1115">
        <f>IF(K1115=1,1,IFERROR(IF(H1115="pass",VLOOKUP(F1115,[1]Lookup!$D$2:$E$26,2,FALSE),0),1.6))</f>
        <v>1.6</v>
      </c>
      <c r="T1115" s="6">
        <v>1.635</v>
      </c>
      <c r="U1115" s="6">
        <f t="shared" si="17"/>
        <v>1.635</v>
      </c>
      <c r="V1115" t="s">
        <v>63</v>
      </c>
    </row>
    <row r="1116" spans="1:22" hidden="1">
      <c r="A1116">
        <v>2073</v>
      </c>
      <c r="B1116" s="22">
        <v>1</v>
      </c>
      <c r="C1116" s="22" t="s">
        <v>21</v>
      </c>
      <c r="D1116" s="22" t="s">
        <v>12</v>
      </c>
      <c r="E1116" s="22">
        <v>43</v>
      </c>
      <c r="F1116" s="22">
        <v>57</v>
      </c>
      <c r="G1116" s="22" t="s">
        <v>2163</v>
      </c>
      <c r="H1116" s="22" t="s">
        <v>439</v>
      </c>
      <c r="I1116" s="22">
        <v>0</v>
      </c>
      <c r="J1116" s="22">
        <v>1</v>
      </c>
      <c r="K1116" s="22">
        <v>0</v>
      </c>
      <c r="L1116" s="22">
        <v>0</v>
      </c>
      <c r="M1116" s="22" t="s">
        <v>2119</v>
      </c>
      <c r="N1116" s="22">
        <v>3</v>
      </c>
      <c r="O1116" s="22">
        <v>3</v>
      </c>
      <c r="P1116" s="22">
        <v>0</v>
      </c>
      <c r="Q1116" s="22">
        <v>1</v>
      </c>
      <c r="R1116">
        <f>IFERROR(IF(I1116=1,VLOOKUP(F1116,Lookup!$A$2:$B$15,2,FALSE),0),0.5)</f>
        <v>0</v>
      </c>
      <c r="S1116">
        <f>IF(K1116=1,1,IFERROR(IF(H1116="pass",VLOOKUP(F1116,[1]Lookup!$D$2:$E$26,2,FALSE),0),1.6))</f>
        <v>1.6</v>
      </c>
      <c r="T1116" s="6">
        <v>1.6525000000000001</v>
      </c>
      <c r="U1116" s="6">
        <f t="shared" si="17"/>
        <v>1.6525000000000001</v>
      </c>
      <c r="V1116" t="s">
        <v>464</v>
      </c>
    </row>
    <row r="1117" spans="1:22" hidden="1">
      <c r="A1117">
        <v>2074</v>
      </c>
      <c r="B1117" s="22">
        <v>1</v>
      </c>
      <c r="C1117" s="22" t="s">
        <v>21</v>
      </c>
      <c r="D1117" s="22" t="s">
        <v>12</v>
      </c>
      <c r="E1117" s="22">
        <v>38</v>
      </c>
      <c r="F1117" s="22">
        <v>62</v>
      </c>
      <c r="G1117" s="22" t="s">
        <v>2164</v>
      </c>
      <c r="H1117" s="22" t="s">
        <v>439</v>
      </c>
      <c r="I1117" s="22">
        <v>0</v>
      </c>
      <c r="J1117" s="22">
        <v>1</v>
      </c>
      <c r="K1117" s="22">
        <v>0</v>
      </c>
      <c r="L1117" s="22">
        <v>0</v>
      </c>
      <c r="M1117" s="22" t="s">
        <v>2109</v>
      </c>
      <c r="N1117" s="22">
        <v>8</v>
      </c>
      <c r="O1117" s="22">
        <v>8</v>
      </c>
      <c r="P1117" s="22">
        <v>0</v>
      </c>
      <c r="Q1117" s="22">
        <v>1</v>
      </c>
      <c r="R1117">
        <f>IFERROR(IF(I1117=1,VLOOKUP(F1117,Lookup!$A$2:$B$15,2,FALSE),0),0.5)</f>
        <v>0</v>
      </c>
      <c r="S1117">
        <f>IF(K1117=1,1,IFERROR(IF(H1117="pass",VLOOKUP(F1117,[1]Lookup!$D$2:$E$26,2,FALSE),0),1.6))</f>
        <v>1.6</v>
      </c>
      <c r="T1117" s="6">
        <v>1.74</v>
      </c>
      <c r="U1117" s="6">
        <f t="shared" si="17"/>
        <v>1.74</v>
      </c>
      <c r="V1117" t="s">
        <v>542</v>
      </c>
    </row>
    <row r="1118" spans="1:22" hidden="1">
      <c r="A1118">
        <v>2075</v>
      </c>
      <c r="B1118" s="22">
        <v>1</v>
      </c>
      <c r="C1118" s="22" t="s">
        <v>21</v>
      </c>
      <c r="D1118" s="22" t="s">
        <v>12</v>
      </c>
      <c r="E1118" s="22">
        <v>27</v>
      </c>
      <c r="F1118" s="22">
        <v>73</v>
      </c>
      <c r="G1118" s="22" t="s">
        <v>2165</v>
      </c>
      <c r="H1118" s="22" t="s">
        <v>439</v>
      </c>
      <c r="I1118" s="22">
        <v>0</v>
      </c>
      <c r="J1118" s="22">
        <v>1</v>
      </c>
      <c r="K1118" s="22">
        <v>0</v>
      </c>
      <c r="L1118" s="22">
        <v>0</v>
      </c>
      <c r="M1118" s="22" t="s">
        <v>2105</v>
      </c>
      <c r="N1118" s="22">
        <v>4</v>
      </c>
      <c r="O1118" s="22">
        <v>4</v>
      </c>
      <c r="P1118" s="22">
        <v>0</v>
      </c>
      <c r="Q1118" s="22">
        <v>1</v>
      </c>
      <c r="R1118">
        <f>IFERROR(IF(I1118=1,VLOOKUP(F1118,Lookup!$A$2:$B$15,2,FALSE),0),0.5)</f>
        <v>0</v>
      </c>
      <c r="S1118">
        <f>IF(K1118=1,1,IFERROR(IF(H1118="pass",VLOOKUP(F1118,[1]Lookup!$D$2:$E$26,2,FALSE),0),1.6))</f>
        <v>1.6</v>
      </c>
      <c r="T1118" s="6">
        <v>1.6700000000000002</v>
      </c>
      <c r="U1118" s="6">
        <f t="shared" si="17"/>
        <v>1.6700000000000002</v>
      </c>
      <c r="V1118" t="s">
        <v>63</v>
      </c>
    </row>
    <row r="1119" spans="1:22" hidden="1">
      <c r="A1119">
        <v>2088</v>
      </c>
      <c r="B1119" s="22">
        <v>1</v>
      </c>
      <c r="C1119" s="22" t="s">
        <v>12</v>
      </c>
      <c r="D1119" s="22" t="s">
        <v>21</v>
      </c>
      <c r="E1119" s="22">
        <v>58</v>
      </c>
      <c r="F1119" s="22">
        <v>42</v>
      </c>
      <c r="G1119" s="22" t="s">
        <v>2171</v>
      </c>
      <c r="H1119" s="22" t="s">
        <v>439</v>
      </c>
      <c r="I1119" s="22">
        <v>0</v>
      </c>
      <c r="J1119" s="22">
        <v>1</v>
      </c>
      <c r="K1119" s="22">
        <v>0</v>
      </c>
      <c r="L1119" s="22">
        <v>0</v>
      </c>
      <c r="M1119" s="22" t="s">
        <v>2159</v>
      </c>
      <c r="N1119" s="22">
        <v>-2</v>
      </c>
      <c r="O1119" s="22">
        <v>-2</v>
      </c>
      <c r="P1119" s="22">
        <v>0</v>
      </c>
      <c r="Q1119" s="22">
        <v>1</v>
      </c>
      <c r="R1119">
        <f>IFERROR(IF(I1119=1,VLOOKUP(F1119,Lookup!$A$2:$B$15,2,FALSE),0),0.5)</f>
        <v>0</v>
      </c>
      <c r="S1119">
        <f>IF(K1119=1,1,IFERROR(IF(H1119="pass",VLOOKUP(F1119,[1]Lookup!$D$2:$E$26,2,FALSE),0),1.6))</f>
        <v>1.6</v>
      </c>
      <c r="T1119" s="6">
        <v>1.5650000000000002</v>
      </c>
      <c r="U1119" s="6">
        <f t="shared" si="17"/>
        <v>1.5650000000000002</v>
      </c>
      <c r="V1119" t="s">
        <v>50</v>
      </c>
    </row>
    <row r="1120" spans="1:22" hidden="1">
      <c r="A1120">
        <v>2090</v>
      </c>
      <c r="B1120" s="22">
        <v>1</v>
      </c>
      <c r="C1120" s="22" t="s">
        <v>12</v>
      </c>
      <c r="D1120" s="22" t="s">
        <v>21</v>
      </c>
      <c r="E1120" s="22">
        <v>50</v>
      </c>
      <c r="F1120" s="22">
        <v>50</v>
      </c>
      <c r="G1120" s="22" t="s">
        <v>2172</v>
      </c>
      <c r="H1120" s="22" t="s">
        <v>439</v>
      </c>
      <c r="I1120" s="22">
        <v>0</v>
      </c>
      <c r="J1120" s="22">
        <v>1</v>
      </c>
      <c r="K1120" s="22">
        <v>0</v>
      </c>
      <c r="L1120" s="22">
        <v>0</v>
      </c>
      <c r="M1120" s="22" t="s">
        <v>2125</v>
      </c>
      <c r="N1120" s="22">
        <v>-4</v>
      </c>
      <c r="O1120" s="22">
        <v>-4</v>
      </c>
      <c r="P1120" s="22">
        <v>0</v>
      </c>
      <c r="Q1120" s="22">
        <v>1</v>
      </c>
      <c r="R1120">
        <f>IFERROR(IF(I1120=1,VLOOKUP(F1120,Lookup!$A$2:$B$15,2,FALSE),0),0.5)</f>
        <v>0</v>
      </c>
      <c r="S1120">
        <f>IF(K1120=1,1,IFERROR(IF(H1120="pass",VLOOKUP(F1120,[1]Lookup!$D$2:$E$26,2,FALSE),0),1.6))</f>
        <v>1.6</v>
      </c>
      <c r="T1120" s="6">
        <v>1.53</v>
      </c>
      <c r="U1120" s="6">
        <f t="shared" si="17"/>
        <v>1.53</v>
      </c>
      <c r="V1120" t="s">
        <v>479</v>
      </c>
    </row>
    <row r="1121" spans="1:22" hidden="1">
      <c r="A1121">
        <v>2091</v>
      </c>
      <c r="B1121" s="22">
        <v>1</v>
      </c>
      <c r="C1121" s="22" t="s">
        <v>12</v>
      </c>
      <c r="D1121" s="22" t="s">
        <v>21</v>
      </c>
      <c r="E1121" s="22">
        <v>53</v>
      </c>
      <c r="F1121" s="22">
        <v>47</v>
      </c>
      <c r="G1121" s="22" t="s">
        <v>2173</v>
      </c>
      <c r="H1121" s="22" t="s">
        <v>439</v>
      </c>
      <c r="I1121" s="22">
        <v>0</v>
      </c>
      <c r="J1121" s="22">
        <v>1</v>
      </c>
      <c r="K1121" s="22">
        <v>0</v>
      </c>
      <c r="L1121" s="22">
        <v>0</v>
      </c>
      <c r="M1121" s="22" t="s">
        <v>2099</v>
      </c>
      <c r="N1121" s="22">
        <v>0</v>
      </c>
      <c r="O1121" s="22">
        <v>0</v>
      </c>
      <c r="P1121" s="22">
        <v>0</v>
      </c>
      <c r="Q1121" s="22">
        <v>1</v>
      </c>
      <c r="R1121">
        <f>IFERROR(IF(I1121=1,VLOOKUP(F1121,Lookup!$A$2:$B$15,2,FALSE),0),0.5)</f>
        <v>0</v>
      </c>
      <c r="S1121">
        <f>IF(K1121=1,1,IFERROR(IF(H1121="pass",VLOOKUP(F1121,[1]Lookup!$D$2:$E$26,2,FALSE),0),1.6))</f>
        <v>1.6</v>
      </c>
      <c r="T1121" s="6">
        <v>1.6</v>
      </c>
      <c r="U1121" s="6">
        <f t="shared" si="17"/>
        <v>1.6</v>
      </c>
      <c r="V1121" t="s">
        <v>159</v>
      </c>
    </row>
    <row r="1122" spans="1:22" hidden="1">
      <c r="A1122">
        <v>2092</v>
      </c>
      <c r="B1122" s="22">
        <v>1</v>
      </c>
      <c r="C1122" s="22" t="s">
        <v>12</v>
      </c>
      <c r="D1122" s="22" t="s">
        <v>21</v>
      </c>
      <c r="E1122" s="22">
        <v>53</v>
      </c>
      <c r="F1122" s="22">
        <v>47</v>
      </c>
      <c r="G1122" s="22" t="s">
        <v>2174</v>
      </c>
      <c r="H1122" s="22" t="s">
        <v>439</v>
      </c>
      <c r="I1122" s="22">
        <v>0</v>
      </c>
      <c r="J1122" s="22">
        <v>1</v>
      </c>
      <c r="K1122" s="22">
        <v>0</v>
      </c>
      <c r="L1122" s="22">
        <v>0</v>
      </c>
      <c r="M1122" s="22" t="s">
        <v>2159</v>
      </c>
      <c r="N1122" s="22">
        <v>8</v>
      </c>
      <c r="O1122" s="22">
        <v>8</v>
      </c>
      <c r="P1122" s="22">
        <v>0</v>
      </c>
      <c r="Q1122" s="22">
        <v>1</v>
      </c>
      <c r="R1122">
        <f>IFERROR(IF(I1122=1,VLOOKUP(F1122,Lookup!$A$2:$B$15,2,FALSE),0),0.5)</f>
        <v>0</v>
      </c>
      <c r="S1122">
        <f>IF(K1122=1,1,IFERROR(IF(H1122="pass",VLOOKUP(F1122,[1]Lookup!$D$2:$E$26,2,FALSE),0),1.6))</f>
        <v>1.6</v>
      </c>
      <c r="T1122" s="6">
        <v>1.74</v>
      </c>
      <c r="U1122" s="6">
        <f t="shared" si="17"/>
        <v>1.74</v>
      </c>
      <c r="V1122" t="s">
        <v>50</v>
      </c>
    </row>
    <row r="1123" spans="1:22" hidden="1">
      <c r="A1123">
        <v>2096</v>
      </c>
      <c r="B1123" s="22">
        <v>1</v>
      </c>
      <c r="C1123" s="22" t="s">
        <v>21</v>
      </c>
      <c r="D1123" s="22" t="s">
        <v>12</v>
      </c>
      <c r="E1123" s="22">
        <v>63</v>
      </c>
      <c r="F1123" s="22">
        <v>37</v>
      </c>
      <c r="G1123" s="22" t="s">
        <v>2177</v>
      </c>
      <c r="H1123" s="22" t="s">
        <v>439</v>
      </c>
      <c r="I1123" s="22">
        <v>0</v>
      </c>
      <c r="J1123" s="22">
        <v>1</v>
      </c>
      <c r="K1123" s="22">
        <v>0</v>
      </c>
      <c r="L1123" s="22">
        <v>0</v>
      </c>
      <c r="M1123" s="22" t="s">
        <v>2178</v>
      </c>
      <c r="N1123" s="22">
        <v>0</v>
      </c>
      <c r="O1123" s="22">
        <v>0</v>
      </c>
      <c r="P1123" s="22">
        <v>0</v>
      </c>
      <c r="Q1123" s="22">
        <v>1</v>
      </c>
      <c r="R1123">
        <f>IFERROR(IF(I1123=1,VLOOKUP(F1123,Lookup!$A$2:$B$15,2,FALSE),0),0.5)</f>
        <v>0</v>
      </c>
      <c r="S1123">
        <f>IF(K1123=1,1,IFERROR(IF(H1123="pass",VLOOKUP(F1123,[1]Lookup!$D$2:$E$26,2,FALSE),0),1.6))</f>
        <v>1.6</v>
      </c>
      <c r="T1123" s="6">
        <v>1.6</v>
      </c>
      <c r="U1123" s="6">
        <f t="shared" si="17"/>
        <v>1.6</v>
      </c>
      <c r="V1123" t="s">
        <v>456</v>
      </c>
    </row>
    <row r="1124" spans="1:22" hidden="1">
      <c r="A1124">
        <v>2097</v>
      </c>
      <c r="B1124" s="22">
        <v>1</v>
      </c>
      <c r="C1124" s="22" t="s">
        <v>21</v>
      </c>
      <c r="D1124" s="22" t="s">
        <v>12</v>
      </c>
      <c r="E1124" s="22">
        <v>62</v>
      </c>
      <c r="F1124" s="22">
        <v>38</v>
      </c>
      <c r="G1124" s="22" t="s">
        <v>2179</v>
      </c>
      <c r="H1124" s="22" t="s">
        <v>439</v>
      </c>
      <c r="I1124" s="22">
        <v>0</v>
      </c>
      <c r="J1124" s="22">
        <v>1</v>
      </c>
      <c r="K1124" s="22">
        <v>0</v>
      </c>
      <c r="L1124" s="22">
        <v>0</v>
      </c>
      <c r="M1124" s="22" t="s">
        <v>2156</v>
      </c>
      <c r="N1124" s="22">
        <v>32</v>
      </c>
      <c r="O1124" s="22">
        <v>32</v>
      </c>
      <c r="P1124" s="22">
        <v>0</v>
      </c>
      <c r="Q1124" s="22">
        <v>1</v>
      </c>
      <c r="R1124">
        <f>IFERROR(IF(I1124=1,VLOOKUP(F1124,Lookup!$A$2:$B$15,2,FALSE),0),0.5)</f>
        <v>0</v>
      </c>
      <c r="S1124">
        <f>IF(K1124=1,1,IFERROR(IF(H1124="pass",VLOOKUP(F1124,[1]Lookup!$D$2:$E$26,2,FALSE),0),1.6))</f>
        <v>1.6</v>
      </c>
      <c r="T1124" s="6">
        <v>2.16</v>
      </c>
      <c r="U1124" s="6">
        <f t="shared" si="17"/>
        <v>2.16</v>
      </c>
      <c r="V1124" t="s">
        <v>157</v>
      </c>
    </row>
    <row r="1125" spans="1:22" hidden="1">
      <c r="A1125">
        <v>2098</v>
      </c>
      <c r="B1125" s="22">
        <v>1</v>
      </c>
      <c r="C1125" s="22" t="s">
        <v>21</v>
      </c>
      <c r="D1125" s="22" t="s">
        <v>12</v>
      </c>
      <c r="E1125" s="22">
        <v>62</v>
      </c>
      <c r="F1125" s="22">
        <v>38</v>
      </c>
      <c r="G1125" s="22" t="s">
        <v>2180</v>
      </c>
      <c r="H1125" s="22" t="s">
        <v>439</v>
      </c>
      <c r="I1125" s="22">
        <v>0</v>
      </c>
      <c r="J1125" s="22">
        <v>1</v>
      </c>
      <c r="K1125" s="22">
        <v>0</v>
      </c>
      <c r="L1125" s="22">
        <v>0</v>
      </c>
      <c r="M1125" s="22" t="s">
        <v>2119</v>
      </c>
      <c r="N1125" s="22">
        <v>12</v>
      </c>
      <c r="O1125" s="22">
        <v>12</v>
      </c>
      <c r="P1125" s="22">
        <v>0</v>
      </c>
      <c r="Q1125" s="22">
        <v>1</v>
      </c>
      <c r="R1125">
        <f>IFERROR(IF(I1125=1,VLOOKUP(F1125,Lookup!$A$2:$B$15,2,FALSE),0),0.5)</f>
        <v>0</v>
      </c>
      <c r="S1125">
        <f>IF(K1125=1,1,IFERROR(IF(H1125="pass",VLOOKUP(F1125,[1]Lookup!$D$2:$E$26,2,FALSE),0),1.6))</f>
        <v>1.6</v>
      </c>
      <c r="T1125" s="6">
        <v>1.81</v>
      </c>
      <c r="U1125" s="6">
        <f t="shared" si="17"/>
        <v>1.81</v>
      </c>
      <c r="V1125" t="s">
        <v>464</v>
      </c>
    </row>
    <row r="1126" spans="1:22" hidden="1">
      <c r="A1126">
        <v>2105</v>
      </c>
      <c r="B1126" s="22">
        <v>1</v>
      </c>
      <c r="C1126" s="22" t="s">
        <v>21</v>
      </c>
      <c r="D1126" s="22" t="s">
        <v>12</v>
      </c>
      <c r="E1126" s="22">
        <v>71</v>
      </c>
      <c r="F1126" s="22">
        <v>29</v>
      </c>
      <c r="G1126" s="22" t="s">
        <v>2184</v>
      </c>
      <c r="H1126" s="22" t="s">
        <v>439</v>
      </c>
      <c r="I1126" s="22">
        <v>0</v>
      </c>
      <c r="J1126" s="22">
        <v>1</v>
      </c>
      <c r="K1126" s="22">
        <v>0</v>
      </c>
      <c r="L1126" s="22">
        <v>0</v>
      </c>
      <c r="M1126" s="22" t="s">
        <v>2115</v>
      </c>
      <c r="N1126" s="22">
        <v>19</v>
      </c>
      <c r="O1126" s="22">
        <v>19</v>
      </c>
      <c r="P1126" s="22">
        <v>0</v>
      </c>
      <c r="Q1126" s="22">
        <v>1</v>
      </c>
      <c r="R1126">
        <f>IFERROR(IF(I1126=1,VLOOKUP(F1126,Lookup!$A$2:$B$15,2,FALSE),0),0.5)</f>
        <v>0</v>
      </c>
      <c r="S1126">
        <f>IF(K1126=1,1,IFERROR(IF(H1126="pass",VLOOKUP(F1126,[1]Lookup!$D$2:$E$26,2,FALSE),0),1.6))</f>
        <v>1.6</v>
      </c>
      <c r="T1126" s="6">
        <v>1.9325000000000001</v>
      </c>
      <c r="U1126" s="6">
        <f t="shared" si="17"/>
        <v>1.9325000000000001</v>
      </c>
      <c r="V1126" t="s">
        <v>82</v>
      </c>
    </row>
    <row r="1127" spans="1:22" hidden="1">
      <c r="A1127">
        <v>2106</v>
      </c>
      <c r="B1127" s="22">
        <v>1</v>
      </c>
      <c r="C1127" s="22" t="s">
        <v>21</v>
      </c>
      <c r="D1127" s="22" t="s">
        <v>12</v>
      </c>
      <c r="E1127" s="22">
        <v>71</v>
      </c>
      <c r="F1127" s="22">
        <v>29</v>
      </c>
      <c r="G1127" s="22" t="s">
        <v>2185</v>
      </c>
      <c r="H1127" s="22" t="s">
        <v>439</v>
      </c>
      <c r="I1127" s="22">
        <v>0</v>
      </c>
      <c r="J1127" s="22">
        <v>1</v>
      </c>
      <c r="K1127" s="22">
        <v>0</v>
      </c>
      <c r="L1127" s="22">
        <v>0</v>
      </c>
      <c r="M1127" s="22" t="s">
        <v>2109</v>
      </c>
      <c r="N1127" s="22">
        <v>14</v>
      </c>
      <c r="O1127" s="22">
        <v>14</v>
      </c>
      <c r="P1127" s="22">
        <v>0</v>
      </c>
      <c r="Q1127" s="22">
        <v>1</v>
      </c>
      <c r="R1127">
        <f>IFERROR(IF(I1127=1,VLOOKUP(F1127,Lookup!$A$2:$B$15,2,FALSE),0),0.5)</f>
        <v>0</v>
      </c>
      <c r="S1127">
        <f>IF(K1127=1,1,IFERROR(IF(H1127="pass",VLOOKUP(F1127,[1]Lookup!$D$2:$E$26,2,FALSE),0),1.6))</f>
        <v>1.6</v>
      </c>
      <c r="T1127" s="6">
        <v>1.845</v>
      </c>
      <c r="U1127" s="6">
        <f t="shared" si="17"/>
        <v>1.845</v>
      </c>
      <c r="V1127" t="s">
        <v>542</v>
      </c>
    </row>
    <row r="1128" spans="1:22" hidden="1">
      <c r="A1128">
        <v>2110</v>
      </c>
      <c r="B1128" s="22">
        <v>1</v>
      </c>
      <c r="C1128" s="22" t="s">
        <v>12</v>
      </c>
      <c r="D1128" s="22" t="s">
        <v>21</v>
      </c>
      <c r="E1128" s="22">
        <v>69</v>
      </c>
      <c r="F1128" s="22">
        <v>31</v>
      </c>
      <c r="G1128" s="22" t="s">
        <v>2187</v>
      </c>
      <c r="H1128" s="22" t="s">
        <v>439</v>
      </c>
      <c r="I1128" s="22">
        <v>0</v>
      </c>
      <c r="J1128" s="22">
        <v>1</v>
      </c>
      <c r="K1128" s="22">
        <v>0</v>
      </c>
      <c r="L1128" s="22">
        <v>0</v>
      </c>
      <c r="M1128" s="22" t="s">
        <v>2112</v>
      </c>
      <c r="N1128" s="22">
        <v>19</v>
      </c>
      <c r="O1128" s="22">
        <v>19</v>
      </c>
      <c r="P1128" s="22">
        <v>0</v>
      </c>
      <c r="Q1128" s="22">
        <v>1</v>
      </c>
      <c r="R1128">
        <f>IFERROR(IF(I1128=1,VLOOKUP(F1128,Lookup!$A$2:$B$15,2,FALSE),0),0.5)</f>
        <v>0</v>
      </c>
      <c r="S1128">
        <f>IF(K1128=1,1,IFERROR(IF(H1128="pass",VLOOKUP(F1128,[1]Lookup!$D$2:$E$26,2,FALSE),0),1.6))</f>
        <v>1.6</v>
      </c>
      <c r="T1128" s="6">
        <v>1.9325000000000001</v>
      </c>
      <c r="U1128" s="6">
        <f t="shared" si="17"/>
        <v>1.9325000000000001</v>
      </c>
      <c r="V1128" t="s">
        <v>453</v>
      </c>
    </row>
    <row r="1129" spans="1:22" hidden="1">
      <c r="A1129">
        <v>2111</v>
      </c>
      <c r="B1129" s="22">
        <v>1</v>
      </c>
      <c r="C1129" s="22" t="s">
        <v>12</v>
      </c>
      <c r="D1129" s="22" t="s">
        <v>21</v>
      </c>
      <c r="E1129" s="22">
        <v>49</v>
      </c>
      <c r="F1129" s="22">
        <v>51</v>
      </c>
      <c r="G1129" s="22" t="s">
        <v>2188</v>
      </c>
      <c r="H1129" s="22" t="s">
        <v>439</v>
      </c>
      <c r="I1129" s="22">
        <v>0</v>
      </c>
      <c r="J1129" s="22">
        <v>1</v>
      </c>
      <c r="K1129" s="22">
        <v>0</v>
      </c>
      <c r="L1129" s="22">
        <v>0</v>
      </c>
      <c r="M1129" s="22" t="s">
        <v>2099</v>
      </c>
      <c r="N1129" s="22">
        <v>4</v>
      </c>
      <c r="O1129" s="22">
        <v>4</v>
      </c>
      <c r="P1129" s="22">
        <v>0</v>
      </c>
      <c r="Q1129" s="22">
        <v>1</v>
      </c>
      <c r="R1129">
        <f>IFERROR(IF(I1129=1,VLOOKUP(F1129,Lookup!$A$2:$B$15,2,FALSE),0),0.5)</f>
        <v>0</v>
      </c>
      <c r="S1129">
        <f>IF(K1129=1,1,IFERROR(IF(H1129="pass",VLOOKUP(F1129,[1]Lookup!$D$2:$E$26,2,FALSE),0),1.6))</f>
        <v>1.6</v>
      </c>
      <c r="T1129" s="6">
        <v>1.6700000000000002</v>
      </c>
      <c r="U1129" s="6">
        <f t="shared" si="17"/>
        <v>1.6700000000000002</v>
      </c>
      <c r="V1129" t="s">
        <v>159</v>
      </c>
    </row>
    <row r="1130" spans="1:22" hidden="1">
      <c r="A1130">
        <v>2114</v>
      </c>
      <c r="B1130" s="22">
        <v>1</v>
      </c>
      <c r="C1130" s="22" t="s">
        <v>12</v>
      </c>
      <c r="D1130" s="22" t="s">
        <v>21</v>
      </c>
      <c r="E1130" s="22">
        <v>41</v>
      </c>
      <c r="F1130" s="22">
        <v>59</v>
      </c>
      <c r="G1130" s="22" t="s">
        <v>2190</v>
      </c>
      <c r="H1130" s="22" t="s">
        <v>439</v>
      </c>
      <c r="I1130" s="22">
        <v>0</v>
      </c>
      <c r="J1130" s="22">
        <v>1</v>
      </c>
      <c r="K1130" s="22">
        <v>0</v>
      </c>
      <c r="L1130" s="22">
        <v>0</v>
      </c>
      <c r="M1130" s="22" t="s">
        <v>2099</v>
      </c>
      <c r="N1130" s="22">
        <v>6</v>
      </c>
      <c r="O1130" s="22">
        <v>6</v>
      </c>
      <c r="P1130" s="22">
        <v>0</v>
      </c>
      <c r="Q1130" s="22">
        <v>1</v>
      </c>
      <c r="R1130">
        <f>IFERROR(IF(I1130=1,VLOOKUP(F1130,Lookup!$A$2:$B$15,2,FALSE),0),0.5)</f>
        <v>0</v>
      </c>
      <c r="S1130">
        <f>IF(K1130=1,1,IFERROR(IF(H1130="pass",VLOOKUP(F1130,[1]Lookup!$D$2:$E$26,2,FALSE),0),1.6))</f>
        <v>1.6</v>
      </c>
      <c r="T1130" s="6">
        <v>1.7050000000000001</v>
      </c>
      <c r="U1130" s="6">
        <f t="shared" si="17"/>
        <v>1.7050000000000001</v>
      </c>
      <c r="V1130" t="s">
        <v>159</v>
      </c>
    </row>
    <row r="1131" spans="1:22" hidden="1">
      <c r="A1131">
        <v>2117</v>
      </c>
      <c r="B1131" s="22">
        <v>1</v>
      </c>
      <c r="C1131" s="22" t="s">
        <v>12</v>
      </c>
      <c r="D1131" s="22" t="s">
        <v>21</v>
      </c>
      <c r="E1131" s="22">
        <v>22</v>
      </c>
      <c r="F1131" s="22">
        <v>78</v>
      </c>
      <c r="G1131" s="22" t="s">
        <v>2193</v>
      </c>
      <c r="H1131" s="22" t="s">
        <v>439</v>
      </c>
      <c r="I1131" s="22">
        <v>0</v>
      </c>
      <c r="J1131" s="22">
        <v>1</v>
      </c>
      <c r="K1131" s="22">
        <v>0</v>
      </c>
      <c r="L1131" s="22">
        <v>0</v>
      </c>
      <c r="M1131" s="22" t="s">
        <v>2112</v>
      </c>
      <c r="N1131" s="22">
        <v>22</v>
      </c>
      <c r="O1131" s="22">
        <v>22</v>
      </c>
      <c r="P1131" s="22">
        <v>0</v>
      </c>
      <c r="Q1131" s="22">
        <v>1</v>
      </c>
      <c r="R1131">
        <f>IFERROR(IF(I1131=1,VLOOKUP(F1131,Lookup!$A$2:$B$15,2,FALSE),0),0.5)</f>
        <v>0</v>
      </c>
      <c r="S1131">
        <f>IF(K1131=1,1,IFERROR(IF(H1131="pass",VLOOKUP(F1131,[1]Lookup!$D$2:$E$26,2,FALSE),0),1.6))</f>
        <v>1.8</v>
      </c>
      <c r="T1131" s="6">
        <v>1.9850000000000001</v>
      </c>
      <c r="U1131" s="6">
        <f t="shared" si="17"/>
        <v>1.8629000000000002</v>
      </c>
      <c r="V1131" t="s">
        <v>453</v>
      </c>
    </row>
    <row r="1132" spans="1:22" hidden="1">
      <c r="A1132">
        <v>2123</v>
      </c>
      <c r="B1132" s="22">
        <v>1</v>
      </c>
      <c r="C1132" s="22" t="s">
        <v>21</v>
      </c>
      <c r="D1132" s="22" t="s">
        <v>12</v>
      </c>
      <c r="E1132" s="22">
        <v>59</v>
      </c>
      <c r="F1132" s="22">
        <v>41</v>
      </c>
      <c r="G1132" s="22" t="s">
        <v>2198</v>
      </c>
      <c r="H1132" s="22" t="s">
        <v>439</v>
      </c>
      <c r="I1132" s="22">
        <v>0</v>
      </c>
      <c r="J1132" s="22">
        <v>1</v>
      </c>
      <c r="K1132" s="22">
        <v>0</v>
      </c>
      <c r="L1132" s="22">
        <v>0</v>
      </c>
      <c r="M1132" s="22" t="s">
        <v>2115</v>
      </c>
      <c r="N1132" s="22">
        <v>5</v>
      </c>
      <c r="O1132" s="22">
        <v>5</v>
      </c>
      <c r="P1132" s="22">
        <v>0</v>
      </c>
      <c r="Q1132" s="22">
        <v>1</v>
      </c>
      <c r="R1132">
        <f>IFERROR(IF(I1132=1,VLOOKUP(F1132,Lookup!$A$2:$B$15,2,FALSE),0),0.5)</f>
        <v>0</v>
      </c>
      <c r="S1132">
        <f>IF(K1132=1,1,IFERROR(IF(H1132="pass",VLOOKUP(F1132,[1]Lookup!$D$2:$E$26,2,FALSE),0),1.6))</f>
        <v>1.6</v>
      </c>
      <c r="T1132" s="6">
        <v>1.6875</v>
      </c>
      <c r="U1132" s="6">
        <f t="shared" si="17"/>
        <v>1.6875</v>
      </c>
      <c r="V1132" t="s">
        <v>82</v>
      </c>
    </row>
    <row r="1133" spans="1:22" hidden="1">
      <c r="A1133">
        <v>2128</v>
      </c>
      <c r="B1133" s="22">
        <v>1</v>
      </c>
      <c r="C1133" s="22" t="s">
        <v>21</v>
      </c>
      <c r="D1133" s="22" t="s">
        <v>12</v>
      </c>
      <c r="E1133" s="22">
        <v>26</v>
      </c>
      <c r="F1133" s="22">
        <v>74</v>
      </c>
      <c r="G1133" s="22" t="s">
        <v>2203</v>
      </c>
      <c r="H1133" s="22" t="s">
        <v>439</v>
      </c>
      <c r="I1133" s="22">
        <v>0</v>
      </c>
      <c r="J1133" s="22">
        <v>1</v>
      </c>
      <c r="K1133" s="22">
        <v>0</v>
      </c>
      <c r="L1133" s="22">
        <v>0</v>
      </c>
      <c r="M1133" s="22" t="s">
        <v>2115</v>
      </c>
      <c r="N1133" s="22">
        <v>0</v>
      </c>
      <c r="O1133" s="22">
        <v>0</v>
      </c>
      <c r="P1133" s="22">
        <v>0</v>
      </c>
      <c r="Q1133" s="22">
        <v>1</v>
      </c>
      <c r="R1133">
        <f>IFERROR(IF(I1133=1,VLOOKUP(F1133,Lookup!$A$2:$B$15,2,FALSE),0),0.5)</f>
        <v>0</v>
      </c>
      <c r="S1133">
        <f>IF(K1133=1,1,IFERROR(IF(H1133="pass",VLOOKUP(F1133,[1]Lookup!$D$2:$E$26,2,FALSE),0),1.6))</f>
        <v>1.6</v>
      </c>
      <c r="T1133" s="6">
        <v>1.6</v>
      </c>
      <c r="U1133" s="6">
        <f t="shared" si="17"/>
        <v>1.6</v>
      </c>
      <c r="V1133" t="s">
        <v>82</v>
      </c>
    </row>
    <row r="1134" spans="1:22" hidden="1">
      <c r="A1134">
        <v>2131</v>
      </c>
      <c r="B1134" s="22">
        <v>1</v>
      </c>
      <c r="C1134" s="22" t="s">
        <v>21</v>
      </c>
      <c r="D1134" s="22" t="s">
        <v>12</v>
      </c>
      <c r="E1134" s="22">
        <v>13</v>
      </c>
      <c r="F1134" s="22">
        <v>87</v>
      </c>
      <c r="G1134" s="22" t="s">
        <v>2206</v>
      </c>
      <c r="H1134" s="22" t="s">
        <v>439</v>
      </c>
      <c r="I1134" s="22">
        <v>0</v>
      </c>
      <c r="J1134" s="22">
        <v>1</v>
      </c>
      <c r="K1134" s="22">
        <v>0</v>
      </c>
      <c r="L1134" s="22">
        <v>0</v>
      </c>
      <c r="M1134" s="22" t="s">
        <v>2109</v>
      </c>
      <c r="N1134" s="22">
        <v>-2</v>
      </c>
      <c r="O1134" s="22">
        <v>-2</v>
      </c>
      <c r="P1134" s="22">
        <v>0</v>
      </c>
      <c r="Q1134" s="22">
        <v>1</v>
      </c>
      <c r="R1134">
        <f>IFERROR(IF(I1134=1,VLOOKUP(F1134,Lookup!$A$2:$B$15,2,FALSE),0),0.5)</f>
        <v>0</v>
      </c>
      <c r="S1134">
        <f>IF(K1134=1,1,IFERROR(IF(H1134="pass",VLOOKUP(F1134,[1]Lookup!$D$2:$E$26,2,FALSE),0),1.6))</f>
        <v>2.2000000000000002</v>
      </c>
      <c r="T1134" s="6">
        <v>1.5650000000000002</v>
      </c>
      <c r="U1134" s="6">
        <f t="shared" si="17"/>
        <v>1.9841000000000002</v>
      </c>
      <c r="V1134" t="s">
        <v>542</v>
      </c>
    </row>
    <row r="1135" spans="1:22" hidden="1">
      <c r="A1135">
        <v>2136</v>
      </c>
      <c r="B1135" s="22">
        <v>1</v>
      </c>
      <c r="C1135" s="22" t="s">
        <v>12</v>
      </c>
      <c r="D1135" s="22" t="s">
        <v>21</v>
      </c>
      <c r="E1135" s="22">
        <v>63</v>
      </c>
      <c r="F1135" s="22">
        <v>37</v>
      </c>
      <c r="G1135" s="22" t="s">
        <v>2208</v>
      </c>
      <c r="H1135" s="22" t="s">
        <v>439</v>
      </c>
      <c r="I1135" s="22">
        <v>0</v>
      </c>
      <c r="J1135" s="22">
        <v>1</v>
      </c>
      <c r="K1135" s="22">
        <v>0</v>
      </c>
      <c r="L1135" s="22">
        <v>0</v>
      </c>
      <c r="M1135" s="22" t="s">
        <v>2112</v>
      </c>
      <c r="N1135" s="22">
        <v>4</v>
      </c>
      <c r="O1135" s="22">
        <v>4</v>
      </c>
      <c r="P1135" s="22">
        <v>0</v>
      </c>
      <c r="Q1135" s="22">
        <v>1</v>
      </c>
      <c r="R1135">
        <f>IFERROR(IF(I1135=1,VLOOKUP(F1135,Lookup!$A$2:$B$15,2,FALSE),0),0.5)</f>
        <v>0</v>
      </c>
      <c r="S1135">
        <f>IF(K1135=1,1,IFERROR(IF(H1135="pass",VLOOKUP(F1135,[1]Lookup!$D$2:$E$26,2,FALSE),0),1.6))</f>
        <v>1.6</v>
      </c>
      <c r="T1135" s="6">
        <v>1.6700000000000002</v>
      </c>
      <c r="U1135" s="6">
        <f t="shared" si="17"/>
        <v>1.6700000000000002</v>
      </c>
      <c r="V1135" t="s">
        <v>453</v>
      </c>
    </row>
    <row r="1136" spans="1:22" hidden="1">
      <c r="A1136">
        <v>2141</v>
      </c>
      <c r="B1136" s="22">
        <v>1</v>
      </c>
      <c r="C1136" s="22" t="s">
        <v>21</v>
      </c>
      <c r="D1136" s="22" t="s">
        <v>12</v>
      </c>
      <c r="E1136" s="22">
        <v>39</v>
      </c>
      <c r="F1136" s="22">
        <v>61</v>
      </c>
      <c r="G1136" s="22" t="s">
        <v>2210</v>
      </c>
      <c r="H1136" s="22" t="s">
        <v>439</v>
      </c>
      <c r="I1136" s="22">
        <v>0</v>
      </c>
      <c r="J1136" s="22">
        <v>1</v>
      </c>
      <c r="K1136" s="22">
        <v>0</v>
      </c>
      <c r="L1136" s="22">
        <v>0</v>
      </c>
      <c r="M1136" s="22" t="s">
        <v>2178</v>
      </c>
      <c r="N1136" s="22">
        <v>0</v>
      </c>
      <c r="O1136" s="22">
        <v>0</v>
      </c>
      <c r="P1136" s="22">
        <v>0</v>
      </c>
      <c r="Q1136" s="22">
        <v>1</v>
      </c>
      <c r="R1136">
        <f>IFERROR(IF(I1136=1,VLOOKUP(F1136,Lookup!$A$2:$B$15,2,FALSE),0),0.5)</f>
        <v>0</v>
      </c>
      <c r="S1136">
        <f>IF(K1136=1,1,IFERROR(IF(H1136="pass",VLOOKUP(F1136,[1]Lookup!$D$2:$E$26,2,FALSE),0),1.6))</f>
        <v>1.6</v>
      </c>
      <c r="T1136" s="6">
        <v>1.6</v>
      </c>
      <c r="U1136" s="6">
        <f t="shared" si="17"/>
        <v>1.6</v>
      </c>
      <c r="V1136" t="s">
        <v>456</v>
      </c>
    </row>
    <row r="1137" spans="1:22" hidden="1">
      <c r="A1137">
        <v>2142</v>
      </c>
      <c r="B1137" s="22">
        <v>1</v>
      </c>
      <c r="C1137" s="22" t="s">
        <v>21</v>
      </c>
      <c r="D1137" s="22" t="s">
        <v>12</v>
      </c>
      <c r="E1137" s="22">
        <v>36</v>
      </c>
      <c r="F1137" s="22">
        <v>64</v>
      </c>
      <c r="G1137" s="22" t="s">
        <v>2211</v>
      </c>
      <c r="H1137" s="22" t="s">
        <v>439</v>
      </c>
      <c r="I1137" s="22">
        <v>0</v>
      </c>
      <c r="J1137" s="22">
        <v>1</v>
      </c>
      <c r="K1137" s="22">
        <v>0</v>
      </c>
      <c r="L1137" s="22">
        <v>0</v>
      </c>
      <c r="M1137" s="22" t="s">
        <v>2105</v>
      </c>
      <c r="N1137" s="22">
        <v>-4</v>
      </c>
      <c r="O1137" s="22">
        <v>-4</v>
      </c>
      <c r="P1137" s="22">
        <v>0</v>
      </c>
      <c r="Q1137" s="22">
        <v>1</v>
      </c>
      <c r="R1137">
        <f>IFERROR(IF(I1137=1,VLOOKUP(F1137,Lookup!$A$2:$B$15,2,FALSE),0),0.5)</f>
        <v>0</v>
      </c>
      <c r="S1137">
        <f>IF(K1137=1,1,IFERROR(IF(H1137="pass",VLOOKUP(F1137,[1]Lookup!$D$2:$E$26,2,FALSE),0),1.6))</f>
        <v>1.6</v>
      </c>
      <c r="T1137" s="6">
        <v>1.53</v>
      </c>
      <c r="U1137" s="6">
        <f t="shared" si="17"/>
        <v>1.53</v>
      </c>
      <c r="V1137" t="s">
        <v>63</v>
      </c>
    </row>
    <row r="1138" spans="1:22" hidden="1">
      <c r="A1138">
        <v>2152</v>
      </c>
      <c r="B1138" s="22">
        <v>1</v>
      </c>
      <c r="C1138" s="22" t="s">
        <v>12</v>
      </c>
      <c r="D1138" s="22" t="s">
        <v>21</v>
      </c>
      <c r="E1138" s="22">
        <v>50</v>
      </c>
      <c r="F1138" s="22">
        <v>50</v>
      </c>
      <c r="G1138" s="22" t="s">
        <v>2218</v>
      </c>
      <c r="H1138" s="22" t="s">
        <v>439</v>
      </c>
      <c r="I1138" s="22">
        <v>0</v>
      </c>
      <c r="J1138" s="22">
        <v>1</v>
      </c>
      <c r="K1138" s="22">
        <v>0</v>
      </c>
      <c r="L1138" s="22">
        <v>0</v>
      </c>
      <c r="M1138" s="22" t="s">
        <v>2219</v>
      </c>
      <c r="N1138" s="22">
        <v>30</v>
      </c>
      <c r="O1138" s="22">
        <v>30</v>
      </c>
      <c r="P1138" s="22">
        <v>0</v>
      </c>
      <c r="Q1138" s="22">
        <v>1</v>
      </c>
      <c r="R1138">
        <f>IFERROR(IF(I1138=1,VLOOKUP(F1138,Lookup!$A$2:$B$15,2,FALSE),0),0.5)</f>
        <v>0</v>
      </c>
      <c r="S1138">
        <f>IF(K1138=1,1,IFERROR(IF(H1138="pass",VLOOKUP(F1138,[1]Lookup!$D$2:$E$26,2,FALSE),0),1.6))</f>
        <v>1.6</v>
      </c>
      <c r="T1138" s="6">
        <v>2.125</v>
      </c>
      <c r="U1138" s="6">
        <f t="shared" si="17"/>
        <v>2.125</v>
      </c>
      <c r="V1138" t="s">
        <v>390</v>
      </c>
    </row>
    <row r="1139" spans="1:22" hidden="1">
      <c r="A1139">
        <v>2154</v>
      </c>
      <c r="B1139" s="22">
        <v>1</v>
      </c>
      <c r="C1139" s="22" t="s">
        <v>12</v>
      </c>
      <c r="D1139" s="22" t="s">
        <v>21</v>
      </c>
      <c r="E1139" s="22">
        <v>20</v>
      </c>
      <c r="F1139" s="22">
        <v>80</v>
      </c>
      <c r="G1139" s="22" t="s">
        <v>2220</v>
      </c>
      <c r="H1139" s="22" t="s">
        <v>439</v>
      </c>
      <c r="I1139" s="22">
        <v>0</v>
      </c>
      <c r="J1139" s="22">
        <v>1</v>
      </c>
      <c r="K1139" s="22">
        <v>0</v>
      </c>
      <c r="L1139" s="22">
        <v>0</v>
      </c>
      <c r="M1139" s="22" t="s">
        <v>2112</v>
      </c>
      <c r="N1139" s="22">
        <v>5</v>
      </c>
      <c r="O1139" s="22">
        <v>5</v>
      </c>
      <c r="P1139" s="22">
        <v>0</v>
      </c>
      <c r="Q1139" s="22">
        <v>1</v>
      </c>
      <c r="R1139">
        <f>IFERROR(IF(I1139=1,VLOOKUP(F1139,Lookup!$A$2:$B$15,2,FALSE),0),0.5)</f>
        <v>0</v>
      </c>
      <c r="S1139">
        <f>IF(K1139=1,1,IFERROR(IF(H1139="pass",VLOOKUP(F1139,[1]Lookup!$D$2:$E$26,2,FALSE),0),1.6))</f>
        <v>1.8</v>
      </c>
      <c r="T1139" s="6">
        <v>1.6875</v>
      </c>
      <c r="U1139" s="6">
        <f t="shared" si="17"/>
        <v>1.7617500000000001</v>
      </c>
      <c r="V1139" t="s">
        <v>453</v>
      </c>
    </row>
    <row r="1140" spans="1:22" hidden="1">
      <c r="A1140">
        <v>2156</v>
      </c>
      <c r="B1140" s="22">
        <v>1</v>
      </c>
      <c r="C1140" s="22" t="s">
        <v>12</v>
      </c>
      <c r="D1140" s="22" t="s">
        <v>21</v>
      </c>
      <c r="E1140" s="22">
        <v>8</v>
      </c>
      <c r="F1140" s="22">
        <v>92</v>
      </c>
      <c r="G1140" s="22" t="s">
        <v>2221</v>
      </c>
      <c r="H1140" s="22" t="s">
        <v>439</v>
      </c>
      <c r="I1140" s="22">
        <v>0</v>
      </c>
      <c r="J1140" s="22">
        <v>1</v>
      </c>
      <c r="K1140" s="22">
        <v>0</v>
      </c>
      <c r="L1140" s="22">
        <v>0</v>
      </c>
      <c r="M1140" s="22" t="s">
        <v>2112</v>
      </c>
      <c r="N1140" s="22">
        <v>8</v>
      </c>
      <c r="O1140" s="22">
        <v>8</v>
      </c>
      <c r="P1140" s="22">
        <v>0</v>
      </c>
      <c r="Q1140" s="22">
        <v>1</v>
      </c>
      <c r="R1140">
        <f>IFERROR(IF(I1140=1,VLOOKUP(F1140,Lookup!$A$2:$B$15,2,FALSE),0),0.5)</f>
        <v>0</v>
      </c>
      <c r="S1140">
        <f>IF(K1140=1,1,IFERROR(IF(H1140="pass",VLOOKUP(F1140,[1]Lookup!$D$2:$E$26,2,FALSE),0),1.6))</f>
        <v>2.7</v>
      </c>
      <c r="T1140" s="6">
        <v>1.74</v>
      </c>
      <c r="U1140" s="6">
        <f t="shared" si="17"/>
        <v>2.3736000000000002</v>
      </c>
      <c r="V1140" t="s">
        <v>453</v>
      </c>
    </row>
    <row r="1141" spans="1:22" hidden="1">
      <c r="A1141">
        <v>2174</v>
      </c>
      <c r="B1141" s="22">
        <v>1</v>
      </c>
      <c r="C1141" s="22" t="s">
        <v>22</v>
      </c>
      <c r="D1141" s="22" t="s">
        <v>16</v>
      </c>
      <c r="E1141" s="22">
        <v>43</v>
      </c>
      <c r="F1141" s="22">
        <v>57</v>
      </c>
      <c r="G1141" s="22" t="s">
        <v>2227</v>
      </c>
      <c r="H1141" s="22" t="s">
        <v>439</v>
      </c>
      <c r="I1141" s="22">
        <v>0</v>
      </c>
      <c r="J1141" s="22">
        <v>1</v>
      </c>
      <c r="K1141" s="22">
        <v>0</v>
      </c>
      <c r="L1141" s="22">
        <v>0</v>
      </c>
      <c r="M1141" s="22" t="s">
        <v>2228</v>
      </c>
      <c r="N1141" s="22">
        <v>1</v>
      </c>
      <c r="O1141" s="22">
        <v>1</v>
      </c>
      <c r="P1141" s="22">
        <v>0</v>
      </c>
      <c r="Q1141" s="22">
        <v>1</v>
      </c>
      <c r="R1141">
        <f>IFERROR(IF(I1141=1,VLOOKUP(F1141,Lookup!$A$2:$B$15,2,FALSE),0),0.5)</f>
        <v>0</v>
      </c>
      <c r="S1141">
        <f>IF(K1141=1,1,IFERROR(IF(H1141="pass",VLOOKUP(F1141,[1]Lookup!$D$2:$E$26,2,FALSE),0),1.6))</f>
        <v>1.6</v>
      </c>
      <c r="T1141" s="6">
        <v>1.6175000000000002</v>
      </c>
      <c r="U1141" s="6">
        <f t="shared" si="17"/>
        <v>1.6175000000000002</v>
      </c>
      <c r="V1141" t="s">
        <v>459</v>
      </c>
    </row>
    <row r="1142" spans="1:22" hidden="1">
      <c r="A1142">
        <v>2175</v>
      </c>
      <c r="B1142" s="22">
        <v>1</v>
      </c>
      <c r="C1142" s="22" t="s">
        <v>22</v>
      </c>
      <c r="D1142" s="22" t="s">
        <v>16</v>
      </c>
      <c r="E1142" s="22">
        <v>42</v>
      </c>
      <c r="F1142" s="22">
        <v>58</v>
      </c>
      <c r="G1142" s="22" t="s">
        <v>2231</v>
      </c>
      <c r="H1142" s="22" t="s">
        <v>439</v>
      </c>
      <c r="I1142" s="22">
        <v>0</v>
      </c>
      <c r="J1142" s="22">
        <v>1</v>
      </c>
      <c r="K1142" s="22">
        <v>0</v>
      </c>
      <c r="L1142" s="22">
        <v>0</v>
      </c>
      <c r="M1142" s="22" t="s">
        <v>2226</v>
      </c>
      <c r="N1142" s="22">
        <v>7</v>
      </c>
      <c r="O1142" s="22">
        <v>7</v>
      </c>
      <c r="P1142" s="22">
        <v>0</v>
      </c>
      <c r="Q1142" s="22">
        <v>1</v>
      </c>
      <c r="R1142">
        <f>IFERROR(IF(I1142=1,VLOOKUP(F1142,Lookup!$A$2:$B$15,2,FALSE),0),0.5)</f>
        <v>0</v>
      </c>
      <c r="S1142">
        <f>IF(K1142=1,1,IFERROR(IF(H1142="pass",VLOOKUP(F1142,[1]Lookup!$D$2:$E$26,2,FALSE),0),1.6))</f>
        <v>1.6</v>
      </c>
      <c r="T1142" s="6">
        <v>1.7225000000000001</v>
      </c>
      <c r="U1142" s="6">
        <f t="shared" si="17"/>
        <v>1.7225000000000001</v>
      </c>
      <c r="V1142" t="s">
        <v>64</v>
      </c>
    </row>
    <row r="1143" spans="1:22" hidden="1">
      <c r="A1143">
        <v>2176</v>
      </c>
      <c r="B1143" s="22">
        <v>1</v>
      </c>
      <c r="C1143" s="22" t="s">
        <v>22</v>
      </c>
      <c r="D1143" s="22" t="s">
        <v>16</v>
      </c>
      <c r="E1143" s="22">
        <v>31</v>
      </c>
      <c r="F1143" s="22">
        <v>69</v>
      </c>
      <c r="G1143" s="22" t="s">
        <v>2232</v>
      </c>
      <c r="H1143" s="22" t="s">
        <v>439</v>
      </c>
      <c r="I1143" s="22">
        <v>0</v>
      </c>
      <c r="J1143" s="22">
        <v>1</v>
      </c>
      <c r="K1143" s="22">
        <v>0</v>
      </c>
      <c r="L1143" s="22">
        <v>0</v>
      </c>
      <c r="M1143" s="22" t="s">
        <v>2233</v>
      </c>
      <c r="N1143" s="22">
        <v>7</v>
      </c>
      <c r="O1143" s="22">
        <v>7</v>
      </c>
      <c r="P1143" s="22">
        <v>0</v>
      </c>
      <c r="Q1143" s="22">
        <v>1</v>
      </c>
      <c r="R1143">
        <f>IFERROR(IF(I1143=1,VLOOKUP(F1143,Lookup!$A$2:$B$15,2,FALSE),0),0.5)</f>
        <v>0</v>
      </c>
      <c r="S1143">
        <f>IF(K1143=1,1,IFERROR(IF(H1143="pass",VLOOKUP(F1143,[1]Lookup!$D$2:$E$26,2,FALSE),0),1.6))</f>
        <v>1.6</v>
      </c>
      <c r="T1143" s="6">
        <v>1.7225000000000001</v>
      </c>
      <c r="U1143" s="6">
        <f t="shared" si="17"/>
        <v>1.7225000000000001</v>
      </c>
      <c r="V1143" t="s">
        <v>506</v>
      </c>
    </row>
    <row r="1144" spans="1:22" hidden="1">
      <c r="A1144">
        <v>2178</v>
      </c>
      <c r="B1144" s="22">
        <v>1</v>
      </c>
      <c r="C1144" s="22" t="s">
        <v>22</v>
      </c>
      <c r="D1144" s="22" t="s">
        <v>16</v>
      </c>
      <c r="E1144" s="22">
        <v>28</v>
      </c>
      <c r="F1144" s="22">
        <v>72</v>
      </c>
      <c r="G1144" s="22" t="s">
        <v>2235</v>
      </c>
      <c r="H1144" s="22" t="s">
        <v>439</v>
      </c>
      <c r="I1144" s="22">
        <v>0</v>
      </c>
      <c r="J1144" s="22">
        <v>1</v>
      </c>
      <c r="K1144" s="22">
        <v>0</v>
      </c>
      <c r="L1144" s="22">
        <v>0</v>
      </c>
      <c r="M1144" s="22" t="s">
        <v>2226</v>
      </c>
      <c r="N1144" s="22">
        <v>12</v>
      </c>
      <c r="O1144" s="22">
        <v>12</v>
      </c>
      <c r="P1144" s="22">
        <v>0</v>
      </c>
      <c r="Q1144" s="22">
        <v>1</v>
      </c>
      <c r="R1144">
        <f>IFERROR(IF(I1144=1,VLOOKUP(F1144,Lookup!$A$2:$B$15,2,FALSE),0),0.5)</f>
        <v>0</v>
      </c>
      <c r="S1144">
        <f>IF(K1144=1,1,IFERROR(IF(H1144="pass",VLOOKUP(F1144,[1]Lookup!$D$2:$E$26,2,FALSE),0),1.6))</f>
        <v>1.6</v>
      </c>
      <c r="T1144" s="6">
        <v>1.81</v>
      </c>
      <c r="U1144" s="6">
        <f t="shared" si="17"/>
        <v>1.81</v>
      </c>
      <c r="V1144" t="s">
        <v>64</v>
      </c>
    </row>
    <row r="1145" spans="1:22" hidden="1">
      <c r="A1145">
        <v>2181</v>
      </c>
      <c r="B1145" s="22">
        <v>1</v>
      </c>
      <c r="C1145" s="22" t="s">
        <v>22</v>
      </c>
      <c r="D1145" s="22" t="s">
        <v>16</v>
      </c>
      <c r="E1145" s="22">
        <v>13</v>
      </c>
      <c r="F1145" s="22">
        <v>87</v>
      </c>
      <c r="G1145" s="22" t="s">
        <v>2237</v>
      </c>
      <c r="H1145" s="22" t="s">
        <v>439</v>
      </c>
      <c r="I1145" s="22">
        <v>0</v>
      </c>
      <c r="J1145" s="22">
        <v>1</v>
      </c>
      <c r="K1145" s="22">
        <v>0</v>
      </c>
      <c r="L1145" s="22">
        <v>0</v>
      </c>
      <c r="M1145" s="22" t="s">
        <v>2238</v>
      </c>
      <c r="N1145" s="22">
        <v>1</v>
      </c>
      <c r="O1145" s="22">
        <v>1</v>
      </c>
      <c r="P1145" s="22">
        <v>0</v>
      </c>
      <c r="Q1145" s="22">
        <v>1</v>
      </c>
      <c r="R1145">
        <f>IFERROR(IF(I1145=1,VLOOKUP(F1145,Lookup!$A$2:$B$15,2,FALSE),0),0.5)</f>
        <v>0</v>
      </c>
      <c r="S1145">
        <f>IF(K1145=1,1,IFERROR(IF(H1145="pass",VLOOKUP(F1145,[1]Lookup!$D$2:$E$26,2,FALSE),0),1.6))</f>
        <v>2.2000000000000002</v>
      </c>
      <c r="T1145" s="6">
        <v>1.6175000000000002</v>
      </c>
      <c r="U1145" s="6">
        <f t="shared" si="17"/>
        <v>2.0019500000000003</v>
      </c>
      <c r="V1145" t="s">
        <v>99</v>
      </c>
    </row>
    <row r="1146" spans="1:22" hidden="1">
      <c r="A1146">
        <v>2183</v>
      </c>
      <c r="B1146" s="22">
        <v>1</v>
      </c>
      <c r="C1146" s="22" t="s">
        <v>22</v>
      </c>
      <c r="D1146" s="22" t="s">
        <v>16</v>
      </c>
      <c r="E1146" s="22">
        <v>3</v>
      </c>
      <c r="F1146" s="22">
        <v>97</v>
      </c>
      <c r="G1146" s="22" t="s">
        <v>2240</v>
      </c>
      <c r="H1146" s="22" t="s">
        <v>439</v>
      </c>
      <c r="I1146" s="22">
        <v>0</v>
      </c>
      <c r="J1146" s="22">
        <v>1</v>
      </c>
      <c r="K1146" s="22">
        <v>0</v>
      </c>
      <c r="L1146" s="22">
        <v>0</v>
      </c>
      <c r="M1146" s="22" t="s">
        <v>2241</v>
      </c>
      <c r="N1146" s="22">
        <v>3</v>
      </c>
      <c r="O1146" s="22">
        <v>3</v>
      </c>
      <c r="P1146" s="22">
        <v>0</v>
      </c>
      <c r="Q1146" s="22">
        <v>1</v>
      </c>
      <c r="R1146">
        <f>IFERROR(IF(I1146=1,VLOOKUP(F1146,Lookup!$A$2:$B$15,2,FALSE),0),0.5)</f>
        <v>0</v>
      </c>
      <c r="S1146">
        <f>IF(K1146=1,1,IFERROR(IF(H1146="pass",VLOOKUP(F1146,[1]Lookup!$D$2:$E$26,2,FALSE),0),1.6))</f>
        <v>3.5</v>
      </c>
      <c r="T1146" s="6">
        <v>1.6525000000000001</v>
      </c>
      <c r="U1146" s="6">
        <f t="shared" si="17"/>
        <v>3.5</v>
      </c>
      <c r="V1146" t="s">
        <v>158</v>
      </c>
    </row>
    <row r="1147" spans="1:22" hidden="1">
      <c r="A1147">
        <v>2188</v>
      </c>
      <c r="B1147" s="22">
        <v>1</v>
      </c>
      <c r="C1147" s="22" t="s">
        <v>16</v>
      </c>
      <c r="D1147" s="22" t="s">
        <v>22</v>
      </c>
      <c r="E1147" s="22">
        <v>50</v>
      </c>
      <c r="F1147" s="22">
        <v>50</v>
      </c>
      <c r="G1147" s="22" t="s">
        <v>2245</v>
      </c>
      <c r="H1147" s="22" t="s">
        <v>439</v>
      </c>
      <c r="I1147" s="22">
        <v>0</v>
      </c>
      <c r="J1147" s="22">
        <v>1</v>
      </c>
      <c r="K1147" s="22">
        <v>0</v>
      </c>
      <c r="L1147" s="22">
        <v>0</v>
      </c>
      <c r="M1147" s="22" t="s">
        <v>2244</v>
      </c>
      <c r="N1147" s="22">
        <v>-3</v>
      </c>
      <c r="O1147" s="22">
        <v>-3</v>
      </c>
      <c r="P1147" s="22">
        <v>0</v>
      </c>
      <c r="Q1147" s="22">
        <v>1</v>
      </c>
      <c r="R1147">
        <f>IFERROR(IF(I1147=1,VLOOKUP(F1147,Lookup!$A$2:$B$15,2,FALSE),0),0.5)</f>
        <v>0</v>
      </c>
      <c r="S1147">
        <f>IF(K1147=1,1,IFERROR(IF(H1147="pass",VLOOKUP(F1147,[1]Lookup!$D$2:$E$26,2,FALSE),0),1.6))</f>
        <v>1.6</v>
      </c>
      <c r="T1147" s="6">
        <v>1.5475000000000001</v>
      </c>
      <c r="U1147" s="6">
        <f t="shared" si="17"/>
        <v>1.5475000000000001</v>
      </c>
      <c r="V1147" t="s">
        <v>422</v>
      </c>
    </row>
    <row r="1148" spans="1:22" hidden="1">
      <c r="A1148">
        <v>2189</v>
      </c>
      <c r="B1148" s="22">
        <v>1</v>
      </c>
      <c r="C1148" s="22" t="s">
        <v>16</v>
      </c>
      <c r="D1148" s="22" t="s">
        <v>22</v>
      </c>
      <c r="E1148" s="22">
        <v>39</v>
      </c>
      <c r="F1148" s="22">
        <v>61</v>
      </c>
      <c r="G1148" s="22" t="s">
        <v>2246</v>
      </c>
      <c r="H1148" s="22" t="s">
        <v>439</v>
      </c>
      <c r="I1148" s="22">
        <v>0</v>
      </c>
      <c r="J1148" s="22">
        <v>1</v>
      </c>
      <c r="K1148" s="22">
        <v>0</v>
      </c>
      <c r="L1148" s="22">
        <v>0</v>
      </c>
      <c r="M1148" s="22" t="s">
        <v>2244</v>
      </c>
      <c r="N1148" s="22">
        <v>0</v>
      </c>
      <c r="O1148" s="22">
        <v>0</v>
      </c>
      <c r="P1148" s="22">
        <v>0</v>
      </c>
      <c r="Q1148" s="22">
        <v>1</v>
      </c>
      <c r="R1148">
        <f>IFERROR(IF(I1148=1,VLOOKUP(F1148,Lookup!$A$2:$B$15,2,FALSE),0),0.5)</f>
        <v>0</v>
      </c>
      <c r="S1148">
        <f>IF(K1148=1,1,IFERROR(IF(H1148="pass",VLOOKUP(F1148,[1]Lookup!$D$2:$E$26,2,FALSE),0),1.6))</f>
        <v>1.6</v>
      </c>
      <c r="T1148" s="6">
        <v>1.6</v>
      </c>
      <c r="U1148" s="6">
        <f t="shared" si="17"/>
        <v>1.6</v>
      </c>
      <c r="V1148" t="s">
        <v>422</v>
      </c>
    </row>
    <row r="1149" spans="1:22" hidden="1">
      <c r="A1149">
        <v>2194</v>
      </c>
      <c r="B1149" s="22">
        <v>1</v>
      </c>
      <c r="C1149" s="22" t="s">
        <v>16</v>
      </c>
      <c r="D1149" s="22" t="s">
        <v>22</v>
      </c>
      <c r="E1149" s="22">
        <v>18</v>
      </c>
      <c r="F1149" s="22">
        <v>82</v>
      </c>
      <c r="G1149" s="22" t="s">
        <v>2252</v>
      </c>
      <c r="H1149" s="22" t="s">
        <v>439</v>
      </c>
      <c r="I1149" s="22">
        <v>0</v>
      </c>
      <c r="J1149" s="22">
        <v>1</v>
      </c>
      <c r="K1149" s="22">
        <v>0</v>
      </c>
      <c r="L1149" s="22">
        <v>0</v>
      </c>
      <c r="M1149" s="22" t="s">
        <v>1595</v>
      </c>
      <c r="N1149" s="22">
        <v>18</v>
      </c>
      <c r="O1149" s="22">
        <v>18</v>
      </c>
      <c r="P1149" s="22">
        <v>0</v>
      </c>
      <c r="Q1149" s="22">
        <v>1</v>
      </c>
      <c r="R1149">
        <f>IFERROR(IF(I1149=1,VLOOKUP(F1149,Lookup!$A$2:$B$15,2,FALSE),0),0.5)</f>
        <v>0</v>
      </c>
      <c r="S1149">
        <f>IF(K1149=1,1,IFERROR(IF(H1149="pass",VLOOKUP(F1149,[1]Lookup!$D$2:$E$26,2,FALSE),0),1.6))</f>
        <v>2</v>
      </c>
      <c r="T1149" s="6">
        <v>1.915</v>
      </c>
      <c r="U1149" s="6">
        <f t="shared" si="17"/>
        <v>1.9711000000000001</v>
      </c>
      <c r="V1149" t="s">
        <v>474</v>
      </c>
    </row>
    <row r="1150" spans="1:22" hidden="1">
      <c r="A1150">
        <v>2198</v>
      </c>
      <c r="B1150" s="22">
        <v>1</v>
      </c>
      <c r="C1150" s="22" t="s">
        <v>22</v>
      </c>
      <c r="D1150" s="22" t="s">
        <v>16</v>
      </c>
      <c r="E1150" s="22">
        <v>68</v>
      </c>
      <c r="F1150" s="22">
        <v>32</v>
      </c>
      <c r="G1150" s="22" t="s">
        <v>2254</v>
      </c>
      <c r="H1150" s="22" t="s">
        <v>439</v>
      </c>
      <c r="I1150" s="22">
        <v>0</v>
      </c>
      <c r="J1150" s="22">
        <v>1</v>
      </c>
      <c r="K1150" s="22">
        <v>0</v>
      </c>
      <c r="L1150" s="22">
        <v>0</v>
      </c>
      <c r="M1150" s="22" t="s">
        <v>2255</v>
      </c>
      <c r="N1150" s="22">
        <v>-2</v>
      </c>
      <c r="O1150" s="22">
        <v>-2</v>
      </c>
      <c r="P1150" s="22">
        <v>0</v>
      </c>
      <c r="Q1150" s="22">
        <v>1</v>
      </c>
      <c r="R1150">
        <f>IFERROR(IF(I1150=1,VLOOKUP(F1150,Lookup!$A$2:$B$15,2,FALSE),0),0.5)</f>
        <v>0</v>
      </c>
      <c r="S1150">
        <f>IF(K1150=1,1,IFERROR(IF(H1150="pass",VLOOKUP(F1150,[1]Lookup!$D$2:$E$26,2,FALSE),0),1.6))</f>
        <v>1.6</v>
      </c>
      <c r="T1150" s="6">
        <v>1.5650000000000002</v>
      </c>
      <c r="U1150" s="6">
        <f t="shared" si="17"/>
        <v>1.5650000000000002</v>
      </c>
      <c r="V1150" t="s">
        <v>406</v>
      </c>
    </row>
    <row r="1151" spans="1:22" hidden="1">
      <c r="A1151">
        <v>2309</v>
      </c>
      <c r="B1151" s="22">
        <v>1</v>
      </c>
      <c r="C1151" s="22" t="s">
        <v>22</v>
      </c>
      <c r="D1151" s="22" t="s">
        <v>16</v>
      </c>
      <c r="E1151" s="22">
        <v>72</v>
      </c>
      <c r="F1151" s="22">
        <v>28</v>
      </c>
      <c r="G1151" s="22" t="s">
        <v>2256</v>
      </c>
      <c r="H1151" s="22" t="s">
        <v>439</v>
      </c>
      <c r="I1151" s="22">
        <v>0</v>
      </c>
      <c r="J1151" s="22">
        <v>1</v>
      </c>
      <c r="K1151" s="22">
        <v>0</v>
      </c>
      <c r="L1151" s="22">
        <v>0</v>
      </c>
      <c r="M1151" s="22" t="s">
        <v>2228</v>
      </c>
      <c r="N1151" s="22">
        <v>4</v>
      </c>
      <c r="O1151" s="22">
        <v>4</v>
      </c>
      <c r="P1151" s="22">
        <v>0</v>
      </c>
      <c r="Q1151" s="22">
        <v>1</v>
      </c>
      <c r="R1151">
        <f>IFERROR(IF(I1151=1,VLOOKUP(F1151,Lookup!$A$2:$B$15,2,FALSE),0),0.5)</f>
        <v>0</v>
      </c>
      <c r="S1151">
        <f>IF(K1151=1,1,IFERROR(IF(H1151="pass",VLOOKUP(F1151,[1]Lookup!$D$2:$E$26,2,FALSE),0),1.6))</f>
        <v>1.6</v>
      </c>
      <c r="T1151" s="6">
        <v>1.6700000000000002</v>
      </c>
      <c r="U1151" s="6">
        <f t="shared" si="17"/>
        <v>1.6700000000000002</v>
      </c>
      <c r="V1151" t="s">
        <v>459</v>
      </c>
    </row>
    <row r="1152" spans="1:22" hidden="1">
      <c r="A1152">
        <v>2200</v>
      </c>
      <c r="B1152" s="22">
        <v>1</v>
      </c>
      <c r="C1152" s="22" t="s">
        <v>22</v>
      </c>
      <c r="D1152" s="22" t="s">
        <v>16</v>
      </c>
      <c r="E1152" s="22">
        <v>54</v>
      </c>
      <c r="F1152" s="22">
        <v>46</v>
      </c>
      <c r="G1152" s="22" t="s">
        <v>2257</v>
      </c>
      <c r="H1152" s="22" t="s">
        <v>439</v>
      </c>
      <c r="I1152" s="22">
        <v>0</v>
      </c>
      <c r="J1152" s="22">
        <v>1</v>
      </c>
      <c r="K1152" s="22">
        <v>0</v>
      </c>
      <c r="L1152" s="22">
        <v>0</v>
      </c>
      <c r="M1152" s="22" t="s">
        <v>2238</v>
      </c>
      <c r="N1152" s="22">
        <v>-1</v>
      </c>
      <c r="O1152" s="22">
        <v>-1</v>
      </c>
      <c r="P1152" s="22">
        <v>0</v>
      </c>
      <c r="Q1152" s="22">
        <v>1</v>
      </c>
      <c r="R1152">
        <f>IFERROR(IF(I1152=1,VLOOKUP(F1152,Lookup!$A$2:$B$15,2,FALSE),0),0.5)</f>
        <v>0</v>
      </c>
      <c r="S1152">
        <f>IF(K1152=1,1,IFERROR(IF(H1152="pass",VLOOKUP(F1152,[1]Lookup!$D$2:$E$26,2,FALSE),0),1.6))</f>
        <v>1.6</v>
      </c>
      <c r="T1152" s="6">
        <v>1.5825</v>
      </c>
      <c r="U1152" s="6">
        <f t="shared" si="17"/>
        <v>1.5825</v>
      </c>
      <c r="V1152" t="s">
        <v>99</v>
      </c>
    </row>
    <row r="1153" spans="1:22" hidden="1">
      <c r="A1153">
        <v>2203</v>
      </c>
      <c r="B1153" s="22">
        <v>1</v>
      </c>
      <c r="C1153" s="22" t="s">
        <v>22</v>
      </c>
      <c r="D1153" s="22" t="s">
        <v>16</v>
      </c>
      <c r="E1153" s="22">
        <v>32</v>
      </c>
      <c r="F1153" s="22">
        <v>68</v>
      </c>
      <c r="G1153" s="22" t="s">
        <v>2261</v>
      </c>
      <c r="H1153" s="22" t="s">
        <v>439</v>
      </c>
      <c r="I1153" s="22">
        <v>0</v>
      </c>
      <c r="J1153" s="22">
        <v>1</v>
      </c>
      <c r="K1153" s="22">
        <v>0</v>
      </c>
      <c r="L1153" s="22">
        <v>0</v>
      </c>
      <c r="M1153" s="22" t="s">
        <v>2233</v>
      </c>
      <c r="N1153" s="22">
        <v>4</v>
      </c>
      <c r="O1153" s="22">
        <v>4</v>
      </c>
      <c r="P1153" s="22">
        <v>0</v>
      </c>
      <c r="Q1153" s="22">
        <v>1</v>
      </c>
      <c r="R1153">
        <f>IFERROR(IF(I1153=1,VLOOKUP(F1153,Lookup!$A$2:$B$15,2,FALSE),0),0.5)</f>
        <v>0</v>
      </c>
      <c r="S1153">
        <f>IF(K1153=1,1,IFERROR(IF(H1153="pass",VLOOKUP(F1153,[1]Lookup!$D$2:$E$26,2,FALSE),0),1.6))</f>
        <v>1.6</v>
      </c>
      <c r="T1153" s="6">
        <v>1.6700000000000002</v>
      </c>
      <c r="U1153" s="6">
        <f t="shared" si="17"/>
        <v>1.6700000000000002</v>
      </c>
      <c r="V1153" t="s">
        <v>506</v>
      </c>
    </row>
    <row r="1154" spans="1:22" hidden="1">
      <c r="A1154">
        <v>2205</v>
      </c>
      <c r="B1154" s="22">
        <v>1</v>
      </c>
      <c r="C1154" s="22" t="s">
        <v>22</v>
      </c>
      <c r="D1154" s="22" t="s">
        <v>16</v>
      </c>
      <c r="E1154" s="22">
        <v>24</v>
      </c>
      <c r="F1154" s="22">
        <v>76</v>
      </c>
      <c r="G1154" s="22" t="s">
        <v>2262</v>
      </c>
      <c r="H1154" s="22" t="s">
        <v>439</v>
      </c>
      <c r="I1154" s="22">
        <v>0</v>
      </c>
      <c r="J1154" s="22">
        <v>1</v>
      </c>
      <c r="K1154" s="22">
        <v>0</v>
      </c>
      <c r="L1154" s="22">
        <v>0</v>
      </c>
      <c r="M1154" s="22" t="s">
        <v>2233</v>
      </c>
      <c r="N1154" s="22">
        <v>1</v>
      </c>
      <c r="O1154" s="22">
        <v>1</v>
      </c>
      <c r="P1154" s="22">
        <v>0</v>
      </c>
      <c r="Q1154" s="22">
        <v>1</v>
      </c>
      <c r="R1154">
        <f>IFERROR(IF(I1154=1,VLOOKUP(F1154,Lookup!$A$2:$B$15,2,FALSE),0),0.5)</f>
        <v>0</v>
      </c>
      <c r="S1154">
        <f>IF(K1154=1,1,IFERROR(IF(H1154="pass",VLOOKUP(F1154,[1]Lookup!$D$2:$E$26,2,FALSE),0),1.6))</f>
        <v>1.8</v>
      </c>
      <c r="T1154" s="6">
        <v>1.6175000000000002</v>
      </c>
      <c r="U1154" s="6">
        <f t="shared" si="17"/>
        <v>1.7379500000000001</v>
      </c>
      <c r="V1154" t="s">
        <v>506</v>
      </c>
    </row>
    <row r="1155" spans="1:22" hidden="1">
      <c r="A1155">
        <v>2211</v>
      </c>
      <c r="B1155" s="22">
        <v>1</v>
      </c>
      <c r="C1155" s="22" t="s">
        <v>22</v>
      </c>
      <c r="D1155" s="22" t="s">
        <v>16</v>
      </c>
      <c r="E1155" s="22">
        <v>12</v>
      </c>
      <c r="F1155" s="22">
        <v>88</v>
      </c>
      <c r="G1155" s="22" t="s">
        <v>2265</v>
      </c>
      <c r="H1155" s="22" t="s">
        <v>439</v>
      </c>
      <c r="I1155" s="22">
        <v>0</v>
      </c>
      <c r="J1155" s="22">
        <v>1</v>
      </c>
      <c r="K1155" s="22">
        <v>0</v>
      </c>
      <c r="L1155" s="22">
        <v>0</v>
      </c>
      <c r="M1155" s="22" t="s">
        <v>2233</v>
      </c>
      <c r="N1155" s="22">
        <v>4</v>
      </c>
      <c r="O1155" s="22">
        <v>4</v>
      </c>
      <c r="P1155" s="22">
        <v>0</v>
      </c>
      <c r="Q1155" s="22">
        <v>1</v>
      </c>
      <c r="R1155">
        <f>IFERROR(IF(I1155=1,VLOOKUP(F1155,Lookup!$A$2:$B$15,2,FALSE),0),0.5)</f>
        <v>0</v>
      </c>
      <c r="S1155">
        <f>IF(K1155=1,1,IFERROR(IF(H1155="pass",VLOOKUP(F1155,[1]Lookup!$D$2:$E$26,2,FALSE),0),1.6))</f>
        <v>2.2000000000000002</v>
      </c>
      <c r="T1155" s="6">
        <v>1.6700000000000002</v>
      </c>
      <c r="U1155" s="6">
        <f t="shared" ref="U1155:U1218" si="18">R1155+IF(S1155&gt;=3.2,S1155,IF(AND(S1155&lt;3.2,S1155&gt;=1.8),S1155*0.66+T1155*0.34,T1155))+K1155*0.4735*2</f>
        <v>2.0198</v>
      </c>
      <c r="V1155" t="s">
        <v>506</v>
      </c>
    </row>
    <row r="1156" spans="1:22" hidden="1">
      <c r="A1156">
        <v>2184</v>
      </c>
      <c r="B1156" s="22">
        <v>1</v>
      </c>
      <c r="C1156" s="22" t="s">
        <v>22</v>
      </c>
      <c r="D1156" s="22" t="s">
        <v>16</v>
      </c>
      <c r="E1156" s="22">
        <v>3</v>
      </c>
      <c r="F1156" s="22">
        <v>97</v>
      </c>
      <c r="G1156" s="22" t="s">
        <v>2267</v>
      </c>
      <c r="H1156" s="22" t="s">
        <v>439</v>
      </c>
      <c r="I1156" s="22">
        <v>0</v>
      </c>
      <c r="J1156" s="22">
        <v>1</v>
      </c>
      <c r="K1156" s="22">
        <v>0</v>
      </c>
      <c r="L1156" s="22">
        <v>0</v>
      </c>
      <c r="M1156" s="22" t="s">
        <v>2259</v>
      </c>
      <c r="N1156" s="22">
        <v>1</v>
      </c>
      <c r="O1156" s="22">
        <v>1</v>
      </c>
      <c r="P1156" s="22">
        <v>0</v>
      </c>
      <c r="Q1156" s="22">
        <v>1</v>
      </c>
      <c r="R1156">
        <f>IFERROR(IF(I1156=1,VLOOKUP(F1156,Lookup!$A$2:$B$15,2,FALSE),0),0.5)</f>
        <v>0</v>
      </c>
      <c r="S1156">
        <f>IF(K1156=1,1,IFERROR(IF(H1156="pass",VLOOKUP(F1156,[1]Lookup!$D$2:$E$26,2,FALSE),0),1.6))</f>
        <v>3.5</v>
      </c>
      <c r="T1156" s="6">
        <v>1.6175000000000002</v>
      </c>
      <c r="U1156" s="6">
        <f t="shared" si="18"/>
        <v>3.5</v>
      </c>
      <c r="V1156" t="s">
        <v>515</v>
      </c>
    </row>
    <row r="1157" spans="1:22" hidden="1">
      <c r="A1157">
        <v>2218</v>
      </c>
      <c r="B1157" s="22">
        <v>1</v>
      </c>
      <c r="C1157" s="22" t="s">
        <v>16</v>
      </c>
      <c r="D1157" s="22" t="s">
        <v>22</v>
      </c>
      <c r="E1157" s="22">
        <v>70</v>
      </c>
      <c r="F1157" s="22">
        <v>30</v>
      </c>
      <c r="G1157" s="22" t="s">
        <v>2270</v>
      </c>
      <c r="H1157" s="22" t="s">
        <v>439</v>
      </c>
      <c r="I1157" s="22">
        <v>0</v>
      </c>
      <c r="J1157" s="22">
        <v>1</v>
      </c>
      <c r="K1157" s="22">
        <v>0</v>
      </c>
      <c r="L1157" s="22">
        <v>0</v>
      </c>
      <c r="M1157" s="22" t="s">
        <v>2271</v>
      </c>
      <c r="N1157" s="22">
        <v>27</v>
      </c>
      <c r="O1157" s="22">
        <v>27</v>
      </c>
      <c r="P1157" s="22">
        <v>0</v>
      </c>
      <c r="Q1157" s="22">
        <v>1</v>
      </c>
      <c r="R1157">
        <f>IFERROR(IF(I1157=1,VLOOKUP(F1157,Lookup!$A$2:$B$15,2,FALSE),0),0.5)</f>
        <v>0</v>
      </c>
      <c r="S1157">
        <f>IF(K1157=1,1,IFERROR(IF(H1157="pass",VLOOKUP(F1157,[1]Lookup!$D$2:$E$26,2,FALSE),0),1.6))</f>
        <v>1.6</v>
      </c>
      <c r="T1157" s="6">
        <v>2.0725000000000002</v>
      </c>
      <c r="U1157" s="6">
        <f t="shared" si="18"/>
        <v>2.0725000000000002</v>
      </c>
      <c r="V1157" t="s">
        <v>183</v>
      </c>
    </row>
    <row r="1158" spans="1:22" hidden="1">
      <c r="A1158">
        <v>2219</v>
      </c>
      <c r="B1158" s="22">
        <v>1</v>
      </c>
      <c r="C1158" s="22" t="s">
        <v>16</v>
      </c>
      <c r="D1158" s="22" t="s">
        <v>22</v>
      </c>
      <c r="E1158" s="22">
        <v>42</v>
      </c>
      <c r="F1158" s="22">
        <v>58</v>
      </c>
      <c r="G1158" s="22" t="s">
        <v>2272</v>
      </c>
      <c r="H1158" s="22" t="s">
        <v>439</v>
      </c>
      <c r="I1158" s="22">
        <v>0</v>
      </c>
      <c r="J1158" s="22">
        <v>1</v>
      </c>
      <c r="K1158" s="22">
        <v>0</v>
      </c>
      <c r="L1158" s="22">
        <v>0</v>
      </c>
      <c r="M1158" s="22" t="s">
        <v>2250</v>
      </c>
      <c r="N1158" s="22">
        <v>2</v>
      </c>
      <c r="O1158" s="22">
        <v>2</v>
      </c>
      <c r="P1158" s="22">
        <v>0</v>
      </c>
      <c r="Q1158" s="22">
        <v>1</v>
      </c>
      <c r="R1158">
        <f>IFERROR(IF(I1158=1,VLOOKUP(F1158,Lookup!$A$2:$B$15,2,FALSE),0),0.5)</f>
        <v>0</v>
      </c>
      <c r="S1158">
        <f>IF(K1158=1,1,IFERROR(IF(H1158="pass",VLOOKUP(F1158,[1]Lookup!$D$2:$E$26,2,FALSE),0),1.6))</f>
        <v>1.6</v>
      </c>
      <c r="T1158" s="6">
        <v>1.635</v>
      </c>
      <c r="U1158" s="6">
        <f t="shared" si="18"/>
        <v>1.635</v>
      </c>
      <c r="V1158" t="s">
        <v>146</v>
      </c>
    </row>
    <row r="1159" spans="1:22" hidden="1">
      <c r="A1159">
        <v>2221</v>
      </c>
      <c r="B1159" s="22">
        <v>1</v>
      </c>
      <c r="C1159" s="22" t="s">
        <v>16</v>
      </c>
      <c r="D1159" s="22" t="s">
        <v>22</v>
      </c>
      <c r="E1159" s="22">
        <v>36</v>
      </c>
      <c r="F1159" s="22">
        <v>64</v>
      </c>
      <c r="G1159" s="22" t="s">
        <v>2274</v>
      </c>
      <c r="H1159" s="22" t="s">
        <v>439</v>
      </c>
      <c r="I1159" s="22">
        <v>0</v>
      </c>
      <c r="J1159" s="22">
        <v>1</v>
      </c>
      <c r="K1159" s="22">
        <v>0</v>
      </c>
      <c r="L1159" s="22">
        <v>0</v>
      </c>
      <c r="M1159" s="22" t="s">
        <v>1595</v>
      </c>
      <c r="N1159" s="22">
        <v>3</v>
      </c>
      <c r="O1159" s="22">
        <v>3</v>
      </c>
      <c r="P1159" s="22">
        <v>0</v>
      </c>
      <c r="Q1159" s="22">
        <v>1</v>
      </c>
      <c r="R1159">
        <f>IFERROR(IF(I1159=1,VLOOKUP(F1159,Lookup!$A$2:$B$15,2,FALSE),0),0.5)</f>
        <v>0</v>
      </c>
      <c r="S1159">
        <f>IF(K1159=1,1,IFERROR(IF(H1159="pass",VLOOKUP(F1159,[1]Lookup!$D$2:$E$26,2,FALSE),0),1.6))</f>
        <v>1.6</v>
      </c>
      <c r="T1159" s="6">
        <v>1.6525000000000001</v>
      </c>
      <c r="U1159" s="6">
        <f t="shared" si="18"/>
        <v>1.6525000000000001</v>
      </c>
      <c r="V1159" t="s">
        <v>474</v>
      </c>
    </row>
    <row r="1160" spans="1:22" hidden="1">
      <c r="A1160">
        <v>2214</v>
      </c>
      <c r="B1160" s="22">
        <v>1</v>
      </c>
      <c r="C1160" s="22" t="s">
        <v>22</v>
      </c>
      <c r="D1160" s="22" t="s">
        <v>16</v>
      </c>
      <c r="E1160" s="22">
        <v>9</v>
      </c>
      <c r="F1160" s="22">
        <v>91</v>
      </c>
      <c r="G1160" s="22" t="s">
        <v>2278</v>
      </c>
      <c r="H1160" s="22" t="s">
        <v>439</v>
      </c>
      <c r="I1160" s="22">
        <v>0</v>
      </c>
      <c r="J1160" s="22">
        <v>1</v>
      </c>
      <c r="K1160" s="22">
        <v>0</v>
      </c>
      <c r="L1160" s="22">
        <v>0</v>
      </c>
      <c r="M1160" s="22" t="s">
        <v>2259</v>
      </c>
      <c r="N1160" s="22">
        <v>3</v>
      </c>
      <c r="O1160" s="22">
        <v>3</v>
      </c>
      <c r="P1160" s="22">
        <v>0</v>
      </c>
      <c r="Q1160" s="22">
        <v>1</v>
      </c>
      <c r="R1160">
        <f>IFERROR(IF(I1160=1,VLOOKUP(F1160,Lookup!$A$2:$B$15,2,FALSE),0),0.5)</f>
        <v>0</v>
      </c>
      <c r="S1160">
        <f>IF(K1160=1,1,IFERROR(IF(H1160="pass",VLOOKUP(F1160,[1]Lookup!$D$2:$E$26,2,FALSE),0),1.6))</f>
        <v>2.5</v>
      </c>
      <c r="T1160" s="6">
        <v>1.6525000000000001</v>
      </c>
      <c r="U1160" s="6">
        <f t="shared" si="18"/>
        <v>2.2118500000000001</v>
      </c>
      <c r="V1160" t="s">
        <v>515</v>
      </c>
    </row>
    <row r="1161" spans="1:22" hidden="1">
      <c r="A1161">
        <v>2231</v>
      </c>
      <c r="B1161" s="22">
        <v>1</v>
      </c>
      <c r="C1161" s="22" t="s">
        <v>22</v>
      </c>
      <c r="D1161" s="22" t="s">
        <v>16</v>
      </c>
      <c r="E1161" s="22">
        <v>63</v>
      </c>
      <c r="F1161" s="22">
        <v>37</v>
      </c>
      <c r="G1161" s="22" t="s">
        <v>2279</v>
      </c>
      <c r="H1161" s="22" t="s">
        <v>439</v>
      </c>
      <c r="I1161" s="22">
        <v>0</v>
      </c>
      <c r="J1161" s="22">
        <v>1</v>
      </c>
      <c r="K1161" s="22">
        <v>0</v>
      </c>
      <c r="L1161" s="22">
        <v>0</v>
      </c>
      <c r="M1161" s="22" t="s">
        <v>2238</v>
      </c>
      <c r="N1161" s="22">
        <v>6</v>
      </c>
      <c r="O1161" s="22">
        <v>6</v>
      </c>
      <c r="P1161" s="22">
        <v>0</v>
      </c>
      <c r="Q1161" s="22">
        <v>1</v>
      </c>
      <c r="R1161">
        <f>IFERROR(IF(I1161=1,VLOOKUP(F1161,Lookup!$A$2:$B$15,2,FALSE),0),0.5)</f>
        <v>0</v>
      </c>
      <c r="S1161">
        <f>IF(K1161=1,1,IFERROR(IF(H1161="pass",VLOOKUP(F1161,[1]Lookup!$D$2:$E$26,2,FALSE),0),1.6))</f>
        <v>1.6</v>
      </c>
      <c r="T1161" s="6">
        <v>1.7050000000000001</v>
      </c>
      <c r="U1161" s="6">
        <f t="shared" si="18"/>
        <v>1.7050000000000001</v>
      </c>
      <c r="V1161" t="s">
        <v>99</v>
      </c>
    </row>
    <row r="1162" spans="1:22" hidden="1">
      <c r="A1162">
        <v>2235</v>
      </c>
      <c r="B1162" s="22">
        <v>1</v>
      </c>
      <c r="C1162" s="22" t="s">
        <v>16</v>
      </c>
      <c r="D1162" s="22" t="s">
        <v>22</v>
      </c>
      <c r="E1162" s="22">
        <v>67</v>
      </c>
      <c r="F1162" s="22">
        <v>33</v>
      </c>
      <c r="G1162" s="22" t="s">
        <v>2282</v>
      </c>
      <c r="H1162" s="22" t="s">
        <v>439</v>
      </c>
      <c r="I1162" s="22">
        <v>0</v>
      </c>
      <c r="J1162" s="22">
        <v>1</v>
      </c>
      <c r="K1162" s="22">
        <v>0</v>
      </c>
      <c r="L1162" s="22">
        <v>0</v>
      </c>
      <c r="M1162" s="22" t="s">
        <v>1595</v>
      </c>
      <c r="N1162" s="22">
        <v>4</v>
      </c>
      <c r="O1162" s="22">
        <v>4</v>
      </c>
      <c r="P1162" s="22">
        <v>0</v>
      </c>
      <c r="Q1162" s="22">
        <v>1</v>
      </c>
      <c r="R1162">
        <f>IFERROR(IF(I1162=1,VLOOKUP(F1162,Lookup!$A$2:$B$15,2,FALSE),0),0.5)</f>
        <v>0</v>
      </c>
      <c r="S1162">
        <f>IF(K1162=1,1,IFERROR(IF(H1162="pass",VLOOKUP(F1162,[1]Lookup!$D$2:$E$26,2,FALSE),0),1.6))</f>
        <v>1.6</v>
      </c>
      <c r="T1162" s="6">
        <v>1.6700000000000002</v>
      </c>
      <c r="U1162" s="6">
        <f t="shared" si="18"/>
        <v>1.6700000000000002</v>
      </c>
      <c r="V1162" t="s">
        <v>474</v>
      </c>
    </row>
    <row r="1163" spans="1:22" hidden="1">
      <c r="A1163">
        <v>2236</v>
      </c>
      <c r="B1163" s="22">
        <v>1</v>
      </c>
      <c r="C1163" s="22" t="s">
        <v>16</v>
      </c>
      <c r="D1163" s="22" t="s">
        <v>22</v>
      </c>
      <c r="E1163" s="22">
        <v>63</v>
      </c>
      <c r="F1163" s="22">
        <v>37</v>
      </c>
      <c r="G1163" s="22" t="s">
        <v>2283</v>
      </c>
      <c r="H1163" s="22" t="s">
        <v>439</v>
      </c>
      <c r="I1163" s="22">
        <v>0</v>
      </c>
      <c r="J1163" s="22">
        <v>1</v>
      </c>
      <c r="K1163" s="22">
        <v>0</v>
      </c>
      <c r="L1163" s="22">
        <v>0</v>
      </c>
      <c r="M1163" s="22" t="s">
        <v>1595</v>
      </c>
      <c r="N1163" s="22">
        <v>12</v>
      </c>
      <c r="O1163" s="22">
        <v>12</v>
      </c>
      <c r="P1163" s="22">
        <v>0</v>
      </c>
      <c r="Q1163" s="22">
        <v>1</v>
      </c>
      <c r="R1163">
        <f>IFERROR(IF(I1163=1,VLOOKUP(F1163,Lookup!$A$2:$B$15,2,FALSE),0),0.5)</f>
        <v>0</v>
      </c>
      <c r="S1163">
        <f>IF(K1163=1,1,IFERROR(IF(H1163="pass",VLOOKUP(F1163,[1]Lookup!$D$2:$E$26,2,FALSE),0),1.6))</f>
        <v>1.6</v>
      </c>
      <c r="T1163" s="6">
        <v>1.81</v>
      </c>
      <c r="U1163" s="6">
        <f t="shared" si="18"/>
        <v>1.81</v>
      </c>
      <c r="V1163" t="s">
        <v>474</v>
      </c>
    </row>
    <row r="1164" spans="1:22" hidden="1">
      <c r="A1164">
        <v>2237</v>
      </c>
      <c r="B1164" s="22">
        <v>1</v>
      </c>
      <c r="C1164" s="22" t="s">
        <v>16</v>
      </c>
      <c r="D1164" s="22" t="s">
        <v>22</v>
      </c>
      <c r="E1164" s="22">
        <v>44</v>
      </c>
      <c r="F1164" s="22">
        <v>56</v>
      </c>
      <c r="G1164" s="22" t="s">
        <v>2284</v>
      </c>
      <c r="H1164" s="22" t="s">
        <v>439</v>
      </c>
      <c r="I1164" s="22">
        <v>0</v>
      </c>
      <c r="J1164" s="22">
        <v>1</v>
      </c>
      <c r="K1164" s="22">
        <v>0</v>
      </c>
      <c r="L1164" s="22">
        <v>0</v>
      </c>
      <c r="M1164" s="22" t="s">
        <v>1595</v>
      </c>
      <c r="N1164" s="22">
        <v>2</v>
      </c>
      <c r="O1164" s="22">
        <v>2</v>
      </c>
      <c r="P1164" s="22">
        <v>0</v>
      </c>
      <c r="Q1164" s="22">
        <v>1</v>
      </c>
      <c r="R1164">
        <f>IFERROR(IF(I1164=1,VLOOKUP(F1164,Lookup!$A$2:$B$15,2,FALSE),0),0.5)</f>
        <v>0</v>
      </c>
      <c r="S1164">
        <f>IF(K1164=1,1,IFERROR(IF(H1164="pass",VLOOKUP(F1164,[1]Lookup!$D$2:$E$26,2,FALSE),0),1.6))</f>
        <v>1.6</v>
      </c>
      <c r="T1164" s="6">
        <v>1.635</v>
      </c>
      <c r="U1164" s="6">
        <f t="shared" si="18"/>
        <v>1.635</v>
      </c>
      <c r="V1164" t="s">
        <v>474</v>
      </c>
    </row>
    <row r="1165" spans="1:22" hidden="1">
      <c r="A1165">
        <v>2239</v>
      </c>
      <c r="B1165" s="22">
        <v>1</v>
      </c>
      <c r="C1165" s="22" t="s">
        <v>16</v>
      </c>
      <c r="D1165" s="22" t="s">
        <v>22</v>
      </c>
      <c r="E1165" s="22">
        <v>41</v>
      </c>
      <c r="F1165" s="22">
        <v>59</v>
      </c>
      <c r="G1165" s="22" t="s">
        <v>2285</v>
      </c>
      <c r="H1165" s="22" t="s">
        <v>439</v>
      </c>
      <c r="I1165" s="22">
        <v>0</v>
      </c>
      <c r="J1165" s="22">
        <v>1</v>
      </c>
      <c r="K1165" s="22">
        <v>0</v>
      </c>
      <c r="L1165" s="22">
        <v>0</v>
      </c>
      <c r="M1165" s="22" t="s">
        <v>2286</v>
      </c>
      <c r="N1165" s="22">
        <v>9</v>
      </c>
      <c r="O1165" s="22">
        <v>9</v>
      </c>
      <c r="P1165" s="22">
        <v>0</v>
      </c>
      <c r="Q1165" s="22">
        <v>1</v>
      </c>
      <c r="R1165">
        <f>IFERROR(IF(I1165=1,VLOOKUP(F1165,Lookup!$A$2:$B$15,2,FALSE),0),0.5)</f>
        <v>0</v>
      </c>
      <c r="S1165">
        <f>IF(K1165=1,1,IFERROR(IF(H1165="pass",VLOOKUP(F1165,[1]Lookup!$D$2:$E$26,2,FALSE),0),1.6))</f>
        <v>1.6</v>
      </c>
      <c r="T1165" s="6">
        <v>1.7575000000000001</v>
      </c>
      <c r="U1165" s="6">
        <f t="shared" si="18"/>
        <v>1.7575000000000001</v>
      </c>
      <c r="V1165" t="s">
        <v>119</v>
      </c>
    </row>
    <row r="1166" spans="1:22" hidden="1">
      <c r="A1166">
        <v>2241</v>
      </c>
      <c r="B1166" s="22">
        <v>1</v>
      </c>
      <c r="C1166" s="22" t="s">
        <v>16</v>
      </c>
      <c r="D1166" s="22" t="s">
        <v>22</v>
      </c>
      <c r="E1166" s="22">
        <v>42</v>
      </c>
      <c r="F1166" s="22">
        <v>58</v>
      </c>
      <c r="G1166" s="22" t="s">
        <v>2287</v>
      </c>
      <c r="H1166" s="22" t="s">
        <v>439</v>
      </c>
      <c r="I1166" s="22">
        <v>0</v>
      </c>
      <c r="J1166" s="22">
        <v>1</v>
      </c>
      <c r="K1166" s="22">
        <v>0</v>
      </c>
      <c r="L1166" s="22">
        <v>0</v>
      </c>
      <c r="M1166" s="22" t="s">
        <v>2288</v>
      </c>
      <c r="N1166" s="22">
        <v>-5</v>
      </c>
      <c r="O1166" s="22">
        <v>-5</v>
      </c>
      <c r="P1166" s="22">
        <v>0</v>
      </c>
      <c r="Q1166" s="22">
        <v>1</v>
      </c>
      <c r="R1166">
        <f>IFERROR(IF(I1166=1,VLOOKUP(F1166,Lookup!$A$2:$B$15,2,FALSE),0),0.5)</f>
        <v>0</v>
      </c>
      <c r="S1166">
        <f>IF(K1166=1,1,IFERROR(IF(H1166="pass",VLOOKUP(F1166,[1]Lookup!$D$2:$E$26,2,FALSE),0),1.6))</f>
        <v>1.6</v>
      </c>
      <c r="T1166" s="6">
        <v>1.5125000000000002</v>
      </c>
      <c r="U1166" s="6">
        <f t="shared" si="18"/>
        <v>1.5125000000000002</v>
      </c>
      <c r="V1166" t="s">
        <v>502</v>
      </c>
    </row>
    <row r="1167" spans="1:22" hidden="1">
      <c r="A1167">
        <v>2243</v>
      </c>
      <c r="B1167" s="22">
        <v>1</v>
      </c>
      <c r="C1167" s="22" t="s">
        <v>16</v>
      </c>
      <c r="D1167" s="22" t="s">
        <v>22</v>
      </c>
      <c r="E1167" s="22">
        <v>50</v>
      </c>
      <c r="F1167" s="22">
        <v>50</v>
      </c>
      <c r="G1167" s="22" t="s">
        <v>2289</v>
      </c>
      <c r="H1167" s="22" t="s">
        <v>439</v>
      </c>
      <c r="I1167" s="22">
        <v>0</v>
      </c>
      <c r="J1167" s="22">
        <v>1</v>
      </c>
      <c r="K1167" s="22">
        <v>0</v>
      </c>
      <c r="L1167" s="22">
        <v>0</v>
      </c>
      <c r="M1167" s="22" t="s">
        <v>1595</v>
      </c>
      <c r="N1167" s="22">
        <v>-1</v>
      </c>
      <c r="O1167" s="22">
        <v>-1</v>
      </c>
      <c r="P1167" s="22">
        <v>0</v>
      </c>
      <c r="Q1167" s="22">
        <v>1</v>
      </c>
      <c r="R1167">
        <f>IFERROR(IF(I1167=1,VLOOKUP(F1167,Lookup!$A$2:$B$15,2,FALSE),0),0.5)</f>
        <v>0</v>
      </c>
      <c r="S1167">
        <f>IF(K1167=1,1,IFERROR(IF(H1167="pass",VLOOKUP(F1167,[1]Lookup!$D$2:$E$26,2,FALSE),0),1.6))</f>
        <v>1.6</v>
      </c>
      <c r="T1167" s="6">
        <v>1.5825</v>
      </c>
      <c r="U1167" s="6">
        <f t="shared" si="18"/>
        <v>1.5825</v>
      </c>
      <c r="V1167" t="s">
        <v>474</v>
      </c>
    </row>
    <row r="1168" spans="1:22" hidden="1">
      <c r="A1168">
        <v>2244</v>
      </c>
      <c r="B1168" s="22">
        <v>1</v>
      </c>
      <c r="C1168" s="22" t="s">
        <v>16</v>
      </c>
      <c r="D1168" s="22" t="s">
        <v>22</v>
      </c>
      <c r="E1168" s="22">
        <v>50</v>
      </c>
      <c r="F1168" s="22">
        <v>50</v>
      </c>
      <c r="G1168" s="22" t="s">
        <v>2290</v>
      </c>
      <c r="H1168" s="22" t="s">
        <v>439</v>
      </c>
      <c r="I1168" s="22">
        <v>0</v>
      </c>
      <c r="J1168" s="22">
        <v>1</v>
      </c>
      <c r="K1168" s="22">
        <v>0</v>
      </c>
      <c r="L1168" s="22">
        <v>0</v>
      </c>
      <c r="M1168" s="22" t="s">
        <v>2286</v>
      </c>
      <c r="N1168" s="22">
        <v>0</v>
      </c>
      <c r="O1168" s="22">
        <v>0</v>
      </c>
      <c r="P1168" s="22">
        <v>0</v>
      </c>
      <c r="Q1168" s="22">
        <v>1</v>
      </c>
      <c r="R1168">
        <f>IFERROR(IF(I1168=1,VLOOKUP(F1168,Lookup!$A$2:$B$15,2,FALSE),0),0.5)</f>
        <v>0</v>
      </c>
      <c r="S1168">
        <f>IF(K1168=1,1,IFERROR(IF(H1168="pass",VLOOKUP(F1168,[1]Lookup!$D$2:$E$26,2,FALSE),0),1.6))</f>
        <v>1.6</v>
      </c>
      <c r="T1168" s="6">
        <v>1.6</v>
      </c>
      <c r="U1168" s="6">
        <f t="shared" si="18"/>
        <v>1.6</v>
      </c>
      <c r="V1168" t="s">
        <v>119</v>
      </c>
    </row>
    <row r="1169" spans="1:22" hidden="1">
      <c r="A1169">
        <v>2224</v>
      </c>
      <c r="B1169" s="22">
        <v>1</v>
      </c>
      <c r="C1169" s="22" t="s">
        <v>22</v>
      </c>
      <c r="D1169" s="22" t="s">
        <v>16</v>
      </c>
      <c r="E1169" s="22">
        <v>74</v>
      </c>
      <c r="F1169" s="22">
        <v>26</v>
      </c>
      <c r="G1169" s="22" t="s">
        <v>2291</v>
      </c>
      <c r="H1169" s="22" t="s">
        <v>439</v>
      </c>
      <c r="I1169" s="22">
        <v>0</v>
      </c>
      <c r="J1169" s="22">
        <v>1</v>
      </c>
      <c r="K1169" s="22">
        <v>0</v>
      </c>
      <c r="L1169" s="22">
        <v>0</v>
      </c>
      <c r="M1169" s="22" t="s">
        <v>2259</v>
      </c>
      <c r="N1169" s="22">
        <v>-5</v>
      </c>
      <c r="O1169" s="22">
        <v>-5</v>
      </c>
      <c r="P1169" s="22">
        <v>0</v>
      </c>
      <c r="Q1169" s="22">
        <v>1</v>
      </c>
      <c r="R1169">
        <f>IFERROR(IF(I1169=1,VLOOKUP(F1169,Lookup!$A$2:$B$15,2,FALSE),0),0.5)</f>
        <v>0</v>
      </c>
      <c r="S1169">
        <f>IF(K1169=1,1,IFERROR(IF(H1169="pass",VLOOKUP(F1169,[1]Lookup!$D$2:$E$26,2,FALSE),0),1.6))</f>
        <v>1.6</v>
      </c>
      <c r="T1169" s="6">
        <v>1.5125000000000002</v>
      </c>
      <c r="U1169" s="6">
        <f t="shared" si="18"/>
        <v>1.5125000000000002</v>
      </c>
      <c r="V1169" t="s">
        <v>515</v>
      </c>
    </row>
    <row r="1170" spans="1:22" hidden="1">
      <c r="A1170">
        <v>2252</v>
      </c>
      <c r="B1170" s="22">
        <v>1</v>
      </c>
      <c r="C1170" s="22" t="s">
        <v>16</v>
      </c>
      <c r="D1170" s="22" t="s">
        <v>22</v>
      </c>
      <c r="E1170" s="22">
        <v>62</v>
      </c>
      <c r="F1170" s="22">
        <v>38</v>
      </c>
      <c r="G1170" s="22" t="s">
        <v>2294</v>
      </c>
      <c r="H1170" s="22" t="s">
        <v>439</v>
      </c>
      <c r="I1170" s="22">
        <v>0</v>
      </c>
      <c r="J1170" s="22">
        <v>1</v>
      </c>
      <c r="K1170" s="22">
        <v>0</v>
      </c>
      <c r="L1170" s="22">
        <v>0</v>
      </c>
      <c r="M1170" s="22" t="s">
        <v>2288</v>
      </c>
      <c r="N1170" s="22">
        <v>1</v>
      </c>
      <c r="O1170" s="22">
        <v>1</v>
      </c>
      <c r="P1170" s="22">
        <v>0</v>
      </c>
      <c r="Q1170" s="22">
        <v>1</v>
      </c>
      <c r="R1170">
        <f>IFERROR(IF(I1170=1,VLOOKUP(F1170,Lookup!$A$2:$B$15,2,FALSE),0),0.5)</f>
        <v>0</v>
      </c>
      <c r="S1170">
        <f>IF(K1170=1,1,IFERROR(IF(H1170="pass",VLOOKUP(F1170,[1]Lookup!$D$2:$E$26,2,FALSE),0),1.6))</f>
        <v>1.6</v>
      </c>
      <c r="T1170" s="6">
        <v>1.6175000000000002</v>
      </c>
      <c r="U1170" s="6">
        <f t="shared" si="18"/>
        <v>1.6175000000000002</v>
      </c>
      <c r="V1170" t="s">
        <v>502</v>
      </c>
    </row>
    <row r="1171" spans="1:22" hidden="1">
      <c r="A1171">
        <v>2253</v>
      </c>
      <c r="B1171" s="22">
        <v>1</v>
      </c>
      <c r="C1171" s="22" t="s">
        <v>16</v>
      </c>
      <c r="D1171" s="22" t="s">
        <v>22</v>
      </c>
      <c r="E1171" s="22">
        <v>53</v>
      </c>
      <c r="F1171" s="22">
        <v>47</v>
      </c>
      <c r="G1171" s="22" t="s">
        <v>2295</v>
      </c>
      <c r="H1171" s="22" t="s">
        <v>439</v>
      </c>
      <c r="I1171" s="22">
        <v>0</v>
      </c>
      <c r="J1171" s="22">
        <v>1</v>
      </c>
      <c r="K1171" s="22">
        <v>0</v>
      </c>
      <c r="L1171" s="22">
        <v>0</v>
      </c>
      <c r="M1171" s="22" t="s">
        <v>2288</v>
      </c>
      <c r="N1171" s="22">
        <v>1</v>
      </c>
      <c r="O1171" s="22">
        <v>1</v>
      </c>
      <c r="P1171" s="22">
        <v>0</v>
      </c>
      <c r="Q1171" s="22">
        <v>1</v>
      </c>
      <c r="R1171">
        <f>IFERROR(IF(I1171=1,VLOOKUP(F1171,Lookup!$A$2:$B$15,2,FALSE),0),0.5)</f>
        <v>0</v>
      </c>
      <c r="S1171">
        <f>IF(K1171=1,1,IFERROR(IF(H1171="pass",VLOOKUP(F1171,[1]Lookup!$D$2:$E$26,2,FALSE),0),1.6))</f>
        <v>1.6</v>
      </c>
      <c r="T1171" s="6">
        <v>1.6175000000000002</v>
      </c>
      <c r="U1171" s="6">
        <f t="shared" si="18"/>
        <v>1.6175000000000002</v>
      </c>
      <c r="V1171" t="s">
        <v>502</v>
      </c>
    </row>
    <row r="1172" spans="1:22" hidden="1">
      <c r="A1172">
        <v>2257</v>
      </c>
      <c r="B1172" s="22">
        <v>1</v>
      </c>
      <c r="C1172" s="22" t="s">
        <v>16</v>
      </c>
      <c r="D1172" s="22" t="s">
        <v>22</v>
      </c>
      <c r="E1172" s="22">
        <v>51</v>
      </c>
      <c r="F1172" s="22">
        <v>49</v>
      </c>
      <c r="G1172" s="22" t="s">
        <v>2297</v>
      </c>
      <c r="H1172" s="22" t="s">
        <v>439</v>
      </c>
      <c r="I1172" s="22">
        <v>0</v>
      </c>
      <c r="J1172" s="22">
        <v>1</v>
      </c>
      <c r="K1172" s="22">
        <v>0</v>
      </c>
      <c r="L1172" s="22">
        <v>0</v>
      </c>
      <c r="M1172" s="22" t="s">
        <v>2271</v>
      </c>
      <c r="N1172" s="22">
        <v>4</v>
      </c>
      <c r="O1172" s="22">
        <v>4</v>
      </c>
      <c r="P1172" s="22">
        <v>0</v>
      </c>
      <c r="Q1172" s="22">
        <v>1</v>
      </c>
      <c r="R1172">
        <f>IFERROR(IF(I1172=1,VLOOKUP(F1172,Lookup!$A$2:$B$15,2,FALSE),0),0.5)</f>
        <v>0</v>
      </c>
      <c r="S1172">
        <f>IF(K1172=1,1,IFERROR(IF(H1172="pass",VLOOKUP(F1172,[1]Lookup!$D$2:$E$26,2,FALSE),0),1.6))</f>
        <v>1.6</v>
      </c>
      <c r="T1172" s="6">
        <v>1.6700000000000002</v>
      </c>
      <c r="U1172" s="6">
        <f t="shared" si="18"/>
        <v>1.6700000000000002</v>
      </c>
      <c r="V1172" t="s">
        <v>183</v>
      </c>
    </row>
    <row r="1173" spans="1:22" hidden="1">
      <c r="A1173">
        <v>2264</v>
      </c>
      <c r="B1173" s="22">
        <v>1</v>
      </c>
      <c r="C1173" s="22" t="s">
        <v>16</v>
      </c>
      <c r="D1173" s="22" t="s">
        <v>22</v>
      </c>
      <c r="E1173" s="22">
        <v>26</v>
      </c>
      <c r="F1173" s="22">
        <v>74</v>
      </c>
      <c r="G1173" s="22" t="s">
        <v>2299</v>
      </c>
      <c r="H1173" s="22" t="s">
        <v>439</v>
      </c>
      <c r="I1173" s="22">
        <v>0</v>
      </c>
      <c r="J1173" s="22">
        <v>1</v>
      </c>
      <c r="K1173" s="22">
        <v>0</v>
      </c>
      <c r="L1173" s="22">
        <v>0</v>
      </c>
      <c r="M1173" s="22" t="s">
        <v>2286</v>
      </c>
      <c r="N1173" s="22">
        <v>10</v>
      </c>
      <c r="O1173" s="22">
        <v>10</v>
      </c>
      <c r="P1173" s="22">
        <v>0</v>
      </c>
      <c r="Q1173" s="22">
        <v>1</v>
      </c>
      <c r="R1173">
        <f>IFERROR(IF(I1173=1,VLOOKUP(F1173,Lookup!$A$2:$B$15,2,FALSE),0),0.5)</f>
        <v>0</v>
      </c>
      <c r="S1173">
        <f>IF(K1173=1,1,IFERROR(IF(H1173="pass",VLOOKUP(F1173,[1]Lookup!$D$2:$E$26,2,FALSE),0),1.6))</f>
        <v>1.6</v>
      </c>
      <c r="T1173" s="6">
        <v>1.7750000000000001</v>
      </c>
      <c r="U1173" s="6">
        <f t="shared" si="18"/>
        <v>1.7750000000000001</v>
      </c>
      <c r="V1173" t="s">
        <v>119</v>
      </c>
    </row>
    <row r="1174" spans="1:22" hidden="1">
      <c r="A1174">
        <v>2266</v>
      </c>
      <c r="B1174" s="22">
        <v>1</v>
      </c>
      <c r="C1174" s="22" t="s">
        <v>16</v>
      </c>
      <c r="D1174" s="22" t="s">
        <v>22</v>
      </c>
      <c r="E1174" s="22">
        <v>16</v>
      </c>
      <c r="F1174" s="22">
        <v>84</v>
      </c>
      <c r="G1174" s="22" t="s">
        <v>2300</v>
      </c>
      <c r="H1174" s="22" t="s">
        <v>439</v>
      </c>
      <c r="I1174" s="22">
        <v>0</v>
      </c>
      <c r="J1174" s="22">
        <v>1</v>
      </c>
      <c r="K1174" s="22">
        <v>0</v>
      </c>
      <c r="L1174" s="22">
        <v>0</v>
      </c>
      <c r="M1174" s="22" t="s">
        <v>2269</v>
      </c>
      <c r="N1174" s="22">
        <v>12</v>
      </c>
      <c r="O1174" s="22">
        <v>12</v>
      </c>
      <c r="P1174" s="22">
        <v>0</v>
      </c>
      <c r="Q1174" s="22">
        <v>1</v>
      </c>
      <c r="R1174">
        <f>IFERROR(IF(I1174=1,VLOOKUP(F1174,Lookup!$A$2:$B$15,2,FALSE),0),0.5)</f>
        <v>0</v>
      </c>
      <c r="S1174">
        <f>IF(K1174=1,1,IFERROR(IF(H1174="pass",VLOOKUP(F1174,[1]Lookup!$D$2:$E$26,2,FALSE),0),1.6))</f>
        <v>2</v>
      </c>
      <c r="T1174" s="6">
        <v>1.81</v>
      </c>
      <c r="U1174" s="6">
        <f t="shared" si="18"/>
        <v>1.9354</v>
      </c>
      <c r="V1174" t="s">
        <v>71</v>
      </c>
    </row>
    <row r="1175" spans="1:22" hidden="1">
      <c r="A1175">
        <v>2269</v>
      </c>
      <c r="B1175" s="22">
        <v>1</v>
      </c>
      <c r="C1175" s="22" t="s">
        <v>16</v>
      </c>
      <c r="D1175" s="22" t="s">
        <v>22</v>
      </c>
      <c r="E1175" s="22">
        <v>9</v>
      </c>
      <c r="F1175" s="22">
        <v>91</v>
      </c>
      <c r="G1175" s="22" t="s">
        <v>2301</v>
      </c>
      <c r="H1175" s="22" t="s">
        <v>439</v>
      </c>
      <c r="I1175" s="22">
        <v>0</v>
      </c>
      <c r="J1175" s="22">
        <v>1</v>
      </c>
      <c r="K1175" s="22">
        <v>0</v>
      </c>
      <c r="L1175" s="22">
        <v>0</v>
      </c>
      <c r="M1175" s="22" t="s">
        <v>2269</v>
      </c>
      <c r="N1175" s="22">
        <v>9</v>
      </c>
      <c r="O1175" s="22">
        <v>9</v>
      </c>
      <c r="P1175" s="22">
        <v>0</v>
      </c>
      <c r="Q1175" s="22">
        <v>1</v>
      </c>
      <c r="R1175">
        <f>IFERROR(IF(I1175=1,VLOOKUP(F1175,Lookup!$A$2:$B$15,2,FALSE),0),0.5)</f>
        <v>0</v>
      </c>
      <c r="S1175">
        <f>IF(K1175=1,1,IFERROR(IF(H1175="pass",VLOOKUP(F1175,[1]Lookup!$D$2:$E$26,2,FALSE),0),1.6))</f>
        <v>2.5</v>
      </c>
      <c r="T1175" s="6">
        <v>1.7575000000000001</v>
      </c>
      <c r="U1175" s="6">
        <f t="shared" si="18"/>
        <v>2.2475500000000004</v>
      </c>
      <c r="V1175" t="s">
        <v>71</v>
      </c>
    </row>
    <row r="1176" spans="1:22" hidden="1">
      <c r="A1176">
        <v>2284</v>
      </c>
      <c r="B1176" s="22">
        <v>1</v>
      </c>
      <c r="C1176" s="22" t="s">
        <v>16</v>
      </c>
      <c r="D1176" s="22" t="s">
        <v>22</v>
      </c>
      <c r="E1176" s="22">
        <v>69</v>
      </c>
      <c r="F1176" s="22">
        <v>31</v>
      </c>
      <c r="G1176" s="22" t="s">
        <v>2309</v>
      </c>
      <c r="H1176" s="22" t="s">
        <v>439</v>
      </c>
      <c r="I1176" s="22">
        <v>0</v>
      </c>
      <c r="J1176" s="22">
        <v>1</v>
      </c>
      <c r="K1176" s="22">
        <v>0</v>
      </c>
      <c r="L1176" s="22">
        <v>0</v>
      </c>
      <c r="M1176" s="22" t="s">
        <v>2286</v>
      </c>
      <c r="N1176" s="22">
        <v>-8</v>
      </c>
      <c r="O1176" s="22">
        <v>-8</v>
      </c>
      <c r="P1176" s="22">
        <v>0</v>
      </c>
      <c r="Q1176" s="22">
        <v>1</v>
      </c>
      <c r="R1176">
        <f>IFERROR(IF(I1176=1,VLOOKUP(F1176,Lookup!$A$2:$B$15,2,FALSE),0),0.5)</f>
        <v>0</v>
      </c>
      <c r="S1176">
        <f>IF(K1176=1,1,IFERROR(IF(H1176="pass",VLOOKUP(F1176,[1]Lookup!$D$2:$E$26,2,FALSE),0),1.6))</f>
        <v>1.6</v>
      </c>
      <c r="T1176" s="6">
        <v>1.4600000000000002</v>
      </c>
      <c r="U1176" s="6">
        <f t="shared" si="18"/>
        <v>1.4600000000000002</v>
      </c>
      <c r="V1176" t="s">
        <v>119</v>
      </c>
    </row>
    <row r="1177" spans="1:22" hidden="1">
      <c r="A1177">
        <v>2290</v>
      </c>
      <c r="B1177" s="22">
        <v>1</v>
      </c>
      <c r="C1177" s="22" t="s">
        <v>16</v>
      </c>
      <c r="D1177" s="22" t="s">
        <v>22</v>
      </c>
      <c r="E1177" s="22">
        <v>25</v>
      </c>
      <c r="F1177" s="22">
        <v>75</v>
      </c>
      <c r="G1177" s="22" t="s">
        <v>2315</v>
      </c>
      <c r="H1177" s="22" t="s">
        <v>439</v>
      </c>
      <c r="I1177" s="22">
        <v>0</v>
      </c>
      <c r="J1177" s="22">
        <v>1</v>
      </c>
      <c r="K1177" s="22">
        <v>0</v>
      </c>
      <c r="L1177" s="22">
        <v>0</v>
      </c>
      <c r="M1177" s="22" t="s">
        <v>2250</v>
      </c>
      <c r="N1177" s="22">
        <v>-4</v>
      </c>
      <c r="O1177" s="22">
        <v>-4</v>
      </c>
      <c r="P1177" s="22">
        <v>0</v>
      </c>
      <c r="Q1177" s="22">
        <v>1</v>
      </c>
      <c r="R1177">
        <f>IFERROR(IF(I1177=1,VLOOKUP(F1177,Lookup!$A$2:$B$15,2,FALSE),0),0.5)</f>
        <v>0</v>
      </c>
      <c r="S1177">
        <f>IF(K1177=1,1,IFERROR(IF(H1177="pass",VLOOKUP(F1177,[1]Lookup!$D$2:$E$26,2,FALSE),0),1.6))</f>
        <v>1.8</v>
      </c>
      <c r="T1177" s="6">
        <v>1.53</v>
      </c>
      <c r="U1177" s="6">
        <f t="shared" si="18"/>
        <v>1.7082000000000002</v>
      </c>
      <c r="V1177" t="s">
        <v>146</v>
      </c>
    </row>
    <row r="1178" spans="1:22" hidden="1">
      <c r="A1178">
        <v>2291</v>
      </c>
      <c r="B1178" s="22">
        <v>1</v>
      </c>
      <c r="C1178" s="22" t="s">
        <v>16</v>
      </c>
      <c r="D1178" s="22" t="s">
        <v>22</v>
      </c>
      <c r="E1178" s="22">
        <v>20</v>
      </c>
      <c r="F1178" s="22">
        <v>80</v>
      </c>
      <c r="G1178" s="22" t="s">
        <v>2316</v>
      </c>
      <c r="H1178" s="22" t="s">
        <v>439</v>
      </c>
      <c r="I1178" s="22">
        <v>0</v>
      </c>
      <c r="J1178" s="22">
        <v>1</v>
      </c>
      <c r="K1178" s="22">
        <v>0</v>
      </c>
      <c r="L1178" s="22">
        <v>0</v>
      </c>
      <c r="M1178" s="22" t="s">
        <v>2269</v>
      </c>
      <c r="N1178" s="22">
        <v>10</v>
      </c>
      <c r="O1178" s="22">
        <v>10</v>
      </c>
      <c r="P1178" s="22">
        <v>0</v>
      </c>
      <c r="Q1178" s="22">
        <v>1</v>
      </c>
      <c r="R1178">
        <f>IFERROR(IF(I1178=1,VLOOKUP(F1178,Lookup!$A$2:$B$15,2,FALSE),0),0.5)</f>
        <v>0</v>
      </c>
      <c r="S1178">
        <f>IF(K1178=1,1,IFERROR(IF(H1178="pass",VLOOKUP(F1178,[1]Lookup!$D$2:$E$26,2,FALSE),0),1.6))</f>
        <v>1.8</v>
      </c>
      <c r="T1178" s="6">
        <v>1.7750000000000001</v>
      </c>
      <c r="U1178" s="6">
        <f t="shared" si="18"/>
        <v>1.7915000000000001</v>
      </c>
      <c r="V1178" t="s">
        <v>71</v>
      </c>
    </row>
    <row r="1179" spans="1:22" hidden="1">
      <c r="A1179">
        <v>2299</v>
      </c>
      <c r="B1179" s="22">
        <v>1</v>
      </c>
      <c r="C1179" s="22" t="s">
        <v>16</v>
      </c>
      <c r="D1179" s="22" t="s">
        <v>22</v>
      </c>
      <c r="E1179" s="22">
        <v>50</v>
      </c>
      <c r="F1179" s="22">
        <v>50</v>
      </c>
      <c r="G1179" s="22" t="s">
        <v>2322</v>
      </c>
      <c r="H1179" s="22" t="s">
        <v>439</v>
      </c>
      <c r="I1179" s="22">
        <v>0</v>
      </c>
      <c r="J1179" s="22">
        <v>1</v>
      </c>
      <c r="K1179" s="22">
        <v>0</v>
      </c>
      <c r="L1179" s="22">
        <v>0</v>
      </c>
      <c r="M1179" s="22" t="s">
        <v>2269</v>
      </c>
      <c r="N1179" s="22">
        <v>-5</v>
      </c>
      <c r="O1179" s="22">
        <v>-5</v>
      </c>
      <c r="P1179" s="22">
        <v>0</v>
      </c>
      <c r="Q1179" s="22">
        <v>1</v>
      </c>
      <c r="R1179">
        <f>IFERROR(IF(I1179=1,VLOOKUP(F1179,Lookup!$A$2:$B$15,2,FALSE),0),0.5)</f>
        <v>0</v>
      </c>
      <c r="S1179">
        <f>IF(K1179=1,1,IFERROR(IF(H1179="pass",VLOOKUP(F1179,[1]Lookup!$D$2:$E$26,2,FALSE),0),1.6))</f>
        <v>1.6</v>
      </c>
      <c r="T1179" s="6">
        <v>1.5125000000000002</v>
      </c>
      <c r="U1179" s="6">
        <f t="shared" si="18"/>
        <v>1.5125000000000002</v>
      </c>
      <c r="V1179" t="s">
        <v>71</v>
      </c>
    </row>
    <row r="1180" spans="1:22" hidden="1">
      <c r="A1180">
        <v>2303</v>
      </c>
      <c r="B1180" s="22">
        <v>1</v>
      </c>
      <c r="C1180" s="22" t="s">
        <v>16</v>
      </c>
      <c r="D1180" s="22" t="s">
        <v>22</v>
      </c>
      <c r="E1180" s="22">
        <v>33</v>
      </c>
      <c r="F1180" s="22">
        <v>67</v>
      </c>
      <c r="G1180" s="22" t="s">
        <v>2326</v>
      </c>
      <c r="H1180" s="22" t="s">
        <v>439</v>
      </c>
      <c r="I1180" s="22">
        <v>0</v>
      </c>
      <c r="J1180" s="22">
        <v>1</v>
      </c>
      <c r="K1180" s="22">
        <v>0</v>
      </c>
      <c r="L1180" s="22">
        <v>0</v>
      </c>
      <c r="M1180" s="22" t="s">
        <v>2250</v>
      </c>
      <c r="N1180" s="22">
        <v>-8</v>
      </c>
      <c r="O1180" s="22">
        <v>-8</v>
      </c>
      <c r="P1180" s="22">
        <v>0</v>
      </c>
      <c r="Q1180" s="22">
        <v>1</v>
      </c>
      <c r="R1180">
        <f>IFERROR(IF(I1180=1,VLOOKUP(F1180,Lookup!$A$2:$B$15,2,FALSE),0),0.5)</f>
        <v>0</v>
      </c>
      <c r="S1180">
        <f>IF(K1180=1,1,IFERROR(IF(H1180="pass",VLOOKUP(F1180,[1]Lookup!$D$2:$E$26,2,FALSE),0),1.6))</f>
        <v>1.6</v>
      </c>
      <c r="T1180" s="6">
        <v>1.4600000000000002</v>
      </c>
      <c r="U1180" s="6">
        <f t="shared" si="18"/>
        <v>1.4600000000000002</v>
      </c>
      <c r="V1180" t="s">
        <v>146</v>
      </c>
    </row>
    <row r="1181" spans="1:22" hidden="1">
      <c r="A1181">
        <v>2312</v>
      </c>
      <c r="B1181" s="22">
        <v>1</v>
      </c>
      <c r="C1181" s="22" t="s">
        <v>22</v>
      </c>
      <c r="D1181" s="22" t="s">
        <v>16</v>
      </c>
      <c r="E1181" s="22">
        <v>61</v>
      </c>
      <c r="F1181" s="22">
        <v>39</v>
      </c>
      <c r="G1181" s="22" t="s">
        <v>2331</v>
      </c>
      <c r="H1181" s="22" t="s">
        <v>439</v>
      </c>
      <c r="I1181" s="22">
        <v>0</v>
      </c>
      <c r="J1181" s="22">
        <v>1</v>
      </c>
      <c r="K1181" s="22">
        <v>0</v>
      </c>
      <c r="L1181" s="22">
        <v>0</v>
      </c>
      <c r="M1181" s="22" t="s">
        <v>2233</v>
      </c>
      <c r="N1181" s="22">
        <v>16</v>
      </c>
      <c r="O1181" s="22">
        <v>16</v>
      </c>
      <c r="P1181" s="22">
        <v>0</v>
      </c>
      <c r="Q1181" s="22">
        <v>1</v>
      </c>
      <c r="R1181">
        <f>IFERROR(IF(I1181=1,VLOOKUP(F1181,Lookup!$A$2:$B$15,2,FALSE),0),0.5)</f>
        <v>0</v>
      </c>
      <c r="S1181">
        <f>IF(K1181=1,1,IFERROR(IF(H1181="pass",VLOOKUP(F1181,[1]Lookup!$D$2:$E$26,2,FALSE),0),1.6))</f>
        <v>1.6</v>
      </c>
      <c r="T1181" s="6">
        <v>1.8800000000000001</v>
      </c>
      <c r="U1181" s="6">
        <f t="shared" si="18"/>
        <v>1.8800000000000001</v>
      </c>
      <c r="V1181" t="s">
        <v>506</v>
      </c>
    </row>
    <row r="1182" spans="1:22" hidden="1">
      <c r="A1182">
        <v>2313</v>
      </c>
      <c r="B1182" s="22">
        <v>1</v>
      </c>
      <c r="C1182" s="22" t="s">
        <v>22</v>
      </c>
      <c r="D1182" s="22" t="s">
        <v>16</v>
      </c>
      <c r="E1182" s="22">
        <v>61</v>
      </c>
      <c r="F1182" s="22">
        <v>39</v>
      </c>
      <c r="G1182" s="22" t="s">
        <v>2332</v>
      </c>
      <c r="H1182" s="22" t="s">
        <v>439</v>
      </c>
      <c r="I1182" s="22">
        <v>0</v>
      </c>
      <c r="J1182" s="22">
        <v>1</v>
      </c>
      <c r="K1182" s="22">
        <v>0</v>
      </c>
      <c r="L1182" s="22">
        <v>0</v>
      </c>
      <c r="M1182" s="22" t="s">
        <v>2226</v>
      </c>
      <c r="N1182" s="22">
        <v>9</v>
      </c>
      <c r="O1182" s="22">
        <v>9</v>
      </c>
      <c r="P1182" s="22">
        <v>0</v>
      </c>
      <c r="Q1182" s="22">
        <v>1</v>
      </c>
      <c r="R1182">
        <f>IFERROR(IF(I1182=1,VLOOKUP(F1182,Lookup!$A$2:$B$15,2,FALSE),0),0.5)</f>
        <v>0</v>
      </c>
      <c r="S1182">
        <f>IF(K1182=1,1,IFERROR(IF(H1182="pass",VLOOKUP(F1182,[1]Lookup!$D$2:$E$26,2,FALSE),0),1.6))</f>
        <v>1.6</v>
      </c>
      <c r="T1182" s="6">
        <v>1.7575000000000001</v>
      </c>
      <c r="U1182" s="6">
        <f t="shared" si="18"/>
        <v>1.7575000000000001</v>
      </c>
      <c r="V1182" t="s">
        <v>64</v>
      </c>
    </row>
    <row r="1183" spans="1:22" hidden="1">
      <c r="A1183">
        <v>2319</v>
      </c>
      <c r="B1183" s="22">
        <v>1</v>
      </c>
      <c r="C1183" s="22" t="s">
        <v>16</v>
      </c>
      <c r="D1183" s="22" t="s">
        <v>22</v>
      </c>
      <c r="E1183" s="22">
        <v>62</v>
      </c>
      <c r="F1183" s="22">
        <v>38</v>
      </c>
      <c r="G1183" s="22" t="s">
        <v>2336</v>
      </c>
      <c r="H1183" s="22" t="s">
        <v>439</v>
      </c>
      <c r="I1183" s="22">
        <v>0</v>
      </c>
      <c r="J1183" s="22">
        <v>1</v>
      </c>
      <c r="K1183" s="22">
        <v>0</v>
      </c>
      <c r="L1183" s="22">
        <v>0</v>
      </c>
      <c r="M1183" s="22" t="s">
        <v>2250</v>
      </c>
      <c r="N1183" s="22">
        <v>0</v>
      </c>
      <c r="O1183" s="22">
        <v>0</v>
      </c>
      <c r="P1183" s="22">
        <v>0</v>
      </c>
      <c r="Q1183" s="22">
        <v>1</v>
      </c>
      <c r="R1183">
        <f>IFERROR(IF(I1183=1,VLOOKUP(F1183,Lookup!$A$2:$B$15,2,FALSE),0),0.5)</f>
        <v>0</v>
      </c>
      <c r="S1183">
        <f>IF(K1183=1,1,IFERROR(IF(H1183="pass",VLOOKUP(F1183,[1]Lookup!$D$2:$E$26,2,FALSE),0),1.6))</f>
        <v>1.6</v>
      </c>
      <c r="T1183" s="6">
        <v>1.6</v>
      </c>
      <c r="U1183" s="6">
        <f t="shared" si="18"/>
        <v>1.6</v>
      </c>
      <c r="V1183" t="s">
        <v>146</v>
      </c>
    </row>
    <row r="1184" spans="1:22" hidden="1">
      <c r="A1184">
        <v>2340</v>
      </c>
      <c r="B1184" s="22">
        <v>1</v>
      </c>
      <c r="C1184" s="22" t="s">
        <v>16</v>
      </c>
      <c r="D1184" s="22" t="s">
        <v>22</v>
      </c>
      <c r="E1184" s="22">
        <v>23</v>
      </c>
      <c r="F1184" s="22">
        <v>77</v>
      </c>
      <c r="G1184" s="22" t="s">
        <v>2350</v>
      </c>
      <c r="H1184" s="22" t="s">
        <v>439</v>
      </c>
      <c r="I1184" s="22">
        <v>0</v>
      </c>
      <c r="J1184" s="22">
        <v>1</v>
      </c>
      <c r="K1184" s="22">
        <v>0</v>
      </c>
      <c r="L1184" s="22">
        <v>0</v>
      </c>
      <c r="M1184" s="22" t="s">
        <v>2286</v>
      </c>
      <c r="N1184" s="22">
        <v>-2</v>
      </c>
      <c r="O1184" s="22">
        <v>-2</v>
      </c>
      <c r="P1184" s="22">
        <v>0</v>
      </c>
      <c r="Q1184" s="22">
        <v>1</v>
      </c>
      <c r="R1184">
        <f>IFERROR(IF(I1184=1,VLOOKUP(F1184,Lookup!$A$2:$B$15,2,FALSE),0),0.5)</f>
        <v>0</v>
      </c>
      <c r="S1184">
        <f>IF(K1184=1,1,IFERROR(IF(H1184="pass",VLOOKUP(F1184,[1]Lookup!$D$2:$E$26,2,FALSE),0),1.6))</f>
        <v>1.8</v>
      </c>
      <c r="T1184" s="6">
        <v>1.5650000000000002</v>
      </c>
      <c r="U1184" s="6">
        <f t="shared" si="18"/>
        <v>1.7201000000000004</v>
      </c>
      <c r="V1184" t="s">
        <v>119</v>
      </c>
    </row>
    <row r="1185" spans="1:22" hidden="1">
      <c r="A1185">
        <v>2344</v>
      </c>
      <c r="B1185" s="22">
        <v>1</v>
      </c>
      <c r="C1185" s="22" t="s">
        <v>22</v>
      </c>
      <c r="D1185" s="22" t="s">
        <v>16</v>
      </c>
      <c r="E1185" s="22">
        <v>56</v>
      </c>
      <c r="F1185" s="22">
        <v>44</v>
      </c>
      <c r="G1185" s="22" t="s">
        <v>2351</v>
      </c>
      <c r="H1185" s="22" t="s">
        <v>439</v>
      </c>
      <c r="I1185" s="22">
        <v>0</v>
      </c>
      <c r="J1185" s="22">
        <v>1</v>
      </c>
      <c r="K1185" s="22">
        <v>0</v>
      </c>
      <c r="L1185" s="22">
        <v>0</v>
      </c>
      <c r="M1185" s="22" t="s">
        <v>2233</v>
      </c>
      <c r="N1185" s="22">
        <v>5</v>
      </c>
      <c r="O1185" s="22">
        <v>5</v>
      </c>
      <c r="P1185" s="22">
        <v>0</v>
      </c>
      <c r="Q1185" s="22">
        <v>1</v>
      </c>
      <c r="R1185">
        <f>IFERROR(IF(I1185=1,VLOOKUP(F1185,Lookup!$A$2:$B$15,2,FALSE),0),0.5)</f>
        <v>0</v>
      </c>
      <c r="S1185">
        <f>IF(K1185=1,1,IFERROR(IF(H1185="pass",VLOOKUP(F1185,[1]Lookup!$D$2:$E$26,2,FALSE),0),1.6))</f>
        <v>1.6</v>
      </c>
      <c r="T1185" s="6">
        <v>1.6875</v>
      </c>
      <c r="U1185" s="6">
        <f t="shared" si="18"/>
        <v>1.6875</v>
      </c>
      <c r="V1185" t="s">
        <v>506</v>
      </c>
    </row>
    <row r="1186" spans="1:22" hidden="1">
      <c r="A1186">
        <v>2346</v>
      </c>
      <c r="B1186" s="22">
        <v>1</v>
      </c>
      <c r="C1186" s="22" t="s">
        <v>22</v>
      </c>
      <c r="D1186" s="22" t="s">
        <v>16</v>
      </c>
      <c r="E1186" s="22">
        <v>59</v>
      </c>
      <c r="F1186" s="22">
        <v>41</v>
      </c>
      <c r="G1186" s="22" t="s">
        <v>2352</v>
      </c>
      <c r="H1186" s="22" t="s">
        <v>439</v>
      </c>
      <c r="I1186" s="22">
        <v>0</v>
      </c>
      <c r="J1186" s="22">
        <v>1</v>
      </c>
      <c r="K1186" s="22">
        <v>0</v>
      </c>
      <c r="L1186" s="22">
        <v>0</v>
      </c>
      <c r="M1186" s="22" t="s">
        <v>2241</v>
      </c>
      <c r="N1186" s="22">
        <v>9</v>
      </c>
      <c r="O1186" s="22">
        <v>9</v>
      </c>
      <c r="P1186" s="22">
        <v>0</v>
      </c>
      <c r="Q1186" s="22">
        <v>1</v>
      </c>
      <c r="R1186">
        <f>IFERROR(IF(I1186=1,VLOOKUP(F1186,Lookup!$A$2:$B$15,2,FALSE),0),0.5)</f>
        <v>0</v>
      </c>
      <c r="S1186">
        <f>IF(K1186=1,1,IFERROR(IF(H1186="pass",VLOOKUP(F1186,[1]Lookup!$D$2:$E$26,2,FALSE),0),1.6))</f>
        <v>1.6</v>
      </c>
      <c r="T1186" s="6">
        <v>1.7575000000000001</v>
      </c>
      <c r="U1186" s="6">
        <f t="shared" si="18"/>
        <v>1.7575000000000001</v>
      </c>
      <c r="V1186" t="s">
        <v>158</v>
      </c>
    </row>
    <row r="1187" spans="1:22" hidden="1">
      <c r="A1187">
        <v>2361</v>
      </c>
      <c r="B1187" s="22">
        <v>1</v>
      </c>
      <c r="C1187" s="22" t="s">
        <v>26</v>
      </c>
      <c r="D1187" s="22" t="s">
        <v>15</v>
      </c>
      <c r="E1187" s="22">
        <v>24</v>
      </c>
      <c r="F1187" s="22">
        <v>76</v>
      </c>
      <c r="G1187" s="22" t="s">
        <v>2358</v>
      </c>
      <c r="H1187" s="22" t="s">
        <v>439</v>
      </c>
      <c r="I1187" s="22">
        <v>0</v>
      </c>
      <c r="J1187" s="22">
        <v>1</v>
      </c>
      <c r="K1187" s="22">
        <v>0</v>
      </c>
      <c r="L1187" s="22">
        <v>0</v>
      </c>
      <c r="M1187" s="22" t="s">
        <v>2359</v>
      </c>
      <c r="N1187" s="22">
        <v>2</v>
      </c>
      <c r="O1187" s="22">
        <v>2</v>
      </c>
      <c r="P1187" s="22">
        <v>0</v>
      </c>
      <c r="Q1187" s="22">
        <v>1</v>
      </c>
      <c r="R1187">
        <f>IFERROR(IF(I1187=1,VLOOKUP(F1187,Lookup!$A$2:$B$15,2,FALSE),0),0.5)</f>
        <v>0</v>
      </c>
      <c r="S1187">
        <f>IF(K1187=1,1,IFERROR(IF(H1187="pass",VLOOKUP(F1187,[1]Lookup!$D$2:$E$26,2,FALSE),0),1.6))</f>
        <v>1.8</v>
      </c>
      <c r="T1187" s="6">
        <v>1.635</v>
      </c>
      <c r="U1187" s="6">
        <f t="shared" si="18"/>
        <v>1.7439000000000002</v>
      </c>
      <c r="V1187" t="s">
        <v>53</v>
      </c>
    </row>
    <row r="1188" spans="1:22" hidden="1">
      <c r="A1188">
        <v>2362</v>
      </c>
      <c r="B1188" s="22">
        <v>1</v>
      </c>
      <c r="C1188" s="22" t="s">
        <v>26</v>
      </c>
      <c r="D1188" s="22" t="s">
        <v>15</v>
      </c>
      <c r="E1188" s="22">
        <v>17</v>
      </c>
      <c r="F1188" s="22">
        <v>83</v>
      </c>
      <c r="G1188" s="22" t="s">
        <v>2360</v>
      </c>
      <c r="H1188" s="22" t="s">
        <v>439</v>
      </c>
      <c r="I1188" s="22">
        <v>0</v>
      </c>
      <c r="J1188" s="22">
        <v>1</v>
      </c>
      <c r="K1188" s="22">
        <v>0</v>
      </c>
      <c r="L1188" s="22">
        <v>0</v>
      </c>
      <c r="M1188" s="22" t="s">
        <v>2361</v>
      </c>
      <c r="N1188" s="22">
        <v>-2</v>
      </c>
      <c r="O1188" s="22">
        <v>-2</v>
      </c>
      <c r="P1188" s="22">
        <v>0</v>
      </c>
      <c r="Q1188" s="22">
        <v>1</v>
      </c>
      <c r="R1188">
        <f>IFERROR(IF(I1188=1,VLOOKUP(F1188,Lookup!$A$2:$B$15,2,FALSE),0),0.5)</f>
        <v>0</v>
      </c>
      <c r="S1188">
        <f>IF(K1188=1,1,IFERROR(IF(H1188="pass",VLOOKUP(F1188,[1]Lookup!$D$2:$E$26,2,FALSE),0),1.6))</f>
        <v>2</v>
      </c>
      <c r="T1188" s="6">
        <v>1.5650000000000002</v>
      </c>
      <c r="U1188" s="6">
        <f t="shared" si="18"/>
        <v>1.8521000000000001</v>
      </c>
      <c r="V1188" t="s">
        <v>166</v>
      </c>
    </row>
    <row r="1189" spans="1:22" hidden="1">
      <c r="A1189">
        <v>2363</v>
      </c>
      <c r="B1189" s="22">
        <v>1</v>
      </c>
      <c r="C1189" s="22" t="s">
        <v>26</v>
      </c>
      <c r="D1189" s="22" t="s">
        <v>15</v>
      </c>
      <c r="E1189" s="22">
        <v>19</v>
      </c>
      <c r="F1189" s="22">
        <v>81</v>
      </c>
      <c r="G1189" s="22" t="s">
        <v>2362</v>
      </c>
      <c r="H1189" s="22" t="s">
        <v>439</v>
      </c>
      <c r="I1189" s="22">
        <v>0</v>
      </c>
      <c r="J1189" s="22">
        <v>1</v>
      </c>
      <c r="K1189" s="22">
        <v>0</v>
      </c>
      <c r="L1189" s="22">
        <v>0</v>
      </c>
      <c r="M1189" s="22" t="s">
        <v>2361</v>
      </c>
      <c r="N1189" s="22">
        <v>4</v>
      </c>
      <c r="O1189" s="22">
        <v>4</v>
      </c>
      <c r="P1189" s="22">
        <v>0</v>
      </c>
      <c r="Q1189" s="22">
        <v>1</v>
      </c>
      <c r="R1189">
        <f>IFERROR(IF(I1189=1,VLOOKUP(F1189,Lookup!$A$2:$B$15,2,FALSE),0),0.5)</f>
        <v>0</v>
      </c>
      <c r="S1189">
        <f>IF(K1189=1,1,IFERROR(IF(H1189="pass",VLOOKUP(F1189,[1]Lookup!$D$2:$E$26,2,FALSE),0),1.6))</f>
        <v>2</v>
      </c>
      <c r="T1189" s="6">
        <v>1.6700000000000002</v>
      </c>
      <c r="U1189" s="6">
        <f t="shared" si="18"/>
        <v>1.8878000000000001</v>
      </c>
      <c r="V1189" t="s">
        <v>166</v>
      </c>
    </row>
    <row r="1190" spans="1:22" hidden="1">
      <c r="A1190">
        <v>2367</v>
      </c>
      <c r="B1190" s="22">
        <v>1</v>
      </c>
      <c r="C1190" s="22" t="s">
        <v>15</v>
      </c>
      <c r="D1190" s="22" t="s">
        <v>26</v>
      </c>
      <c r="E1190" s="22">
        <v>73</v>
      </c>
      <c r="F1190" s="22">
        <v>27</v>
      </c>
      <c r="G1190" s="22" t="s">
        <v>2365</v>
      </c>
      <c r="H1190" s="22" t="s">
        <v>439</v>
      </c>
      <c r="I1190" s="22">
        <v>0</v>
      </c>
      <c r="J1190" s="22">
        <v>1</v>
      </c>
      <c r="K1190" s="22">
        <v>0</v>
      </c>
      <c r="L1190" s="22">
        <v>0</v>
      </c>
      <c r="M1190" s="22" t="s">
        <v>1549</v>
      </c>
      <c r="N1190" s="22">
        <v>-3</v>
      </c>
      <c r="O1190" s="22">
        <v>-3</v>
      </c>
      <c r="P1190" s="22">
        <v>0</v>
      </c>
      <c r="Q1190" s="22">
        <v>1</v>
      </c>
      <c r="R1190">
        <f>IFERROR(IF(I1190=1,VLOOKUP(F1190,Lookup!$A$2:$B$15,2,FALSE),0),0.5)</f>
        <v>0</v>
      </c>
      <c r="S1190">
        <f>IF(K1190=1,1,IFERROR(IF(H1190="pass",VLOOKUP(F1190,[1]Lookup!$D$2:$E$26,2,FALSE),0),1.6))</f>
        <v>1.6</v>
      </c>
      <c r="T1190" s="6">
        <v>1.5475000000000001</v>
      </c>
      <c r="U1190" s="6">
        <f t="shared" si="18"/>
        <v>1.5475000000000001</v>
      </c>
      <c r="V1190" t="s">
        <v>77</v>
      </c>
    </row>
    <row r="1191" spans="1:22" hidden="1">
      <c r="A1191">
        <v>2370</v>
      </c>
      <c r="B1191" s="22">
        <v>1</v>
      </c>
      <c r="C1191" s="22" t="s">
        <v>15</v>
      </c>
      <c r="D1191" s="22" t="s">
        <v>26</v>
      </c>
      <c r="E1191" s="22">
        <v>53</v>
      </c>
      <c r="F1191" s="22">
        <v>47</v>
      </c>
      <c r="G1191" s="22" t="s">
        <v>2368</v>
      </c>
      <c r="H1191" s="22" t="s">
        <v>439</v>
      </c>
      <c r="I1191" s="22">
        <v>0</v>
      </c>
      <c r="J1191" s="22">
        <v>1</v>
      </c>
      <c r="K1191" s="22">
        <v>0</v>
      </c>
      <c r="L1191" s="22">
        <v>0</v>
      </c>
      <c r="M1191" s="22" t="s">
        <v>1549</v>
      </c>
      <c r="N1191" s="22">
        <v>2</v>
      </c>
      <c r="O1191" s="22">
        <v>2</v>
      </c>
      <c r="P1191" s="22">
        <v>0</v>
      </c>
      <c r="Q1191" s="22">
        <v>1</v>
      </c>
      <c r="R1191">
        <f>IFERROR(IF(I1191=1,VLOOKUP(F1191,Lookup!$A$2:$B$15,2,FALSE),0),0.5)</f>
        <v>0</v>
      </c>
      <c r="S1191">
        <f>IF(K1191=1,1,IFERROR(IF(H1191="pass",VLOOKUP(F1191,[1]Lookup!$D$2:$E$26,2,FALSE),0),1.6))</f>
        <v>1.6</v>
      </c>
      <c r="T1191" s="6">
        <v>1.635</v>
      </c>
      <c r="U1191" s="6">
        <f t="shared" si="18"/>
        <v>1.635</v>
      </c>
      <c r="V1191" t="s">
        <v>77</v>
      </c>
    </row>
    <row r="1192" spans="1:22" hidden="1">
      <c r="A1192">
        <v>2378</v>
      </c>
      <c r="B1192" s="22">
        <v>1</v>
      </c>
      <c r="C1192" s="22" t="s">
        <v>26</v>
      </c>
      <c r="D1192" s="22" t="s">
        <v>15</v>
      </c>
      <c r="E1192" s="22">
        <v>67</v>
      </c>
      <c r="F1192" s="22">
        <v>33</v>
      </c>
      <c r="G1192" s="22" t="s">
        <v>2376</v>
      </c>
      <c r="H1192" s="22" t="s">
        <v>439</v>
      </c>
      <c r="I1192" s="22">
        <v>0</v>
      </c>
      <c r="J1192" s="22">
        <v>1</v>
      </c>
      <c r="K1192" s="22">
        <v>0</v>
      </c>
      <c r="L1192" s="22">
        <v>0</v>
      </c>
      <c r="M1192" s="22" t="s">
        <v>2359</v>
      </c>
      <c r="N1192" s="22">
        <v>6</v>
      </c>
      <c r="O1192" s="22">
        <v>6</v>
      </c>
      <c r="P1192" s="22">
        <v>0</v>
      </c>
      <c r="Q1192" s="22">
        <v>1</v>
      </c>
      <c r="R1192">
        <f>IFERROR(IF(I1192=1,VLOOKUP(F1192,Lookup!$A$2:$B$15,2,FALSE),0),0.5)</f>
        <v>0</v>
      </c>
      <c r="S1192">
        <f>IF(K1192=1,1,IFERROR(IF(H1192="pass",VLOOKUP(F1192,[1]Lookup!$D$2:$E$26,2,FALSE),0),1.6))</f>
        <v>1.6</v>
      </c>
      <c r="T1192" s="6">
        <v>1.7050000000000001</v>
      </c>
      <c r="U1192" s="6">
        <f t="shared" si="18"/>
        <v>1.7050000000000001</v>
      </c>
      <c r="V1192" t="s">
        <v>53</v>
      </c>
    </row>
    <row r="1193" spans="1:22" hidden="1">
      <c r="A1193">
        <v>2379</v>
      </c>
      <c r="B1193" s="22">
        <v>1</v>
      </c>
      <c r="C1193" s="22" t="s">
        <v>26</v>
      </c>
      <c r="D1193" s="22" t="s">
        <v>15</v>
      </c>
      <c r="E1193" s="22">
        <v>67</v>
      </c>
      <c r="F1193" s="22">
        <v>33</v>
      </c>
      <c r="G1193" s="22" t="s">
        <v>2377</v>
      </c>
      <c r="H1193" s="22" t="s">
        <v>439</v>
      </c>
      <c r="I1193" s="22">
        <v>0</v>
      </c>
      <c r="J1193" s="22">
        <v>1</v>
      </c>
      <c r="K1193" s="22">
        <v>0</v>
      </c>
      <c r="L1193" s="22">
        <v>0</v>
      </c>
      <c r="M1193" s="22" t="s">
        <v>2378</v>
      </c>
      <c r="N1193" s="22">
        <v>16</v>
      </c>
      <c r="O1193" s="22">
        <v>16</v>
      </c>
      <c r="P1193" s="22">
        <v>0</v>
      </c>
      <c r="Q1193" s="22">
        <v>1</v>
      </c>
      <c r="R1193">
        <f>IFERROR(IF(I1193=1,VLOOKUP(F1193,Lookup!$A$2:$B$15,2,FALSE),0),0.5)</f>
        <v>0</v>
      </c>
      <c r="S1193">
        <f>IF(K1193=1,1,IFERROR(IF(H1193="pass",VLOOKUP(F1193,[1]Lookup!$D$2:$E$26,2,FALSE),0),1.6))</f>
        <v>1.6</v>
      </c>
      <c r="T1193" s="6">
        <v>1.8800000000000001</v>
      </c>
      <c r="U1193" s="6">
        <f t="shared" si="18"/>
        <v>1.8800000000000001</v>
      </c>
      <c r="V1193" t="s">
        <v>480</v>
      </c>
    </row>
    <row r="1194" spans="1:22" hidden="1">
      <c r="A1194">
        <v>2382</v>
      </c>
      <c r="B1194" s="22">
        <v>1</v>
      </c>
      <c r="C1194" s="22" t="s">
        <v>26</v>
      </c>
      <c r="D1194" s="22" t="s">
        <v>15</v>
      </c>
      <c r="E1194" s="22">
        <v>55</v>
      </c>
      <c r="F1194" s="22">
        <v>45</v>
      </c>
      <c r="G1194" s="22" t="s">
        <v>2380</v>
      </c>
      <c r="H1194" s="22" t="s">
        <v>439</v>
      </c>
      <c r="I1194" s="22">
        <v>0</v>
      </c>
      <c r="J1194" s="22">
        <v>1</v>
      </c>
      <c r="K1194" s="22">
        <v>0</v>
      </c>
      <c r="L1194" s="22">
        <v>0</v>
      </c>
      <c r="M1194" s="22" t="s">
        <v>2378</v>
      </c>
      <c r="N1194" s="22">
        <v>45</v>
      </c>
      <c r="O1194" s="22">
        <v>45</v>
      </c>
      <c r="P1194" s="22">
        <v>0</v>
      </c>
      <c r="Q1194" s="22">
        <v>1</v>
      </c>
      <c r="R1194">
        <f>IFERROR(IF(I1194=1,VLOOKUP(F1194,Lookup!$A$2:$B$15,2,FALSE),0),0.5)</f>
        <v>0</v>
      </c>
      <c r="S1194">
        <f>IF(K1194=1,1,IFERROR(IF(H1194="pass",VLOOKUP(F1194,[1]Lookup!$D$2:$E$26,2,FALSE),0),1.6))</f>
        <v>1.6</v>
      </c>
      <c r="T1194" s="6">
        <v>2.3875000000000002</v>
      </c>
      <c r="U1194" s="6">
        <f t="shared" si="18"/>
        <v>2.3875000000000002</v>
      </c>
      <c r="V1194" t="s">
        <v>480</v>
      </c>
    </row>
    <row r="1195" spans="1:22" hidden="1">
      <c r="A1195">
        <v>2383</v>
      </c>
      <c r="B1195" s="22">
        <v>1</v>
      </c>
      <c r="C1195" s="22" t="s">
        <v>26</v>
      </c>
      <c r="D1195" s="22" t="s">
        <v>15</v>
      </c>
      <c r="E1195" s="22">
        <v>55</v>
      </c>
      <c r="F1195" s="22">
        <v>45</v>
      </c>
      <c r="G1195" s="22" t="s">
        <v>2381</v>
      </c>
      <c r="H1195" s="22" t="s">
        <v>439</v>
      </c>
      <c r="I1195" s="22">
        <v>0</v>
      </c>
      <c r="J1195" s="22">
        <v>1</v>
      </c>
      <c r="K1195" s="22">
        <v>0</v>
      </c>
      <c r="L1195" s="22">
        <v>0</v>
      </c>
      <c r="M1195" s="22" t="s">
        <v>2359</v>
      </c>
      <c r="N1195" s="22">
        <v>19</v>
      </c>
      <c r="O1195" s="22">
        <v>19</v>
      </c>
      <c r="P1195" s="22">
        <v>0</v>
      </c>
      <c r="Q1195" s="22">
        <v>1</v>
      </c>
      <c r="R1195">
        <f>IFERROR(IF(I1195=1,VLOOKUP(F1195,Lookup!$A$2:$B$15,2,FALSE),0),0.5)</f>
        <v>0</v>
      </c>
      <c r="S1195">
        <f>IF(K1195=1,1,IFERROR(IF(H1195="pass",VLOOKUP(F1195,[1]Lookup!$D$2:$E$26,2,FALSE),0),1.6))</f>
        <v>1.6</v>
      </c>
      <c r="T1195" s="6">
        <v>1.9325000000000001</v>
      </c>
      <c r="U1195" s="6">
        <f t="shared" si="18"/>
        <v>1.9325000000000001</v>
      </c>
      <c r="V1195" t="s">
        <v>53</v>
      </c>
    </row>
    <row r="1196" spans="1:22" hidden="1">
      <c r="A1196">
        <v>2386</v>
      </c>
      <c r="B1196" s="22">
        <v>1</v>
      </c>
      <c r="C1196" s="22" t="s">
        <v>15</v>
      </c>
      <c r="D1196" s="22" t="s">
        <v>26</v>
      </c>
      <c r="E1196" s="22">
        <v>74</v>
      </c>
      <c r="F1196" s="22">
        <v>26</v>
      </c>
      <c r="G1196" s="22" t="s">
        <v>2383</v>
      </c>
      <c r="H1196" s="22" t="s">
        <v>439</v>
      </c>
      <c r="I1196" s="22">
        <v>0</v>
      </c>
      <c r="J1196" s="22">
        <v>1</v>
      </c>
      <c r="K1196" s="22">
        <v>0</v>
      </c>
      <c r="L1196" s="22">
        <v>0</v>
      </c>
      <c r="M1196" s="22" t="s">
        <v>2384</v>
      </c>
      <c r="N1196" s="22">
        <v>3</v>
      </c>
      <c r="O1196" s="22">
        <v>3</v>
      </c>
      <c r="P1196" s="22">
        <v>0</v>
      </c>
      <c r="Q1196" s="22">
        <v>1</v>
      </c>
      <c r="R1196">
        <f>IFERROR(IF(I1196=1,VLOOKUP(F1196,Lookup!$A$2:$B$15,2,FALSE),0),0.5)</f>
        <v>0</v>
      </c>
      <c r="S1196">
        <f>IF(K1196=1,1,IFERROR(IF(H1196="pass",VLOOKUP(F1196,[1]Lookup!$D$2:$E$26,2,FALSE),0),1.6))</f>
        <v>1.6</v>
      </c>
      <c r="T1196" s="6">
        <v>1.6525000000000001</v>
      </c>
      <c r="U1196" s="6">
        <f t="shared" si="18"/>
        <v>1.6525000000000001</v>
      </c>
      <c r="V1196" t="s">
        <v>55</v>
      </c>
    </row>
    <row r="1197" spans="1:22" hidden="1">
      <c r="A1197">
        <v>2389</v>
      </c>
      <c r="B1197" s="22">
        <v>1</v>
      </c>
      <c r="C1197" s="22" t="s">
        <v>26</v>
      </c>
      <c r="D1197" s="22" t="s">
        <v>15</v>
      </c>
      <c r="E1197" s="22">
        <v>63</v>
      </c>
      <c r="F1197" s="22">
        <v>37</v>
      </c>
      <c r="G1197" s="22" t="s">
        <v>2385</v>
      </c>
      <c r="H1197" s="22" t="s">
        <v>439</v>
      </c>
      <c r="I1197" s="22">
        <v>0</v>
      </c>
      <c r="J1197" s="22">
        <v>1</v>
      </c>
      <c r="K1197" s="22">
        <v>0</v>
      </c>
      <c r="L1197" s="22">
        <v>0</v>
      </c>
      <c r="M1197" s="22" t="s">
        <v>2361</v>
      </c>
      <c r="N1197" s="22">
        <v>23</v>
      </c>
      <c r="O1197" s="22">
        <v>23</v>
      </c>
      <c r="P1197" s="22">
        <v>0</v>
      </c>
      <c r="Q1197" s="22">
        <v>1</v>
      </c>
      <c r="R1197">
        <f>IFERROR(IF(I1197=1,VLOOKUP(F1197,Lookup!$A$2:$B$15,2,FALSE),0),0.5)</f>
        <v>0</v>
      </c>
      <c r="S1197">
        <f>IF(K1197=1,1,IFERROR(IF(H1197="pass",VLOOKUP(F1197,[1]Lookup!$D$2:$E$26,2,FALSE),0),1.6))</f>
        <v>1.6</v>
      </c>
      <c r="T1197" s="6">
        <v>2.0024999999999999</v>
      </c>
      <c r="U1197" s="6">
        <f t="shared" si="18"/>
        <v>2.0024999999999999</v>
      </c>
      <c r="V1197" t="s">
        <v>166</v>
      </c>
    </row>
    <row r="1198" spans="1:22" hidden="1">
      <c r="A1198">
        <v>2391</v>
      </c>
      <c r="B1198" s="22">
        <v>1</v>
      </c>
      <c r="C1198" s="22" t="s">
        <v>26</v>
      </c>
      <c r="D1198" s="22" t="s">
        <v>15</v>
      </c>
      <c r="E1198" s="22">
        <v>54</v>
      </c>
      <c r="F1198" s="22">
        <v>46</v>
      </c>
      <c r="G1198" s="22" t="s">
        <v>2388</v>
      </c>
      <c r="H1198" s="22" t="s">
        <v>439</v>
      </c>
      <c r="I1198" s="22">
        <v>0</v>
      </c>
      <c r="J1198" s="22">
        <v>1</v>
      </c>
      <c r="K1198" s="22">
        <v>0</v>
      </c>
      <c r="L1198" s="22">
        <v>0</v>
      </c>
      <c r="M1198" s="22" t="s">
        <v>2361</v>
      </c>
      <c r="N1198" s="22">
        <v>19</v>
      </c>
      <c r="O1198" s="22">
        <v>19</v>
      </c>
      <c r="P1198" s="22">
        <v>0</v>
      </c>
      <c r="Q1198" s="22">
        <v>1</v>
      </c>
      <c r="R1198">
        <f>IFERROR(IF(I1198=1,VLOOKUP(F1198,Lookup!$A$2:$B$15,2,FALSE),0),0.5)</f>
        <v>0</v>
      </c>
      <c r="S1198">
        <f>IF(K1198=1,1,IFERROR(IF(H1198="pass",VLOOKUP(F1198,[1]Lookup!$D$2:$E$26,2,FALSE),0),1.6))</f>
        <v>1.6</v>
      </c>
      <c r="T1198" s="6">
        <v>1.9325000000000001</v>
      </c>
      <c r="U1198" s="6">
        <f t="shared" si="18"/>
        <v>1.9325000000000001</v>
      </c>
      <c r="V1198" t="s">
        <v>166</v>
      </c>
    </row>
    <row r="1199" spans="1:22" hidden="1">
      <c r="A1199">
        <v>2396</v>
      </c>
      <c r="B1199" s="22">
        <v>1</v>
      </c>
      <c r="C1199" s="22" t="s">
        <v>15</v>
      </c>
      <c r="D1199" s="22" t="s">
        <v>26</v>
      </c>
      <c r="E1199" s="22">
        <v>67</v>
      </c>
      <c r="F1199" s="22">
        <v>33</v>
      </c>
      <c r="G1199" s="22" t="s">
        <v>2393</v>
      </c>
      <c r="H1199" s="22" t="s">
        <v>439</v>
      </c>
      <c r="I1199" s="22">
        <v>0</v>
      </c>
      <c r="J1199" s="22">
        <v>1</v>
      </c>
      <c r="K1199" s="22">
        <v>0</v>
      </c>
      <c r="L1199" s="22">
        <v>0</v>
      </c>
      <c r="M1199" s="22" t="s">
        <v>2394</v>
      </c>
      <c r="N1199" s="22">
        <v>-4</v>
      </c>
      <c r="O1199" s="22">
        <v>-4</v>
      </c>
      <c r="P1199" s="22">
        <v>0</v>
      </c>
      <c r="Q1199" s="22">
        <v>1</v>
      </c>
      <c r="R1199">
        <f>IFERROR(IF(I1199=1,VLOOKUP(F1199,Lookup!$A$2:$B$15,2,FALSE),0),0.5)</f>
        <v>0</v>
      </c>
      <c r="S1199">
        <f>IF(K1199=1,1,IFERROR(IF(H1199="pass",VLOOKUP(F1199,[1]Lookup!$D$2:$E$26,2,FALSE),0),1.6))</f>
        <v>1.6</v>
      </c>
      <c r="T1199" s="6">
        <v>1.53</v>
      </c>
      <c r="U1199" s="6">
        <f t="shared" si="18"/>
        <v>1.53</v>
      </c>
      <c r="V1199" t="s">
        <v>124</v>
      </c>
    </row>
    <row r="1200" spans="1:22" hidden="1">
      <c r="A1200">
        <v>2399</v>
      </c>
      <c r="B1200" s="22">
        <v>1</v>
      </c>
      <c r="C1200" s="22" t="s">
        <v>15</v>
      </c>
      <c r="D1200" s="22" t="s">
        <v>26</v>
      </c>
      <c r="E1200" s="22">
        <v>62</v>
      </c>
      <c r="F1200" s="22">
        <v>38</v>
      </c>
      <c r="G1200" s="22" t="s">
        <v>2396</v>
      </c>
      <c r="H1200" s="22" t="s">
        <v>439</v>
      </c>
      <c r="I1200" s="22">
        <v>0</v>
      </c>
      <c r="J1200" s="22">
        <v>1</v>
      </c>
      <c r="K1200" s="22">
        <v>0</v>
      </c>
      <c r="L1200" s="22">
        <v>0</v>
      </c>
      <c r="M1200" s="22" t="s">
        <v>2384</v>
      </c>
      <c r="N1200" s="22">
        <v>18</v>
      </c>
      <c r="O1200" s="22">
        <v>18</v>
      </c>
      <c r="P1200" s="22">
        <v>0</v>
      </c>
      <c r="Q1200" s="22">
        <v>1</v>
      </c>
      <c r="R1200">
        <f>IFERROR(IF(I1200=1,VLOOKUP(F1200,Lookup!$A$2:$B$15,2,FALSE),0),0.5)</f>
        <v>0</v>
      </c>
      <c r="S1200">
        <f>IF(K1200=1,1,IFERROR(IF(H1200="pass",VLOOKUP(F1200,[1]Lookup!$D$2:$E$26,2,FALSE),0),1.6))</f>
        <v>1.6</v>
      </c>
      <c r="T1200" s="6">
        <v>1.915</v>
      </c>
      <c r="U1200" s="6">
        <f t="shared" si="18"/>
        <v>1.915</v>
      </c>
      <c r="V1200" t="s">
        <v>55</v>
      </c>
    </row>
    <row r="1201" spans="1:22" hidden="1">
      <c r="A1201">
        <v>2403</v>
      </c>
      <c r="B1201" s="22">
        <v>1</v>
      </c>
      <c r="C1201" s="22" t="s">
        <v>26</v>
      </c>
      <c r="D1201" s="22" t="s">
        <v>15</v>
      </c>
      <c r="E1201" s="22">
        <v>63</v>
      </c>
      <c r="F1201" s="22">
        <v>37</v>
      </c>
      <c r="G1201" s="22" t="s">
        <v>2399</v>
      </c>
      <c r="H1201" s="22" t="s">
        <v>439</v>
      </c>
      <c r="I1201" s="22">
        <v>0</v>
      </c>
      <c r="J1201" s="22">
        <v>1</v>
      </c>
      <c r="K1201" s="22">
        <v>0</v>
      </c>
      <c r="L1201" s="22">
        <v>0</v>
      </c>
      <c r="M1201" s="22" t="s">
        <v>2359</v>
      </c>
      <c r="N1201" s="22">
        <v>4</v>
      </c>
      <c r="O1201" s="22">
        <v>4</v>
      </c>
      <c r="P1201" s="22">
        <v>0</v>
      </c>
      <c r="Q1201" s="22">
        <v>1</v>
      </c>
      <c r="R1201">
        <f>IFERROR(IF(I1201=1,VLOOKUP(F1201,Lookup!$A$2:$B$15,2,FALSE),0),0.5)</f>
        <v>0</v>
      </c>
      <c r="S1201">
        <f>IF(K1201=1,1,IFERROR(IF(H1201="pass",VLOOKUP(F1201,[1]Lookup!$D$2:$E$26,2,FALSE),0),1.6))</f>
        <v>1.6</v>
      </c>
      <c r="T1201" s="6">
        <v>1.6700000000000002</v>
      </c>
      <c r="U1201" s="6">
        <f t="shared" si="18"/>
        <v>1.6700000000000002</v>
      </c>
      <c r="V1201" t="s">
        <v>53</v>
      </c>
    </row>
    <row r="1202" spans="1:22" hidden="1">
      <c r="A1202">
        <v>2405</v>
      </c>
      <c r="B1202" s="22">
        <v>1</v>
      </c>
      <c r="C1202" s="22" t="s">
        <v>26</v>
      </c>
      <c r="D1202" s="22" t="s">
        <v>15</v>
      </c>
      <c r="E1202" s="22">
        <v>50</v>
      </c>
      <c r="F1202" s="22">
        <v>50</v>
      </c>
      <c r="G1202" s="22" t="s">
        <v>2401</v>
      </c>
      <c r="H1202" s="22" t="s">
        <v>439</v>
      </c>
      <c r="I1202" s="22">
        <v>0</v>
      </c>
      <c r="J1202" s="22">
        <v>1</v>
      </c>
      <c r="K1202" s="22">
        <v>0</v>
      </c>
      <c r="L1202" s="22">
        <v>0</v>
      </c>
      <c r="M1202" s="22" t="s">
        <v>2361</v>
      </c>
      <c r="N1202" s="22">
        <v>5</v>
      </c>
      <c r="O1202" s="22">
        <v>5</v>
      </c>
      <c r="P1202" s="22">
        <v>0</v>
      </c>
      <c r="Q1202" s="22">
        <v>1</v>
      </c>
      <c r="R1202">
        <f>IFERROR(IF(I1202=1,VLOOKUP(F1202,Lookup!$A$2:$B$15,2,FALSE),0),0.5)</f>
        <v>0</v>
      </c>
      <c r="S1202">
        <f>IF(K1202=1,1,IFERROR(IF(H1202="pass",VLOOKUP(F1202,[1]Lookup!$D$2:$E$26,2,FALSE),0),1.6))</f>
        <v>1.6</v>
      </c>
      <c r="T1202" s="6">
        <v>1.6875</v>
      </c>
      <c r="U1202" s="6">
        <f t="shared" si="18"/>
        <v>1.6875</v>
      </c>
      <c r="V1202" t="s">
        <v>166</v>
      </c>
    </row>
    <row r="1203" spans="1:22" hidden="1">
      <c r="A1203">
        <v>2406</v>
      </c>
      <c r="B1203" s="22">
        <v>1</v>
      </c>
      <c r="C1203" s="22" t="s">
        <v>26</v>
      </c>
      <c r="D1203" s="22" t="s">
        <v>15</v>
      </c>
      <c r="E1203" s="22">
        <v>43</v>
      </c>
      <c r="F1203" s="22">
        <v>57</v>
      </c>
      <c r="G1203" s="22" t="s">
        <v>2402</v>
      </c>
      <c r="H1203" s="22" t="s">
        <v>439</v>
      </c>
      <c r="I1203" s="22">
        <v>0</v>
      </c>
      <c r="J1203" s="22">
        <v>1</v>
      </c>
      <c r="K1203" s="22">
        <v>0</v>
      </c>
      <c r="L1203" s="22">
        <v>0</v>
      </c>
      <c r="M1203" s="22" t="s">
        <v>2361</v>
      </c>
      <c r="N1203" s="22">
        <v>43</v>
      </c>
      <c r="O1203" s="22">
        <v>43</v>
      </c>
      <c r="P1203" s="22">
        <v>0</v>
      </c>
      <c r="Q1203" s="22">
        <v>1</v>
      </c>
      <c r="R1203">
        <f>IFERROR(IF(I1203=1,VLOOKUP(F1203,Lookup!$A$2:$B$15,2,FALSE),0),0.5)</f>
        <v>0</v>
      </c>
      <c r="S1203">
        <f>IF(K1203=1,1,IFERROR(IF(H1203="pass",VLOOKUP(F1203,[1]Lookup!$D$2:$E$26,2,FALSE),0),1.6))</f>
        <v>1.6</v>
      </c>
      <c r="T1203" s="6">
        <v>2.3525</v>
      </c>
      <c r="U1203" s="6">
        <f t="shared" si="18"/>
        <v>2.3525</v>
      </c>
      <c r="V1203" t="s">
        <v>166</v>
      </c>
    </row>
    <row r="1204" spans="1:22" hidden="1">
      <c r="A1204">
        <v>2407</v>
      </c>
      <c r="B1204" s="22">
        <v>1</v>
      </c>
      <c r="C1204" s="22" t="s">
        <v>26</v>
      </c>
      <c r="D1204" s="22" t="s">
        <v>15</v>
      </c>
      <c r="E1204" s="22">
        <v>43</v>
      </c>
      <c r="F1204" s="22">
        <v>57</v>
      </c>
      <c r="G1204" s="22" t="s">
        <v>2403</v>
      </c>
      <c r="H1204" s="22" t="s">
        <v>439</v>
      </c>
      <c r="I1204" s="22">
        <v>0</v>
      </c>
      <c r="J1204" s="22">
        <v>1</v>
      </c>
      <c r="K1204" s="22">
        <v>0</v>
      </c>
      <c r="L1204" s="22">
        <v>0</v>
      </c>
      <c r="M1204" s="22" t="s">
        <v>2359</v>
      </c>
      <c r="N1204" s="22">
        <v>-1</v>
      </c>
      <c r="O1204" s="22">
        <v>-1</v>
      </c>
      <c r="P1204" s="22">
        <v>0</v>
      </c>
      <c r="Q1204" s="22">
        <v>1</v>
      </c>
      <c r="R1204">
        <f>IFERROR(IF(I1204=1,VLOOKUP(F1204,Lookup!$A$2:$B$15,2,FALSE),0),0.5)</f>
        <v>0</v>
      </c>
      <c r="S1204">
        <f>IF(K1204=1,1,IFERROR(IF(H1204="pass",VLOOKUP(F1204,[1]Lookup!$D$2:$E$26,2,FALSE),0),1.6))</f>
        <v>1.6</v>
      </c>
      <c r="T1204" s="6">
        <v>1.5825</v>
      </c>
      <c r="U1204" s="6">
        <f t="shared" si="18"/>
        <v>1.5825</v>
      </c>
      <c r="V1204" t="s">
        <v>53</v>
      </c>
    </row>
    <row r="1205" spans="1:22" hidden="1">
      <c r="A1205">
        <v>2415</v>
      </c>
      <c r="B1205" s="22">
        <v>1</v>
      </c>
      <c r="C1205" s="22" t="s">
        <v>26</v>
      </c>
      <c r="D1205" s="22" t="s">
        <v>15</v>
      </c>
      <c r="E1205" s="22">
        <v>38</v>
      </c>
      <c r="F1205" s="22">
        <v>62</v>
      </c>
      <c r="G1205" s="22" t="s">
        <v>2409</v>
      </c>
      <c r="H1205" s="22" t="s">
        <v>439</v>
      </c>
      <c r="I1205" s="22">
        <v>0</v>
      </c>
      <c r="J1205" s="22">
        <v>1</v>
      </c>
      <c r="K1205" s="22">
        <v>0</v>
      </c>
      <c r="L1205" s="22">
        <v>0</v>
      </c>
      <c r="M1205" s="22" t="s">
        <v>2378</v>
      </c>
      <c r="N1205" s="22">
        <v>5</v>
      </c>
      <c r="O1205" s="22">
        <v>5</v>
      </c>
      <c r="P1205" s="22">
        <v>0</v>
      </c>
      <c r="Q1205" s="22">
        <v>1</v>
      </c>
      <c r="R1205">
        <f>IFERROR(IF(I1205=1,VLOOKUP(F1205,Lookup!$A$2:$B$15,2,FALSE),0),0.5)</f>
        <v>0</v>
      </c>
      <c r="S1205">
        <f>IF(K1205=1,1,IFERROR(IF(H1205="pass",VLOOKUP(F1205,[1]Lookup!$D$2:$E$26,2,FALSE),0),1.6))</f>
        <v>1.6</v>
      </c>
      <c r="T1205" s="6">
        <v>1.6875</v>
      </c>
      <c r="U1205" s="6">
        <f t="shared" si="18"/>
        <v>1.6875</v>
      </c>
      <c r="V1205" t="s">
        <v>480</v>
      </c>
    </row>
    <row r="1206" spans="1:22" hidden="1">
      <c r="A1206">
        <v>2417</v>
      </c>
      <c r="B1206" s="22">
        <v>1</v>
      </c>
      <c r="C1206" s="22" t="s">
        <v>15</v>
      </c>
      <c r="D1206" s="22" t="s">
        <v>26</v>
      </c>
      <c r="E1206" s="22">
        <v>55</v>
      </c>
      <c r="F1206" s="22">
        <v>45</v>
      </c>
      <c r="G1206" s="22" t="s">
        <v>2410</v>
      </c>
      <c r="H1206" s="22" t="s">
        <v>439</v>
      </c>
      <c r="I1206" s="22">
        <v>0</v>
      </c>
      <c r="J1206" s="22">
        <v>1</v>
      </c>
      <c r="K1206" s="22">
        <v>0</v>
      </c>
      <c r="L1206" s="22">
        <v>0</v>
      </c>
      <c r="M1206" s="22" t="s">
        <v>2390</v>
      </c>
      <c r="N1206" s="22">
        <v>-3</v>
      </c>
      <c r="O1206" s="22">
        <v>-3</v>
      </c>
      <c r="P1206" s="22">
        <v>0</v>
      </c>
      <c r="Q1206" s="22">
        <v>1</v>
      </c>
      <c r="R1206">
        <f>IFERROR(IF(I1206=1,VLOOKUP(F1206,Lookup!$A$2:$B$15,2,FALSE),0),0.5)</f>
        <v>0</v>
      </c>
      <c r="S1206">
        <f>IF(K1206=1,1,IFERROR(IF(H1206="pass",VLOOKUP(F1206,[1]Lookup!$D$2:$E$26,2,FALSE),0),1.6))</f>
        <v>1.6</v>
      </c>
      <c r="T1206" s="6">
        <v>1.5475000000000001</v>
      </c>
      <c r="U1206" s="6">
        <f t="shared" si="18"/>
        <v>1.5475000000000001</v>
      </c>
      <c r="V1206" t="s">
        <v>122</v>
      </c>
    </row>
    <row r="1207" spans="1:22" hidden="1">
      <c r="A1207">
        <v>2420</v>
      </c>
      <c r="B1207" s="22">
        <v>1</v>
      </c>
      <c r="C1207" s="22" t="s">
        <v>15</v>
      </c>
      <c r="D1207" s="22" t="s">
        <v>26</v>
      </c>
      <c r="E1207" s="22">
        <v>55</v>
      </c>
      <c r="F1207" s="22">
        <v>45</v>
      </c>
      <c r="G1207" s="22" t="s">
        <v>2412</v>
      </c>
      <c r="H1207" s="22" t="s">
        <v>439</v>
      </c>
      <c r="I1207" s="22">
        <v>0</v>
      </c>
      <c r="J1207" s="22">
        <v>1</v>
      </c>
      <c r="K1207" s="22">
        <v>0</v>
      </c>
      <c r="L1207" s="22">
        <v>0</v>
      </c>
      <c r="M1207" s="22" t="s">
        <v>2364</v>
      </c>
      <c r="N1207" s="22">
        <v>1</v>
      </c>
      <c r="O1207" s="22">
        <v>1</v>
      </c>
      <c r="P1207" s="22">
        <v>0</v>
      </c>
      <c r="Q1207" s="22">
        <v>1</v>
      </c>
      <c r="R1207">
        <f>IFERROR(IF(I1207=1,VLOOKUP(F1207,Lookup!$A$2:$B$15,2,FALSE),0),0.5)</f>
        <v>0</v>
      </c>
      <c r="S1207">
        <f>IF(K1207=1,1,IFERROR(IF(H1207="pass",VLOOKUP(F1207,[1]Lookup!$D$2:$E$26,2,FALSE),0),1.6))</f>
        <v>1.6</v>
      </c>
      <c r="T1207" s="6">
        <v>1.6175000000000002</v>
      </c>
      <c r="U1207" s="6">
        <f t="shared" si="18"/>
        <v>1.6175000000000002</v>
      </c>
      <c r="V1207" t="s">
        <v>526</v>
      </c>
    </row>
    <row r="1208" spans="1:22" hidden="1">
      <c r="A1208">
        <v>2427</v>
      </c>
      <c r="B1208" s="22">
        <v>1</v>
      </c>
      <c r="C1208" s="22" t="s">
        <v>26</v>
      </c>
      <c r="D1208" s="22" t="s">
        <v>15</v>
      </c>
      <c r="E1208" s="22">
        <v>73</v>
      </c>
      <c r="F1208" s="22">
        <v>27</v>
      </c>
      <c r="G1208" s="22" t="s">
        <v>2417</v>
      </c>
      <c r="H1208" s="22" t="s">
        <v>439</v>
      </c>
      <c r="I1208" s="22">
        <v>0</v>
      </c>
      <c r="J1208" s="22">
        <v>1</v>
      </c>
      <c r="K1208" s="22">
        <v>0</v>
      </c>
      <c r="L1208" s="22">
        <v>0</v>
      </c>
      <c r="M1208" s="22" t="s">
        <v>2418</v>
      </c>
      <c r="N1208" s="22">
        <v>18</v>
      </c>
      <c r="O1208" s="22">
        <v>18</v>
      </c>
      <c r="P1208" s="22">
        <v>0</v>
      </c>
      <c r="Q1208" s="22">
        <v>1</v>
      </c>
      <c r="R1208">
        <f>IFERROR(IF(I1208=1,VLOOKUP(F1208,Lookup!$A$2:$B$15,2,FALSE),0),0.5)</f>
        <v>0</v>
      </c>
      <c r="S1208">
        <f>IF(K1208=1,1,IFERROR(IF(H1208="pass",VLOOKUP(F1208,[1]Lookup!$D$2:$E$26,2,FALSE),0),1.6))</f>
        <v>1.6</v>
      </c>
      <c r="T1208" s="6">
        <v>1.915</v>
      </c>
      <c r="U1208" s="6">
        <f t="shared" si="18"/>
        <v>1.915</v>
      </c>
      <c r="V1208" t="s">
        <v>96</v>
      </c>
    </row>
    <row r="1209" spans="1:22" hidden="1">
      <c r="A1209">
        <v>2430</v>
      </c>
      <c r="B1209" s="22">
        <v>1</v>
      </c>
      <c r="C1209" s="22" t="s">
        <v>26</v>
      </c>
      <c r="D1209" s="22" t="s">
        <v>15</v>
      </c>
      <c r="E1209" s="22">
        <v>28</v>
      </c>
      <c r="F1209" s="22">
        <v>72</v>
      </c>
      <c r="G1209" s="22" t="s">
        <v>2420</v>
      </c>
      <c r="H1209" s="22" t="s">
        <v>439</v>
      </c>
      <c r="I1209" s="22">
        <v>0</v>
      </c>
      <c r="J1209" s="22">
        <v>1</v>
      </c>
      <c r="K1209" s="22">
        <v>0</v>
      </c>
      <c r="L1209" s="22">
        <v>0</v>
      </c>
      <c r="M1209" s="22" t="s">
        <v>2361</v>
      </c>
      <c r="N1209" s="22">
        <v>7</v>
      </c>
      <c r="O1209" s="22">
        <v>7</v>
      </c>
      <c r="P1209" s="22">
        <v>0</v>
      </c>
      <c r="Q1209" s="22">
        <v>1</v>
      </c>
      <c r="R1209">
        <f>IFERROR(IF(I1209=1,VLOOKUP(F1209,Lookup!$A$2:$B$15,2,FALSE),0),0.5)</f>
        <v>0</v>
      </c>
      <c r="S1209">
        <f>IF(K1209=1,1,IFERROR(IF(H1209="pass",VLOOKUP(F1209,[1]Lookup!$D$2:$E$26,2,FALSE),0),1.6))</f>
        <v>1.6</v>
      </c>
      <c r="T1209" s="6">
        <v>1.7225000000000001</v>
      </c>
      <c r="U1209" s="6">
        <f t="shared" si="18"/>
        <v>1.7225000000000001</v>
      </c>
      <c r="V1209" t="s">
        <v>166</v>
      </c>
    </row>
    <row r="1210" spans="1:22" hidden="1">
      <c r="A1210">
        <v>2433</v>
      </c>
      <c r="B1210" s="22">
        <v>1</v>
      </c>
      <c r="C1210" s="22" t="s">
        <v>26</v>
      </c>
      <c r="D1210" s="22" t="s">
        <v>15</v>
      </c>
      <c r="E1210" s="22">
        <v>17</v>
      </c>
      <c r="F1210" s="22">
        <v>83</v>
      </c>
      <c r="G1210" s="22" t="s">
        <v>2422</v>
      </c>
      <c r="H1210" s="22" t="s">
        <v>439</v>
      </c>
      <c r="I1210" s="22">
        <v>0</v>
      </c>
      <c r="J1210" s="22">
        <v>1</v>
      </c>
      <c r="K1210" s="22">
        <v>0</v>
      </c>
      <c r="L1210" s="22">
        <v>0</v>
      </c>
      <c r="M1210" s="22" t="s">
        <v>2359</v>
      </c>
      <c r="N1210" s="22">
        <v>4</v>
      </c>
      <c r="O1210" s="22">
        <v>4</v>
      </c>
      <c r="P1210" s="22">
        <v>0</v>
      </c>
      <c r="Q1210" s="22">
        <v>1</v>
      </c>
      <c r="R1210">
        <f>IFERROR(IF(I1210=1,VLOOKUP(F1210,Lookup!$A$2:$B$15,2,FALSE),0),0.5)</f>
        <v>0</v>
      </c>
      <c r="S1210">
        <f>IF(K1210=1,1,IFERROR(IF(H1210="pass",VLOOKUP(F1210,[1]Lookup!$D$2:$E$26,2,FALSE),0),1.6))</f>
        <v>2</v>
      </c>
      <c r="T1210" s="6">
        <v>1.6700000000000002</v>
      </c>
      <c r="U1210" s="6">
        <f t="shared" si="18"/>
        <v>1.8878000000000001</v>
      </c>
      <c r="V1210" t="s">
        <v>53</v>
      </c>
    </row>
    <row r="1211" spans="1:22" hidden="1">
      <c r="A1211">
        <v>2440</v>
      </c>
      <c r="B1211" s="22">
        <v>1</v>
      </c>
      <c r="C1211" s="22" t="s">
        <v>26</v>
      </c>
      <c r="D1211" s="22" t="s">
        <v>15</v>
      </c>
      <c r="E1211" s="22">
        <v>3</v>
      </c>
      <c r="F1211" s="22">
        <v>97</v>
      </c>
      <c r="G1211" s="22" t="s">
        <v>2425</v>
      </c>
      <c r="H1211" s="22" t="s">
        <v>439</v>
      </c>
      <c r="I1211" s="22">
        <v>0</v>
      </c>
      <c r="J1211" s="22">
        <v>1</v>
      </c>
      <c r="K1211" s="22">
        <v>0</v>
      </c>
      <c r="L1211" s="22">
        <v>0</v>
      </c>
      <c r="M1211" s="22" t="s">
        <v>2418</v>
      </c>
      <c r="N1211" s="22">
        <v>3</v>
      </c>
      <c r="O1211" s="22">
        <v>3</v>
      </c>
      <c r="P1211" s="22">
        <v>0</v>
      </c>
      <c r="Q1211" s="22">
        <v>1</v>
      </c>
      <c r="R1211">
        <f>IFERROR(IF(I1211=1,VLOOKUP(F1211,Lookup!$A$2:$B$15,2,FALSE),0),0.5)</f>
        <v>0</v>
      </c>
      <c r="S1211">
        <f>IF(K1211=1,1,IFERROR(IF(H1211="pass",VLOOKUP(F1211,[1]Lookup!$D$2:$E$26,2,FALSE),0),1.6))</f>
        <v>3.5</v>
      </c>
      <c r="T1211" s="6">
        <v>1.6525000000000001</v>
      </c>
      <c r="U1211" s="6">
        <f t="shared" si="18"/>
        <v>3.5</v>
      </c>
      <c r="V1211" t="s">
        <v>96</v>
      </c>
    </row>
    <row r="1212" spans="1:22" hidden="1">
      <c r="A1212">
        <v>2449</v>
      </c>
      <c r="B1212" s="22">
        <v>1</v>
      </c>
      <c r="C1212" s="22" t="s">
        <v>15</v>
      </c>
      <c r="D1212" s="22" t="s">
        <v>26</v>
      </c>
      <c r="E1212" s="22">
        <v>59</v>
      </c>
      <c r="F1212" s="22">
        <v>41</v>
      </c>
      <c r="G1212" s="22" t="s">
        <v>2428</v>
      </c>
      <c r="H1212" s="22" t="s">
        <v>439</v>
      </c>
      <c r="I1212" s="22">
        <v>0</v>
      </c>
      <c r="J1212" s="22">
        <v>1</v>
      </c>
      <c r="K1212" s="22">
        <v>0</v>
      </c>
      <c r="L1212" s="22">
        <v>0</v>
      </c>
      <c r="M1212" s="22" t="s">
        <v>1549</v>
      </c>
      <c r="N1212" s="22">
        <v>-3</v>
      </c>
      <c r="O1212" s="22">
        <v>-3</v>
      </c>
      <c r="P1212" s="22">
        <v>0</v>
      </c>
      <c r="Q1212" s="22">
        <v>1</v>
      </c>
      <c r="R1212">
        <f>IFERROR(IF(I1212=1,VLOOKUP(F1212,Lookup!$A$2:$B$15,2,FALSE),0),0.5)</f>
        <v>0</v>
      </c>
      <c r="S1212">
        <f>IF(K1212=1,1,IFERROR(IF(H1212="pass",VLOOKUP(F1212,[1]Lookup!$D$2:$E$26,2,FALSE),0),1.6))</f>
        <v>1.6</v>
      </c>
      <c r="T1212" s="6">
        <v>1.5475000000000001</v>
      </c>
      <c r="U1212" s="6">
        <f t="shared" si="18"/>
        <v>1.5475000000000001</v>
      </c>
      <c r="V1212" t="s">
        <v>77</v>
      </c>
    </row>
    <row r="1213" spans="1:22" hidden="1">
      <c r="A1213">
        <v>2450</v>
      </c>
      <c r="B1213" s="22">
        <v>1</v>
      </c>
      <c r="C1213" s="22" t="s">
        <v>15</v>
      </c>
      <c r="D1213" s="22" t="s">
        <v>26</v>
      </c>
      <c r="E1213" s="22">
        <v>53</v>
      </c>
      <c r="F1213" s="22">
        <v>47</v>
      </c>
      <c r="G1213" s="22" t="s">
        <v>2429</v>
      </c>
      <c r="H1213" s="22" t="s">
        <v>439</v>
      </c>
      <c r="I1213" s="22">
        <v>0</v>
      </c>
      <c r="J1213" s="22">
        <v>1</v>
      </c>
      <c r="K1213" s="22">
        <v>0</v>
      </c>
      <c r="L1213" s="22">
        <v>0</v>
      </c>
      <c r="M1213" s="22" t="s">
        <v>2390</v>
      </c>
      <c r="N1213" s="22">
        <v>6</v>
      </c>
      <c r="O1213" s="22">
        <v>6</v>
      </c>
      <c r="P1213" s="22">
        <v>0</v>
      </c>
      <c r="Q1213" s="22">
        <v>1</v>
      </c>
      <c r="R1213">
        <f>IFERROR(IF(I1213=1,VLOOKUP(F1213,Lookup!$A$2:$B$15,2,FALSE),0),0.5)</f>
        <v>0</v>
      </c>
      <c r="S1213">
        <f>IF(K1213=1,1,IFERROR(IF(H1213="pass",VLOOKUP(F1213,[1]Lookup!$D$2:$E$26,2,FALSE),0),1.6))</f>
        <v>1.6</v>
      </c>
      <c r="T1213" s="6">
        <v>1.7050000000000001</v>
      </c>
      <c r="U1213" s="6">
        <f t="shared" si="18"/>
        <v>1.7050000000000001</v>
      </c>
      <c r="V1213" t="s">
        <v>122</v>
      </c>
    </row>
    <row r="1214" spans="1:22" hidden="1">
      <c r="A1214">
        <v>2451</v>
      </c>
      <c r="B1214" s="22">
        <v>1</v>
      </c>
      <c r="C1214" s="22" t="s">
        <v>15</v>
      </c>
      <c r="D1214" s="22" t="s">
        <v>26</v>
      </c>
      <c r="E1214" s="22">
        <v>53</v>
      </c>
      <c r="F1214" s="22">
        <v>47</v>
      </c>
      <c r="G1214" s="22" t="s">
        <v>2430</v>
      </c>
      <c r="H1214" s="22" t="s">
        <v>439</v>
      </c>
      <c r="I1214" s="22">
        <v>0</v>
      </c>
      <c r="J1214" s="22">
        <v>1</v>
      </c>
      <c r="K1214" s="22">
        <v>0</v>
      </c>
      <c r="L1214" s="22">
        <v>0</v>
      </c>
      <c r="M1214" s="22" t="s">
        <v>2431</v>
      </c>
      <c r="N1214" s="22">
        <v>17</v>
      </c>
      <c r="O1214" s="22">
        <v>17</v>
      </c>
      <c r="P1214" s="22">
        <v>0</v>
      </c>
      <c r="Q1214" s="22">
        <v>1</v>
      </c>
      <c r="R1214">
        <f>IFERROR(IF(I1214=1,VLOOKUP(F1214,Lookup!$A$2:$B$15,2,FALSE),0),0.5)</f>
        <v>0</v>
      </c>
      <c r="S1214">
        <f>IF(K1214=1,1,IFERROR(IF(H1214="pass",VLOOKUP(F1214,[1]Lookup!$D$2:$E$26,2,FALSE),0),1.6))</f>
        <v>1.6</v>
      </c>
      <c r="T1214" s="6">
        <v>1.8975</v>
      </c>
      <c r="U1214" s="6">
        <f t="shared" si="18"/>
        <v>1.8975</v>
      </c>
      <c r="V1214" t="s">
        <v>94</v>
      </c>
    </row>
    <row r="1215" spans="1:22" hidden="1">
      <c r="A1215">
        <v>2452</v>
      </c>
      <c r="B1215" s="22">
        <v>1</v>
      </c>
      <c r="C1215" s="22" t="s">
        <v>15</v>
      </c>
      <c r="D1215" s="22" t="s">
        <v>26</v>
      </c>
      <c r="E1215" s="22">
        <v>34</v>
      </c>
      <c r="F1215" s="22">
        <v>66</v>
      </c>
      <c r="G1215" s="22" t="s">
        <v>2432</v>
      </c>
      <c r="H1215" s="22" t="s">
        <v>439</v>
      </c>
      <c r="I1215" s="22">
        <v>0</v>
      </c>
      <c r="J1215" s="22">
        <v>1</v>
      </c>
      <c r="K1215" s="22">
        <v>0</v>
      </c>
      <c r="L1215" s="22">
        <v>0</v>
      </c>
      <c r="M1215" s="22" t="s">
        <v>2384</v>
      </c>
      <c r="N1215" s="22">
        <v>22</v>
      </c>
      <c r="O1215" s="22">
        <v>22</v>
      </c>
      <c r="P1215" s="22">
        <v>0</v>
      </c>
      <c r="Q1215" s="22">
        <v>1</v>
      </c>
      <c r="R1215">
        <f>IFERROR(IF(I1215=1,VLOOKUP(F1215,Lookup!$A$2:$B$15,2,FALSE),0),0.5)</f>
        <v>0</v>
      </c>
      <c r="S1215">
        <f>IF(K1215=1,1,IFERROR(IF(H1215="pass",VLOOKUP(F1215,[1]Lookup!$D$2:$E$26,2,FALSE),0),1.6))</f>
        <v>1.6</v>
      </c>
      <c r="T1215" s="6">
        <v>1.9850000000000001</v>
      </c>
      <c r="U1215" s="6">
        <f t="shared" si="18"/>
        <v>1.9850000000000001</v>
      </c>
      <c r="V1215" t="s">
        <v>55</v>
      </c>
    </row>
    <row r="1216" spans="1:22" hidden="1">
      <c r="A1216">
        <v>2453</v>
      </c>
      <c r="B1216" s="22">
        <v>1</v>
      </c>
      <c r="C1216" s="22" t="s">
        <v>15</v>
      </c>
      <c r="D1216" s="22" t="s">
        <v>26</v>
      </c>
      <c r="E1216" s="22">
        <v>12</v>
      </c>
      <c r="F1216" s="22">
        <v>88</v>
      </c>
      <c r="G1216" s="22" t="s">
        <v>2433</v>
      </c>
      <c r="H1216" s="22" t="s">
        <v>439</v>
      </c>
      <c r="I1216" s="22">
        <v>0</v>
      </c>
      <c r="J1216" s="22">
        <v>1</v>
      </c>
      <c r="K1216" s="22">
        <v>0</v>
      </c>
      <c r="L1216" s="22">
        <v>0</v>
      </c>
      <c r="M1216" s="22" t="s">
        <v>1549</v>
      </c>
      <c r="N1216" s="22">
        <v>4</v>
      </c>
      <c r="O1216" s="22">
        <v>4</v>
      </c>
      <c r="P1216" s="22">
        <v>0</v>
      </c>
      <c r="Q1216" s="22">
        <v>1</v>
      </c>
      <c r="R1216">
        <f>IFERROR(IF(I1216=1,VLOOKUP(F1216,Lookup!$A$2:$B$15,2,FALSE),0),0.5)</f>
        <v>0</v>
      </c>
      <c r="S1216">
        <f>IF(K1216=1,1,IFERROR(IF(H1216="pass",VLOOKUP(F1216,[1]Lookup!$D$2:$E$26,2,FALSE),0),1.6))</f>
        <v>2.2000000000000002</v>
      </c>
      <c r="T1216" s="6">
        <v>1.6700000000000002</v>
      </c>
      <c r="U1216" s="6">
        <f t="shared" si="18"/>
        <v>2.0198</v>
      </c>
      <c r="V1216" t="s">
        <v>77</v>
      </c>
    </row>
    <row r="1217" spans="1:22" hidden="1">
      <c r="A1217">
        <v>2455</v>
      </c>
      <c r="B1217" s="22">
        <v>1</v>
      </c>
      <c r="C1217" s="22" t="s">
        <v>15</v>
      </c>
      <c r="D1217" s="22" t="s">
        <v>26</v>
      </c>
      <c r="E1217" s="22">
        <v>6</v>
      </c>
      <c r="F1217" s="22">
        <v>94</v>
      </c>
      <c r="G1217" s="22" t="s">
        <v>2435</v>
      </c>
      <c r="H1217" s="22" t="s">
        <v>439</v>
      </c>
      <c r="I1217" s="22">
        <v>0</v>
      </c>
      <c r="J1217" s="22">
        <v>1</v>
      </c>
      <c r="K1217" s="22">
        <v>0</v>
      </c>
      <c r="L1217" s="22">
        <v>0</v>
      </c>
      <c r="M1217" s="22" t="s">
        <v>2364</v>
      </c>
      <c r="N1217" s="22">
        <v>-1</v>
      </c>
      <c r="O1217" s="22">
        <v>-1</v>
      </c>
      <c r="P1217" s="22">
        <v>0</v>
      </c>
      <c r="Q1217" s="22">
        <v>1</v>
      </c>
      <c r="R1217">
        <f>IFERROR(IF(I1217=1,VLOOKUP(F1217,Lookup!$A$2:$B$15,2,FALSE),0),0.5)</f>
        <v>0</v>
      </c>
      <c r="S1217">
        <f>IF(K1217=1,1,IFERROR(IF(H1217="pass",VLOOKUP(F1217,[1]Lookup!$D$2:$E$26,2,FALSE),0),1.6))</f>
        <v>2.8</v>
      </c>
      <c r="T1217" s="6">
        <v>1.5825</v>
      </c>
      <c r="U1217" s="6">
        <f t="shared" si="18"/>
        <v>2.38605</v>
      </c>
      <c r="V1217" t="s">
        <v>526</v>
      </c>
    </row>
    <row r="1218" spans="1:22" hidden="1">
      <c r="A1218">
        <v>2459</v>
      </c>
      <c r="B1218" s="22">
        <v>1</v>
      </c>
      <c r="C1218" s="22" t="s">
        <v>26</v>
      </c>
      <c r="D1218" s="22" t="s">
        <v>15</v>
      </c>
      <c r="E1218" s="22">
        <v>68</v>
      </c>
      <c r="F1218" s="22">
        <v>32</v>
      </c>
      <c r="G1218" s="22" t="s">
        <v>2437</v>
      </c>
      <c r="H1218" s="22" t="s">
        <v>439</v>
      </c>
      <c r="I1218" s="22">
        <v>0</v>
      </c>
      <c r="J1218" s="22">
        <v>1</v>
      </c>
      <c r="K1218" s="22">
        <v>0</v>
      </c>
      <c r="L1218" s="22">
        <v>0</v>
      </c>
      <c r="M1218" s="22" t="s">
        <v>2361</v>
      </c>
      <c r="N1218" s="22">
        <v>14</v>
      </c>
      <c r="O1218" s="22">
        <v>14</v>
      </c>
      <c r="P1218" s="22">
        <v>0</v>
      </c>
      <c r="Q1218" s="22">
        <v>1</v>
      </c>
      <c r="R1218">
        <f>IFERROR(IF(I1218=1,VLOOKUP(F1218,Lookup!$A$2:$B$15,2,FALSE),0),0.5)</f>
        <v>0</v>
      </c>
      <c r="S1218">
        <f>IF(K1218=1,1,IFERROR(IF(H1218="pass",VLOOKUP(F1218,[1]Lookup!$D$2:$E$26,2,FALSE),0),1.6))</f>
        <v>1.6</v>
      </c>
      <c r="T1218" s="6">
        <v>1.845</v>
      </c>
      <c r="U1218" s="6">
        <f t="shared" si="18"/>
        <v>1.845</v>
      </c>
      <c r="V1218" t="s">
        <v>166</v>
      </c>
    </row>
    <row r="1219" spans="1:22" hidden="1">
      <c r="A1219">
        <v>2460</v>
      </c>
      <c r="B1219" s="22">
        <v>1</v>
      </c>
      <c r="C1219" s="22" t="s">
        <v>26</v>
      </c>
      <c r="D1219" s="22" t="s">
        <v>15</v>
      </c>
      <c r="E1219" s="22">
        <v>68</v>
      </c>
      <c r="F1219" s="22">
        <v>32</v>
      </c>
      <c r="G1219" s="22" t="s">
        <v>2438</v>
      </c>
      <c r="H1219" s="22" t="s">
        <v>439</v>
      </c>
      <c r="I1219" s="22">
        <v>0</v>
      </c>
      <c r="J1219" s="22">
        <v>1</v>
      </c>
      <c r="K1219" s="22">
        <v>0</v>
      </c>
      <c r="L1219" s="22">
        <v>0</v>
      </c>
      <c r="M1219" s="22" t="s">
        <v>2361</v>
      </c>
      <c r="N1219" s="22">
        <v>4</v>
      </c>
      <c r="O1219" s="22">
        <v>4</v>
      </c>
      <c r="P1219" s="22">
        <v>0</v>
      </c>
      <c r="Q1219" s="22">
        <v>1</v>
      </c>
      <c r="R1219">
        <f>IFERROR(IF(I1219=1,VLOOKUP(F1219,Lookup!$A$2:$B$15,2,FALSE),0),0.5)</f>
        <v>0</v>
      </c>
      <c r="S1219">
        <f>IF(K1219=1,1,IFERROR(IF(H1219="pass",VLOOKUP(F1219,[1]Lookup!$D$2:$E$26,2,FALSE),0),1.6))</f>
        <v>1.6</v>
      </c>
      <c r="T1219" s="6">
        <v>1.6700000000000002</v>
      </c>
      <c r="U1219" s="6">
        <f t="shared" ref="U1219:U1282" si="19">R1219+IF(S1219&gt;=3.2,S1219,IF(AND(S1219&lt;3.2,S1219&gt;=1.8),S1219*0.66+T1219*0.34,T1219))+K1219*0.4735*2</f>
        <v>1.6700000000000002</v>
      </c>
      <c r="V1219" t="s">
        <v>166</v>
      </c>
    </row>
    <row r="1220" spans="1:22" hidden="1">
      <c r="A1220">
        <v>2461</v>
      </c>
      <c r="B1220" s="22">
        <v>1</v>
      </c>
      <c r="C1220" s="22" t="s">
        <v>26</v>
      </c>
      <c r="D1220" s="22" t="s">
        <v>15</v>
      </c>
      <c r="E1220" s="22">
        <v>59</v>
      </c>
      <c r="F1220" s="22">
        <v>41</v>
      </c>
      <c r="G1220" s="22" t="s">
        <v>2439</v>
      </c>
      <c r="H1220" s="22" t="s">
        <v>439</v>
      </c>
      <c r="I1220" s="22">
        <v>0</v>
      </c>
      <c r="J1220" s="22">
        <v>1</v>
      </c>
      <c r="K1220" s="22">
        <v>0</v>
      </c>
      <c r="L1220" s="22">
        <v>0</v>
      </c>
      <c r="M1220" s="22" t="s">
        <v>2378</v>
      </c>
      <c r="N1220" s="22">
        <v>4</v>
      </c>
      <c r="O1220" s="22">
        <v>4</v>
      </c>
      <c r="P1220" s="22">
        <v>0</v>
      </c>
      <c r="Q1220" s="22">
        <v>1</v>
      </c>
      <c r="R1220">
        <f>IFERROR(IF(I1220=1,VLOOKUP(F1220,Lookup!$A$2:$B$15,2,FALSE),0),0.5)</f>
        <v>0</v>
      </c>
      <c r="S1220">
        <f>IF(K1220=1,1,IFERROR(IF(H1220="pass",VLOOKUP(F1220,[1]Lookup!$D$2:$E$26,2,FALSE),0),1.6))</f>
        <v>1.6</v>
      </c>
      <c r="T1220" s="6">
        <v>1.6700000000000002</v>
      </c>
      <c r="U1220" s="6">
        <f t="shared" si="19"/>
        <v>1.6700000000000002</v>
      </c>
      <c r="V1220" t="s">
        <v>480</v>
      </c>
    </row>
    <row r="1221" spans="1:22" hidden="1">
      <c r="A1221">
        <v>2463</v>
      </c>
      <c r="B1221" s="22">
        <v>1</v>
      </c>
      <c r="C1221" s="22" t="s">
        <v>26</v>
      </c>
      <c r="D1221" s="22" t="s">
        <v>15</v>
      </c>
      <c r="E1221" s="22">
        <v>47</v>
      </c>
      <c r="F1221" s="22">
        <v>53</v>
      </c>
      <c r="G1221" s="22" t="s">
        <v>2441</v>
      </c>
      <c r="H1221" s="22" t="s">
        <v>439</v>
      </c>
      <c r="I1221" s="22">
        <v>0</v>
      </c>
      <c r="J1221" s="22">
        <v>1</v>
      </c>
      <c r="K1221" s="22">
        <v>0</v>
      </c>
      <c r="L1221" s="22">
        <v>0</v>
      </c>
      <c r="M1221" s="22" t="s">
        <v>2378</v>
      </c>
      <c r="N1221" s="22">
        <v>27</v>
      </c>
      <c r="O1221" s="22">
        <v>27</v>
      </c>
      <c r="P1221" s="22">
        <v>0</v>
      </c>
      <c r="Q1221" s="22">
        <v>1</v>
      </c>
      <c r="R1221">
        <f>IFERROR(IF(I1221=1,VLOOKUP(F1221,Lookup!$A$2:$B$15,2,FALSE),0),0.5)</f>
        <v>0</v>
      </c>
      <c r="S1221">
        <f>IF(K1221=1,1,IFERROR(IF(H1221="pass",VLOOKUP(F1221,[1]Lookup!$D$2:$E$26,2,FALSE),0),1.6))</f>
        <v>1.6</v>
      </c>
      <c r="T1221" s="6">
        <v>2.0725000000000002</v>
      </c>
      <c r="U1221" s="6">
        <f t="shared" si="19"/>
        <v>2.0725000000000002</v>
      </c>
      <c r="V1221" t="s">
        <v>480</v>
      </c>
    </row>
    <row r="1222" spans="1:22" hidden="1">
      <c r="A1222">
        <v>2466</v>
      </c>
      <c r="B1222" s="22">
        <v>1</v>
      </c>
      <c r="C1222" s="22" t="s">
        <v>26</v>
      </c>
      <c r="D1222" s="22" t="s">
        <v>15</v>
      </c>
      <c r="E1222" s="22">
        <v>37</v>
      </c>
      <c r="F1222" s="22">
        <v>63</v>
      </c>
      <c r="G1222" s="22" t="s">
        <v>2445</v>
      </c>
      <c r="H1222" s="22" t="s">
        <v>439</v>
      </c>
      <c r="I1222" s="22">
        <v>0</v>
      </c>
      <c r="J1222" s="22">
        <v>1</v>
      </c>
      <c r="K1222" s="22">
        <v>0</v>
      </c>
      <c r="L1222" s="22">
        <v>0</v>
      </c>
      <c r="M1222" s="22" t="s">
        <v>2418</v>
      </c>
      <c r="N1222" s="22">
        <v>5</v>
      </c>
      <c r="O1222" s="22">
        <v>5</v>
      </c>
      <c r="P1222" s="22">
        <v>0</v>
      </c>
      <c r="Q1222" s="22">
        <v>1</v>
      </c>
      <c r="R1222">
        <f>IFERROR(IF(I1222=1,VLOOKUP(F1222,Lookup!$A$2:$B$15,2,FALSE),0),0.5)</f>
        <v>0</v>
      </c>
      <c r="S1222">
        <f>IF(K1222=1,1,IFERROR(IF(H1222="pass",VLOOKUP(F1222,[1]Lookup!$D$2:$E$26,2,FALSE),0),1.6))</f>
        <v>1.6</v>
      </c>
      <c r="T1222" s="6">
        <v>1.6875</v>
      </c>
      <c r="U1222" s="6">
        <f t="shared" si="19"/>
        <v>1.6875</v>
      </c>
      <c r="V1222" t="s">
        <v>96</v>
      </c>
    </row>
    <row r="1223" spans="1:22" hidden="1">
      <c r="A1223">
        <v>2468</v>
      </c>
      <c r="B1223" s="22">
        <v>1</v>
      </c>
      <c r="C1223" s="22" t="s">
        <v>26</v>
      </c>
      <c r="D1223" s="22" t="s">
        <v>15</v>
      </c>
      <c r="E1223" s="22">
        <v>35</v>
      </c>
      <c r="F1223" s="22">
        <v>65</v>
      </c>
      <c r="G1223" s="22" t="s">
        <v>2447</v>
      </c>
      <c r="H1223" s="22" t="s">
        <v>439</v>
      </c>
      <c r="I1223" s="22">
        <v>0</v>
      </c>
      <c r="J1223" s="22">
        <v>1</v>
      </c>
      <c r="K1223" s="22">
        <v>0</v>
      </c>
      <c r="L1223" s="22">
        <v>0</v>
      </c>
      <c r="M1223" s="22" t="s">
        <v>2359</v>
      </c>
      <c r="N1223" s="22">
        <v>15</v>
      </c>
      <c r="O1223" s="22">
        <v>15</v>
      </c>
      <c r="P1223" s="22">
        <v>0</v>
      </c>
      <c r="Q1223" s="22">
        <v>1</v>
      </c>
      <c r="R1223">
        <f>IFERROR(IF(I1223=1,VLOOKUP(F1223,Lookup!$A$2:$B$15,2,FALSE),0),0.5)</f>
        <v>0</v>
      </c>
      <c r="S1223">
        <f>IF(K1223=1,1,IFERROR(IF(H1223="pass",VLOOKUP(F1223,[1]Lookup!$D$2:$E$26,2,FALSE),0),1.6))</f>
        <v>1.6</v>
      </c>
      <c r="T1223" s="6">
        <v>1.8625</v>
      </c>
      <c r="U1223" s="6">
        <f t="shared" si="19"/>
        <v>1.8625</v>
      </c>
      <c r="V1223" t="s">
        <v>53</v>
      </c>
    </row>
    <row r="1224" spans="1:22" hidden="1">
      <c r="A1224">
        <v>2469</v>
      </c>
      <c r="B1224" s="22">
        <v>1</v>
      </c>
      <c r="C1224" s="22" t="s">
        <v>26</v>
      </c>
      <c r="D1224" s="22" t="s">
        <v>15</v>
      </c>
      <c r="E1224" s="22">
        <v>35</v>
      </c>
      <c r="F1224" s="22">
        <v>65</v>
      </c>
      <c r="G1224" s="22" t="s">
        <v>2448</v>
      </c>
      <c r="H1224" s="22" t="s">
        <v>439</v>
      </c>
      <c r="I1224" s="22">
        <v>0</v>
      </c>
      <c r="J1224" s="22">
        <v>1</v>
      </c>
      <c r="K1224" s="22">
        <v>0</v>
      </c>
      <c r="L1224" s="22">
        <v>0</v>
      </c>
      <c r="M1224" s="22" t="s">
        <v>2418</v>
      </c>
      <c r="N1224" s="22">
        <v>30</v>
      </c>
      <c r="O1224" s="22">
        <v>30</v>
      </c>
      <c r="P1224" s="22">
        <v>0</v>
      </c>
      <c r="Q1224" s="22">
        <v>1</v>
      </c>
      <c r="R1224">
        <f>IFERROR(IF(I1224=1,VLOOKUP(F1224,Lookup!$A$2:$B$15,2,FALSE),0),0.5)</f>
        <v>0</v>
      </c>
      <c r="S1224">
        <f>IF(K1224=1,1,IFERROR(IF(H1224="pass",VLOOKUP(F1224,[1]Lookup!$D$2:$E$26,2,FALSE),0),1.6))</f>
        <v>1.6</v>
      </c>
      <c r="T1224" s="6">
        <v>2.125</v>
      </c>
      <c r="U1224" s="6">
        <f t="shared" si="19"/>
        <v>2.125</v>
      </c>
      <c r="V1224" t="s">
        <v>96</v>
      </c>
    </row>
    <row r="1225" spans="1:22" hidden="1">
      <c r="A1225">
        <v>2470</v>
      </c>
      <c r="B1225" s="22">
        <v>1</v>
      </c>
      <c r="C1225" s="22" t="s">
        <v>15</v>
      </c>
      <c r="D1225" s="22" t="s">
        <v>26</v>
      </c>
      <c r="E1225" s="22">
        <v>64</v>
      </c>
      <c r="F1225" s="22">
        <v>36</v>
      </c>
      <c r="G1225" s="22" t="s">
        <v>2449</v>
      </c>
      <c r="H1225" s="22" t="s">
        <v>439</v>
      </c>
      <c r="I1225" s="22">
        <v>0</v>
      </c>
      <c r="J1225" s="22">
        <v>1</v>
      </c>
      <c r="K1225" s="22">
        <v>0</v>
      </c>
      <c r="L1225" s="22">
        <v>0</v>
      </c>
      <c r="M1225" s="22" t="s">
        <v>2390</v>
      </c>
      <c r="N1225" s="22">
        <v>0</v>
      </c>
      <c r="O1225" s="22">
        <v>0</v>
      </c>
      <c r="P1225" s="22">
        <v>0</v>
      </c>
      <c r="Q1225" s="22">
        <v>1</v>
      </c>
      <c r="R1225">
        <f>IFERROR(IF(I1225=1,VLOOKUP(F1225,Lookup!$A$2:$B$15,2,FALSE),0),0.5)</f>
        <v>0</v>
      </c>
      <c r="S1225">
        <f>IF(K1225=1,1,IFERROR(IF(H1225="pass",VLOOKUP(F1225,[1]Lookup!$D$2:$E$26,2,FALSE),0),1.6))</f>
        <v>1.6</v>
      </c>
      <c r="T1225" s="6">
        <v>1.6</v>
      </c>
      <c r="U1225" s="6">
        <f t="shared" si="19"/>
        <v>1.6</v>
      </c>
      <c r="V1225" t="s">
        <v>122</v>
      </c>
    </row>
    <row r="1226" spans="1:22" hidden="1">
      <c r="A1226">
        <v>2471</v>
      </c>
      <c r="B1226" s="22">
        <v>1</v>
      </c>
      <c r="C1226" s="22" t="s">
        <v>15</v>
      </c>
      <c r="D1226" s="22" t="s">
        <v>26</v>
      </c>
      <c r="E1226" s="22">
        <v>64</v>
      </c>
      <c r="F1226" s="22">
        <v>36</v>
      </c>
      <c r="G1226" s="22" t="s">
        <v>2450</v>
      </c>
      <c r="H1226" s="22" t="s">
        <v>439</v>
      </c>
      <c r="I1226" s="22">
        <v>0</v>
      </c>
      <c r="J1226" s="22">
        <v>1</v>
      </c>
      <c r="K1226" s="22">
        <v>0</v>
      </c>
      <c r="L1226" s="22">
        <v>0</v>
      </c>
      <c r="M1226" s="22" t="s">
        <v>2384</v>
      </c>
      <c r="N1226" s="22">
        <v>4</v>
      </c>
      <c r="O1226" s="22">
        <v>4</v>
      </c>
      <c r="P1226" s="22">
        <v>0</v>
      </c>
      <c r="Q1226" s="22">
        <v>1</v>
      </c>
      <c r="R1226">
        <f>IFERROR(IF(I1226=1,VLOOKUP(F1226,Lookup!$A$2:$B$15,2,FALSE),0),0.5)</f>
        <v>0</v>
      </c>
      <c r="S1226">
        <f>IF(K1226=1,1,IFERROR(IF(H1226="pass",VLOOKUP(F1226,[1]Lookup!$D$2:$E$26,2,FALSE),0),1.6))</f>
        <v>1.6</v>
      </c>
      <c r="T1226" s="6">
        <v>1.6700000000000002</v>
      </c>
      <c r="U1226" s="6">
        <f t="shared" si="19"/>
        <v>1.6700000000000002</v>
      </c>
      <c r="V1226" t="s">
        <v>55</v>
      </c>
    </row>
    <row r="1227" spans="1:22" hidden="1">
      <c r="A1227">
        <v>2473</v>
      </c>
      <c r="B1227" s="22">
        <v>1</v>
      </c>
      <c r="C1227" s="22" t="s">
        <v>15</v>
      </c>
      <c r="D1227" s="22" t="s">
        <v>26</v>
      </c>
      <c r="E1227" s="22">
        <v>53</v>
      </c>
      <c r="F1227" s="22">
        <v>47</v>
      </c>
      <c r="G1227" s="22" t="s">
        <v>2452</v>
      </c>
      <c r="H1227" s="22" t="s">
        <v>439</v>
      </c>
      <c r="I1227" s="22">
        <v>0</v>
      </c>
      <c r="J1227" s="22">
        <v>1</v>
      </c>
      <c r="K1227" s="22">
        <v>0</v>
      </c>
      <c r="L1227" s="22">
        <v>0</v>
      </c>
      <c r="M1227" s="22" t="s">
        <v>2390</v>
      </c>
      <c r="N1227" s="22">
        <v>5</v>
      </c>
      <c r="O1227" s="22">
        <v>5</v>
      </c>
      <c r="P1227" s="22">
        <v>0</v>
      </c>
      <c r="Q1227" s="22">
        <v>1</v>
      </c>
      <c r="R1227">
        <f>IFERROR(IF(I1227=1,VLOOKUP(F1227,Lookup!$A$2:$B$15,2,FALSE),0),0.5)</f>
        <v>0</v>
      </c>
      <c r="S1227">
        <f>IF(K1227=1,1,IFERROR(IF(H1227="pass",VLOOKUP(F1227,[1]Lookup!$D$2:$E$26,2,FALSE),0),1.6))</f>
        <v>1.6</v>
      </c>
      <c r="T1227" s="6">
        <v>1.6875</v>
      </c>
      <c r="U1227" s="6">
        <f t="shared" si="19"/>
        <v>1.6875</v>
      </c>
      <c r="V1227" t="s">
        <v>122</v>
      </c>
    </row>
    <row r="1228" spans="1:22" hidden="1">
      <c r="A1228">
        <v>2474</v>
      </c>
      <c r="B1228" s="22">
        <v>1</v>
      </c>
      <c r="C1228" s="22" t="s">
        <v>15</v>
      </c>
      <c r="D1228" s="22" t="s">
        <v>26</v>
      </c>
      <c r="E1228" s="22">
        <v>53</v>
      </c>
      <c r="F1228" s="22">
        <v>47</v>
      </c>
      <c r="G1228" s="22" t="s">
        <v>2453</v>
      </c>
      <c r="H1228" s="22" t="s">
        <v>439</v>
      </c>
      <c r="I1228" s="22">
        <v>0</v>
      </c>
      <c r="J1228" s="22">
        <v>1</v>
      </c>
      <c r="K1228" s="22">
        <v>0</v>
      </c>
      <c r="L1228" s="22">
        <v>0</v>
      </c>
      <c r="M1228" s="22" t="s">
        <v>2454</v>
      </c>
      <c r="N1228" s="22">
        <v>15</v>
      </c>
      <c r="O1228" s="22">
        <v>15</v>
      </c>
      <c r="P1228" s="22">
        <v>0</v>
      </c>
      <c r="Q1228" s="22">
        <v>1</v>
      </c>
      <c r="R1228">
        <f>IFERROR(IF(I1228=1,VLOOKUP(F1228,Lookup!$A$2:$B$15,2,FALSE),0),0.5)</f>
        <v>0</v>
      </c>
      <c r="S1228">
        <f>IF(K1228=1,1,IFERROR(IF(H1228="pass",VLOOKUP(F1228,[1]Lookup!$D$2:$E$26,2,FALSE),0),1.6))</f>
        <v>1.6</v>
      </c>
      <c r="T1228" s="6">
        <v>1.8625</v>
      </c>
      <c r="U1228" s="6">
        <f t="shared" si="19"/>
        <v>1.8625</v>
      </c>
      <c r="V1228" t="s">
        <v>527</v>
      </c>
    </row>
    <row r="1229" spans="1:22" hidden="1">
      <c r="A1229">
        <v>2475</v>
      </c>
      <c r="B1229" s="22">
        <v>1</v>
      </c>
      <c r="C1229" s="22" t="s">
        <v>15</v>
      </c>
      <c r="D1229" s="22" t="s">
        <v>26</v>
      </c>
      <c r="E1229" s="22">
        <v>29</v>
      </c>
      <c r="F1229" s="22">
        <v>71</v>
      </c>
      <c r="G1229" s="22" t="s">
        <v>2455</v>
      </c>
      <c r="H1229" s="22" t="s">
        <v>439</v>
      </c>
      <c r="I1229" s="22">
        <v>0</v>
      </c>
      <c r="J1229" s="22">
        <v>1</v>
      </c>
      <c r="K1229" s="22">
        <v>0</v>
      </c>
      <c r="L1229" s="22">
        <v>0</v>
      </c>
      <c r="M1229" s="22" t="s">
        <v>1549</v>
      </c>
      <c r="N1229" s="22">
        <v>5</v>
      </c>
      <c r="O1229" s="22">
        <v>5</v>
      </c>
      <c r="P1229" s="22">
        <v>0</v>
      </c>
      <c r="Q1229" s="22">
        <v>1</v>
      </c>
      <c r="R1229">
        <f>IFERROR(IF(I1229=1,VLOOKUP(F1229,Lookup!$A$2:$B$15,2,FALSE),0),0.5)</f>
        <v>0</v>
      </c>
      <c r="S1229">
        <f>IF(K1229=1,1,IFERROR(IF(H1229="pass",VLOOKUP(F1229,[1]Lookup!$D$2:$E$26,2,FALSE),0),1.6))</f>
        <v>1.6</v>
      </c>
      <c r="T1229" s="6">
        <v>1.6875</v>
      </c>
      <c r="U1229" s="6">
        <f t="shared" si="19"/>
        <v>1.6875</v>
      </c>
      <c r="V1229" t="s">
        <v>77</v>
      </c>
    </row>
    <row r="1230" spans="1:22" hidden="1">
      <c r="A1230">
        <v>2478</v>
      </c>
      <c r="B1230" s="22">
        <v>1</v>
      </c>
      <c r="C1230" s="22" t="s">
        <v>15</v>
      </c>
      <c r="D1230" s="22" t="s">
        <v>26</v>
      </c>
      <c r="E1230" s="22">
        <v>6</v>
      </c>
      <c r="F1230" s="22">
        <v>94</v>
      </c>
      <c r="G1230" s="22" t="s">
        <v>2458</v>
      </c>
      <c r="H1230" s="22" t="s">
        <v>439</v>
      </c>
      <c r="I1230" s="22">
        <v>0</v>
      </c>
      <c r="J1230" s="22">
        <v>1</v>
      </c>
      <c r="K1230" s="22">
        <v>0</v>
      </c>
      <c r="L1230" s="22">
        <v>0</v>
      </c>
      <c r="M1230" s="22" t="s">
        <v>2431</v>
      </c>
      <c r="N1230" s="22">
        <v>6</v>
      </c>
      <c r="O1230" s="22">
        <v>6</v>
      </c>
      <c r="P1230" s="22">
        <v>0</v>
      </c>
      <c r="Q1230" s="22">
        <v>1</v>
      </c>
      <c r="R1230">
        <f>IFERROR(IF(I1230=1,VLOOKUP(F1230,Lookup!$A$2:$B$15,2,FALSE),0),0.5)</f>
        <v>0</v>
      </c>
      <c r="S1230">
        <f>IF(K1230=1,1,IFERROR(IF(H1230="pass",VLOOKUP(F1230,[1]Lookup!$D$2:$E$26,2,FALSE),0),1.6))</f>
        <v>2.8</v>
      </c>
      <c r="T1230" s="6">
        <v>1.7050000000000001</v>
      </c>
      <c r="U1230" s="6">
        <f t="shared" si="19"/>
        <v>2.4276999999999997</v>
      </c>
      <c r="V1230" t="s">
        <v>94</v>
      </c>
    </row>
    <row r="1231" spans="1:22" hidden="1">
      <c r="A1231">
        <v>2479</v>
      </c>
      <c r="B1231" s="22">
        <v>1</v>
      </c>
      <c r="C1231" s="22" t="s">
        <v>15</v>
      </c>
      <c r="D1231" s="22" t="s">
        <v>26</v>
      </c>
      <c r="E1231" s="22">
        <v>6</v>
      </c>
      <c r="F1231" s="22">
        <v>94</v>
      </c>
      <c r="G1231" s="22" t="s">
        <v>2459</v>
      </c>
      <c r="H1231" s="22" t="s">
        <v>439</v>
      </c>
      <c r="I1231" s="22">
        <v>0</v>
      </c>
      <c r="J1231" s="22">
        <v>1</v>
      </c>
      <c r="K1231" s="22">
        <v>0</v>
      </c>
      <c r="L1231" s="22">
        <v>0</v>
      </c>
      <c r="M1231" s="22" t="s">
        <v>2364</v>
      </c>
      <c r="N1231" s="22">
        <v>3</v>
      </c>
      <c r="O1231" s="22">
        <v>3</v>
      </c>
      <c r="P1231" s="22">
        <v>0</v>
      </c>
      <c r="Q1231" s="22">
        <v>1</v>
      </c>
      <c r="R1231">
        <f>IFERROR(IF(I1231=1,VLOOKUP(F1231,Lookup!$A$2:$B$15,2,FALSE),0),0.5)</f>
        <v>0</v>
      </c>
      <c r="S1231">
        <f>IF(K1231=1,1,IFERROR(IF(H1231="pass",VLOOKUP(F1231,[1]Lookup!$D$2:$E$26,2,FALSE),0),1.6))</f>
        <v>2.8</v>
      </c>
      <c r="T1231" s="6">
        <v>1.6525000000000001</v>
      </c>
      <c r="U1231" s="6">
        <f t="shared" si="19"/>
        <v>2.40985</v>
      </c>
      <c r="V1231" t="s">
        <v>526</v>
      </c>
    </row>
    <row r="1232" spans="1:22" hidden="1">
      <c r="A1232">
        <v>2483</v>
      </c>
      <c r="B1232" s="22">
        <v>1</v>
      </c>
      <c r="C1232" s="22" t="s">
        <v>26</v>
      </c>
      <c r="D1232" s="22" t="s">
        <v>15</v>
      </c>
      <c r="E1232" s="22">
        <v>63</v>
      </c>
      <c r="F1232" s="22">
        <v>37</v>
      </c>
      <c r="G1232" s="22" t="s">
        <v>2461</v>
      </c>
      <c r="H1232" s="22" t="s">
        <v>439</v>
      </c>
      <c r="I1232" s="22">
        <v>0</v>
      </c>
      <c r="J1232" s="22">
        <v>1</v>
      </c>
      <c r="K1232" s="22">
        <v>0</v>
      </c>
      <c r="L1232" s="22">
        <v>0</v>
      </c>
      <c r="M1232" s="22" t="s">
        <v>2359</v>
      </c>
      <c r="N1232" s="22">
        <v>4</v>
      </c>
      <c r="O1232" s="22">
        <v>4</v>
      </c>
      <c r="P1232" s="22">
        <v>0</v>
      </c>
      <c r="Q1232" s="22">
        <v>1</v>
      </c>
      <c r="R1232">
        <f>IFERROR(IF(I1232=1,VLOOKUP(F1232,Lookup!$A$2:$B$15,2,FALSE),0),0.5)</f>
        <v>0</v>
      </c>
      <c r="S1232">
        <f>IF(K1232=1,1,IFERROR(IF(H1232="pass",VLOOKUP(F1232,[1]Lookup!$D$2:$E$26,2,FALSE),0),1.6))</f>
        <v>1.6</v>
      </c>
      <c r="T1232" s="6">
        <v>1.6700000000000002</v>
      </c>
      <c r="U1232" s="6">
        <f t="shared" si="19"/>
        <v>1.6700000000000002</v>
      </c>
      <c r="V1232" t="s">
        <v>53</v>
      </c>
    </row>
    <row r="1233" spans="1:22" hidden="1">
      <c r="A1233">
        <v>2488</v>
      </c>
      <c r="B1233" s="22">
        <v>1</v>
      </c>
      <c r="C1233" s="22" t="s">
        <v>26</v>
      </c>
      <c r="D1233" s="22" t="s">
        <v>15</v>
      </c>
      <c r="E1233" s="22">
        <v>50</v>
      </c>
      <c r="F1233" s="22">
        <v>50</v>
      </c>
      <c r="G1233" s="22" t="s">
        <v>2463</v>
      </c>
      <c r="H1233" s="22" t="s">
        <v>439</v>
      </c>
      <c r="I1233" s="22">
        <v>0</v>
      </c>
      <c r="J1233" s="22">
        <v>1</v>
      </c>
      <c r="K1233" s="22">
        <v>0</v>
      </c>
      <c r="L1233" s="22">
        <v>0</v>
      </c>
      <c r="M1233" s="22" t="s">
        <v>2361</v>
      </c>
      <c r="N1233" s="22">
        <v>7</v>
      </c>
      <c r="O1233" s="22">
        <v>7</v>
      </c>
      <c r="P1233" s="22">
        <v>0</v>
      </c>
      <c r="Q1233" s="22">
        <v>1</v>
      </c>
      <c r="R1233">
        <f>IFERROR(IF(I1233=1,VLOOKUP(F1233,Lookup!$A$2:$B$15,2,FALSE),0),0.5)</f>
        <v>0</v>
      </c>
      <c r="S1233">
        <f>IF(K1233=1,1,IFERROR(IF(H1233="pass",VLOOKUP(F1233,[1]Lookup!$D$2:$E$26,2,FALSE),0),1.6))</f>
        <v>1.6</v>
      </c>
      <c r="T1233" s="6">
        <v>1.7225000000000001</v>
      </c>
      <c r="U1233" s="6">
        <f t="shared" si="19"/>
        <v>1.7225000000000001</v>
      </c>
      <c r="V1233" t="s">
        <v>166</v>
      </c>
    </row>
    <row r="1234" spans="1:22" hidden="1">
      <c r="A1234">
        <v>2491</v>
      </c>
      <c r="B1234" s="22">
        <v>1</v>
      </c>
      <c r="C1234" s="22" t="s">
        <v>15</v>
      </c>
      <c r="D1234" s="22" t="s">
        <v>26</v>
      </c>
      <c r="E1234" s="22">
        <v>52</v>
      </c>
      <c r="F1234" s="22">
        <v>48</v>
      </c>
      <c r="G1234" s="22" t="s">
        <v>2466</v>
      </c>
      <c r="H1234" s="22" t="s">
        <v>439</v>
      </c>
      <c r="I1234" s="22">
        <v>0</v>
      </c>
      <c r="J1234" s="22">
        <v>1</v>
      </c>
      <c r="K1234" s="22">
        <v>0</v>
      </c>
      <c r="L1234" s="22">
        <v>0</v>
      </c>
      <c r="M1234" s="22" t="s">
        <v>2467</v>
      </c>
      <c r="N1234" s="22">
        <v>-2</v>
      </c>
      <c r="O1234" s="22">
        <v>-2</v>
      </c>
      <c r="P1234" s="22">
        <v>0</v>
      </c>
      <c r="Q1234" s="22">
        <v>1</v>
      </c>
      <c r="R1234">
        <f>IFERROR(IF(I1234=1,VLOOKUP(F1234,Lookup!$A$2:$B$15,2,FALSE),0),0.5)</f>
        <v>0</v>
      </c>
      <c r="S1234">
        <f>IF(K1234=1,1,IFERROR(IF(H1234="pass",VLOOKUP(F1234,[1]Lookup!$D$2:$E$26,2,FALSE),0),1.6))</f>
        <v>1.6</v>
      </c>
      <c r="T1234" s="6">
        <v>1.5650000000000002</v>
      </c>
      <c r="U1234" s="6">
        <f t="shared" si="19"/>
        <v>1.5650000000000002</v>
      </c>
      <c r="V1234" t="s">
        <v>547</v>
      </c>
    </row>
    <row r="1235" spans="1:22" hidden="1">
      <c r="A1235">
        <v>2495</v>
      </c>
      <c r="B1235" s="22">
        <v>1</v>
      </c>
      <c r="C1235" s="22" t="s">
        <v>15</v>
      </c>
      <c r="D1235" s="22" t="s">
        <v>26</v>
      </c>
      <c r="E1235" s="22">
        <v>5</v>
      </c>
      <c r="F1235" s="22">
        <v>95</v>
      </c>
      <c r="G1235" s="22" t="s">
        <v>2470</v>
      </c>
      <c r="H1235" s="22" t="s">
        <v>439</v>
      </c>
      <c r="I1235" s="22">
        <v>0</v>
      </c>
      <c r="J1235" s="22">
        <v>1</v>
      </c>
      <c r="K1235" s="22">
        <v>0</v>
      </c>
      <c r="L1235" s="22">
        <v>0</v>
      </c>
      <c r="M1235" s="22" t="s">
        <v>1549</v>
      </c>
      <c r="N1235" s="22">
        <v>5</v>
      </c>
      <c r="O1235" s="22">
        <v>5</v>
      </c>
      <c r="P1235" s="22">
        <v>0</v>
      </c>
      <c r="Q1235" s="22">
        <v>1</v>
      </c>
      <c r="R1235">
        <f>IFERROR(IF(I1235=1,VLOOKUP(F1235,Lookup!$A$2:$B$15,2,FALSE),0),0.5)</f>
        <v>0</v>
      </c>
      <c r="S1235">
        <f>IF(K1235=1,1,IFERROR(IF(H1235="pass",VLOOKUP(F1235,[1]Lookup!$D$2:$E$26,2,FALSE),0),1.6))</f>
        <v>3.2</v>
      </c>
      <c r="T1235" s="6">
        <v>1.6875</v>
      </c>
      <c r="U1235" s="6">
        <f t="shared" si="19"/>
        <v>3.2</v>
      </c>
      <c r="V1235" t="s">
        <v>77</v>
      </c>
    </row>
    <row r="1236" spans="1:22" hidden="1">
      <c r="A1236">
        <v>2499</v>
      </c>
      <c r="B1236" s="22">
        <v>1</v>
      </c>
      <c r="C1236" s="22" t="s">
        <v>26</v>
      </c>
      <c r="D1236" s="22" t="s">
        <v>15</v>
      </c>
      <c r="E1236" s="22">
        <v>71</v>
      </c>
      <c r="F1236" s="22">
        <v>29</v>
      </c>
      <c r="G1236" s="22" t="s">
        <v>2472</v>
      </c>
      <c r="H1236" s="22" t="s">
        <v>439</v>
      </c>
      <c r="I1236" s="22">
        <v>0</v>
      </c>
      <c r="J1236" s="22">
        <v>1</v>
      </c>
      <c r="K1236" s="22">
        <v>0</v>
      </c>
      <c r="L1236" s="22">
        <v>0</v>
      </c>
      <c r="M1236" s="22" t="s">
        <v>2378</v>
      </c>
      <c r="N1236" s="22">
        <v>25</v>
      </c>
      <c r="O1236" s="22">
        <v>25</v>
      </c>
      <c r="P1236" s="22">
        <v>0</v>
      </c>
      <c r="Q1236" s="22">
        <v>1</v>
      </c>
      <c r="R1236">
        <f>IFERROR(IF(I1236=1,VLOOKUP(F1236,Lookup!$A$2:$B$15,2,FALSE),0),0.5)</f>
        <v>0</v>
      </c>
      <c r="S1236">
        <f>IF(K1236=1,1,IFERROR(IF(H1236="pass",VLOOKUP(F1236,[1]Lookup!$D$2:$E$26,2,FALSE),0),1.6))</f>
        <v>1.6</v>
      </c>
      <c r="T1236" s="6">
        <v>2.0375000000000001</v>
      </c>
      <c r="U1236" s="6">
        <f t="shared" si="19"/>
        <v>2.0375000000000001</v>
      </c>
      <c r="V1236" t="s">
        <v>480</v>
      </c>
    </row>
    <row r="1237" spans="1:22" hidden="1">
      <c r="A1237">
        <v>2504</v>
      </c>
      <c r="B1237" s="22">
        <v>1</v>
      </c>
      <c r="C1237" s="22" t="s">
        <v>26</v>
      </c>
      <c r="D1237" s="22" t="s">
        <v>15</v>
      </c>
      <c r="E1237" s="22">
        <v>74</v>
      </c>
      <c r="F1237" s="22">
        <v>26</v>
      </c>
      <c r="G1237" s="22" t="s">
        <v>2473</v>
      </c>
      <c r="H1237" s="22" t="s">
        <v>439</v>
      </c>
      <c r="I1237" s="22">
        <v>0</v>
      </c>
      <c r="J1237" s="22">
        <v>1</v>
      </c>
      <c r="K1237" s="22">
        <v>0</v>
      </c>
      <c r="L1237" s="22">
        <v>0</v>
      </c>
      <c r="M1237" s="22" t="s">
        <v>2375</v>
      </c>
      <c r="N1237" s="22">
        <v>6</v>
      </c>
      <c r="O1237" s="22">
        <v>6</v>
      </c>
      <c r="P1237" s="22">
        <v>0</v>
      </c>
      <c r="Q1237" s="22">
        <v>1</v>
      </c>
      <c r="R1237">
        <f>IFERROR(IF(I1237=1,VLOOKUP(F1237,Lookup!$A$2:$B$15,2,FALSE),0),0.5)</f>
        <v>0</v>
      </c>
      <c r="S1237">
        <f>IF(K1237=1,1,IFERROR(IF(H1237="pass",VLOOKUP(F1237,[1]Lookup!$D$2:$E$26,2,FALSE),0),1.6))</f>
        <v>1.6</v>
      </c>
      <c r="T1237" s="6">
        <v>1.7050000000000001</v>
      </c>
      <c r="U1237" s="6">
        <f t="shared" si="19"/>
        <v>1.7050000000000001</v>
      </c>
      <c r="V1237" t="s">
        <v>78</v>
      </c>
    </row>
    <row r="1238" spans="1:22" hidden="1">
      <c r="A1238">
        <v>2505</v>
      </c>
      <c r="B1238" s="22">
        <v>1</v>
      </c>
      <c r="C1238" s="22" t="s">
        <v>26</v>
      </c>
      <c r="D1238" s="22" t="s">
        <v>15</v>
      </c>
      <c r="E1238" s="22">
        <v>68</v>
      </c>
      <c r="F1238" s="22">
        <v>32</v>
      </c>
      <c r="G1238" s="22" t="s">
        <v>2474</v>
      </c>
      <c r="H1238" s="22" t="s">
        <v>439</v>
      </c>
      <c r="I1238" s="22">
        <v>0</v>
      </c>
      <c r="J1238" s="22">
        <v>1</v>
      </c>
      <c r="K1238" s="22">
        <v>0</v>
      </c>
      <c r="L1238" s="22">
        <v>0</v>
      </c>
      <c r="M1238" s="22" t="s">
        <v>2361</v>
      </c>
      <c r="N1238" s="22">
        <v>4</v>
      </c>
      <c r="O1238" s="22">
        <v>4</v>
      </c>
      <c r="P1238" s="22">
        <v>0</v>
      </c>
      <c r="Q1238" s="22">
        <v>1</v>
      </c>
      <c r="R1238">
        <f>IFERROR(IF(I1238=1,VLOOKUP(F1238,Lookup!$A$2:$B$15,2,FALSE),0),0.5)</f>
        <v>0</v>
      </c>
      <c r="S1238">
        <f>IF(K1238=1,1,IFERROR(IF(H1238="pass",VLOOKUP(F1238,[1]Lookup!$D$2:$E$26,2,FALSE),0),1.6))</f>
        <v>1.6</v>
      </c>
      <c r="T1238" s="6">
        <v>1.6700000000000002</v>
      </c>
      <c r="U1238" s="6">
        <f t="shared" si="19"/>
        <v>1.6700000000000002</v>
      </c>
      <c r="V1238" t="s">
        <v>166</v>
      </c>
    </row>
    <row r="1239" spans="1:22" hidden="1">
      <c r="A1239">
        <v>2511</v>
      </c>
      <c r="B1239" s="22">
        <v>1</v>
      </c>
      <c r="C1239" s="22" t="s">
        <v>26</v>
      </c>
      <c r="D1239" s="22" t="s">
        <v>15</v>
      </c>
      <c r="E1239" s="22">
        <v>5</v>
      </c>
      <c r="F1239" s="22">
        <v>95</v>
      </c>
      <c r="G1239" s="22" t="s">
        <v>2480</v>
      </c>
      <c r="H1239" s="22" t="s">
        <v>439</v>
      </c>
      <c r="I1239" s="22">
        <v>0</v>
      </c>
      <c r="J1239" s="22">
        <v>1</v>
      </c>
      <c r="K1239" s="22">
        <v>0</v>
      </c>
      <c r="L1239" s="22">
        <v>0</v>
      </c>
      <c r="M1239" s="22" t="s">
        <v>2370</v>
      </c>
      <c r="N1239" s="22">
        <v>-1</v>
      </c>
      <c r="O1239" s="22">
        <v>-1</v>
      </c>
      <c r="P1239" s="22">
        <v>0</v>
      </c>
      <c r="Q1239" s="22">
        <v>1</v>
      </c>
      <c r="R1239">
        <f>IFERROR(IF(I1239=1,VLOOKUP(F1239,Lookup!$A$2:$B$15,2,FALSE),0),0.5)</f>
        <v>0</v>
      </c>
      <c r="S1239">
        <f>IF(K1239=1,1,IFERROR(IF(H1239="pass",VLOOKUP(F1239,[1]Lookup!$D$2:$E$26,2,FALSE),0),1.6))</f>
        <v>3.2</v>
      </c>
      <c r="T1239" s="6">
        <v>1.5825</v>
      </c>
      <c r="U1239" s="6">
        <f t="shared" si="19"/>
        <v>3.2</v>
      </c>
      <c r="V1239" t="s">
        <v>89</v>
      </c>
    </row>
    <row r="1240" spans="1:22" hidden="1">
      <c r="A1240">
        <v>2516</v>
      </c>
      <c r="B1240" s="22">
        <v>1</v>
      </c>
      <c r="C1240" s="22" t="s">
        <v>15</v>
      </c>
      <c r="D1240" s="22" t="s">
        <v>26</v>
      </c>
      <c r="E1240" s="22">
        <v>67</v>
      </c>
      <c r="F1240" s="22">
        <v>33</v>
      </c>
      <c r="G1240" s="22" t="s">
        <v>2482</v>
      </c>
      <c r="H1240" s="22" t="s">
        <v>439</v>
      </c>
      <c r="I1240" s="22">
        <v>0</v>
      </c>
      <c r="J1240" s="22">
        <v>1</v>
      </c>
      <c r="K1240" s="22">
        <v>0</v>
      </c>
      <c r="L1240" s="22">
        <v>0</v>
      </c>
      <c r="M1240" s="22" t="s">
        <v>2390</v>
      </c>
      <c r="N1240" s="22">
        <v>17</v>
      </c>
      <c r="O1240" s="22">
        <v>17</v>
      </c>
      <c r="P1240" s="22">
        <v>0</v>
      </c>
      <c r="Q1240" s="22">
        <v>1</v>
      </c>
      <c r="R1240">
        <f>IFERROR(IF(I1240=1,VLOOKUP(F1240,Lookup!$A$2:$B$15,2,FALSE),0),0.5)</f>
        <v>0</v>
      </c>
      <c r="S1240">
        <f>IF(K1240=1,1,IFERROR(IF(H1240="pass",VLOOKUP(F1240,[1]Lookup!$D$2:$E$26,2,FALSE),0),1.6))</f>
        <v>1.6</v>
      </c>
      <c r="T1240" s="6">
        <v>1.8975</v>
      </c>
      <c r="U1240" s="6">
        <f t="shared" si="19"/>
        <v>1.8975</v>
      </c>
      <c r="V1240" t="s">
        <v>122</v>
      </c>
    </row>
    <row r="1241" spans="1:22" hidden="1">
      <c r="A1241">
        <v>2519</v>
      </c>
      <c r="B1241" s="22">
        <v>1</v>
      </c>
      <c r="C1241" s="22" t="s">
        <v>15</v>
      </c>
      <c r="D1241" s="22" t="s">
        <v>26</v>
      </c>
      <c r="E1241" s="22">
        <v>41</v>
      </c>
      <c r="F1241" s="22">
        <v>59</v>
      </c>
      <c r="G1241" s="22" t="s">
        <v>2483</v>
      </c>
      <c r="H1241" s="22" t="s">
        <v>439</v>
      </c>
      <c r="I1241" s="22">
        <v>0</v>
      </c>
      <c r="J1241" s="22">
        <v>1</v>
      </c>
      <c r="K1241" s="22">
        <v>0</v>
      </c>
      <c r="L1241" s="22">
        <v>0</v>
      </c>
      <c r="M1241" s="22" t="s">
        <v>1549</v>
      </c>
      <c r="N1241" s="22">
        <v>4</v>
      </c>
      <c r="O1241" s="22">
        <v>4</v>
      </c>
      <c r="P1241" s="22">
        <v>0</v>
      </c>
      <c r="Q1241" s="22">
        <v>1</v>
      </c>
      <c r="R1241">
        <f>IFERROR(IF(I1241=1,VLOOKUP(F1241,Lookup!$A$2:$B$15,2,FALSE),0),0.5)</f>
        <v>0</v>
      </c>
      <c r="S1241">
        <f>IF(K1241=1,1,IFERROR(IF(H1241="pass",VLOOKUP(F1241,[1]Lookup!$D$2:$E$26,2,FALSE),0),1.6))</f>
        <v>1.6</v>
      </c>
      <c r="T1241" s="6">
        <v>1.6700000000000002</v>
      </c>
      <c r="U1241" s="6">
        <f t="shared" si="19"/>
        <v>1.6700000000000002</v>
      </c>
      <c r="V1241" t="s">
        <v>77</v>
      </c>
    </row>
    <row r="1242" spans="1:22" hidden="1">
      <c r="A1242">
        <v>2520</v>
      </c>
      <c r="B1242" s="22">
        <v>1</v>
      </c>
      <c r="C1242" s="22" t="s">
        <v>15</v>
      </c>
      <c r="D1242" s="22" t="s">
        <v>26</v>
      </c>
      <c r="E1242" s="22">
        <v>41</v>
      </c>
      <c r="F1242" s="22">
        <v>59</v>
      </c>
      <c r="G1242" s="22" t="s">
        <v>2484</v>
      </c>
      <c r="H1242" s="22" t="s">
        <v>439</v>
      </c>
      <c r="I1242" s="22">
        <v>0</v>
      </c>
      <c r="J1242" s="22">
        <v>1</v>
      </c>
      <c r="K1242" s="22">
        <v>0</v>
      </c>
      <c r="L1242" s="22">
        <v>0</v>
      </c>
      <c r="M1242" s="22" t="s">
        <v>2384</v>
      </c>
      <c r="N1242" s="22">
        <v>14</v>
      </c>
      <c r="O1242" s="22">
        <v>14</v>
      </c>
      <c r="P1242" s="22">
        <v>0</v>
      </c>
      <c r="Q1242" s="22">
        <v>1</v>
      </c>
      <c r="R1242">
        <f>IFERROR(IF(I1242=1,VLOOKUP(F1242,Lookup!$A$2:$B$15,2,FALSE),0),0.5)</f>
        <v>0</v>
      </c>
      <c r="S1242">
        <f>IF(K1242=1,1,IFERROR(IF(H1242="pass",VLOOKUP(F1242,[1]Lookup!$D$2:$E$26,2,FALSE),0),1.6))</f>
        <v>1.6</v>
      </c>
      <c r="T1242" s="6">
        <v>1.845</v>
      </c>
      <c r="U1242" s="6">
        <f t="shared" si="19"/>
        <v>1.845</v>
      </c>
      <c r="V1242" t="s">
        <v>55</v>
      </c>
    </row>
    <row r="1243" spans="1:22" hidden="1">
      <c r="A1243">
        <v>2524</v>
      </c>
      <c r="B1243" s="22">
        <v>1</v>
      </c>
      <c r="C1243" s="22" t="s">
        <v>15</v>
      </c>
      <c r="D1243" s="22" t="s">
        <v>26</v>
      </c>
      <c r="E1243" s="22">
        <v>28</v>
      </c>
      <c r="F1243" s="22">
        <v>72</v>
      </c>
      <c r="G1243" s="22" t="s">
        <v>2486</v>
      </c>
      <c r="H1243" s="22" t="s">
        <v>439</v>
      </c>
      <c r="I1243" s="22">
        <v>0</v>
      </c>
      <c r="J1243" s="22">
        <v>1</v>
      </c>
      <c r="K1243" s="22">
        <v>0</v>
      </c>
      <c r="L1243" s="22">
        <v>0</v>
      </c>
      <c r="M1243" s="22" t="s">
        <v>1549</v>
      </c>
      <c r="N1243" s="22">
        <v>17</v>
      </c>
      <c r="O1243" s="22">
        <v>17</v>
      </c>
      <c r="P1243" s="22">
        <v>0</v>
      </c>
      <c r="Q1243" s="22">
        <v>1</v>
      </c>
      <c r="R1243">
        <f>IFERROR(IF(I1243=1,VLOOKUP(F1243,Lookup!$A$2:$B$15,2,FALSE),0),0.5)</f>
        <v>0</v>
      </c>
      <c r="S1243">
        <f>IF(K1243=1,1,IFERROR(IF(H1243="pass",VLOOKUP(F1243,[1]Lookup!$D$2:$E$26,2,FALSE),0),1.6))</f>
        <v>1.6</v>
      </c>
      <c r="T1243" s="6">
        <v>1.8975</v>
      </c>
      <c r="U1243" s="6">
        <f t="shared" si="19"/>
        <v>1.8975</v>
      </c>
      <c r="V1243" t="s">
        <v>77</v>
      </c>
    </row>
    <row r="1244" spans="1:22" hidden="1">
      <c r="A1244">
        <v>2525</v>
      </c>
      <c r="B1244" s="22">
        <v>1</v>
      </c>
      <c r="C1244" s="22" t="s">
        <v>15</v>
      </c>
      <c r="D1244" s="22" t="s">
        <v>26</v>
      </c>
      <c r="E1244" s="22">
        <v>28</v>
      </c>
      <c r="F1244" s="22">
        <v>72</v>
      </c>
      <c r="G1244" s="22" t="s">
        <v>2487</v>
      </c>
      <c r="H1244" s="22" t="s">
        <v>439</v>
      </c>
      <c r="I1244" s="22">
        <v>0</v>
      </c>
      <c r="J1244" s="22">
        <v>1</v>
      </c>
      <c r="K1244" s="22">
        <v>0</v>
      </c>
      <c r="L1244" s="22">
        <v>0</v>
      </c>
      <c r="M1244" s="22" t="s">
        <v>2394</v>
      </c>
      <c r="N1244" s="22">
        <v>-1</v>
      </c>
      <c r="O1244" s="22">
        <v>-1</v>
      </c>
      <c r="P1244" s="22">
        <v>0</v>
      </c>
      <c r="Q1244" s="22">
        <v>1</v>
      </c>
      <c r="R1244">
        <f>IFERROR(IF(I1244=1,VLOOKUP(F1244,Lookup!$A$2:$B$15,2,FALSE),0),0.5)</f>
        <v>0</v>
      </c>
      <c r="S1244">
        <f>IF(K1244=1,1,IFERROR(IF(H1244="pass",VLOOKUP(F1244,[1]Lookup!$D$2:$E$26,2,FALSE),0),1.6))</f>
        <v>1.6</v>
      </c>
      <c r="T1244" s="6">
        <v>1.5825</v>
      </c>
      <c r="U1244" s="6">
        <f t="shared" si="19"/>
        <v>1.5825</v>
      </c>
      <c r="V1244" t="s">
        <v>124</v>
      </c>
    </row>
    <row r="1245" spans="1:22" hidden="1">
      <c r="A1245">
        <v>2529</v>
      </c>
      <c r="B1245" s="22">
        <v>1</v>
      </c>
      <c r="C1245" s="22" t="s">
        <v>26</v>
      </c>
      <c r="D1245" s="22" t="s">
        <v>15</v>
      </c>
      <c r="E1245" s="22">
        <v>64</v>
      </c>
      <c r="F1245" s="22">
        <v>36</v>
      </c>
      <c r="G1245" s="22" t="s">
        <v>2488</v>
      </c>
      <c r="H1245" s="22" t="s">
        <v>439</v>
      </c>
      <c r="I1245" s="22">
        <v>0</v>
      </c>
      <c r="J1245" s="22">
        <v>1</v>
      </c>
      <c r="K1245" s="22">
        <v>0</v>
      </c>
      <c r="L1245" s="22">
        <v>0</v>
      </c>
      <c r="M1245" s="22" t="s">
        <v>2418</v>
      </c>
      <c r="N1245" s="22">
        <v>10</v>
      </c>
      <c r="O1245" s="22">
        <v>10</v>
      </c>
      <c r="P1245" s="22">
        <v>0</v>
      </c>
      <c r="Q1245" s="22">
        <v>1</v>
      </c>
      <c r="R1245">
        <f>IFERROR(IF(I1245=1,VLOOKUP(F1245,Lookup!$A$2:$B$15,2,FALSE),0),0.5)</f>
        <v>0</v>
      </c>
      <c r="S1245">
        <f>IF(K1245=1,1,IFERROR(IF(H1245="pass",VLOOKUP(F1245,[1]Lookup!$D$2:$E$26,2,FALSE),0),1.6))</f>
        <v>1.6</v>
      </c>
      <c r="T1245" s="6">
        <v>1.7750000000000001</v>
      </c>
      <c r="U1245" s="6">
        <f t="shared" si="19"/>
        <v>1.7750000000000001</v>
      </c>
      <c r="V1245" t="s">
        <v>96</v>
      </c>
    </row>
    <row r="1246" spans="1:22" hidden="1">
      <c r="A1246">
        <v>2530</v>
      </c>
      <c r="B1246" s="22">
        <v>1</v>
      </c>
      <c r="C1246" s="22" t="s">
        <v>26</v>
      </c>
      <c r="D1246" s="22" t="s">
        <v>15</v>
      </c>
      <c r="E1246" s="22">
        <v>64</v>
      </c>
      <c r="F1246" s="22">
        <v>36</v>
      </c>
      <c r="G1246" s="22" t="s">
        <v>2489</v>
      </c>
      <c r="H1246" s="22" t="s">
        <v>439</v>
      </c>
      <c r="I1246" s="22">
        <v>0</v>
      </c>
      <c r="J1246" s="22">
        <v>1</v>
      </c>
      <c r="K1246" s="22">
        <v>0</v>
      </c>
      <c r="L1246" s="22">
        <v>0</v>
      </c>
      <c r="M1246" s="22" t="s">
        <v>2370</v>
      </c>
      <c r="N1246" s="22">
        <v>-1</v>
      </c>
      <c r="O1246" s="22">
        <v>-1</v>
      </c>
      <c r="P1246" s="22">
        <v>0</v>
      </c>
      <c r="Q1246" s="22">
        <v>1</v>
      </c>
      <c r="R1246">
        <f>IFERROR(IF(I1246=1,VLOOKUP(F1246,Lookup!$A$2:$B$15,2,FALSE),0),0.5)</f>
        <v>0</v>
      </c>
      <c r="S1246">
        <f>IF(K1246=1,1,IFERROR(IF(H1246="pass",VLOOKUP(F1246,[1]Lookup!$D$2:$E$26,2,FALSE),0),1.6))</f>
        <v>1.6</v>
      </c>
      <c r="T1246" s="6">
        <v>1.5825</v>
      </c>
      <c r="U1246" s="6">
        <f t="shared" si="19"/>
        <v>1.5825</v>
      </c>
      <c r="V1246" t="s">
        <v>89</v>
      </c>
    </row>
    <row r="1247" spans="1:22" hidden="1">
      <c r="A1247">
        <v>2531</v>
      </c>
      <c r="B1247" s="22">
        <v>1</v>
      </c>
      <c r="C1247" s="22" t="s">
        <v>26</v>
      </c>
      <c r="D1247" s="22" t="s">
        <v>15</v>
      </c>
      <c r="E1247" s="22">
        <v>64</v>
      </c>
      <c r="F1247" s="22">
        <v>36</v>
      </c>
      <c r="G1247" s="22" t="s">
        <v>2490</v>
      </c>
      <c r="H1247" s="22" t="s">
        <v>439</v>
      </c>
      <c r="I1247" s="22">
        <v>0</v>
      </c>
      <c r="J1247" s="22">
        <v>1</v>
      </c>
      <c r="K1247" s="22">
        <v>0</v>
      </c>
      <c r="L1247" s="22">
        <v>0</v>
      </c>
      <c r="M1247" s="22" t="s">
        <v>2370</v>
      </c>
      <c r="N1247" s="22">
        <v>4</v>
      </c>
      <c r="O1247" s="22">
        <v>4</v>
      </c>
      <c r="P1247" s="22">
        <v>0</v>
      </c>
      <c r="Q1247" s="22">
        <v>1</v>
      </c>
      <c r="R1247">
        <f>IFERROR(IF(I1247=1,VLOOKUP(F1247,Lookup!$A$2:$B$15,2,FALSE),0),0.5)</f>
        <v>0</v>
      </c>
      <c r="S1247">
        <f>IF(K1247=1,1,IFERROR(IF(H1247="pass",VLOOKUP(F1247,[1]Lookup!$D$2:$E$26,2,FALSE),0),1.6))</f>
        <v>1.6</v>
      </c>
      <c r="T1247" s="6">
        <v>1.6700000000000002</v>
      </c>
      <c r="U1247" s="6">
        <f t="shared" si="19"/>
        <v>1.6700000000000002</v>
      </c>
      <c r="V1247" t="s">
        <v>89</v>
      </c>
    </row>
    <row r="1248" spans="1:22" hidden="1">
      <c r="A1248">
        <v>2532</v>
      </c>
      <c r="B1248" s="22">
        <v>1</v>
      </c>
      <c r="C1248" s="22" t="s">
        <v>26</v>
      </c>
      <c r="D1248" s="22" t="s">
        <v>15</v>
      </c>
      <c r="E1248" s="22">
        <v>64</v>
      </c>
      <c r="F1248" s="22">
        <v>36</v>
      </c>
      <c r="G1248" s="22" t="s">
        <v>2491</v>
      </c>
      <c r="H1248" s="22" t="s">
        <v>439</v>
      </c>
      <c r="I1248" s="22">
        <v>0</v>
      </c>
      <c r="J1248" s="22">
        <v>1</v>
      </c>
      <c r="K1248" s="22">
        <v>0</v>
      </c>
      <c r="L1248" s="22">
        <v>0</v>
      </c>
      <c r="M1248" s="22" t="s">
        <v>2378</v>
      </c>
      <c r="N1248" s="22">
        <v>14</v>
      </c>
      <c r="O1248" s="22">
        <v>14</v>
      </c>
      <c r="P1248" s="22">
        <v>0</v>
      </c>
      <c r="Q1248" s="22">
        <v>1</v>
      </c>
      <c r="R1248">
        <f>IFERROR(IF(I1248=1,VLOOKUP(F1248,Lookup!$A$2:$B$15,2,FALSE),0),0.5)</f>
        <v>0</v>
      </c>
      <c r="S1248">
        <f>IF(K1248=1,1,IFERROR(IF(H1248="pass",VLOOKUP(F1248,[1]Lookup!$D$2:$E$26,2,FALSE),0),1.6))</f>
        <v>1.6</v>
      </c>
      <c r="T1248" s="6">
        <v>1.845</v>
      </c>
      <c r="U1248" s="6">
        <f t="shared" si="19"/>
        <v>1.845</v>
      </c>
      <c r="V1248" t="s">
        <v>480</v>
      </c>
    </row>
    <row r="1249" spans="1:22" hidden="1">
      <c r="A1249">
        <v>2534</v>
      </c>
      <c r="B1249" s="22">
        <v>1</v>
      </c>
      <c r="C1249" s="22" t="s">
        <v>26</v>
      </c>
      <c r="D1249" s="22" t="s">
        <v>15</v>
      </c>
      <c r="E1249" s="22">
        <v>50</v>
      </c>
      <c r="F1249" s="22">
        <v>50</v>
      </c>
      <c r="G1249" s="22" t="s">
        <v>2492</v>
      </c>
      <c r="H1249" s="22" t="s">
        <v>439</v>
      </c>
      <c r="I1249" s="22">
        <v>0</v>
      </c>
      <c r="J1249" s="22">
        <v>1</v>
      </c>
      <c r="K1249" s="22">
        <v>0</v>
      </c>
      <c r="L1249" s="22">
        <v>0</v>
      </c>
      <c r="M1249" s="22" t="s">
        <v>2375</v>
      </c>
      <c r="N1249" s="22">
        <v>3</v>
      </c>
      <c r="O1249" s="22">
        <v>3</v>
      </c>
      <c r="P1249" s="22">
        <v>0</v>
      </c>
      <c r="Q1249" s="22">
        <v>1</v>
      </c>
      <c r="R1249">
        <f>IFERROR(IF(I1249=1,VLOOKUP(F1249,Lookup!$A$2:$B$15,2,FALSE),0),0.5)</f>
        <v>0</v>
      </c>
      <c r="S1249">
        <f>IF(K1249=1,1,IFERROR(IF(H1249="pass",VLOOKUP(F1249,[1]Lookup!$D$2:$E$26,2,FALSE),0),1.6))</f>
        <v>1.6</v>
      </c>
      <c r="T1249" s="6">
        <v>1.6525000000000001</v>
      </c>
      <c r="U1249" s="6">
        <f t="shared" si="19"/>
        <v>1.6525000000000001</v>
      </c>
      <c r="V1249" t="s">
        <v>78</v>
      </c>
    </row>
    <row r="1250" spans="1:22" hidden="1">
      <c r="A1250">
        <v>2537</v>
      </c>
      <c r="B1250" s="22">
        <v>1</v>
      </c>
      <c r="C1250" s="22" t="s">
        <v>26</v>
      </c>
      <c r="D1250" s="22" t="s">
        <v>15</v>
      </c>
      <c r="E1250" s="22">
        <v>47</v>
      </c>
      <c r="F1250" s="22">
        <v>53</v>
      </c>
      <c r="G1250" s="22" t="s">
        <v>2493</v>
      </c>
      <c r="H1250" s="22" t="s">
        <v>439</v>
      </c>
      <c r="I1250" s="22">
        <v>0</v>
      </c>
      <c r="J1250" s="22">
        <v>1</v>
      </c>
      <c r="K1250" s="22">
        <v>0</v>
      </c>
      <c r="L1250" s="22">
        <v>0</v>
      </c>
      <c r="M1250" s="22" t="s">
        <v>2359</v>
      </c>
      <c r="N1250" s="22">
        <v>7</v>
      </c>
      <c r="O1250" s="22">
        <v>7</v>
      </c>
      <c r="P1250" s="22">
        <v>0</v>
      </c>
      <c r="Q1250" s="22">
        <v>1</v>
      </c>
      <c r="R1250">
        <f>IFERROR(IF(I1250=1,VLOOKUP(F1250,Lookup!$A$2:$B$15,2,FALSE),0),0.5)</f>
        <v>0</v>
      </c>
      <c r="S1250">
        <f>IF(K1250=1,1,IFERROR(IF(H1250="pass",VLOOKUP(F1250,[1]Lookup!$D$2:$E$26,2,FALSE),0),1.6))</f>
        <v>1.6</v>
      </c>
      <c r="T1250" s="6">
        <v>1.7225000000000001</v>
      </c>
      <c r="U1250" s="6">
        <f t="shared" si="19"/>
        <v>1.7225000000000001</v>
      </c>
      <c r="V1250" t="s">
        <v>53</v>
      </c>
    </row>
    <row r="1251" spans="1:22" hidden="1">
      <c r="A1251">
        <v>2538</v>
      </c>
      <c r="B1251" s="22">
        <v>1</v>
      </c>
      <c r="C1251" s="22" t="s">
        <v>26</v>
      </c>
      <c r="D1251" s="22" t="s">
        <v>15</v>
      </c>
      <c r="E1251" s="22">
        <v>37</v>
      </c>
      <c r="F1251" s="22">
        <v>63</v>
      </c>
      <c r="G1251" s="22" t="s">
        <v>2494</v>
      </c>
      <c r="H1251" s="22" t="s">
        <v>439</v>
      </c>
      <c r="I1251" s="22">
        <v>0</v>
      </c>
      <c r="J1251" s="22">
        <v>1</v>
      </c>
      <c r="K1251" s="22">
        <v>0</v>
      </c>
      <c r="L1251" s="22">
        <v>0</v>
      </c>
      <c r="M1251" s="22" t="s">
        <v>2361</v>
      </c>
      <c r="N1251" s="22">
        <v>13</v>
      </c>
      <c r="O1251" s="22">
        <v>13</v>
      </c>
      <c r="P1251" s="22">
        <v>0</v>
      </c>
      <c r="Q1251" s="22">
        <v>1</v>
      </c>
      <c r="R1251">
        <f>IFERROR(IF(I1251=1,VLOOKUP(F1251,Lookup!$A$2:$B$15,2,FALSE),0),0.5)</f>
        <v>0</v>
      </c>
      <c r="S1251">
        <f>IF(K1251=1,1,IFERROR(IF(H1251="pass",VLOOKUP(F1251,[1]Lookup!$D$2:$E$26,2,FALSE),0),1.6))</f>
        <v>1.6</v>
      </c>
      <c r="T1251" s="6">
        <v>1.8275000000000001</v>
      </c>
      <c r="U1251" s="6">
        <f t="shared" si="19"/>
        <v>1.8275000000000001</v>
      </c>
      <c r="V1251" t="s">
        <v>166</v>
      </c>
    </row>
    <row r="1252" spans="1:22" hidden="1">
      <c r="A1252">
        <v>2539</v>
      </c>
      <c r="B1252" s="22">
        <v>1</v>
      </c>
      <c r="C1252" s="22" t="s">
        <v>26</v>
      </c>
      <c r="D1252" s="22" t="s">
        <v>15</v>
      </c>
      <c r="E1252" s="22">
        <v>24</v>
      </c>
      <c r="F1252" s="22">
        <v>76</v>
      </c>
      <c r="G1252" s="22" t="s">
        <v>2495</v>
      </c>
      <c r="H1252" s="22" t="s">
        <v>439</v>
      </c>
      <c r="I1252" s="22">
        <v>0</v>
      </c>
      <c r="J1252" s="22">
        <v>1</v>
      </c>
      <c r="K1252" s="22">
        <v>0</v>
      </c>
      <c r="L1252" s="22">
        <v>0</v>
      </c>
      <c r="M1252" s="22" t="s">
        <v>2370</v>
      </c>
      <c r="N1252" s="22">
        <v>0</v>
      </c>
      <c r="O1252" s="22">
        <v>0</v>
      </c>
      <c r="P1252" s="22">
        <v>0</v>
      </c>
      <c r="Q1252" s="22">
        <v>1</v>
      </c>
      <c r="R1252">
        <f>IFERROR(IF(I1252=1,VLOOKUP(F1252,Lookup!$A$2:$B$15,2,FALSE),0),0.5)</f>
        <v>0</v>
      </c>
      <c r="S1252">
        <f>IF(K1252=1,1,IFERROR(IF(H1252="pass",VLOOKUP(F1252,[1]Lookup!$D$2:$E$26,2,FALSE),0),1.6))</f>
        <v>1.8</v>
      </c>
      <c r="T1252" s="6">
        <v>1.6</v>
      </c>
      <c r="U1252" s="6">
        <f t="shared" si="19"/>
        <v>1.7320000000000002</v>
      </c>
      <c r="V1252" t="s">
        <v>89</v>
      </c>
    </row>
    <row r="1253" spans="1:22" hidden="1">
      <c r="A1253">
        <v>2551</v>
      </c>
      <c r="B1253" s="22">
        <v>1</v>
      </c>
      <c r="C1253" s="22" t="s">
        <v>5</v>
      </c>
      <c r="D1253" s="22" t="s">
        <v>6</v>
      </c>
      <c r="E1253" s="22">
        <v>74</v>
      </c>
      <c r="F1253" s="22">
        <v>26</v>
      </c>
      <c r="G1253" s="22" t="s">
        <v>2498</v>
      </c>
      <c r="H1253" s="22" t="s">
        <v>439</v>
      </c>
      <c r="I1253" s="22">
        <v>0</v>
      </c>
      <c r="J1253" s="22">
        <v>1</v>
      </c>
      <c r="K1253" s="22">
        <v>0</v>
      </c>
      <c r="L1253" s="22">
        <v>0</v>
      </c>
      <c r="M1253" s="22" t="s">
        <v>2499</v>
      </c>
      <c r="N1253" s="22">
        <v>4</v>
      </c>
      <c r="O1253" s="22">
        <v>4</v>
      </c>
      <c r="P1253" s="22">
        <v>0</v>
      </c>
      <c r="Q1253" s="22">
        <v>1</v>
      </c>
      <c r="R1253">
        <f>IFERROR(IF(I1253=1,VLOOKUP(F1253,Lookup!$A$2:$B$15,2,FALSE),0),0.5)</f>
        <v>0</v>
      </c>
      <c r="S1253">
        <f>IF(K1253=1,1,IFERROR(IF(H1253="pass",VLOOKUP(F1253,[1]Lookup!$D$2:$E$26,2,FALSE),0),1.6))</f>
        <v>1.6</v>
      </c>
      <c r="T1253" s="6">
        <v>1.6700000000000002</v>
      </c>
      <c r="U1253" s="6">
        <f t="shared" si="19"/>
        <v>1.6700000000000002</v>
      </c>
      <c r="V1253" t="s">
        <v>106</v>
      </c>
    </row>
    <row r="1254" spans="1:22" hidden="1">
      <c r="A1254">
        <v>2553</v>
      </c>
      <c r="B1254" s="22">
        <v>1</v>
      </c>
      <c r="C1254" s="22" t="s">
        <v>5</v>
      </c>
      <c r="D1254" s="22" t="s">
        <v>6</v>
      </c>
      <c r="E1254" s="22">
        <v>69</v>
      </c>
      <c r="F1254" s="22">
        <v>31</v>
      </c>
      <c r="G1254" s="22" t="s">
        <v>2500</v>
      </c>
      <c r="H1254" s="22" t="s">
        <v>439</v>
      </c>
      <c r="I1254" s="22">
        <v>0</v>
      </c>
      <c r="J1254" s="22">
        <v>1</v>
      </c>
      <c r="K1254" s="22">
        <v>0</v>
      </c>
      <c r="L1254" s="22">
        <v>0</v>
      </c>
      <c r="M1254" s="22" t="s">
        <v>2501</v>
      </c>
      <c r="N1254" s="22">
        <v>10</v>
      </c>
      <c r="O1254" s="22">
        <v>10</v>
      </c>
      <c r="P1254" s="22">
        <v>0</v>
      </c>
      <c r="Q1254" s="22">
        <v>1</v>
      </c>
      <c r="R1254">
        <f>IFERROR(IF(I1254=1,VLOOKUP(F1254,Lookup!$A$2:$B$15,2,FALSE),0),0.5)</f>
        <v>0</v>
      </c>
      <c r="S1254">
        <f>IF(K1254=1,1,IFERROR(IF(H1254="pass",VLOOKUP(F1254,[1]Lookup!$D$2:$E$26,2,FALSE),0),1.6))</f>
        <v>1.6</v>
      </c>
      <c r="T1254" s="6">
        <v>1.7750000000000001</v>
      </c>
      <c r="U1254" s="6">
        <f t="shared" si="19"/>
        <v>1.7750000000000001</v>
      </c>
      <c r="V1254" t="s">
        <v>523</v>
      </c>
    </row>
    <row r="1255" spans="1:22" hidden="1">
      <c r="A1255">
        <v>2554</v>
      </c>
      <c r="B1255" s="22">
        <v>1</v>
      </c>
      <c r="C1255" s="22" t="s">
        <v>5</v>
      </c>
      <c r="D1255" s="22" t="s">
        <v>6</v>
      </c>
      <c r="E1255" s="22">
        <v>59</v>
      </c>
      <c r="F1255" s="22">
        <v>41</v>
      </c>
      <c r="G1255" s="22" t="s">
        <v>2502</v>
      </c>
      <c r="H1255" s="22" t="s">
        <v>439</v>
      </c>
      <c r="I1255" s="22">
        <v>0</v>
      </c>
      <c r="J1255" s="22">
        <v>1</v>
      </c>
      <c r="K1255" s="22">
        <v>0</v>
      </c>
      <c r="L1255" s="22">
        <v>0</v>
      </c>
      <c r="M1255" s="22" t="s">
        <v>2503</v>
      </c>
      <c r="N1255" s="22">
        <v>-2</v>
      </c>
      <c r="O1255" s="22">
        <v>-2</v>
      </c>
      <c r="P1255" s="22">
        <v>0</v>
      </c>
      <c r="Q1255" s="22">
        <v>1</v>
      </c>
      <c r="R1255">
        <f>IFERROR(IF(I1255=1,VLOOKUP(F1255,Lookup!$A$2:$B$15,2,FALSE),0),0.5)</f>
        <v>0</v>
      </c>
      <c r="S1255">
        <f>IF(K1255=1,1,IFERROR(IF(H1255="pass",VLOOKUP(F1255,[1]Lookup!$D$2:$E$26,2,FALSE),0),1.6))</f>
        <v>1.6</v>
      </c>
      <c r="T1255" s="6">
        <v>1.5650000000000002</v>
      </c>
      <c r="U1255" s="6">
        <f t="shared" si="19"/>
        <v>1.5650000000000002</v>
      </c>
      <c r="V1255" t="s">
        <v>185</v>
      </c>
    </row>
    <row r="1256" spans="1:22" hidden="1">
      <c r="A1256">
        <v>2558</v>
      </c>
      <c r="B1256" s="22">
        <v>1</v>
      </c>
      <c r="C1256" s="22" t="s">
        <v>5</v>
      </c>
      <c r="D1256" s="22" t="s">
        <v>6</v>
      </c>
      <c r="E1256" s="22">
        <v>36</v>
      </c>
      <c r="F1256" s="22">
        <v>64</v>
      </c>
      <c r="G1256" s="22" t="s">
        <v>2508</v>
      </c>
      <c r="H1256" s="22" t="s">
        <v>439</v>
      </c>
      <c r="I1256" s="22">
        <v>0</v>
      </c>
      <c r="J1256" s="22">
        <v>1</v>
      </c>
      <c r="K1256" s="22">
        <v>0</v>
      </c>
      <c r="L1256" s="22">
        <v>0</v>
      </c>
      <c r="M1256" s="22" t="s">
        <v>2506</v>
      </c>
      <c r="N1256" s="22">
        <v>5</v>
      </c>
      <c r="O1256" s="22">
        <v>5</v>
      </c>
      <c r="P1256" s="22">
        <v>0</v>
      </c>
      <c r="Q1256" s="22">
        <v>1</v>
      </c>
      <c r="R1256">
        <f>IFERROR(IF(I1256=1,VLOOKUP(F1256,Lookup!$A$2:$B$15,2,FALSE),0),0.5)</f>
        <v>0</v>
      </c>
      <c r="S1256">
        <f>IF(K1256=1,1,IFERROR(IF(H1256="pass",VLOOKUP(F1256,[1]Lookup!$D$2:$E$26,2,FALSE),0),1.6))</f>
        <v>1.6</v>
      </c>
      <c r="T1256" s="6">
        <v>1.6875</v>
      </c>
      <c r="U1256" s="6">
        <f t="shared" si="19"/>
        <v>1.6875</v>
      </c>
      <c r="V1256" t="s">
        <v>153</v>
      </c>
    </row>
    <row r="1257" spans="1:22" hidden="1">
      <c r="A1257">
        <v>2563</v>
      </c>
      <c r="B1257" s="22">
        <v>1</v>
      </c>
      <c r="C1257" s="22" t="s">
        <v>5</v>
      </c>
      <c r="D1257" s="22" t="s">
        <v>6</v>
      </c>
      <c r="E1257" s="22">
        <v>10</v>
      </c>
      <c r="F1257" s="22">
        <v>90</v>
      </c>
      <c r="G1257" s="22" t="s">
        <v>2512</v>
      </c>
      <c r="H1257" s="22" t="s">
        <v>439</v>
      </c>
      <c r="I1257" s="22">
        <v>0</v>
      </c>
      <c r="J1257" s="22">
        <v>1</v>
      </c>
      <c r="K1257" s="22">
        <v>0</v>
      </c>
      <c r="L1257" s="22">
        <v>0</v>
      </c>
      <c r="M1257" s="22" t="s">
        <v>2497</v>
      </c>
      <c r="N1257" s="22">
        <v>-5</v>
      </c>
      <c r="O1257" s="22">
        <v>-5</v>
      </c>
      <c r="P1257" s="22">
        <v>0</v>
      </c>
      <c r="Q1257" s="22">
        <v>1</v>
      </c>
      <c r="R1257">
        <f>IFERROR(IF(I1257=1,VLOOKUP(F1257,Lookup!$A$2:$B$15,2,FALSE),0),0.5)</f>
        <v>0</v>
      </c>
      <c r="S1257">
        <f>IF(K1257=1,1,IFERROR(IF(H1257="pass",VLOOKUP(F1257,[1]Lookup!$D$2:$E$26,2,FALSE),0),1.6))</f>
        <v>2.2000000000000002</v>
      </c>
      <c r="T1257" s="6">
        <v>1.5125000000000002</v>
      </c>
      <c r="U1257" s="6">
        <f t="shared" si="19"/>
        <v>1.9662500000000003</v>
      </c>
      <c r="V1257" t="s">
        <v>123</v>
      </c>
    </row>
    <row r="1258" spans="1:22" hidden="1">
      <c r="A1258">
        <v>2575</v>
      </c>
      <c r="B1258" s="22">
        <v>1</v>
      </c>
      <c r="C1258" s="22" t="s">
        <v>6</v>
      </c>
      <c r="D1258" s="22" t="s">
        <v>5</v>
      </c>
      <c r="E1258" s="22">
        <v>23</v>
      </c>
      <c r="F1258" s="22">
        <v>77</v>
      </c>
      <c r="G1258" s="22" t="s">
        <v>2520</v>
      </c>
      <c r="H1258" s="22" t="s">
        <v>439</v>
      </c>
      <c r="I1258" s="22">
        <v>0</v>
      </c>
      <c r="J1258" s="22">
        <v>1</v>
      </c>
      <c r="K1258" s="22">
        <v>0</v>
      </c>
      <c r="L1258" s="22">
        <v>0</v>
      </c>
      <c r="M1258" s="22" t="s">
        <v>2521</v>
      </c>
      <c r="N1258" s="22">
        <v>23</v>
      </c>
      <c r="O1258" s="22">
        <v>23</v>
      </c>
      <c r="P1258" s="22">
        <v>0</v>
      </c>
      <c r="Q1258" s="22">
        <v>1</v>
      </c>
      <c r="R1258">
        <f>IFERROR(IF(I1258=1,VLOOKUP(F1258,Lookup!$A$2:$B$15,2,FALSE),0),0.5)</f>
        <v>0</v>
      </c>
      <c r="S1258">
        <f>IF(K1258=1,1,IFERROR(IF(H1258="pass",VLOOKUP(F1258,[1]Lookup!$D$2:$E$26,2,FALSE),0),1.6))</f>
        <v>1.8</v>
      </c>
      <c r="T1258" s="6">
        <v>2.0024999999999999</v>
      </c>
      <c r="U1258" s="6">
        <f t="shared" si="19"/>
        <v>1.8688500000000001</v>
      </c>
      <c r="V1258" t="s">
        <v>176</v>
      </c>
    </row>
    <row r="1259" spans="1:22" hidden="1">
      <c r="A1259">
        <v>2583</v>
      </c>
      <c r="B1259" s="22">
        <v>1</v>
      </c>
      <c r="C1259" s="22" t="s">
        <v>6</v>
      </c>
      <c r="D1259" s="22" t="s">
        <v>5</v>
      </c>
      <c r="E1259" s="22">
        <v>61</v>
      </c>
      <c r="F1259" s="22">
        <v>39</v>
      </c>
      <c r="G1259" s="22" t="s">
        <v>2524</v>
      </c>
      <c r="H1259" s="22" t="s">
        <v>439</v>
      </c>
      <c r="I1259" s="22">
        <v>0</v>
      </c>
      <c r="J1259" s="22">
        <v>1</v>
      </c>
      <c r="K1259" s="22">
        <v>0</v>
      </c>
      <c r="L1259" s="22">
        <v>0</v>
      </c>
      <c r="M1259" s="22" t="s">
        <v>2525</v>
      </c>
      <c r="N1259" s="22">
        <v>-4</v>
      </c>
      <c r="O1259" s="22">
        <v>-4</v>
      </c>
      <c r="P1259" s="22">
        <v>0</v>
      </c>
      <c r="Q1259" s="22">
        <v>1</v>
      </c>
      <c r="R1259">
        <f>IFERROR(IF(I1259=1,VLOOKUP(F1259,Lookup!$A$2:$B$15,2,FALSE),0),0.5)</f>
        <v>0</v>
      </c>
      <c r="S1259">
        <f>IF(K1259=1,1,IFERROR(IF(H1259="pass",VLOOKUP(F1259,[1]Lookup!$D$2:$E$26,2,FALSE),0),1.6))</f>
        <v>1.6</v>
      </c>
      <c r="T1259" s="6">
        <v>1.53</v>
      </c>
      <c r="U1259" s="6">
        <f t="shared" si="19"/>
        <v>1.53</v>
      </c>
      <c r="V1259" t="s">
        <v>484</v>
      </c>
    </row>
    <row r="1260" spans="1:22" hidden="1">
      <c r="A1260">
        <v>2585</v>
      </c>
      <c r="B1260" s="22">
        <v>1</v>
      </c>
      <c r="C1260" s="22" t="s">
        <v>6</v>
      </c>
      <c r="D1260" s="22" t="s">
        <v>5</v>
      </c>
      <c r="E1260" s="22">
        <v>45</v>
      </c>
      <c r="F1260" s="22">
        <v>55</v>
      </c>
      <c r="G1260" s="22" t="s">
        <v>2527</v>
      </c>
      <c r="H1260" s="22" t="s">
        <v>439</v>
      </c>
      <c r="I1260" s="22">
        <v>0</v>
      </c>
      <c r="J1260" s="22">
        <v>1</v>
      </c>
      <c r="K1260" s="22">
        <v>0</v>
      </c>
      <c r="L1260" s="22">
        <v>0</v>
      </c>
      <c r="M1260" s="22" t="s">
        <v>2528</v>
      </c>
      <c r="N1260" s="22">
        <v>3</v>
      </c>
      <c r="O1260" s="22">
        <v>3</v>
      </c>
      <c r="P1260" s="22">
        <v>0</v>
      </c>
      <c r="Q1260" s="22">
        <v>1</v>
      </c>
      <c r="R1260">
        <f>IFERROR(IF(I1260=1,VLOOKUP(F1260,Lookup!$A$2:$B$15,2,FALSE),0),0.5)</f>
        <v>0</v>
      </c>
      <c r="S1260">
        <f>IF(K1260=1,1,IFERROR(IF(H1260="pass",VLOOKUP(F1260,[1]Lookup!$D$2:$E$26,2,FALSE),0),1.6))</f>
        <v>1.6</v>
      </c>
      <c r="T1260" s="6">
        <v>1.6525000000000001</v>
      </c>
      <c r="U1260" s="6">
        <f t="shared" si="19"/>
        <v>1.6525000000000001</v>
      </c>
      <c r="V1260" t="s">
        <v>182</v>
      </c>
    </row>
    <row r="1261" spans="1:22" hidden="1">
      <c r="A1261">
        <v>2587</v>
      </c>
      <c r="B1261" s="22">
        <v>1</v>
      </c>
      <c r="C1261" s="22" t="s">
        <v>6</v>
      </c>
      <c r="D1261" s="22" t="s">
        <v>5</v>
      </c>
      <c r="E1261" s="22">
        <v>35</v>
      </c>
      <c r="F1261" s="22">
        <v>65</v>
      </c>
      <c r="G1261" s="22" t="s">
        <v>2530</v>
      </c>
      <c r="H1261" s="22" t="s">
        <v>439</v>
      </c>
      <c r="I1261" s="22">
        <v>0</v>
      </c>
      <c r="J1261" s="22">
        <v>1</v>
      </c>
      <c r="K1261" s="22">
        <v>0</v>
      </c>
      <c r="L1261" s="22">
        <v>0</v>
      </c>
      <c r="M1261" s="22" t="s">
        <v>2528</v>
      </c>
      <c r="N1261" s="22">
        <v>16</v>
      </c>
      <c r="O1261" s="22">
        <v>16</v>
      </c>
      <c r="P1261" s="22">
        <v>0</v>
      </c>
      <c r="Q1261" s="22">
        <v>1</v>
      </c>
      <c r="R1261">
        <f>IFERROR(IF(I1261=1,VLOOKUP(F1261,Lookup!$A$2:$B$15,2,FALSE),0),0.5)</f>
        <v>0</v>
      </c>
      <c r="S1261">
        <f>IF(K1261=1,1,IFERROR(IF(H1261="pass",VLOOKUP(F1261,[1]Lookup!$D$2:$E$26,2,FALSE),0),1.6))</f>
        <v>1.6</v>
      </c>
      <c r="T1261" s="6">
        <v>1.8800000000000001</v>
      </c>
      <c r="U1261" s="6">
        <f t="shared" si="19"/>
        <v>1.8800000000000001</v>
      </c>
      <c r="V1261" t="s">
        <v>182</v>
      </c>
    </row>
    <row r="1262" spans="1:22" hidden="1">
      <c r="A1262">
        <v>2589</v>
      </c>
      <c r="B1262" s="22">
        <v>1</v>
      </c>
      <c r="C1262" s="22" t="s">
        <v>6</v>
      </c>
      <c r="D1262" s="22" t="s">
        <v>5</v>
      </c>
      <c r="E1262" s="22">
        <v>9</v>
      </c>
      <c r="F1262" s="22">
        <v>91</v>
      </c>
      <c r="G1262" s="22" t="s">
        <v>2532</v>
      </c>
      <c r="H1262" s="22" t="s">
        <v>439</v>
      </c>
      <c r="I1262" s="22">
        <v>0</v>
      </c>
      <c r="J1262" s="22">
        <v>1</v>
      </c>
      <c r="K1262" s="22">
        <v>0</v>
      </c>
      <c r="L1262" s="22">
        <v>0</v>
      </c>
      <c r="M1262" s="22" t="s">
        <v>2525</v>
      </c>
      <c r="N1262" s="22">
        <v>4</v>
      </c>
      <c r="O1262" s="22">
        <v>4</v>
      </c>
      <c r="P1262" s="22">
        <v>0</v>
      </c>
      <c r="Q1262" s="22">
        <v>1</v>
      </c>
      <c r="R1262">
        <f>IFERROR(IF(I1262=1,VLOOKUP(F1262,Lookup!$A$2:$B$15,2,FALSE),0),0.5)</f>
        <v>0</v>
      </c>
      <c r="S1262">
        <f>IF(K1262=1,1,IFERROR(IF(H1262="pass",VLOOKUP(F1262,[1]Lookup!$D$2:$E$26,2,FALSE),0),1.6))</f>
        <v>2.5</v>
      </c>
      <c r="T1262" s="6">
        <v>1.6700000000000002</v>
      </c>
      <c r="U1262" s="6">
        <f t="shared" si="19"/>
        <v>2.2178000000000004</v>
      </c>
      <c r="V1262" t="s">
        <v>484</v>
      </c>
    </row>
    <row r="1263" spans="1:22" hidden="1">
      <c r="A1263">
        <v>2592</v>
      </c>
      <c r="B1263" s="22">
        <v>1</v>
      </c>
      <c r="C1263" s="22" t="s">
        <v>5</v>
      </c>
      <c r="D1263" s="22" t="s">
        <v>6</v>
      </c>
      <c r="E1263" s="22">
        <v>68</v>
      </c>
      <c r="F1263" s="22">
        <v>32</v>
      </c>
      <c r="G1263" s="22" t="s">
        <v>2533</v>
      </c>
      <c r="H1263" s="22" t="s">
        <v>439</v>
      </c>
      <c r="I1263" s="22">
        <v>0</v>
      </c>
      <c r="J1263" s="22">
        <v>1</v>
      </c>
      <c r="K1263" s="22">
        <v>0</v>
      </c>
      <c r="L1263" s="22">
        <v>0</v>
      </c>
      <c r="M1263" s="22" t="s">
        <v>2534</v>
      </c>
      <c r="N1263" s="22">
        <v>22</v>
      </c>
      <c r="O1263" s="22">
        <v>22</v>
      </c>
      <c r="P1263" s="22">
        <v>0</v>
      </c>
      <c r="Q1263" s="22">
        <v>1</v>
      </c>
      <c r="R1263">
        <f>IFERROR(IF(I1263=1,VLOOKUP(F1263,Lookup!$A$2:$B$15,2,FALSE),0),0.5)</f>
        <v>0</v>
      </c>
      <c r="S1263">
        <f>IF(K1263=1,1,IFERROR(IF(H1263="pass",VLOOKUP(F1263,[1]Lookup!$D$2:$E$26,2,FALSE),0),1.6))</f>
        <v>1.6</v>
      </c>
      <c r="T1263" s="6">
        <v>1.9850000000000001</v>
      </c>
      <c r="U1263" s="6">
        <f t="shared" si="19"/>
        <v>1.9850000000000001</v>
      </c>
      <c r="V1263" t="s">
        <v>155</v>
      </c>
    </row>
    <row r="1264" spans="1:22" hidden="1">
      <c r="A1264">
        <v>2593</v>
      </c>
      <c r="B1264" s="22">
        <v>1</v>
      </c>
      <c r="C1264" s="22" t="s">
        <v>5</v>
      </c>
      <c r="D1264" s="22" t="s">
        <v>6</v>
      </c>
      <c r="E1264" s="22">
        <v>44</v>
      </c>
      <c r="F1264" s="22">
        <v>56</v>
      </c>
      <c r="G1264" s="22" t="s">
        <v>2535</v>
      </c>
      <c r="H1264" s="22" t="s">
        <v>439</v>
      </c>
      <c r="I1264" s="22">
        <v>0</v>
      </c>
      <c r="J1264" s="22">
        <v>1</v>
      </c>
      <c r="K1264" s="22">
        <v>0</v>
      </c>
      <c r="L1264" s="22">
        <v>0</v>
      </c>
      <c r="M1264" s="22" t="s">
        <v>2506</v>
      </c>
      <c r="N1264" s="22">
        <v>5</v>
      </c>
      <c r="O1264" s="22">
        <v>5</v>
      </c>
      <c r="P1264" s="22">
        <v>0</v>
      </c>
      <c r="Q1264" s="22">
        <v>1</v>
      </c>
      <c r="R1264">
        <f>IFERROR(IF(I1264=1,VLOOKUP(F1264,Lookup!$A$2:$B$15,2,FALSE),0),0.5)</f>
        <v>0</v>
      </c>
      <c r="S1264">
        <f>IF(K1264=1,1,IFERROR(IF(H1264="pass",VLOOKUP(F1264,[1]Lookup!$D$2:$E$26,2,FALSE),0),1.6))</f>
        <v>1.6</v>
      </c>
      <c r="T1264" s="6">
        <v>1.6875</v>
      </c>
      <c r="U1264" s="6">
        <f t="shared" si="19"/>
        <v>1.6875</v>
      </c>
      <c r="V1264" t="s">
        <v>153</v>
      </c>
    </row>
    <row r="1265" spans="1:22" hidden="1">
      <c r="A1265">
        <v>2596</v>
      </c>
      <c r="B1265" s="22">
        <v>1</v>
      </c>
      <c r="C1265" s="22" t="s">
        <v>5</v>
      </c>
      <c r="D1265" s="22" t="s">
        <v>6</v>
      </c>
      <c r="E1265" s="22">
        <v>34</v>
      </c>
      <c r="F1265" s="22">
        <v>66</v>
      </c>
      <c r="G1265" s="22" t="s">
        <v>2538</v>
      </c>
      <c r="H1265" s="22" t="s">
        <v>439</v>
      </c>
      <c r="I1265" s="22">
        <v>0</v>
      </c>
      <c r="J1265" s="22">
        <v>1</v>
      </c>
      <c r="K1265" s="22">
        <v>0</v>
      </c>
      <c r="L1265" s="22">
        <v>0</v>
      </c>
      <c r="M1265" s="22" t="s">
        <v>2497</v>
      </c>
      <c r="N1265" s="22">
        <v>4</v>
      </c>
      <c r="O1265" s="22">
        <v>4</v>
      </c>
      <c r="P1265" s="22">
        <v>0</v>
      </c>
      <c r="Q1265" s="22">
        <v>1</v>
      </c>
      <c r="R1265">
        <f>IFERROR(IF(I1265=1,VLOOKUP(F1265,Lookup!$A$2:$B$15,2,FALSE),0),0.5)</f>
        <v>0</v>
      </c>
      <c r="S1265">
        <f>IF(K1265=1,1,IFERROR(IF(H1265="pass",VLOOKUP(F1265,[1]Lookup!$D$2:$E$26,2,FALSE),0),1.6))</f>
        <v>1.6</v>
      </c>
      <c r="T1265" s="6">
        <v>1.6700000000000002</v>
      </c>
      <c r="U1265" s="6">
        <f t="shared" si="19"/>
        <v>1.6700000000000002</v>
      </c>
      <c r="V1265" t="s">
        <v>123</v>
      </c>
    </row>
    <row r="1266" spans="1:22" hidden="1">
      <c r="A1266">
        <v>2598</v>
      </c>
      <c r="B1266" s="22">
        <v>1</v>
      </c>
      <c r="C1266" s="22" t="s">
        <v>5</v>
      </c>
      <c r="D1266" s="22" t="s">
        <v>6</v>
      </c>
      <c r="E1266" s="22">
        <v>24</v>
      </c>
      <c r="F1266" s="22">
        <v>76</v>
      </c>
      <c r="G1266" s="22" t="s">
        <v>2539</v>
      </c>
      <c r="H1266" s="22" t="s">
        <v>439</v>
      </c>
      <c r="I1266" s="22">
        <v>0</v>
      </c>
      <c r="J1266" s="22">
        <v>1</v>
      </c>
      <c r="K1266" s="22">
        <v>0</v>
      </c>
      <c r="L1266" s="22">
        <v>0</v>
      </c>
      <c r="M1266" s="22" t="s">
        <v>2540</v>
      </c>
      <c r="N1266" s="22">
        <v>4</v>
      </c>
      <c r="O1266" s="22">
        <v>4</v>
      </c>
      <c r="P1266" s="22">
        <v>0</v>
      </c>
      <c r="Q1266" s="22">
        <v>1</v>
      </c>
      <c r="R1266">
        <f>IFERROR(IF(I1266=1,VLOOKUP(F1266,Lookup!$A$2:$B$15,2,FALSE),0),0.5)</f>
        <v>0</v>
      </c>
      <c r="S1266">
        <f>IF(K1266=1,1,IFERROR(IF(H1266="pass",VLOOKUP(F1266,[1]Lookup!$D$2:$E$26,2,FALSE),0),1.6))</f>
        <v>1.8</v>
      </c>
      <c r="T1266" s="6">
        <v>1.6700000000000002</v>
      </c>
      <c r="U1266" s="6">
        <f t="shared" si="19"/>
        <v>1.7558000000000002</v>
      </c>
      <c r="V1266" t="s">
        <v>145</v>
      </c>
    </row>
    <row r="1267" spans="1:22" hidden="1">
      <c r="A1267">
        <v>2599</v>
      </c>
      <c r="B1267" s="22">
        <v>1</v>
      </c>
      <c r="C1267" s="22" t="s">
        <v>5</v>
      </c>
      <c r="D1267" s="22" t="s">
        <v>6</v>
      </c>
      <c r="E1267" s="22">
        <v>10</v>
      </c>
      <c r="F1267" s="22">
        <v>90</v>
      </c>
      <c r="G1267" s="22" t="s">
        <v>2541</v>
      </c>
      <c r="H1267" s="22" t="s">
        <v>439</v>
      </c>
      <c r="I1267" s="22">
        <v>0</v>
      </c>
      <c r="J1267" s="22">
        <v>1</v>
      </c>
      <c r="K1267" s="22">
        <v>0</v>
      </c>
      <c r="L1267" s="22">
        <v>0</v>
      </c>
      <c r="M1267" s="22" t="s">
        <v>2503</v>
      </c>
      <c r="N1267" s="22">
        <v>10</v>
      </c>
      <c r="O1267" s="22">
        <v>10</v>
      </c>
      <c r="P1267" s="22">
        <v>0</v>
      </c>
      <c r="Q1267" s="22">
        <v>1</v>
      </c>
      <c r="R1267">
        <f>IFERROR(IF(I1267=1,VLOOKUP(F1267,Lookup!$A$2:$B$15,2,FALSE),0),0.5)</f>
        <v>0</v>
      </c>
      <c r="S1267">
        <f>IF(K1267=1,1,IFERROR(IF(H1267="pass",VLOOKUP(F1267,[1]Lookup!$D$2:$E$26,2,FALSE),0),1.6))</f>
        <v>2.2000000000000002</v>
      </c>
      <c r="T1267" s="6">
        <v>1.7750000000000001</v>
      </c>
      <c r="U1267" s="6">
        <f t="shared" si="19"/>
        <v>2.0555000000000003</v>
      </c>
      <c r="V1267" t="s">
        <v>185</v>
      </c>
    </row>
    <row r="1268" spans="1:22" hidden="1">
      <c r="A1268">
        <v>2604</v>
      </c>
      <c r="B1268" s="22">
        <v>1</v>
      </c>
      <c r="C1268" s="22" t="s">
        <v>6</v>
      </c>
      <c r="D1268" s="22" t="s">
        <v>5</v>
      </c>
      <c r="E1268" s="22">
        <v>57</v>
      </c>
      <c r="F1268" s="22">
        <v>43</v>
      </c>
      <c r="G1268" s="22" t="s">
        <v>2544</v>
      </c>
      <c r="H1268" s="22" t="s">
        <v>439</v>
      </c>
      <c r="I1268" s="22">
        <v>0</v>
      </c>
      <c r="J1268" s="22">
        <v>1</v>
      </c>
      <c r="K1268" s="22">
        <v>0</v>
      </c>
      <c r="L1268" s="22">
        <v>0</v>
      </c>
      <c r="M1268" s="22" t="s">
        <v>2521</v>
      </c>
      <c r="N1268" s="22">
        <v>4</v>
      </c>
      <c r="O1268" s="22">
        <v>4</v>
      </c>
      <c r="P1268" s="22">
        <v>0</v>
      </c>
      <c r="Q1268" s="22">
        <v>1</v>
      </c>
      <c r="R1268">
        <f>IFERROR(IF(I1268=1,VLOOKUP(F1268,Lookup!$A$2:$B$15,2,FALSE),0),0.5)</f>
        <v>0</v>
      </c>
      <c r="S1268">
        <f>IF(K1268=1,1,IFERROR(IF(H1268="pass",VLOOKUP(F1268,[1]Lookup!$D$2:$E$26,2,FALSE),0),1.6))</f>
        <v>1.6</v>
      </c>
      <c r="T1268" s="6">
        <v>1.6700000000000002</v>
      </c>
      <c r="U1268" s="6">
        <f t="shared" si="19"/>
        <v>1.6700000000000002</v>
      </c>
      <c r="V1268" t="s">
        <v>176</v>
      </c>
    </row>
    <row r="1269" spans="1:22" hidden="1">
      <c r="A1269">
        <v>2605</v>
      </c>
      <c r="B1269" s="22">
        <v>1</v>
      </c>
      <c r="C1269" s="22" t="s">
        <v>6</v>
      </c>
      <c r="D1269" s="22" t="s">
        <v>5</v>
      </c>
      <c r="E1269" s="22">
        <v>53</v>
      </c>
      <c r="F1269" s="22">
        <v>47</v>
      </c>
      <c r="G1269" s="22" t="s">
        <v>2545</v>
      </c>
      <c r="H1269" s="22" t="s">
        <v>439</v>
      </c>
      <c r="I1269" s="22">
        <v>0</v>
      </c>
      <c r="J1269" s="22">
        <v>1</v>
      </c>
      <c r="K1269" s="22">
        <v>0</v>
      </c>
      <c r="L1269" s="22">
        <v>0</v>
      </c>
      <c r="M1269" s="22" t="s">
        <v>2546</v>
      </c>
      <c r="N1269" s="22">
        <v>3</v>
      </c>
      <c r="O1269" s="22">
        <v>3</v>
      </c>
      <c r="P1269" s="22">
        <v>0</v>
      </c>
      <c r="Q1269" s="22">
        <v>1</v>
      </c>
      <c r="R1269">
        <f>IFERROR(IF(I1269=1,VLOOKUP(F1269,Lookup!$A$2:$B$15,2,FALSE),0),0.5)</f>
        <v>0</v>
      </c>
      <c r="S1269">
        <f>IF(K1269=1,1,IFERROR(IF(H1269="pass",VLOOKUP(F1269,[1]Lookup!$D$2:$E$26,2,FALSE),0),1.6))</f>
        <v>1.6</v>
      </c>
      <c r="T1269" s="6">
        <v>1.6525000000000001</v>
      </c>
      <c r="U1269" s="6">
        <f t="shared" si="19"/>
        <v>1.6525000000000001</v>
      </c>
      <c r="V1269" t="s">
        <v>395</v>
      </c>
    </row>
    <row r="1270" spans="1:22" hidden="1">
      <c r="A1270">
        <v>2607</v>
      </c>
      <c r="B1270" s="22">
        <v>1</v>
      </c>
      <c r="C1270" s="22" t="s">
        <v>5</v>
      </c>
      <c r="D1270" s="22" t="s">
        <v>6</v>
      </c>
      <c r="E1270" s="22">
        <v>67</v>
      </c>
      <c r="F1270" s="22">
        <v>33</v>
      </c>
      <c r="G1270" s="22" t="s">
        <v>2547</v>
      </c>
      <c r="H1270" s="22" t="s">
        <v>439</v>
      </c>
      <c r="I1270" s="22">
        <v>0</v>
      </c>
      <c r="J1270" s="22">
        <v>1</v>
      </c>
      <c r="K1270" s="22">
        <v>0</v>
      </c>
      <c r="L1270" s="22">
        <v>0</v>
      </c>
      <c r="M1270" s="22" t="s">
        <v>2497</v>
      </c>
      <c r="N1270" s="22">
        <v>3</v>
      </c>
      <c r="O1270" s="22">
        <v>3</v>
      </c>
      <c r="P1270" s="22">
        <v>0</v>
      </c>
      <c r="Q1270" s="22">
        <v>1</v>
      </c>
      <c r="R1270">
        <f>IFERROR(IF(I1270=1,VLOOKUP(F1270,Lookup!$A$2:$B$15,2,FALSE),0),0.5)</f>
        <v>0</v>
      </c>
      <c r="S1270">
        <f>IF(K1270=1,1,IFERROR(IF(H1270="pass",VLOOKUP(F1270,[1]Lookup!$D$2:$E$26,2,FALSE),0),1.6))</f>
        <v>1.6</v>
      </c>
      <c r="T1270" s="6">
        <v>1.6525000000000001</v>
      </c>
      <c r="U1270" s="6">
        <f t="shared" si="19"/>
        <v>1.6525000000000001</v>
      </c>
      <c r="V1270" t="s">
        <v>123</v>
      </c>
    </row>
    <row r="1271" spans="1:22" hidden="1">
      <c r="A1271">
        <v>2610</v>
      </c>
      <c r="B1271" s="22">
        <v>1</v>
      </c>
      <c r="C1271" s="22" t="s">
        <v>5</v>
      </c>
      <c r="D1271" s="22" t="s">
        <v>6</v>
      </c>
      <c r="E1271" s="22">
        <v>64</v>
      </c>
      <c r="F1271" s="22">
        <v>36</v>
      </c>
      <c r="G1271" s="22" t="s">
        <v>2549</v>
      </c>
      <c r="H1271" s="22" t="s">
        <v>439</v>
      </c>
      <c r="I1271" s="22">
        <v>0</v>
      </c>
      <c r="J1271" s="22">
        <v>1</v>
      </c>
      <c r="K1271" s="22">
        <v>0</v>
      </c>
      <c r="L1271" s="22">
        <v>0</v>
      </c>
      <c r="M1271" s="22" t="s">
        <v>2550</v>
      </c>
      <c r="N1271" s="22">
        <v>26</v>
      </c>
      <c r="O1271" s="22">
        <v>26</v>
      </c>
      <c r="P1271" s="22">
        <v>0</v>
      </c>
      <c r="Q1271" s="22">
        <v>1</v>
      </c>
      <c r="R1271">
        <f>IFERROR(IF(I1271=1,VLOOKUP(F1271,Lookup!$A$2:$B$15,2,FALSE),0),0.5)</f>
        <v>0</v>
      </c>
      <c r="S1271">
        <f>IF(K1271=1,1,IFERROR(IF(H1271="pass",VLOOKUP(F1271,[1]Lookup!$D$2:$E$26,2,FALSE),0),1.6))</f>
        <v>1.6</v>
      </c>
      <c r="T1271" s="6">
        <v>2.0550000000000002</v>
      </c>
      <c r="U1271" s="6">
        <f t="shared" si="19"/>
        <v>2.0550000000000002</v>
      </c>
      <c r="V1271" t="s">
        <v>134</v>
      </c>
    </row>
    <row r="1272" spans="1:22" hidden="1">
      <c r="A1272">
        <v>2615</v>
      </c>
      <c r="B1272" s="22">
        <v>1</v>
      </c>
      <c r="C1272" s="22" t="s">
        <v>6</v>
      </c>
      <c r="D1272" s="22" t="s">
        <v>5</v>
      </c>
      <c r="E1272" s="22">
        <v>67</v>
      </c>
      <c r="F1272" s="22">
        <v>33</v>
      </c>
      <c r="G1272" s="22" t="s">
        <v>2554</v>
      </c>
      <c r="H1272" s="22" t="s">
        <v>439</v>
      </c>
      <c r="I1272" s="22">
        <v>0</v>
      </c>
      <c r="J1272" s="22">
        <v>1</v>
      </c>
      <c r="K1272" s="22">
        <v>0</v>
      </c>
      <c r="L1272" s="22">
        <v>0</v>
      </c>
      <c r="M1272" s="22" t="s">
        <v>2552</v>
      </c>
      <c r="N1272" s="22">
        <v>6</v>
      </c>
      <c r="O1272" s="22">
        <v>6</v>
      </c>
      <c r="P1272" s="22">
        <v>0</v>
      </c>
      <c r="Q1272" s="22">
        <v>1</v>
      </c>
      <c r="R1272">
        <f>IFERROR(IF(I1272=1,VLOOKUP(F1272,Lookup!$A$2:$B$15,2,FALSE),0),0.5)</f>
        <v>0</v>
      </c>
      <c r="S1272">
        <f>IF(K1272=1,1,IFERROR(IF(H1272="pass",VLOOKUP(F1272,[1]Lookup!$D$2:$E$26,2,FALSE),0),1.6))</f>
        <v>1.6</v>
      </c>
      <c r="T1272" s="6">
        <v>1.7050000000000001</v>
      </c>
      <c r="U1272" s="6">
        <f t="shared" si="19"/>
        <v>1.7050000000000001</v>
      </c>
      <c r="V1272" t="s">
        <v>468</v>
      </c>
    </row>
    <row r="1273" spans="1:22" hidden="1">
      <c r="A1273">
        <v>2619</v>
      </c>
      <c r="B1273" s="22">
        <v>1</v>
      </c>
      <c r="C1273" s="22" t="s">
        <v>6</v>
      </c>
      <c r="D1273" s="22" t="s">
        <v>5</v>
      </c>
      <c r="E1273" s="22">
        <v>69</v>
      </c>
      <c r="F1273" s="22">
        <v>31</v>
      </c>
      <c r="G1273" s="22" t="s">
        <v>2557</v>
      </c>
      <c r="H1273" s="22" t="s">
        <v>439</v>
      </c>
      <c r="I1273" s="22">
        <v>0</v>
      </c>
      <c r="J1273" s="22">
        <v>1</v>
      </c>
      <c r="K1273" s="22">
        <v>0</v>
      </c>
      <c r="L1273" s="22">
        <v>0</v>
      </c>
      <c r="M1273" s="22" t="s">
        <v>2521</v>
      </c>
      <c r="N1273" s="22">
        <v>50</v>
      </c>
      <c r="O1273" s="22">
        <v>50</v>
      </c>
      <c r="P1273" s="22">
        <v>0</v>
      </c>
      <c r="Q1273" s="22">
        <v>1</v>
      </c>
      <c r="R1273">
        <f>IFERROR(IF(I1273=1,VLOOKUP(F1273,Lookup!$A$2:$B$15,2,FALSE),0),0.5)</f>
        <v>0</v>
      </c>
      <c r="S1273">
        <f>IF(K1273=1,1,IFERROR(IF(H1273="pass",VLOOKUP(F1273,[1]Lookup!$D$2:$E$26,2,FALSE),0),1.6))</f>
        <v>1.6</v>
      </c>
      <c r="T1273" s="6">
        <v>2.4750000000000001</v>
      </c>
      <c r="U1273" s="6">
        <f t="shared" si="19"/>
        <v>2.4750000000000001</v>
      </c>
      <c r="V1273" t="s">
        <v>176</v>
      </c>
    </row>
    <row r="1274" spans="1:22" hidden="1">
      <c r="A1274">
        <v>2631</v>
      </c>
      <c r="B1274" s="22">
        <v>1</v>
      </c>
      <c r="C1274" s="22" t="s">
        <v>6</v>
      </c>
      <c r="D1274" s="22" t="s">
        <v>5</v>
      </c>
      <c r="E1274" s="22">
        <v>71</v>
      </c>
      <c r="F1274" s="22">
        <v>29</v>
      </c>
      <c r="G1274" s="22" t="s">
        <v>2562</v>
      </c>
      <c r="H1274" s="22" t="s">
        <v>439</v>
      </c>
      <c r="I1274" s="22">
        <v>0</v>
      </c>
      <c r="J1274" s="22">
        <v>1</v>
      </c>
      <c r="K1274" s="22">
        <v>0</v>
      </c>
      <c r="L1274" s="22">
        <v>0</v>
      </c>
      <c r="M1274" s="22" t="s">
        <v>2563</v>
      </c>
      <c r="N1274" s="22">
        <v>6</v>
      </c>
      <c r="O1274" s="22">
        <v>6</v>
      </c>
      <c r="P1274" s="22">
        <v>0</v>
      </c>
      <c r="Q1274" s="22">
        <v>1</v>
      </c>
      <c r="R1274">
        <f>IFERROR(IF(I1274=1,VLOOKUP(F1274,Lookup!$A$2:$B$15,2,FALSE),0),0.5)</f>
        <v>0</v>
      </c>
      <c r="S1274">
        <f>IF(K1274=1,1,IFERROR(IF(H1274="pass",VLOOKUP(F1274,[1]Lookup!$D$2:$E$26,2,FALSE),0),1.6))</f>
        <v>1.6</v>
      </c>
      <c r="T1274" s="6">
        <v>1.7050000000000001</v>
      </c>
      <c r="U1274" s="6">
        <f t="shared" si="19"/>
        <v>1.7050000000000001</v>
      </c>
      <c r="V1274" t="s">
        <v>79</v>
      </c>
    </row>
    <row r="1275" spans="1:22" hidden="1">
      <c r="A1275">
        <v>2634</v>
      </c>
      <c r="B1275" s="22">
        <v>1</v>
      </c>
      <c r="C1275" s="22" t="s">
        <v>6</v>
      </c>
      <c r="D1275" s="22" t="s">
        <v>5</v>
      </c>
      <c r="E1275" s="22">
        <v>54</v>
      </c>
      <c r="F1275" s="22">
        <v>46</v>
      </c>
      <c r="G1275" s="22" t="s">
        <v>2566</v>
      </c>
      <c r="H1275" s="22" t="s">
        <v>439</v>
      </c>
      <c r="I1275" s="22">
        <v>0</v>
      </c>
      <c r="J1275" s="22">
        <v>1</v>
      </c>
      <c r="K1275" s="22">
        <v>0</v>
      </c>
      <c r="L1275" s="22">
        <v>0</v>
      </c>
      <c r="M1275" s="22" t="s">
        <v>2521</v>
      </c>
      <c r="N1275" s="22">
        <v>27</v>
      </c>
      <c r="O1275" s="22">
        <v>27</v>
      </c>
      <c r="P1275" s="22">
        <v>0</v>
      </c>
      <c r="Q1275" s="22">
        <v>1</v>
      </c>
      <c r="R1275">
        <f>IFERROR(IF(I1275=1,VLOOKUP(F1275,Lookup!$A$2:$B$15,2,FALSE),0),0.5)</f>
        <v>0</v>
      </c>
      <c r="S1275">
        <f>IF(K1275=1,1,IFERROR(IF(H1275="pass",VLOOKUP(F1275,[1]Lookup!$D$2:$E$26,2,FALSE),0),1.6))</f>
        <v>1.6</v>
      </c>
      <c r="T1275" s="6">
        <v>2.0725000000000002</v>
      </c>
      <c r="U1275" s="6">
        <f t="shared" si="19"/>
        <v>2.0725000000000002</v>
      </c>
      <c r="V1275" t="s">
        <v>176</v>
      </c>
    </row>
    <row r="1276" spans="1:22" hidden="1">
      <c r="A1276">
        <v>2643</v>
      </c>
      <c r="B1276" s="22">
        <v>1</v>
      </c>
      <c r="C1276" s="22" t="s">
        <v>6</v>
      </c>
      <c r="D1276" s="22" t="s">
        <v>5</v>
      </c>
      <c r="E1276" s="22">
        <v>53</v>
      </c>
      <c r="F1276" s="22">
        <v>47</v>
      </c>
      <c r="G1276" s="22" t="s">
        <v>2571</v>
      </c>
      <c r="H1276" s="22" t="s">
        <v>439</v>
      </c>
      <c r="I1276" s="22">
        <v>0</v>
      </c>
      <c r="J1276" s="22">
        <v>1</v>
      </c>
      <c r="K1276" s="22">
        <v>0</v>
      </c>
      <c r="L1276" s="22">
        <v>0</v>
      </c>
      <c r="M1276" s="22" t="s">
        <v>2572</v>
      </c>
      <c r="N1276" s="22">
        <v>-3</v>
      </c>
      <c r="O1276" s="22">
        <v>-3</v>
      </c>
      <c r="P1276" s="22">
        <v>0</v>
      </c>
      <c r="Q1276" s="22">
        <v>1</v>
      </c>
      <c r="R1276">
        <f>IFERROR(IF(I1276=1,VLOOKUP(F1276,Lookup!$A$2:$B$15,2,FALSE),0),0.5)</f>
        <v>0</v>
      </c>
      <c r="S1276">
        <f>IF(K1276=1,1,IFERROR(IF(H1276="pass",VLOOKUP(F1276,[1]Lookup!$D$2:$E$26,2,FALSE),0),1.6))</f>
        <v>1.6</v>
      </c>
      <c r="T1276" s="6">
        <v>1.5475000000000001</v>
      </c>
      <c r="U1276" s="6">
        <f t="shared" si="19"/>
        <v>1.5475000000000001</v>
      </c>
      <c r="V1276" t="s">
        <v>70</v>
      </c>
    </row>
    <row r="1277" spans="1:22" hidden="1">
      <c r="A1277">
        <v>2651</v>
      </c>
      <c r="B1277" s="22">
        <v>1</v>
      </c>
      <c r="C1277" s="22" t="s">
        <v>6</v>
      </c>
      <c r="D1277" s="22" t="s">
        <v>5</v>
      </c>
      <c r="E1277" s="22">
        <v>49</v>
      </c>
      <c r="F1277" s="22">
        <v>51</v>
      </c>
      <c r="G1277" s="22" t="s">
        <v>2575</v>
      </c>
      <c r="H1277" s="22" t="s">
        <v>439</v>
      </c>
      <c r="I1277" s="22">
        <v>0</v>
      </c>
      <c r="J1277" s="22">
        <v>1</v>
      </c>
      <c r="K1277" s="22">
        <v>0</v>
      </c>
      <c r="L1277" s="22">
        <v>0</v>
      </c>
      <c r="M1277" s="22" t="s">
        <v>2563</v>
      </c>
      <c r="N1277" s="22">
        <v>-1</v>
      </c>
      <c r="O1277" s="22">
        <v>-1</v>
      </c>
      <c r="P1277" s="22">
        <v>0</v>
      </c>
      <c r="Q1277" s="22">
        <v>1</v>
      </c>
      <c r="R1277">
        <f>IFERROR(IF(I1277=1,VLOOKUP(F1277,Lookup!$A$2:$B$15,2,FALSE),0),0.5)</f>
        <v>0</v>
      </c>
      <c r="S1277">
        <f>IF(K1277=1,1,IFERROR(IF(H1277="pass",VLOOKUP(F1277,[1]Lookup!$D$2:$E$26,2,FALSE),0),1.6))</f>
        <v>1.6</v>
      </c>
      <c r="T1277" s="6">
        <v>1.5825</v>
      </c>
      <c r="U1277" s="6">
        <f t="shared" si="19"/>
        <v>1.5825</v>
      </c>
      <c r="V1277" t="s">
        <v>79</v>
      </c>
    </row>
    <row r="1278" spans="1:22" hidden="1">
      <c r="A1278">
        <v>2653</v>
      </c>
      <c r="B1278" s="22">
        <v>1</v>
      </c>
      <c r="C1278" s="22" t="s">
        <v>5</v>
      </c>
      <c r="D1278" s="22" t="s">
        <v>6</v>
      </c>
      <c r="E1278" s="22">
        <v>55</v>
      </c>
      <c r="F1278" s="22">
        <v>45</v>
      </c>
      <c r="G1278" s="22" t="s">
        <v>2577</v>
      </c>
      <c r="H1278" s="22" t="s">
        <v>439</v>
      </c>
      <c r="I1278" s="22">
        <v>0</v>
      </c>
      <c r="J1278" s="22">
        <v>1</v>
      </c>
      <c r="K1278" s="22">
        <v>0</v>
      </c>
      <c r="L1278" s="22">
        <v>0</v>
      </c>
      <c r="M1278" s="22" t="s">
        <v>2497</v>
      </c>
      <c r="N1278" s="22">
        <v>-3</v>
      </c>
      <c r="O1278" s="22">
        <v>-3</v>
      </c>
      <c r="P1278" s="22">
        <v>0</v>
      </c>
      <c r="Q1278" s="22">
        <v>1</v>
      </c>
      <c r="R1278">
        <f>IFERROR(IF(I1278=1,VLOOKUP(F1278,Lookup!$A$2:$B$15,2,FALSE),0),0.5)</f>
        <v>0</v>
      </c>
      <c r="S1278">
        <f>IF(K1278=1,1,IFERROR(IF(H1278="pass",VLOOKUP(F1278,[1]Lookup!$D$2:$E$26,2,FALSE),0),1.6))</f>
        <v>1.6</v>
      </c>
      <c r="T1278" s="6">
        <v>1.5475000000000001</v>
      </c>
      <c r="U1278" s="6">
        <f t="shared" si="19"/>
        <v>1.5475000000000001</v>
      </c>
      <c r="V1278" t="s">
        <v>123</v>
      </c>
    </row>
    <row r="1279" spans="1:22" hidden="1">
      <c r="A1279">
        <v>2659</v>
      </c>
      <c r="B1279" s="22">
        <v>1</v>
      </c>
      <c r="C1279" s="22" t="s">
        <v>6</v>
      </c>
      <c r="D1279" s="22" t="s">
        <v>5</v>
      </c>
      <c r="E1279" s="22">
        <v>65</v>
      </c>
      <c r="F1279" s="22">
        <v>35</v>
      </c>
      <c r="G1279" s="22" t="s">
        <v>2584</v>
      </c>
      <c r="H1279" s="22" t="s">
        <v>439</v>
      </c>
      <c r="I1279" s="22">
        <v>0</v>
      </c>
      <c r="J1279" s="22">
        <v>1</v>
      </c>
      <c r="K1279" s="22">
        <v>0</v>
      </c>
      <c r="L1279" s="22">
        <v>0</v>
      </c>
      <c r="M1279" s="22" t="s">
        <v>2528</v>
      </c>
      <c r="N1279" s="22">
        <v>1</v>
      </c>
      <c r="O1279" s="22">
        <v>1</v>
      </c>
      <c r="P1279" s="22">
        <v>0</v>
      </c>
      <c r="Q1279" s="22">
        <v>1</v>
      </c>
      <c r="R1279">
        <f>IFERROR(IF(I1279=1,VLOOKUP(F1279,Lookup!$A$2:$B$15,2,FALSE),0),0.5)</f>
        <v>0</v>
      </c>
      <c r="S1279">
        <f>IF(K1279=1,1,IFERROR(IF(H1279="pass",VLOOKUP(F1279,[1]Lookup!$D$2:$E$26,2,FALSE),0),1.6))</f>
        <v>1.6</v>
      </c>
      <c r="T1279" s="6">
        <v>1.6175000000000002</v>
      </c>
      <c r="U1279" s="6">
        <f t="shared" si="19"/>
        <v>1.6175000000000002</v>
      </c>
      <c r="V1279" t="s">
        <v>182</v>
      </c>
    </row>
    <row r="1280" spans="1:22" hidden="1">
      <c r="A1280">
        <v>2662</v>
      </c>
      <c r="B1280" s="22">
        <v>1</v>
      </c>
      <c r="C1280" s="22" t="s">
        <v>6</v>
      </c>
      <c r="D1280" s="22" t="s">
        <v>5</v>
      </c>
      <c r="E1280" s="22">
        <v>50</v>
      </c>
      <c r="F1280" s="22">
        <v>50</v>
      </c>
      <c r="G1280" s="22" t="s">
        <v>2586</v>
      </c>
      <c r="H1280" s="22" t="s">
        <v>439</v>
      </c>
      <c r="I1280" s="22">
        <v>0</v>
      </c>
      <c r="J1280" s="22">
        <v>1</v>
      </c>
      <c r="K1280" s="22">
        <v>0</v>
      </c>
      <c r="L1280" s="22">
        <v>0</v>
      </c>
      <c r="M1280" s="22" t="s">
        <v>2563</v>
      </c>
      <c r="N1280" s="22">
        <v>36</v>
      </c>
      <c r="O1280" s="22">
        <v>36</v>
      </c>
      <c r="P1280" s="22">
        <v>0</v>
      </c>
      <c r="Q1280" s="22">
        <v>1</v>
      </c>
      <c r="R1280">
        <f>IFERROR(IF(I1280=1,VLOOKUP(F1280,Lookup!$A$2:$B$15,2,FALSE),0),0.5)</f>
        <v>0</v>
      </c>
      <c r="S1280">
        <f>IF(K1280=1,1,IFERROR(IF(H1280="pass",VLOOKUP(F1280,[1]Lookup!$D$2:$E$26,2,FALSE),0),1.6))</f>
        <v>1.6</v>
      </c>
      <c r="T1280" s="6">
        <v>2.23</v>
      </c>
      <c r="U1280" s="6">
        <f t="shared" si="19"/>
        <v>2.23</v>
      </c>
      <c r="V1280" t="s">
        <v>79</v>
      </c>
    </row>
    <row r="1281" spans="1:22" hidden="1">
      <c r="A1281">
        <v>2671</v>
      </c>
      <c r="B1281" s="22">
        <v>1</v>
      </c>
      <c r="C1281" s="22" t="s">
        <v>5</v>
      </c>
      <c r="D1281" s="22" t="s">
        <v>6</v>
      </c>
      <c r="E1281" s="22">
        <v>54</v>
      </c>
      <c r="F1281" s="22">
        <v>46</v>
      </c>
      <c r="G1281" s="22" t="s">
        <v>2592</v>
      </c>
      <c r="H1281" s="22" t="s">
        <v>439</v>
      </c>
      <c r="I1281" s="22">
        <v>0</v>
      </c>
      <c r="J1281" s="22">
        <v>1</v>
      </c>
      <c r="K1281" s="22">
        <v>0</v>
      </c>
      <c r="L1281" s="22">
        <v>0</v>
      </c>
      <c r="M1281" s="22" t="s">
        <v>2534</v>
      </c>
      <c r="N1281" s="22">
        <v>19</v>
      </c>
      <c r="O1281" s="22">
        <v>19</v>
      </c>
      <c r="P1281" s="22">
        <v>0</v>
      </c>
      <c r="Q1281" s="22">
        <v>1</v>
      </c>
      <c r="R1281">
        <f>IFERROR(IF(I1281=1,VLOOKUP(F1281,Lookup!$A$2:$B$15,2,FALSE),0),0.5)</f>
        <v>0</v>
      </c>
      <c r="S1281">
        <f>IF(K1281=1,1,IFERROR(IF(H1281="pass",VLOOKUP(F1281,[1]Lookup!$D$2:$E$26,2,FALSE),0),1.6))</f>
        <v>1.6</v>
      </c>
      <c r="T1281" s="6">
        <v>1.9325000000000001</v>
      </c>
      <c r="U1281" s="6">
        <f t="shared" si="19"/>
        <v>1.9325000000000001</v>
      </c>
      <c r="V1281" t="s">
        <v>155</v>
      </c>
    </row>
    <row r="1282" spans="1:22" hidden="1">
      <c r="A1282">
        <v>2672</v>
      </c>
      <c r="B1282" s="22">
        <v>1</v>
      </c>
      <c r="C1282" s="22" t="s">
        <v>5</v>
      </c>
      <c r="D1282" s="22" t="s">
        <v>6</v>
      </c>
      <c r="E1282" s="22">
        <v>54</v>
      </c>
      <c r="F1282" s="22">
        <v>46</v>
      </c>
      <c r="G1282" s="22" t="s">
        <v>2593</v>
      </c>
      <c r="H1282" s="22" t="s">
        <v>439</v>
      </c>
      <c r="I1282" s="22">
        <v>0</v>
      </c>
      <c r="J1282" s="22">
        <v>1</v>
      </c>
      <c r="K1282" s="22">
        <v>0</v>
      </c>
      <c r="L1282" s="22">
        <v>0</v>
      </c>
      <c r="M1282" s="22" t="s">
        <v>2506</v>
      </c>
      <c r="N1282" s="22">
        <v>-3</v>
      </c>
      <c r="O1282" s="22">
        <v>-3</v>
      </c>
      <c r="P1282" s="22">
        <v>0</v>
      </c>
      <c r="Q1282" s="22">
        <v>1</v>
      </c>
      <c r="R1282">
        <f>IFERROR(IF(I1282=1,VLOOKUP(F1282,Lookup!$A$2:$B$15,2,FALSE),0),0.5)</f>
        <v>0</v>
      </c>
      <c r="S1282">
        <f>IF(K1282=1,1,IFERROR(IF(H1282="pass",VLOOKUP(F1282,[1]Lookup!$D$2:$E$26,2,FALSE),0),1.6))</f>
        <v>1.6</v>
      </c>
      <c r="T1282" s="6">
        <v>1.5475000000000001</v>
      </c>
      <c r="U1282" s="6">
        <f t="shared" si="19"/>
        <v>1.5475000000000001</v>
      </c>
      <c r="V1282" t="s">
        <v>153</v>
      </c>
    </row>
    <row r="1283" spans="1:22" hidden="1">
      <c r="A1283">
        <v>2673</v>
      </c>
      <c r="B1283" s="22">
        <v>1</v>
      </c>
      <c r="C1283" s="22" t="s">
        <v>5</v>
      </c>
      <c r="D1283" s="22" t="s">
        <v>6</v>
      </c>
      <c r="E1283" s="22">
        <v>46</v>
      </c>
      <c r="F1283" s="22">
        <v>54</v>
      </c>
      <c r="G1283" s="22" t="s">
        <v>2594</v>
      </c>
      <c r="H1283" s="22" t="s">
        <v>439</v>
      </c>
      <c r="I1283" s="22">
        <v>0</v>
      </c>
      <c r="J1283" s="22">
        <v>1</v>
      </c>
      <c r="K1283" s="22">
        <v>0</v>
      </c>
      <c r="L1283" s="22">
        <v>0</v>
      </c>
      <c r="M1283" s="22" t="s">
        <v>2499</v>
      </c>
      <c r="N1283" s="22">
        <v>1</v>
      </c>
      <c r="O1283" s="22">
        <v>1</v>
      </c>
      <c r="P1283" s="22">
        <v>0</v>
      </c>
      <c r="Q1283" s="22">
        <v>1</v>
      </c>
      <c r="R1283">
        <f>IFERROR(IF(I1283=1,VLOOKUP(F1283,Lookup!$A$2:$B$15,2,FALSE),0),0.5)</f>
        <v>0</v>
      </c>
      <c r="S1283">
        <f>IF(K1283=1,1,IFERROR(IF(H1283="pass",VLOOKUP(F1283,[1]Lookup!$D$2:$E$26,2,FALSE),0),1.6))</f>
        <v>1.6</v>
      </c>
      <c r="T1283" s="6">
        <v>1.6175000000000002</v>
      </c>
      <c r="U1283" s="6">
        <f t="shared" ref="U1283:U1346" si="20">R1283+IF(S1283&gt;=3.2,S1283,IF(AND(S1283&lt;3.2,S1283&gt;=1.8),S1283*0.66+T1283*0.34,T1283))+K1283*0.4735*2</f>
        <v>1.6175000000000002</v>
      </c>
      <c r="V1283" t="s">
        <v>106</v>
      </c>
    </row>
    <row r="1284" spans="1:22" hidden="1">
      <c r="A1284">
        <v>2675</v>
      </c>
      <c r="B1284" s="22">
        <v>1</v>
      </c>
      <c r="C1284" s="22" t="s">
        <v>5</v>
      </c>
      <c r="D1284" s="22" t="s">
        <v>6</v>
      </c>
      <c r="E1284" s="22">
        <v>33</v>
      </c>
      <c r="F1284" s="22">
        <v>67</v>
      </c>
      <c r="G1284" s="22" t="s">
        <v>2596</v>
      </c>
      <c r="H1284" s="22" t="s">
        <v>439</v>
      </c>
      <c r="I1284" s="22">
        <v>0</v>
      </c>
      <c r="J1284" s="22">
        <v>1</v>
      </c>
      <c r="K1284" s="22">
        <v>0</v>
      </c>
      <c r="L1284" s="22">
        <v>0</v>
      </c>
      <c r="M1284" s="22" t="s">
        <v>2499</v>
      </c>
      <c r="N1284" s="22">
        <v>7</v>
      </c>
      <c r="O1284" s="22">
        <v>7</v>
      </c>
      <c r="P1284" s="22">
        <v>0</v>
      </c>
      <c r="Q1284" s="22">
        <v>1</v>
      </c>
      <c r="R1284">
        <f>IFERROR(IF(I1284=1,VLOOKUP(F1284,Lookup!$A$2:$B$15,2,FALSE),0),0.5)</f>
        <v>0</v>
      </c>
      <c r="S1284">
        <f>IF(K1284=1,1,IFERROR(IF(H1284="pass",VLOOKUP(F1284,[1]Lookup!$D$2:$E$26,2,FALSE),0),1.6))</f>
        <v>1.6</v>
      </c>
      <c r="T1284" s="6">
        <v>1.7225000000000001</v>
      </c>
      <c r="U1284" s="6">
        <f t="shared" si="20"/>
        <v>1.7225000000000001</v>
      </c>
      <c r="V1284" t="s">
        <v>106</v>
      </c>
    </row>
    <row r="1285" spans="1:22" hidden="1">
      <c r="A1285">
        <v>2676</v>
      </c>
      <c r="B1285" s="22">
        <v>1</v>
      </c>
      <c r="C1285" s="22" t="s">
        <v>5</v>
      </c>
      <c r="D1285" s="22" t="s">
        <v>6</v>
      </c>
      <c r="E1285" s="22">
        <v>26</v>
      </c>
      <c r="F1285" s="22">
        <v>74</v>
      </c>
      <c r="G1285" s="22" t="s">
        <v>2597</v>
      </c>
      <c r="H1285" s="22" t="s">
        <v>439</v>
      </c>
      <c r="I1285" s="22">
        <v>0</v>
      </c>
      <c r="J1285" s="22">
        <v>1</v>
      </c>
      <c r="K1285" s="22">
        <v>0</v>
      </c>
      <c r="L1285" s="22">
        <v>0</v>
      </c>
      <c r="M1285" s="22" t="s">
        <v>2506</v>
      </c>
      <c r="N1285" s="22">
        <v>-4</v>
      </c>
      <c r="O1285" s="22">
        <v>-4</v>
      </c>
      <c r="P1285" s="22">
        <v>0</v>
      </c>
      <c r="Q1285" s="22">
        <v>1</v>
      </c>
      <c r="R1285">
        <f>IFERROR(IF(I1285=1,VLOOKUP(F1285,Lookup!$A$2:$B$15,2,FALSE),0),0.5)</f>
        <v>0</v>
      </c>
      <c r="S1285">
        <f>IF(K1285=1,1,IFERROR(IF(H1285="pass",VLOOKUP(F1285,[1]Lookup!$D$2:$E$26,2,FALSE),0),1.6))</f>
        <v>1.6</v>
      </c>
      <c r="T1285" s="6">
        <v>1.53</v>
      </c>
      <c r="U1285" s="6">
        <f t="shared" si="20"/>
        <v>1.53</v>
      </c>
      <c r="V1285" t="s">
        <v>153</v>
      </c>
    </row>
    <row r="1286" spans="1:22" hidden="1">
      <c r="A1286">
        <v>2678</v>
      </c>
      <c r="B1286" s="22">
        <v>1</v>
      </c>
      <c r="C1286" s="22" t="s">
        <v>5</v>
      </c>
      <c r="D1286" s="22" t="s">
        <v>6</v>
      </c>
      <c r="E1286" s="22">
        <v>26</v>
      </c>
      <c r="F1286" s="22">
        <v>74</v>
      </c>
      <c r="G1286" s="22" t="s">
        <v>2598</v>
      </c>
      <c r="H1286" s="22" t="s">
        <v>439</v>
      </c>
      <c r="I1286" s="22">
        <v>0</v>
      </c>
      <c r="J1286" s="22">
        <v>1</v>
      </c>
      <c r="K1286" s="22">
        <v>0</v>
      </c>
      <c r="L1286" s="22">
        <v>0</v>
      </c>
      <c r="M1286" s="22" t="s">
        <v>2540</v>
      </c>
      <c r="N1286" s="22">
        <v>5</v>
      </c>
      <c r="O1286" s="22">
        <v>5</v>
      </c>
      <c r="P1286" s="22">
        <v>0</v>
      </c>
      <c r="Q1286" s="22">
        <v>1</v>
      </c>
      <c r="R1286">
        <f>IFERROR(IF(I1286=1,VLOOKUP(F1286,Lookup!$A$2:$B$15,2,FALSE),0),0.5)</f>
        <v>0</v>
      </c>
      <c r="S1286">
        <f>IF(K1286=1,1,IFERROR(IF(H1286="pass",VLOOKUP(F1286,[1]Lookup!$D$2:$E$26,2,FALSE),0),1.6))</f>
        <v>1.6</v>
      </c>
      <c r="T1286" s="6">
        <v>1.6875</v>
      </c>
      <c r="U1286" s="6">
        <f t="shared" si="20"/>
        <v>1.6875</v>
      </c>
      <c r="V1286" t="s">
        <v>145</v>
      </c>
    </row>
    <row r="1287" spans="1:22" hidden="1">
      <c r="A1287">
        <v>2680</v>
      </c>
      <c r="B1287" s="22">
        <v>1</v>
      </c>
      <c r="C1287" s="22" t="s">
        <v>6</v>
      </c>
      <c r="D1287" s="22" t="s">
        <v>5</v>
      </c>
      <c r="E1287" s="22">
        <v>73</v>
      </c>
      <c r="F1287" s="22">
        <v>27</v>
      </c>
      <c r="G1287" s="22" t="s">
        <v>2599</v>
      </c>
      <c r="H1287" s="22" t="s">
        <v>439</v>
      </c>
      <c r="I1287" s="22">
        <v>0</v>
      </c>
      <c r="J1287" s="22">
        <v>1</v>
      </c>
      <c r="K1287" s="22">
        <v>0</v>
      </c>
      <c r="L1287" s="22">
        <v>0</v>
      </c>
      <c r="M1287" s="22" t="s">
        <v>2563</v>
      </c>
      <c r="N1287" s="22">
        <v>21</v>
      </c>
      <c r="O1287" s="22">
        <v>21</v>
      </c>
      <c r="P1287" s="22">
        <v>0</v>
      </c>
      <c r="Q1287" s="22">
        <v>1</v>
      </c>
      <c r="R1287">
        <f>IFERROR(IF(I1287=1,VLOOKUP(F1287,Lookup!$A$2:$B$15,2,FALSE),0),0.5)</f>
        <v>0</v>
      </c>
      <c r="S1287">
        <f>IF(K1287=1,1,IFERROR(IF(H1287="pass",VLOOKUP(F1287,[1]Lookup!$D$2:$E$26,2,FALSE),0),1.6))</f>
        <v>1.6</v>
      </c>
      <c r="T1287" s="6">
        <v>1.9675</v>
      </c>
      <c r="U1287" s="6">
        <f t="shared" si="20"/>
        <v>1.9675</v>
      </c>
      <c r="V1287" t="s">
        <v>79</v>
      </c>
    </row>
    <row r="1288" spans="1:22" hidden="1">
      <c r="A1288">
        <v>2681</v>
      </c>
      <c r="B1288" s="22">
        <v>1</v>
      </c>
      <c r="C1288" s="22" t="s">
        <v>6</v>
      </c>
      <c r="D1288" s="22" t="s">
        <v>5</v>
      </c>
      <c r="E1288" s="22">
        <v>43</v>
      </c>
      <c r="F1288" s="22">
        <v>57</v>
      </c>
      <c r="G1288" s="22" t="s">
        <v>2600</v>
      </c>
      <c r="H1288" s="22" t="s">
        <v>439</v>
      </c>
      <c r="I1288" s="22">
        <v>0</v>
      </c>
      <c r="J1288" s="22">
        <v>1</v>
      </c>
      <c r="K1288" s="22">
        <v>0</v>
      </c>
      <c r="L1288" s="22">
        <v>0</v>
      </c>
      <c r="M1288" s="22" t="s">
        <v>2514</v>
      </c>
      <c r="N1288" s="22">
        <v>-4</v>
      </c>
      <c r="O1288" s="22">
        <v>-4</v>
      </c>
      <c r="P1288" s="22">
        <v>0</v>
      </c>
      <c r="Q1288" s="22">
        <v>1</v>
      </c>
      <c r="R1288">
        <f>IFERROR(IF(I1288=1,VLOOKUP(F1288,Lookup!$A$2:$B$15,2,FALSE),0),0.5)</f>
        <v>0</v>
      </c>
      <c r="S1288">
        <f>IF(K1288=1,1,IFERROR(IF(H1288="pass",VLOOKUP(F1288,[1]Lookup!$D$2:$E$26,2,FALSE),0),1.6))</f>
        <v>1.6</v>
      </c>
      <c r="T1288" s="6">
        <v>1.53</v>
      </c>
      <c r="U1288" s="6">
        <f t="shared" si="20"/>
        <v>1.53</v>
      </c>
      <c r="V1288" t="s">
        <v>54</v>
      </c>
    </row>
    <row r="1289" spans="1:22" hidden="1">
      <c r="A1289">
        <v>2682</v>
      </c>
      <c r="B1289" s="22">
        <v>1</v>
      </c>
      <c r="C1289" s="22" t="s">
        <v>6</v>
      </c>
      <c r="D1289" s="22" t="s">
        <v>5</v>
      </c>
      <c r="E1289" s="22">
        <v>37</v>
      </c>
      <c r="F1289" s="22">
        <v>63</v>
      </c>
      <c r="G1289" s="22" t="s">
        <v>2601</v>
      </c>
      <c r="H1289" s="22" t="s">
        <v>439</v>
      </c>
      <c r="I1289" s="22">
        <v>0</v>
      </c>
      <c r="J1289" s="22">
        <v>1</v>
      </c>
      <c r="K1289" s="22">
        <v>0</v>
      </c>
      <c r="L1289" s="22">
        <v>0</v>
      </c>
      <c r="M1289" s="22" t="s">
        <v>2521</v>
      </c>
      <c r="N1289" s="22">
        <v>4</v>
      </c>
      <c r="O1289" s="22">
        <v>4</v>
      </c>
      <c r="P1289" s="22">
        <v>0</v>
      </c>
      <c r="Q1289" s="22">
        <v>1</v>
      </c>
      <c r="R1289">
        <f>IFERROR(IF(I1289=1,VLOOKUP(F1289,Lookup!$A$2:$B$15,2,FALSE),0),0.5)</f>
        <v>0</v>
      </c>
      <c r="S1289">
        <f>IF(K1289=1,1,IFERROR(IF(H1289="pass",VLOOKUP(F1289,[1]Lookup!$D$2:$E$26,2,FALSE),0),1.6))</f>
        <v>1.6</v>
      </c>
      <c r="T1289" s="6">
        <v>1.6700000000000002</v>
      </c>
      <c r="U1289" s="6">
        <f t="shared" si="20"/>
        <v>1.6700000000000002</v>
      </c>
      <c r="V1289" t="s">
        <v>176</v>
      </c>
    </row>
    <row r="1290" spans="1:22" hidden="1">
      <c r="A1290">
        <v>2686</v>
      </c>
      <c r="B1290" s="22">
        <v>1</v>
      </c>
      <c r="C1290" s="22" t="s">
        <v>6</v>
      </c>
      <c r="D1290" s="22" t="s">
        <v>5</v>
      </c>
      <c r="E1290" s="22">
        <v>15</v>
      </c>
      <c r="F1290" s="22">
        <v>85</v>
      </c>
      <c r="G1290" s="22" t="s">
        <v>2605</v>
      </c>
      <c r="H1290" s="22" t="s">
        <v>439</v>
      </c>
      <c r="I1290" s="22">
        <v>0</v>
      </c>
      <c r="J1290" s="22">
        <v>1</v>
      </c>
      <c r="K1290" s="22">
        <v>0</v>
      </c>
      <c r="L1290" s="22">
        <v>0</v>
      </c>
      <c r="M1290" s="22" t="s">
        <v>2563</v>
      </c>
      <c r="N1290" s="22">
        <v>15</v>
      </c>
      <c r="O1290" s="22">
        <v>15</v>
      </c>
      <c r="P1290" s="22">
        <v>0</v>
      </c>
      <c r="Q1290" s="22">
        <v>1</v>
      </c>
      <c r="R1290">
        <f>IFERROR(IF(I1290=1,VLOOKUP(F1290,Lookup!$A$2:$B$15,2,FALSE),0),0.5)</f>
        <v>0</v>
      </c>
      <c r="S1290">
        <f>IF(K1290=1,1,IFERROR(IF(H1290="pass",VLOOKUP(F1290,[1]Lookup!$D$2:$E$26,2,FALSE),0),1.6))</f>
        <v>2</v>
      </c>
      <c r="T1290" s="6">
        <v>1.8625</v>
      </c>
      <c r="U1290" s="6">
        <f t="shared" si="20"/>
        <v>1.9532500000000002</v>
      </c>
      <c r="V1290" t="s">
        <v>79</v>
      </c>
    </row>
    <row r="1291" spans="1:22" hidden="1">
      <c r="A1291">
        <v>2692</v>
      </c>
      <c r="B1291" s="22">
        <v>1</v>
      </c>
      <c r="C1291" s="22" t="s">
        <v>5</v>
      </c>
      <c r="D1291" s="22" t="s">
        <v>6</v>
      </c>
      <c r="E1291" s="22">
        <v>51</v>
      </c>
      <c r="F1291" s="22">
        <v>49</v>
      </c>
      <c r="G1291" s="22" t="s">
        <v>2608</v>
      </c>
      <c r="H1291" s="22" t="s">
        <v>439</v>
      </c>
      <c r="I1291" s="22">
        <v>0</v>
      </c>
      <c r="J1291" s="22">
        <v>1</v>
      </c>
      <c r="K1291" s="22">
        <v>0</v>
      </c>
      <c r="L1291" s="22">
        <v>0</v>
      </c>
      <c r="M1291" s="22" t="s">
        <v>2497</v>
      </c>
      <c r="N1291" s="22">
        <v>0</v>
      </c>
      <c r="O1291" s="22">
        <v>0</v>
      </c>
      <c r="P1291" s="22">
        <v>0</v>
      </c>
      <c r="Q1291" s="22">
        <v>1</v>
      </c>
      <c r="R1291">
        <f>IFERROR(IF(I1291=1,VLOOKUP(F1291,Lookup!$A$2:$B$15,2,FALSE),0),0.5)</f>
        <v>0</v>
      </c>
      <c r="S1291">
        <f>IF(K1291=1,1,IFERROR(IF(H1291="pass",VLOOKUP(F1291,[1]Lookup!$D$2:$E$26,2,FALSE),0),1.6))</f>
        <v>1.6</v>
      </c>
      <c r="T1291" s="6">
        <v>1.6</v>
      </c>
      <c r="U1291" s="6">
        <f t="shared" si="20"/>
        <v>1.6</v>
      </c>
      <c r="V1291" t="s">
        <v>123</v>
      </c>
    </row>
    <row r="1292" spans="1:22" hidden="1">
      <c r="A1292">
        <v>2693</v>
      </c>
      <c r="B1292" s="22">
        <v>1</v>
      </c>
      <c r="C1292" s="22" t="s">
        <v>5</v>
      </c>
      <c r="D1292" s="22" t="s">
        <v>6</v>
      </c>
      <c r="E1292" s="22">
        <v>51</v>
      </c>
      <c r="F1292" s="22">
        <v>49</v>
      </c>
      <c r="G1292" s="22" t="s">
        <v>2609</v>
      </c>
      <c r="H1292" s="22" t="s">
        <v>439</v>
      </c>
      <c r="I1292" s="22">
        <v>0</v>
      </c>
      <c r="J1292" s="22">
        <v>1</v>
      </c>
      <c r="K1292" s="22">
        <v>0</v>
      </c>
      <c r="L1292" s="22">
        <v>0</v>
      </c>
      <c r="M1292" s="22" t="s">
        <v>2540</v>
      </c>
      <c r="N1292" s="22">
        <v>6</v>
      </c>
      <c r="O1292" s="22">
        <v>6</v>
      </c>
      <c r="P1292" s="22">
        <v>0</v>
      </c>
      <c r="Q1292" s="22">
        <v>1</v>
      </c>
      <c r="R1292">
        <f>IFERROR(IF(I1292=1,VLOOKUP(F1292,Lookup!$A$2:$B$15,2,FALSE),0),0.5)</f>
        <v>0</v>
      </c>
      <c r="S1292">
        <f>IF(K1292=1,1,IFERROR(IF(H1292="pass",VLOOKUP(F1292,[1]Lookup!$D$2:$E$26,2,FALSE),0),1.6))</f>
        <v>1.6</v>
      </c>
      <c r="T1292" s="6">
        <v>1.7050000000000001</v>
      </c>
      <c r="U1292" s="6">
        <f t="shared" si="20"/>
        <v>1.7050000000000001</v>
      </c>
      <c r="V1292" t="s">
        <v>145</v>
      </c>
    </row>
    <row r="1293" spans="1:22" hidden="1">
      <c r="A1293">
        <v>2695</v>
      </c>
      <c r="B1293" s="22">
        <v>1</v>
      </c>
      <c r="C1293" s="22" t="s">
        <v>5</v>
      </c>
      <c r="D1293" s="22" t="s">
        <v>6</v>
      </c>
      <c r="E1293" s="22">
        <v>31</v>
      </c>
      <c r="F1293" s="22">
        <v>69</v>
      </c>
      <c r="G1293" s="22" t="s">
        <v>2610</v>
      </c>
      <c r="H1293" s="22" t="s">
        <v>439</v>
      </c>
      <c r="I1293" s="22">
        <v>0</v>
      </c>
      <c r="J1293" s="22">
        <v>1</v>
      </c>
      <c r="K1293" s="22">
        <v>0</v>
      </c>
      <c r="L1293" s="22">
        <v>0</v>
      </c>
      <c r="M1293" s="22" t="s">
        <v>2506</v>
      </c>
      <c r="N1293" s="22">
        <v>0</v>
      </c>
      <c r="O1293" s="22">
        <v>0</v>
      </c>
      <c r="P1293" s="22">
        <v>0</v>
      </c>
      <c r="Q1293" s="22">
        <v>1</v>
      </c>
      <c r="R1293">
        <f>IFERROR(IF(I1293=1,VLOOKUP(F1293,Lookup!$A$2:$B$15,2,FALSE),0),0.5)</f>
        <v>0</v>
      </c>
      <c r="S1293">
        <f>IF(K1293=1,1,IFERROR(IF(H1293="pass",VLOOKUP(F1293,[1]Lookup!$D$2:$E$26,2,FALSE),0),1.6))</f>
        <v>1.6</v>
      </c>
      <c r="T1293" s="6">
        <v>1.6</v>
      </c>
      <c r="U1293" s="6">
        <f t="shared" si="20"/>
        <v>1.6</v>
      </c>
      <c r="V1293" t="s">
        <v>153</v>
      </c>
    </row>
    <row r="1294" spans="1:22" hidden="1">
      <c r="A1294">
        <v>2696</v>
      </c>
      <c r="B1294" s="22">
        <v>1</v>
      </c>
      <c r="C1294" s="22" t="s">
        <v>5</v>
      </c>
      <c r="D1294" s="22" t="s">
        <v>6</v>
      </c>
      <c r="E1294" s="22">
        <v>30</v>
      </c>
      <c r="F1294" s="22">
        <v>70</v>
      </c>
      <c r="G1294" s="22" t="s">
        <v>2611</v>
      </c>
      <c r="H1294" s="22" t="s">
        <v>439</v>
      </c>
      <c r="I1294" s="22">
        <v>0</v>
      </c>
      <c r="J1294" s="22">
        <v>1</v>
      </c>
      <c r="K1294" s="22">
        <v>0</v>
      </c>
      <c r="L1294" s="22">
        <v>0</v>
      </c>
      <c r="M1294" s="22" t="s">
        <v>2503</v>
      </c>
      <c r="N1294" s="22">
        <v>15</v>
      </c>
      <c r="O1294" s="22">
        <v>15</v>
      </c>
      <c r="P1294" s="22">
        <v>0</v>
      </c>
      <c r="Q1294" s="22">
        <v>1</v>
      </c>
      <c r="R1294">
        <f>IFERROR(IF(I1294=1,VLOOKUP(F1294,Lookup!$A$2:$B$15,2,FALSE),0),0.5)</f>
        <v>0</v>
      </c>
      <c r="S1294">
        <f>IF(K1294=1,1,IFERROR(IF(H1294="pass",VLOOKUP(F1294,[1]Lookup!$D$2:$E$26,2,FALSE),0),1.6))</f>
        <v>1.6</v>
      </c>
      <c r="T1294" s="6">
        <v>1.8625</v>
      </c>
      <c r="U1294" s="6">
        <f t="shared" si="20"/>
        <v>1.8625</v>
      </c>
      <c r="V1294" t="s">
        <v>185</v>
      </c>
    </row>
    <row r="1295" spans="1:22" hidden="1">
      <c r="A1295">
        <v>2700</v>
      </c>
      <c r="B1295" s="22">
        <v>1</v>
      </c>
      <c r="C1295" s="22" t="s">
        <v>5</v>
      </c>
      <c r="D1295" s="22" t="s">
        <v>6</v>
      </c>
      <c r="E1295" s="22">
        <v>11</v>
      </c>
      <c r="F1295" s="22">
        <v>89</v>
      </c>
      <c r="G1295" s="22" t="s">
        <v>2614</v>
      </c>
      <c r="H1295" s="22" t="s">
        <v>439</v>
      </c>
      <c r="I1295" s="22">
        <v>0</v>
      </c>
      <c r="J1295" s="22">
        <v>1</v>
      </c>
      <c r="K1295" s="22">
        <v>0</v>
      </c>
      <c r="L1295" s="22">
        <v>0</v>
      </c>
      <c r="M1295" s="22" t="s">
        <v>2503</v>
      </c>
      <c r="N1295" s="22">
        <v>11</v>
      </c>
      <c r="O1295" s="22">
        <v>11</v>
      </c>
      <c r="P1295" s="22">
        <v>0</v>
      </c>
      <c r="Q1295" s="22">
        <v>1</v>
      </c>
      <c r="R1295">
        <f>IFERROR(IF(I1295=1,VLOOKUP(F1295,Lookup!$A$2:$B$15,2,FALSE),0),0.5)</f>
        <v>0</v>
      </c>
      <c r="S1295">
        <f>IF(K1295=1,1,IFERROR(IF(H1295="pass",VLOOKUP(F1295,[1]Lookup!$D$2:$E$26,2,FALSE),0),1.6))</f>
        <v>2.2000000000000002</v>
      </c>
      <c r="T1295" s="6">
        <v>1.7925</v>
      </c>
      <c r="U1295" s="6">
        <f t="shared" si="20"/>
        <v>2.0614500000000002</v>
      </c>
      <c r="V1295" t="s">
        <v>185</v>
      </c>
    </row>
    <row r="1296" spans="1:22" hidden="1">
      <c r="A1296">
        <v>2713</v>
      </c>
      <c r="B1296" s="22">
        <v>1</v>
      </c>
      <c r="C1296" s="22" t="s">
        <v>5</v>
      </c>
      <c r="D1296" s="22" t="s">
        <v>6</v>
      </c>
      <c r="E1296" s="22">
        <v>60</v>
      </c>
      <c r="F1296" s="22">
        <v>40</v>
      </c>
      <c r="G1296" s="22" t="s">
        <v>2621</v>
      </c>
      <c r="H1296" s="22" t="s">
        <v>439</v>
      </c>
      <c r="I1296" s="22">
        <v>0</v>
      </c>
      <c r="J1296" s="22">
        <v>1</v>
      </c>
      <c r="K1296" s="22">
        <v>0</v>
      </c>
      <c r="L1296" s="22">
        <v>0</v>
      </c>
      <c r="M1296" s="22" t="s">
        <v>2550</v>
      </c>
      <c r="N1296" s="22">
        <v>3</v>
      </c>
      <c r="O1296" s="22">
        <v>3</v>
      </c>
      <c r="P1296" s="22">
        <v>0</v>
      </c>
      <c r="Q1296" s="22">
        <v>1</v>
      </c>
      <c r="R1296">
        <f>IFERROR(IF(I1296=1,VLOOKUP(F1296,Lookup!$A$2:$B$15,2,FALSE),0),0.5)</f>
        <v>0</v>
      </c>
      <c r="S1296">
        <f>IF(K1296=1,1,IFERROR(IF(H1296="pass",VLOOKUP(F1296,[1]Lookup!$D$2:$E$26,2,FALSE),0),1.6))</f>
        <v>1.6</v>
      </c>
      <c r="T1296" s="6">
        <v>1.6525000000000001</v>
      </c>
      <c r="U1296" s="6">
        <f t="shared" si="20"/>
        <v>1.6525000000000001</v>
      </c>
      <c r="V1296" t="s">
        <v>134</v>
      </c>
    </row>
    <row r="1297" spans="1:22" hidden="1">
      <c r="A1297">
        <v>2719</v>
      </c>
      <c r="B1297" s="22">
        <v>1</v>
      </c>
      <c r="C1297" s="22" t="s">
        <v>28</v>
      </c>
      <c r="D1297" s="22" t="s">
        <v>11</v>
      </c>
      <c r="E1297" s="22">
        <v>65</v>
      </c>
      <c r="F1297" s="22">
        <v>35</v>
      </c>
      <c r="G1297" s="22" t="s">
        <v>2624</v>
      </c>
      <c r="H1297" s="22" t="s">
        <v>439</v>
      </c>
      <c r="I1297" s="22">
        <v>0</v>
      </c>
      <c r="J1297" s="22">
        <v>1</v>
      </c>
      <c r="K1297" s="22">
        <v>0</v>
      </c>
      <c r="L1297" s="22">
        <v>0</v>
      </c>
      <c r="M1297" s="22" t="s">
        <v>2625</v>
      </c>
      <c r="N1297" s="22">
        <v>3</v>
      </c>
      <c r="O1297" s="22">
        <v>3</v>
      </c>
      <c r="P1297" s="22">
        <v>0</v>
      </c>
      <c r="Q1297" s="22">
        <v>1</v>
      </c>
      <c r="R1297">
        <f>IFERROR(IF(I1297=1,VLOOKUP(F1297,Lookup!$A$2:$B$15,2,FALSE),0),0.5)</f>
        <v>0</v>
      </c>
      <c r="S1297">
        <f>IF(K1297=1,1,IFERROR(IF(H1297="pass",VLOOKUP(F1297,[1]Lookup!$D$2:$E$26,2,FALSE),0),1.6))</f>
        <v>1.6</v>
      </c>
      <c r="T1297" s="6">
        <v>1.6525000000000001</v>
      </c>
      <c r="U1297" s="6">
        <f t="shared" si="20"/>
        <v>1.6525000000000001</v>
      </c>
      <c r="V1297" t="s">
        <v>173</v>
      </c>
    </row>
    <row r="1298" spans="1:22" hidden="1">
      <c r="A1298">
        <v>2721</v>
      </c>
      <c r="B1298" s="22">
        <v>1</v>
      </c>
      <c r="C1298" s="22" t="s">
        <v>28</v>
      </c>
      <c r="D1298" s="22" t="s">
        <v>11</v>
      </c>
      <c r="E1298" s="22">
        <v>41</v>
      </c>
      <c r="F1298" s="22">
        <v>59</v>
      </c>
      <c r="G1298" s="22" t="s">
        <v>2627</v>
      </c>
      <c r="H1298" s="22" t="s">
        <v>439</v>
      </c>
      <c r="I1298" s="22">
        <v>0</v>
      </c>
      <c r="J1298" s="22">
        <v>1</v>
      </c>
      <c r="K1298" s="22">
        <v>0</v>
      </c>
      <c r="L1298" s="22">
        <v>0</v>
      </c>
      <c r="M1298" s="22" t="s">
        <v>744</v>
      </c>
      <c r="N1298" s="22">
        <v>7</v>
      </c>
      <c r="O1298" s="22">
        <v>7</v>
      </c>
      <c r="P1298" s="22">
        <v>0</v>
      </c>
      <c r="Q1298" s="22">
        <v>1</v>
      </c>
      <c r="R1298">
        <f>IFERROR(IF(I1298=1,VLOOKUP(F1298,Lookup!$A$2:$B$15,2,FALSE),0),0.5)</f>
        <v>0</v>
      </c>
      <c r="S1298">
        <f>IF(K1298=1,1,IFERROR(IF(H1298="pass",VLOOKUP(F1298,[1]Lookup!$D$2:$E$26,2,FALSE),0),1.6))</f>
        <v>1.6</v>
      </c>
      <c r="T1298" s="6">
        <v>1.7225000000000001</v>
      </c>
      <c r="U1298" s="6">
        <f t="shared" si="20"/>
        <v>1.7225000000000001</v>
      </c>
      <c r="V1298" t="s">
        <v>545</v>
      </c>
    </row>
    <row r="1299" spans="1:22" hidden="1">
      <c r="A1299">
        <v>2722</v>
      </c>
      <c r="B1299" s="22">
        <v>1</v>
      </c>
      <c r="C1299" s="22" t="s">
        <v>28</v>
      </c>
      <c r="D1299" s="22" t="s">
        <v>11</v>
      </c>
      <c r="E1299" s="22">
        <v>41</v>
      </c>
      <c r="F1299" s="22">
        <v>59</v>
      </c>
      <c r="G1299" s="22" t="s">
        <v>2628</v>
      </c>
      <c r="H1299" s="22" t="s">
        <v>439</v>
      </c>
      <c r="I1299" s="22">
        <v>0</v>
      </c>
      <c r="J1299" s="22">
        <v>1</v>
      </c>
      <c r="K1299" s="22">
        <v>0</v>
      </c>
      <c r="L1299" s="22">
        <v>0</v>
      </c>
      <c r="M1299" s="22" t="s">
        <v>1294</v>
      </c>
      <c r="N1299" s="22">
        <v>-2</v>
      </c>
      <c r="O1299" s="22">
        <v>-2</v>
      </c>
      <c r="P1299" s="22">
        <v>0</v>
      </c>
      <c r="Q1299" s="22">
        <v>1</v>
      </c>
      <c r="R1299">
        <f>IFERROR(IF(I1299=1,VLOOKUP(F1299,Lookup!$A$2:$B$15,2,FALSE),0),0.5)</f>
        <v>0</v>
      </c>
      <c r="S1299">
        <f>IF(K1299=1,1,IFERROR(IF(H1299="pass",VLOOKUP(F1299,[1]Lookup!$D$2:$E$26,2,FALSE),0),1.6))</f>
        <v>1.6</v>
      </c>
      <c r="T1299" s="6">
        <v>1.5650000000000002</v>
      </c>
      <c r="U1299" s="6">
        <f t="shared" si="20"/>
        <v>1.5650000000000002</v>
      </c>
      <c r="V1299" t="s">
        <v>419</v>
      </c>
    </row>
    <row r="1300" spans="1:22" hidden="1">
      <c r="A1300">
        <v>2727</v>
      </c>
      <c r="B1300" s="22">
        <v>1</v>
      </c>
      <c r="C1300" s="22" t="s">
        <v>28</v>
      </c>
      <c r="D1300" s="22" t="s">
        <v>11</v>
      </c>
      <c r="E1300" s="22">
        <v>25</v>
      </c>
      <c r="F1300" s="22">
        <v>75</v>
      </c>
      <c r="G1300" s="22" t="s">
        <v>2636</v>
      </c>
      <c r="H1300" s="22" t="s">
        <v>439</v>
      </c>
      <c r="I1300" s="22">
        <v>0</v>
      </c>
      <c r="J1300" s="22">
        <v>1</v>
      </c>
      <c r="K1300" s="22">
        <v>0</v>
      </c>
      <c r="L1300" s="22">
        <v>0</v>
      </c>
      <c r="M1300" s="22" t="s">
        <v>2637</v>
      </c>
      <c r="N1300" s="22">
        <v>20</v>
      </c>
      <c r="O1300" s="22">
        <v>20</v>
      </c>
      <c r="P1300" s="22">
        <v>0</v>
      </c>
      <c r="Q1300" s="22">
        <v>1</v>
      </c>
      <c r="R1300">
        <f>IFERROR(IF(I1300=1,VLOOKUP(F1300,Lookup!$A$2:$B$15,2,FALSE),0),0.5)</f>
        <v>0</v>
      </c>
      <c r="S1300">
        <f>IF(K1300=1,1,IFERROR(IF(H1300="pass",VLOOKUP(F1300,[1]Lookup!$D$2:$E$26,2,FALSE),0),1.6))</f>
        <v>1.8</v>
      </c>
      <c r="T1300" s="6">
        <v>1.9500000000000002</v>
      </c>
      <c r="U1300" s="6">
        <f t="shared" si="20"/>
        <v>1.8510000000000004</v>
      </c>
      <c r="V1300" t="s">
        <v>443</v>
      </c>
    </row>
    <row r="1301" spans="1:22" hidden="1">
      <c r="A1301">
        <v>2728</v>
      </c>
      <c r="B1301" s="22">
        <v>1</v>
      </c>
      <c r="C1301" s="22" t="s">
        <v>28</v>
      </c>
      <c r="D1301" s="22" t="s">
        <v>11</v>
      </c>
      <c r="E1301" s="22">
        <v>25</v>
      </c>
      <c r="F1301" s="22">
        <v>75</v>
      </c>
      <c r="G1301" s="22" t="s">
        <v>2638</v>
      </c>
      <c r="H1301" s="22" t="s">
        <v>439</v>
      </c>
      <c r="I1301" s="22">
        <v>0</v>
      </c>
      <c r="J1301" s="22">
        <v>1</v>
      </c>
      <c r="K1301" s="22">
        <v>0</v>
      </c>
      <c r="L1301" s="22">
        <v>0</v>
      </c>
      <c r="M1301" s="22" t="s">
        <v>2633</v>
      </c>
      <c r="N1301" s="22">
        <v>-8</v>
      </c>
      <c r="O1301" s="22">
        <v>-8</v>
      </c>
      <c r="P1301" s="22">
        <v>0</v>
      </c>
      <c r="Q1301" s="22">
        <v>1</v>
      </c>
      <c r="R1301">
        <f>IFERROR(IF(I1301=1,VLOOKUP(F1301,Lookup!$A$2:$B$15,2,FALSE),0),0.5)</f>
        <v>0</v>
      </c>
      <c r="S1301">
        <f>IF(K1301=1,1,IFERROR(IF(H1301="pass",VLOOKUP(F1301,[1]Lookup!$D$2:$E$26,2,FALSE),0),1.6))</f>
        <v>1.8</v>
      </c>
      <c r="T1301" s="6">
        <v>1.4600000000000002</v>
      </c>
      <c r="U1301" s="6">
        <f t="shared" si="20"/>
        <v>1.6844000000000003</v>
      </c>
      <c r="V1301" t="s">
        <v>92</v>
      </c>
    </row>
    <row r="1302" spans="1:22" hidden="1">
      <c r="A1302">
        <v>2729</v>
      </c>
      <c r="B1302" s="22">
        <v>1</v>
      </c>
      <c r="C1302" s="22" t="s">
        <v>28</v>
      </c>
      <c r="D1302" s="22" t="s">
        <v>11</v>
      </c>
      <c r="E1302" s="22">
        <v>33</v>
      </c>
      <c r="F1302" s="22">
        <v>67</v>
      </c>
      <c r="G1302" s="22" t="s">
        <v>2639</v>
      </c>
      <c r="H1302" s="22" t="s">
        <v>439</v>
      </c>
      <c r="I1302" s="22">
        <v>0</v>
      </c>
      <c r="J1302" s="22">
        <v>1</v>
      </c>
      <c r="K1302" s="22">
        <v>0</v>
      </c>
      <c r="L1302" s="22">
        <v>0</v>
      </c>
      <c r="M1302" s="22" t="s">
        <v>2633</v>
      </c>
      <c r="N1302" s="22">
        <v>3</v>
      </c>
      <c r="O1302" s="22">
        <v>3</v>
      </c>
      <c r="P1302" s="22">
        <v>0</v>
      </c>
      <c r="Q1302" s="22">
        <v>1</v>
      </c>
      <c r="R1302">
        <f>IFERROR(IF(I1302=1,VLOOKUP(F1302,Lookup!$A$2:$B$15,2,FALSE),0),0.5)</f>
        <v>0</v>
      </c>
      <c r="S1302">
        <f>IF(K1302=1,1,IFERROR(IF(H1302="pass",VLOOKUP(F1302,[1]Lookup!$D$2:$E$26,2,FALSE),0),1.6))</f>
        <v>1.6</v>
      </c>
      <c r="T1302" s="6">
        <v>1.6525000000000001</v>
      </c>
      <c r="U1302" s="6">
        <f t="shared" si="20"/>
        <v>1.6525000000000001</v>
      </c>
      <c r="V1302" t="s">
        <v>92</v>
      </c>
    </row>
    <row r="1303" spans="1:22" hidden="1">
      <c r="A1303">
        <v>2733</v>
      </c>
      <c r="B1303" s="22">
        <v>1</v>
      </c>
      <c r="C1303" s="22" t="s">
        <v>11</v>
      </c>
      <c r="D1303" s="22" t="s">
        <v>28</v>
      </c>
      <c r="E1303" s="22">
        <v>39</v>
      </c>
      <c r="F1303" s="22">
        <v>61</v>
      </c>
      <c r="G1303" s="22" t="s">
        <v>2643</v>
      </c>
      <c r="H1303" s="22" t="s">
        <v>439</v>
      </c>
      <c r="I1303" s="22">
        <v>0</v>
      </c>
      <c r="J1303" s="22">
        <v>1</v>
      </c>
      <c r="K1303" s="22">
        <v>0</v>
      </c>
      <c r="L1303" s="22">
        <v>0</v>
      </c>
      <c r="M1303" s="22" t="s">
        <v>2644</v>
      </c>
      <c r="N1303" s="22">
        <v>3</v>
      </c>
      <c r="O1303" s="22">
        <v>3</v>
      </c>
      <c r="P1303" s="22">
        <v>0</v>
      </c>
      <c r="Q1303" s="22">
        <v>1</v>
      </c>
      <c r="R1303">
        <f>IFERROR(IF(I1303=1,VLOOKUP(F1303,Lookup!$A$2:$B$15,2,FALSE),0),0.5)</f>
        <v>0</v>
      </c>
      <c r="S1303">
        <f>IF(K1303=1,1,IFERROR(IF(H1303="pass",VLOOKUP(F1303,[1]Lookup!$D$2:$E$26,2,FALSE),0),1.6))</f>
        <v>1.6</v>
      </c>
      <c r="T1303" s="6">
        <v>1.6525000000000001</v>
      </c>
      <c r="U1303" s="6">
        <f t="shared" si="20"/>
        <v>1.6525000000000001</v>
      </c>
      <c r="V1303" t="s">
        <v>97</v>
      </c>
    </row>
    <row r="1304" spans="1:22" hidden="1">
      <c r="A1304">
        <v>2736</v>
      </c>
      <c r="B1304" s="22">
        <v>1</v>
      </c>
      <c r="C1304" s="22" t="s">
        <v>11</v>
      </c>
      <c r="D1304" s="22" t="s">
        <v>28</v>
      </c>
      <c r="E1304" s="22">
        <v>12</v>
      </c>
      <c r="F1304" s="22">
        <v>88</v>
      </c>
      <c r="G1304" s="22" t="s">
        <v>2649</v>
      </c>
      <c r="H1304" s="22" t="s">
        <v>439</v>
      </c>
      <c r="I1304" s="22">
        <v>0</v>
      </c>
      <c r="J1304" s="22">
        <v>1</v>
      </c>
      <c r="K1304" s="22">
        <v>0</v>
      </c>
      <c r="L1304" s="22">
        <v>0</v>
      </c>
      <c r="M1304" s="22" t="s">
        <v>2650</v>
      </c>
      <c r="N1304" s="22">
        <v>5</v>
      </c>
      <c r="O1304" s="22">
        <v>5</v>
      </c>
      <c r="P1304" s="22">
        <v>0</v>
      </c>
      <c r="Q1304" s="22">
        <v>1</v>
      </c>
      <c r="R1304">
        <f>IFERROR(IF(I1304=1,VLOOKUP(F1304,Lookup!$A$2:$B$15,2,FALSE),0),0.5)</f>
        <v>0</v>
      </c>
      <c r="S1304">
        <f>IF(K1304=1,1,IFERROR(IF(H1304="pass",VLOOKUP(F1304,[1]Lookup!$D$2:$E$26,2,FALSE),0),1.6))</f>
        <v>2.2000000000000002</v>
      </c>
      <c r="T1304" s="6">
        <v>1.6875</v>
      </c>
      <c r="U1304" s="6">
        <f t="shared" si="20"/>
        <v>2.0257500000000004</v>
      </c>
      <c r="V1304" t="s">
        <v>520</v>
      </c>
    </row>
    <row r="1305" spans="1:22" hidden="1">
      <c r="A1305">
        <v>2737</v>
      </c>
      <c r="B1305" s="22">
        <v>1</v>
      </c>
      <c r="C1305" s="22" t="s">
        <v>11</v>
      </c>
      <c r="D1305" s="22" t="s">
        <v>28</v>
      </c>
      <c r="E1305" s="22">
        <v>5</v>
      </c>
      <c r="F1305" s="22">
        <v>95</v>
      </c>
      <c r="G1305" s="22" t="s">
        <v>2651</v>
      </c>
      <c r="H1305" s="22" t="s">
        <v>439</v>
      </c>
      <c r="I1305" s="22">
        <v>0</v>
      </c>
      <c r="J1305" s="22">
        <v>1</v>
      </c>
      <c r="K1305" s="22">
        <v>0</v>
      </c>
      <c r="L1305" s="22">
        <v>0</v>
      </c>
      <c r="M1305" s="22" t="s">
        <v>2652</v>
      </c>
      <c r="N1305" s="22">
        <v>3</v>
      </c>
      <c r="O1305" s="22">
        <v>3</v>
      </c>
      <c r="P1305" s="22">
        <v>0</v>
      </c>
      <c r="Q1305" s="22">
        <v>1</v>
      </c>
      <c r="R1305">
        <f>IFERROR(IF(I1305=1,VLOOKUP(F1305,Lookup!$A$2:$B$15,2,FALSE),0),0.5)</f>
        <v>0</v>
      </c>
      <c r="S1305">
        <f>IF(K1305=1,1,IFERROR(IF(H1305="pass",VLOOKUP(F1305,[1]Lookup!$D$2:$E$26,2,FALSE),0),1.6))</f>
        <v>3.2</v>
      </c>
      <c r="T1305" s="6">
        <v>1.6525000000000001</v>
      </c>
      <c r="U1305" s="6">
        <f t="shared" si="20"/>
        <v>3.2</v>
      </c>
      <c r="V1305" t="s">
        <v>543</v>
      </c>
    </row>
    <row r="1306" spans="1:22" hidden="1">
      <c r="A1306">
        <v>2745</v>
      </c>
      <c r="B1306" s="22">
        <v>1</v>
      </c>
      <c r="C1306" s="22" t="s">
        <v>28</v>
      </c>
      <c r="D1306" s="22" t="s">
        <v>11</v>
      </c>
      <c r="E1306" s="22">
        <v>50</v>
      </c>
      <c r="F1306" s="22">
        <v>50</v>
      </c>
      <c r="G1306" s="22" t="s">
        <v>2656</v>
      </c>
      <c r="H1306" s="22" t="s">
        <v>439</v>
      </c>
      <c r="I1306" s="22">
        <v>0</v>
      </c>
      <c r="J1306" s="22">
        <v>1</v>
      </c>
      <c r="K1306" s="22">
        <v>0</v>
      </c>
      <c r="L1306" s="22">
        <v>0</v>
      </c>
      <c r="M1306" s="22" t="s">
        <v>2633</v>
      </c>
      <c r="N1306" s="22">
        <v>2</v>
      </c>
      <c r="O1306" s="22">
        <v>2</v>
      </c>
      <c r="P1306" s="22">
        <v>0</v>
      </c>
      <c r="Q1306" s="22">
        <v>1</v>
      </c>
      <c r="R1306">
        <f>IFERROR(IF(I1306=1,VLOOKUP(F1306,Lookup!$A$2:$B$15,2,FALSE),0),0.5)</f>
        <v>0</v>
      </c>
      <c r="S1306">
        <f>IF(K1306=1,1,IFERROR(IF(H1306="pass",VLOOKUP(F1306,[1]Lookup!$D$2:$E$26,2,FALSE),0),1.6))</f>
        <v>1.6</v>
      </c>
      <c r="T1306" s="6">
        <v>1.635</v>
      </c>
      <c r="U1306" s="6">
        <f t="shared" si="20"/>
        <v>1.635</v>
      </c>
      <c r="V1306" t="s">
        <v>92</v>
      </c>
    </row>
    <row r="1307" spans="1:22" hidden="1">
      <c r="A1307">
        <v>2746</v>
      </c>
      <c r="B1307" s="22">
        <v>1</v>
      </c>
      <c r="C1307" s="22" t="s">
        <v>28</v>
      </c>
      <c r="D1307" s="22" t="s">
        <v>11</v>
      </c>
      <c r="E1307" s="22">
        <v>38</v>
      </c>
      <c r="F1307" s="22">
        <v>62</v>
      </c>
      <c r="G1307" s="22" t="s">
        <v>2657</v>
      </c>
      <c r="H1307" s="22" t="s">
        <v>439</v>
      </c>
      <c r="I1307" s="22">
        <v>0</v>
      </c>
      <c r="J1307" s="22">
        <v>1</v>
      </c>
      <c r="K1307" s="22">
        <v>0</v>
      </c>
      <c r="L1307" s="22">
        <v>0</v>
      </c>
      <c r="M1307" s="22" t="s">
        <v>2625</v>
      </c>
      <c r="N1307" s="22">
        <v>10</v>
      </c>
      <c r="O1307" s="22">
        <v>10</v>
      </c>
      <c r="P1307" s="22">
        <v>0</v>
      </c>
      <c r="Q1307" s="22">
        <v>1</v>
      </c>
      <c r="R1307">
        <f>IFERROR(IF(I1307=1,VLOOKUP(F1307,Lookup!$A$2:$B$15,2,FALSE),0),0.5)</f>
        <v>0</v>
      </c>
      <c r="S1307">
        <f>IF(K1307=1,1,IFERROR(IF(H1307="pass",VLOOKUP(F1307,[1]Lookup!$D$2:$E$26,2,FALSE),0),1.6))</f>
        <v>1.6</v>
      </c>
      <c r="T1307" s="6">
        <v>1.7750000000000001</v>
      </c>
      <c r="U1307" s="6">
        <f t="shared" si="20"/>
        <v>1.7750000000000001</v>
      </c>
      <c r="V1307" t="s">
        <v>173</v>
      </c>
    </row>
    <row r="1308" spans="1:22" hidden="1">
      <c r="A1308">
        <v>2749</v>
      </c>
      <c r="B1308" s="22">
        <v>1</v>
      </c>
      <c r="C1308" s="22" t="s">
        <v>28</v>
      </c>
      <c r="D1308" s="22" t="s">
        <v>11</v>
      </c>
      <c r="E1308" s="22">
        <v>18</v>
      </c>
      <c r="F1308" s="22">
        <v>82</v>
      </c>
      <c r="G1308" s="22" t="s">
        <v>2660</v>
      </c>
      <c r="H1308" s="22" t="s">
        <v>439</v>
      </c>
      <c r="I1308" s="22">
        <v>0</v>
      </c>
      <c r="J1308" s="22">
        <v>1</v>
      </c>
      <c r="K1308" s="22">
        <v>0</v>
      </c>
      <c r="L1308" s="22">
        <v>0</v>
      </c>
      <c r="M1308" s="22" t="s">
        <v>2625</v>
      </c>
      <c r="N1308" s="22">
        <v>1</v>
      </c>
      <c r="O1308" s="22">
        <v>1</v>
      </c>
      <c r="P1308" s="22">
        <v>0</v>
      </c>
      <c r="Q1308" s="22">
        <v>1</v>
      </c>
      <c r="R1308">
        <f>IFERROR(IF(I1308=1,VLOOKUP(F1308,Lookup!$A$2:$B$15,2,FALSE),0),0.5)</f>
        <v>0</v>
      </c>
      <c r="S1308">
        <f>IF(K1308=1,1,IFERROR(IF(H1308="pass",VLOOKUP(F1308,[1]Lookup!$D$2:$E$26,2,FALSE),0),1.6))</f>
        <v>2</v>
      </c>
      <c r="T1308" s="6">
        <v>1.6175000000000002</v>
      </c>
      <c r="U1308" s="6">
        <f t="shared" si="20"/>
        <v>1.8699500000000002</v>
      </c>
      <c r="V1308" t="s">
        <v>173</v>
      </c>
    </row>
    <row r="1309" spans="1:22" hidden="1">
      <c r="A1309">
        <v>2750</v>
      </c>
      <c r="B1309" s="22">
        <v>1</v>
      </c>
      <c r="C1309" s="22" t="s">
        <v>28</v>
      </c>
      <c r="D1309" s="22" t="s">
        <v>11</v>
      </c>
      <c r="E1309" s="22">
        <v>17</v>
      </c>
      <c r="F1309" s="22">
        <v>83</v>
      </c>
      <c r="G1309" s="22" t="s">
        <v>2661</v>
      </c>
      <c r="H1309" s="22" t="s">
        <v>439</v>
      </c>
      <c r="I1309" s="22">
        <v>0</v>
      </c>
      <c r="J1309" s="22">
        <v>1</v>
      </c>
      <c r="K1309" s="22">
        <v>0</v>
      </c>
      <c r="L1309" s="22">
        <v>0</v>
      </c>
      <c r="M1309" s="22" t="s">
        <v>744</v>
      </c>
      <c r="N1309" s="22">
        <v>3</v>
      </c>
      <c r="O1309" s="22">
        <v>3</v>
      </c>
      <c r="P1309" s="22">
        <v>0</v>
      </c>
      <c r="Q1309" s="22">
        <v>1</v>
      </c>
      <c r="R1309">
        <f>IFERROR(IF(I1309=1,VLOOKUP(F1309,Lookup!$A$2:$B$15,2,FALSE),0),0.5)</f>
        <v>0</v>
      </c>
      <c r="S1309">
        <f>IF(K1309=1,1,IFERROR(IF(H1309="pass",VLOOKUP(F1309,[1]Lookup!$D$2:$E$26,2,FALSE),0),1.6))</f>
        <v>2</v>
      </c>
      <c r="T1309" s="6">
        <v>1.6525000000000001</v>
      </c>
      <c r="U1309" s="6">
        <f t="shared" si="20"/>
        <v>1.88185</v>
      </c>
      <c r="V1309" t="s">
        <v>545</v>
      </c>
    </row>
    <row r="1310" spans="1:22" hidden="1">
      <c r="A1310">
        <v>2753</v>
      </c>
      <c r="B1310" s="22">
        <v>1</v>
      </c>
      <c r="C1310" s="22" t="s">
        <v>28</v>
      </c>
      <c r="D1310" s="22" t="s">
        <v>11</v>
      </c>
      <c r="E1310" s="22">
        <v>9</v>
      </c>
      <c r="F1310" s="22">
        <v>91</v>
      </c>
      <c r="G1310" s="22" t="s">
        <v>2663</v>
      </c>
      <c r="H1310" s="22" t="s">
        <v>439</v>
      </c>
      <c r="I1310" s="22">
        <v>0</v>
      </c>
      <c r="J1310" s="22">
        <v>1</v>
      </c>
      <c r="K1310" s="22">
        <v>0</v>
      </c>
      <c r="L1310" s="22">
        <v>0</v>
      </c>
      <c r="M1310" s="22" t="s">
        <v>2633</v>
      </c>
      <c r="N1310" s="22">
        <v>3</v>
      </c>
      <c r="O1310" s="22">
        <v>3</v>
      </c>
      <c r="P1310" s="22">
        <v>0</v>
      </c>
      <c r="Q1310" s="22">
        <v>1</v>
      </c>
      <c r="R1310">
        <f>IFERROR(IF(I1310=1,VLOOKUP(F1310,Lookup!$A$2:$B$15,2,FALSE),0),0.5)</f>
        <v>0</v>
      </c>
      <c r="S1310">
        <f>IF(K1310=1,1,IFERROR(IF(H1310="pass",VLOOKUP(F1310,[1]Lookup!$D$2:$E$26,2,FALSE),0),1.6))</f>
        <v>2.5</v>
      </c>
      <c r="T1310" s="6">
        <v>1.6525000000000001</v>
      </c>
      <c r="U1310" s="6">
        <f t="shared" si="20"/>
        <v>2.2118500000000001</v>
      </c>
      <c r="V1310" t="s">
        <v>92</v>
      </c>
    </row>
    <row r="1311" spans="1:22" hidden="1">
      <c r="A1311">
        <v>2754</v>
      </c>
      <c r="B1311" s="22">
        <v>1</v>
      </c>
      <c r="C1311" s="22" t="s">
        <v>28</v>
      </c>
      <c r="D1311" s="22" t="s">
        <v>11</v>
      </c>
      <c r="E1311" s="22">
        <v>6</v>
      </c>
      <c r="F1311" s="22">
        <v>94</v>
      </c>
      <c r="G1311" s="22" t="s">
        <v>2664</v>
      </c>
      <c r="H1311" s="22" t="s">
        <v>439</v>
      </c>
      <c r="I1311" s="22">
        <v>0</v>
      </c>
      <c r="J1311" s="22">
        <v>1</v>
      </c>
      <c r="K1311" s="22">
        <v>0</v>
      </c>
      <c r="L1311" s="22">
        <v>0</v>
      </c>
      <c r="M1311" s="22" t="s">
        <v>2625</v>
      </c>
      <c r="N1311" s="22">
        <v>5</v>
      </c>
      <c r="O1311" s="22">
        <v>5</v>
      </c>
      <c r="P1311" s="22">
        <v>0</v>
      </c>
      <c r="Q1311" s="22">
        <v>1</v>
      </c>
      <c r="R1311">
        <f>IFERROR(IF(I1311=1,VLOOKUP(F1311,Lookup!$A$2:$B$15,2,FALSE),0),0.5)</f>
        <v>0</v>
      </c>
      <c r="S1311">
        <f>IF(K1311=1,1,IFERROR(IF(H1311="pass",VLOOKUP(F1311,[1]Lookup!$D$2:$E$26,2,FALSE),0),1.6))</f>
        <v>2.8</v>
      </c>
      <c r="T1311" s="6">
        <v>1.6875</v>
      </c>
      <c r="U1311" s="6">
        <f t="shared" si="20"/>
        <v>2.4217499999999998</v>
      </c>
      <c r="V1311" t="s">
        <v>173</v>
      </c>
    </row>
    <row r="1312" spans="1:22" hidden="1">
      <c r="A1312">
        <v>2759</v>
      </c>
      <c r="B1312" s="22">
        <v>1</v>
      </c>
      <c r="C1312" s="22" t="s">
        <v>11</v>
      </c>
      <c r="D1312" s="22" t="s">
        <v>28</v>
      </c>
      <c r="E1312" s="22">
        <v>46</v>
      </c>
      <c r="F1312" s="22">
        <v>54</v>
      </c>
      <c r="G1312" s="22" t="s">
        <v>2668</v>
      </c>
      <c r="H1312" s="22" t="s">
        <v>439</v>
      </c>
      <c r="I1312" s="22">
        <v>0</v>
      </c>
      <c r="J1312" s="22">
        <v>1</v>
      </c>
      <c r="K1312" s="22">
        <v>0</v>
      </c>
      <c r="L1312" s="22">
        <v>0</v>
      </c>
      <c r="M1312" s="22" t="s">
        <v>2667</v>
      </c>
      <c r="N1312" s="22">
        <v>5</v>
      </c>
      <c r="O1312" s="22">
        <v>5</v>
      </c>
      <c r="P1312" s="22">
        <v>0</v>
      </c>
      <c r="Q1312" s="22">
        <v>1</v>
      </c>
      <c r="R1312">
        <f>IFERROR(IF(I1312=1,VLOOKUP(F1312,Lookup!$A$2:$B$15,2,FALSE),0),0.5)</f>
        <v>0</v>
      </c>
      <c r="S1312">
        <f>IF(K1312=1,1,IFERROR(IF(H1312="pass",VLOOKUP(F1312,[1]Lookup!$D$2:$E$26,2,FALSE),0),1.6))</f>
        <v>1.6</v>
      </c>
      <c r="T1312" s="6">
        <v>1.6875</v>
      </c>
      <c r="U1312" s="6">
        <f t="shared" si="20"/>
        <v>1.6875</v>
      </c>
      <c r="V1312" t="s">
        <v>87</v>
      </c>
    </row>
    <row r="1313" spans="1:22" hidden="1">
      <c r="A1313">
        <v>2764</v>
      </c>
      <c r="B1313" s="22">
        <v>1</v>
      </c>
      <c r="C1313" s="22" t="s">
        <v>28</v>
      </c>
      <c r="D1313" s="22" t="s">
        <v>11</v>
      </c>
      <c r="E1313" s="22">
        <v>72</v>
      </c>
      <c r="F1313" s="22">
        <v>28</v>
      </c>
      <c r="G1313" s="22" t="s">
        <v>2671</v>
      </c>
      <c r="H1313" s="22" t="s">
        <v>439</v>
      </c>
      <c r="I1313" s="22">
        <v>0</v>
      </c>
      <c r="J1313" s="22">
        <v>1</v>
      </c>
      <c r="K1313" s="22">
        <v>0</v>
      </c>
      <c r="L1313" s="22">
        <v>0</v>
      </c>
      <c r="M1313" s="22" t="s">
        <v>2672</v>
      </c>
      <c r="N1313" s="22">
        <v>0</v>
      </c>
      <c r="O1313" s="22">
        <v>0</v>
      </c>
      <c r="P1313" s="22">
        <v>0</v>
      </c>
      <c r="Q1313" s="22">
        <v>1</v>
      </c>
      <c r="R1313">
        <f>IFERROR(IF(I1313=1,VLOOKUP(F1313,Lookup!$A$2:$B$15,2,FALSE),0),0.5)</f>
        <v>0</v>
      </c>
      <c r="S1313">
        <f>IF(K1313=1,1,IFERROR(IF(H1313="pass",VLOOKUP(F1313,[1]Lookup!$D$2:$E$26,2,FALSE),0),1.6))</f>
        <v>1.6</v>
      </c>
      <c r="T1313" s="6">
        <v>1.6</v>
      </c>
      <c r="U1313" s="6">
        <f t="shared" si="20"/>
        <v>1.6</v>
      </c>
      <c r="V1313" t="s">
        <v>469</v>
      </c>
    </row>
    <row r="1314" spans="1:22" hidden="1">
      <c r="A1314">
        <v>2765</v>
      </c>
      <c r="B1314" s="22">
        <v>1</v>
      </c>
      <c r="C1314" s="22" t="s">
        <v>28</v>
      </c>
      <c r="D1314" s="22" t="s">
        <v>11</v>
      </c>
      <c r="E1314" s="22">
        <v>70</v>
      </c>
      <c r="F1314" s="22">
        <v>30</v>
      </c>
      <c r="G1314" s="22" t="s">
        <v>2673</v>
      </c>
      <c r="H1314" s="22" t="s">
        <v>439</v>
      </c>
      <c r="I1314" s="22">
        <v>0</v>
      </c>
      <c r="J1314" s="22">
        <v>1</v>
      </c>
      <c r="K1314" s="22">
        <v>0</v>
      </c>
      <c r="L1314" s="22">
        <v>0</v>
      </c>
      <c r="M1314" s="22" t="s">
        <v>1294</v>
      </c>
      <c r="N1314" s="22">
        <v>4</v>
      </c>
      <c r="O1314" s="22">
        <v>4</v>
      </c>
      <c r="P1314" s="22">
        <v>0</v>
      </c>
      <c r="Q1314" s="22">
        <v>1</v>
      </c>
      <c r="R1314">
        <f>IFERROR(IF(I1314=1,VLOOKUP(F1314,Lookup!$A$2:$B$15,2,FALSE),0),0.5)</f>
        <v>0</v>
      </c>
      <c r="S1314">
        <f>IF(K1314=1,1,IFERROR(IF(H1314="pass",VLOOKUP(F1314,[1]Lookup!$D$2:$E$26,2,FALSE),0),1.6))</f>
        <v>1.6</v>
      </c>
      <c r="T1314" s="6">
        <v>1.6700000000000002</v>
      </c>
      <c r="U1314" s="6">
        <f t="shared" si="20"/>
        <v>1.6700000000000002</v>
      </c>
      <c r="V1314" t="s">
        <v>419</v>
      </c>
    </row>
    <row r="1315" spans="1:22" hidden="1">
      <c r="A1315">
        <v>2770</v>
      </c>
      <c r="B1315" s="22">
        <v>1</v>
      </c>
      <c r="C1315" s="22" t="s">
        <v>28</v>
      </c>
      <c r="D1315" s="22" t="s">
        <v>11</v>
      </c>
      <c r="E1315" s="22">
        <v>38</v>
      </c>
      <c r="F1315" s="22">
        <v>62</v>
      </c>
      <c r="G1315" s="22" t="s">
        <v>2678</v>
      </c>
      <c r="H1315" s="22" t="s">
        <v>439</v>
      </c>
      <c r="I1315" s="22">
        <v>0</v>
      </c>
      <c r="J1315" s="22">
        <v>1</v>
      </c>
      <c r="K1315" s="22">
        <v>0</v>
      </c>
      <c r="L1315" s="22">
        <v>0</v>
      </c>
      <c r="M1315" s="22" t="s">
        <v>744</v>
      </c>
      <c r="N1315" s="22">
        <v>3</v>
      </c>
      <c r="O1315" s="22">
        <v>3</v>
      </c>
      <c r="P1315" s="22">
        <v>0</v>
      </c>
      <c r="Q1315" s="22">
        <v>1</v>
      </c>
      <c r="R1315">
        <f>IFERROR(IF(I1315=1,VLOOKUP(F1315,Lookup!$A$2:$B$15,2,FALSE),0),0.5)</f>
        <v>0</v>
      </c>
      <c r="S1315">
        <f>IF(K1315=1,1,IFERROR(IF(H1315="pass",VLOOKUP(F1315,[1]Lookup!$D$2:$E$26,2,FALSE),0),1.6))</f>
        <v>1.6</v>
      </c>
      <c r="T1315" s="6">
        <v>1.6525000000000001</v>
      </c>
      <c r="U1315" s="6">
        <f t="shared" si="20"/>
        <v>1.6525000000000001</v>
      </c>
      <c r="V1315" t="s">
        <v>545</v>
      </c>
    </row>
    <row r="1316" spans="1:22" hidden="1">
      <c r="A1316">
        <v>2776</v>
      </c>
      <c r="B1316" s="22">
        <v>1</v>
      </c>
      <c r="C1316" s="22" t="s">
        <v>11</v>
      </c>
      <c r="D1316" s="22" t="s">
        <v>28</v>
      </c>
      <c r="E1316" s="22">
        <v>36</v>
      </c>
      <c r="F1316" s="22">
        <v>64</v>
      </c>
      <c r="G1316" s="22" t="s">
        <v>2683</v>
      </c>
      <c r="H1316" s="22" t="s">
        <v>439</v>
      </c>
      <c r="I1316" s="22">
        <v>0</v>
      </c>
      <c r="J1316" s="22">
        <v>1</v>
      </c>
      <c r="K1316" s="22">
        <v>0</v>
      </c>
      <c r="L1316" s="22">
        <v>0</v>
      </c>
      <c r="M1316" s="22" t="s">
        <v>2667</v>
      </c>
      <c r="N1316" s="22">
        <v>15</v>
      </c>
      <c r="O1316" s="22">
        <v>15</v>
      </c>
      <c r="P1316" s="22">
        <v>0</v>
      </c>
      <c r="Q1316" s="22">
        <v>1</v>
      </c>
      <c r="R1316">
        <f>IFERROR(IF(I1316=1,VLOOKUP(F1316,Lookup!$A$2:$B$15,2,FALSE),0),0.5)</f>
        <v>0</v>
      </c>
      <c r="S1316">
        <f>IF(K1316=1,1,IFERROR(IF(H1316="pass",VLOOKUP(F1316,[1]Lookup!$D$2:$E$26,2,FALSE),0),1.6))</f>
        <v>1.6</v>
      </c>
      <c r="T1316" s="6">
        <v>1.8625</v>
      </c>
      <c r="U1316" s="6">
        <f t="shared" si="20"/>
        <v>1.8625</v>
      </c>
      <c r="V1316" t="s">
        <v>87</v>
      </c>
    </row>
    <row r="1317" spans="1:22" hidden="1">
      <c r="A1317">
        <v>2778</v>
      </c>
      <c r="B1317" s="22">
        <v>1</v>
      </c>
      <c r="C1317" s="22" t="s">
        <v>11</v>
      </c>
      <c r="D1317" s="22" t="s">
        <v>28</v>
      </c>
      <c r="E1317" s="22">
        <v>10</v>
      </c>
      <c r="F1317" s="22">
        <v>90</v>
      </c>
      <c r="G1317" s="22" t="s">
        <v>2685</v>
      </c>
      <c r="H1317" s="22" t="s">
        <v>439</v>
      </c>
      <c r="I1317" s="22">
        <v>0</v>
      </c>
      <c r="J1317" s="22">
        <v>1</v>
      </c>
      <c r="K1317" s="22">
        <v>0</v>
      </c>
      <c r="L1317" s="22">
        <v>0</v>
      </c>
      <c r="M1317" s="22" t="s">
        <v>2667</v>
      </c>
      <c r="N1317" s="22">
        <v>4</v>
      </c>
      <c r="O1317" s="22">
        <v>4</v>
      </c>
      <c r="P1317" s="22">
        <v>0</v>
      </c>
      <c r="Q1317" s="22">
        <v>1</v>
      </c>
      <c r="R1317">
        <f>IFERROR(IF(I1317=1,VLOOKUP(F1317,Lookup!$A$2:$B$15,2,FALSE),0),0.5)</f>
        <v>0</v>
      </c>
      <c r="S1317">
        <f>IF(K1317=1,1,IFERROR(IF(H1317="pass",VLOOKUP(F1317,[1]Lookup!$D$2:$E$26,2,FALSE),0),1.6))</f>
        <v>2.2000000000000002</v>
      </c>
      <c r="T1317" s="6">
        <v>1.6700000000000002</v>
      </c>
      <c r="U1317" s="6">
        <f t="shared" si="20"/>
        <v>2.0198</v>
      </c>
      <c r="V1317" t="s">
        <v>87</v>
      </c>
    </row>
    <row r="1318" spans="1:22" hidden="1">
      <c r="A1318">
        <v>2785</v>
      </c>
      <c r="B1318" s="22">
        <v>1</v>
      </c>
      <c r="C1318" s="22" t="s">
        <v>28</v>
      </c>
      <c r="D1318" s="22" t="s">
        <v>11</v>
      </c>
      <c r="E1318" s="22">
        <v>67</v>
      </c>
      <c r="F1318" s="22">
        <v>33</v>
      </c>
      <c r="G1318" s="22" t="s">
        <v>2690</v>
      </c>
      <c r="H1318" s="22" t="s">
        <v>439</v>
      </c>
      <c r="I1318" s="22">
        <v>0</v>
      </c>
      <c r="J1318" s="22">
        <v>1</v>
      </c>
      <c r="K1318" s="22">
        <v>0</v>
      </c>
      <c r="L1318" s="22">
        <v>0</v>
      </c>
      <c r="M1318" s="22" t="s">
        <v>2633</v>
      </c>
      <c r="N1318" s="22">
        <v>-1</v>
      </c>
      <c r="O1318" s="22">
        <v>-1</v>
      </c>
      <c r="P1318" s="22">
        <v>0</v>
      </c>
      <c r="Q1318" s="22">
        <v>1</v>
      </c>
      <c r="R1318">
        <f>IFERROR(IF(I1318=1,VLOOKUP(F1318,Lookup!$A$2:$B$15,2,FALSE),0),0.5)</f>
        <v>0</v>
      </c>
      <c r="S1318">
        <f>IF(K1318=1,1,IFERROR(IF(H1318="pass",VLOOKUP(F1318,[1]Lookup!$D$2:$E$26,2,FALSE),0),1.6))</f>
        <v>1.6</v>
      </c>
      <c r="T1318" s="6">
        <v>1.5825</v>
      </c>
      <c r="U1318" s="6">
        <f t="shared" si="20"/>
        <v>1.5825</v>
      </c>
      <c r="V1318" t="s">
        <v>92</v>
      </c>
    </row>
    <row r="1319" spans="1:22" hidden="1">
      <c r="A1319">
        <v>2786</v>
      </c>
      <c r="B1319" s="22">
        <v>1</v>
      </c>
      <c r="C1319" s="22" t="s">
        <v>28</v>
      </c>
      <c r="D1319" s="22" t="s">
        <v>11</v>
      </c>
      <c r="E1319" s="22">
        <v>68</v>
      </c>
      <c r="F1319" s="22">
        <v>32</v>
      </c>
      <c r="G1319" s="22" t="s">
        <v>2691</v>
      </c>
      <c r="H1319" s="22" t="s">
        <v>439</v>
      </c>
      <c r="I1319" s="22">
        <v>0</v>
      </c>
      <c r="J1319" s="22">
        <v>1</v>
      </c>
      <c r="K1319" s="22">
        <v>0</v>
      </c>
      <c r="L1319" s="22">
        <v>0</v>
      </c>
      <c r="M1319" s="22" t="s">
        <v>2625</v>
      </c>
      <c r="N1319" s="22">
        <v>7</v>
      </c>
      <c r="O1319" s="22">
        <v>7</v>
      </c>
      <c r="P1319" s="22">
        <v>0</v>
      </c>
      <c r="Q1319" s="22">
        <v>1</v>
      </c>
      <c r="R1319">
        <f>IFERROR(IF(I1319=1,VLOOKUP(F1319,Lookup!$A$2:$B$15,2,FALSE),0),0.5)</f>
        <v>0</v>
      </c>
      <c r="S1319">
        <f>IF(K1319=1,1,IFERROR(IF(H1319="pass",VLOOKUP(F1319,[1]Lookup!$D$2:$E$26,2,FALSE),0),1.6))</f>
        <v>1.6</v>
      </c>
      <c r="T1319" s="6">
        <v>1.7225000000000001</v>
      </c>
      <c r="U1319" s="6">
        <f t="shared" si="20"/>
        <v>1.7225000000000001</v>
      </c>
      <c r="V1319" t="s">
        <v>173</v>
      </c>
    </row>
    <row r="1320" spans="1:22" hidden="1">
      <c r="A1320">
        <v>2795</v>
      </c>
      <c r="B1320" s="22">
        <v>1</v>
      </c>
      <c r="C1320" s="22" t="s">
        <v>11</v>
      </c>
      <c r="D1320" s="22" t="s">
        <v>28</v>
      </c>
      <c r="E1320" s="22">
        <v>72</v>
      </c>
      <c r="F1320" s="22">
        <v>28</v>
      </c>
      <c r="G1320" s="22" t="s">
        <v>2694</v>
      </c>
      <c r="H1320" s="22" t="s">
        <v>439</v>
      </c>
      <c r="I1320" s="22">
        <v>0</v>
      </c>
      <c r="J1320" s="22">
        <v>1</v>
      </c>
      <c r="K1320" s="22">
        <v>0</v>
      </c>
      <c r="L1320" s="22">
        <v>0</v>
      </c>
      <c r="M1320" s="22" t="s">
        <v>2667</v>
      </c>
      <c r="N1320" s="22">
        <v>-4</v>
      </c>
      <c r="O1320" s="22">
        <v>-4</v>
      </c>
      <c r="P1320" s="22">
        <v>0</v>
      </c>
      <c r="Q1320" s="22">
        <v>1</v>
      </c>
      <c r="R1320">
        <f>IFERROR(IF(I1320=1,VLOOKUP(F1320,Lookup!$A$2:$B$15,2,FALSE),0),0.5)</f>
        <v>0</v>
      </c>
      <c r="S1320">
        <f>IF(K1320=1,1,IFERROR(IF(H1320="pass",VLOOKUP(F1320,[1]Lookup!$D$2:$E$26,2,FALSE),0),1.6))</f>
        <v>1.6</v>
      </c>
      <c r="T1320" s="6">
        <v>1.53</v>
      </c>
      <c r="U1320" s="6">
        <f t="shared" si="20"/>
        <v>1.53</v>
      </c>
      <c r="V1320" t="s">
        <v>87</v>
      </c>
    </row>
    <row r="1321" spans="1:22" hidden="1">
      <c r="A1321">
        <v>2796</v>
      </c>
      <c r="B1321" s="22">
        <v>1</v>
      </c>
      <c r="C1321" s="22" t="s">
        <v>11</v>
      </c>
      <c r="D1321" s="22" t="s">
        <v>28</v>
      </c>
      <c r="E1321" s="22">
        <v>43</v>
      </c>
      <c r="F1321" s="22">
        <v>57</v>
      </c>
      <c r="G1321" s="22" t="s">
        <v>2695</v>
      </c>
      <c r="H1321" s="22" t="s">
        <v>439</v>
      </c>
      <c r="I1321" s="22">
        <v>0</v>
      </c>
      <c r="J1321" s="22">
        <v>1</v>
      </c>
      <c r="K1321" s="22">
        <v>0</v>
      </c>
      <c r="L1321" s="22">
        <v>0</v>
      </c>
      <c r="M1321" s="22" t="s">
        <v>2644</v>
      </c>
      <c r="N1321" s="22">
        <v>7</v>
      </c>
      <c r="O1321" s="22">
        <v>7</v>
      </c>
      <c r="P1321" s="22">
        <v>0</v>
      </c>
      <c r="Q1321" s="22">
        <v>1</v>
      </c>
      <c r="R1321">
        <f>IFERROR(IF(I1321=1,VLOOKUP(F1321,Lookup!$A$2:$B$15,2,FALSE),0),0.5)</f>
        <v>0</v>
      </c>
      <c r="S1321">
        <f>IF(K1321=1,1,IFERROR(IF(H1321="pass",VLOOKUP(F1321,[1]Lookup!$D$2:$E$26,2,FALSE),0),1.6))</f>
        <v>1.6</v>
      </c>
      <c r="T1321" s="6">
        <v>1.7225000000000001</v>
      </c>
      <c r="U1321" s="6">
        <f t="shared" si="20"/>
        <v>1.7225000000000001</v>
      </c>
      <c r="V1321" t="s">
        <v>97</v>
      </c>
    </row>
    <row r="1322" spans="1:22" hidden="1">
      <c r="A1322">
        <v>2797</v>
      </c>
      <c r="B1322" s="22">
        <v>1</v>
      </c>
      <c r="C1322" s="22" t="s">
        <v>11</v>
      </c>
      <c r="D1322" s="22" t="s">
        <v>28</v>
      </c>
      <c r="E1322" s="22">
        <v>43</v>
      </c>
      <c r="F1322" s="22">
        <v>57</v>
      </c>
      <c r="G1322" s="22" t="s">
        <v>2696</v>
      </c>
      <c r="H1322" s="22" t="s">
        <v>439</v>
      </c>
      <c r="I1322" s="22">
        <v>0</v>
      </c>
      <c r="J1322" s="22">
        <v>1</v>
      </c>
      <c r="K1322" s="22">
        <v>0</v>
      </c>
      <c r="L1322" s="22">
        <v>0</v>
      </c>
      <c r="M1322" s="22" t="s">
        <v>2652</v>
      </c>
      <c r="N1322" s="22">
        <v>15</v>
      </c>
      <c r="O1322" s="22">
        <v>15</v>
      </c>
      <c r="P1322" s="22">
        <v>0</v>
      </c>
      <c r="Q1322" s="22">
        <v>1</v>
      </c>
      <c r="R1322">
        <f>IFERROR(IF(I1322=1,VLOOKUP(F1322,Lookup!$A$2:$B$15,2,FALSE),0),0.5)</f>
        <v>0</v>
      </c>
      <c r="S1322">
        <f>IF(K1322=1,1,IFERROR(IF(H1322="pass",VLOOKUP(F1322,[1]Lookup!$D$2:$E$26,2,FALSE),0),1.6))</f>
        <v>1.6</v>
      </c>
      <c r="T1322" s="6">
        <v>1.8625</v>
      </c>
      <c r="U1322" s="6">
        <f t="shared" si="20"/>
        <v>1.8625</v>
      </c>
      <c r="V1322" t="s">
        <v>543</v>
      </c>
    </row>
    <row r="1323" spans="1:22" hidden="1">
      <c r="A1323">
        <v>2808</v>
      </c>
      <c r="B1323" s="22">
        <v>1</v>
      </c>
      <c r="C1323" s="22" t="s">
        <v>11</v>
      </c>
      <c r="D1323" s="22" t="s">
        <v>28</v>
      </c>
      <c r="E1323" s="22">
        <v>44</v>
      </c>
      <c r="F1323" s="22">
        <v>56</v>
      </c>
      <c r="G1323" s="22" t="s">
        <v>2699</v>
      </c>
      <c r="H1323" s="22" t="s">
        <v>439</v>
      </c>
      <c r="I1323" s="22">
        <v>0</v>
      </c>
      <c r="J1323" s="22">
        <v>1</v>
      </c>
      <c r="K1323" s="22">
        <v>0</v>
      </c>
      <c r="L1323" s="22">
        <v>0</v>
      </c>
      <c r="M1323" s="22" t="s">
        <v>2644</v>
      </c>
      <c r="N1323" s="22">
        <v>8</v>
      </c>
      <c r="O1323" s="22">
        <v>8</v>
      </c>
      <c r="P1323" s="22">
        <v>0</v>
      </c>
      <c r="Q1323" s="22">
        <v>1</v>
      </c>
      <c r="R1323">
        <f>IFERROR(IF(I1323=1,VLOOKUP(F1323,Lookup!$A$2:$B$15,2,FALSE),0),0.5)</f>
        <v>0</v>
      </c>
      <c r="S1323">
        <f>IF(K1323=1,1,IFERROR(IF(H1323="pass",VLOOKUP(F1323,[1]Lookup!$D$2:$E$26,2,FALSE),0),1.6))</f>
        <v>1.6</v>
      </c>
      <c r="T1323" s="6">
        <v>1.74</v>
      </c>
      <c r="U1323" s="6">
        <f t="shared" si="20"/>
        <v>1.74</v>
      </c>
      <c r="V1323" t="s">
        <v>97</v>
      </c>
    </row>
    <row r="1324" spans="1:22" hidden="1">
      <c r="A1324">
        <v>2810</v>
      </c>
      <c r="B1324" s="22">
        <v>1</v>
      </c>
      <c r="C1324" s="22" t="s">
        <v>11</v>
      </c>
      <c r="D1324" s="22" t="s">
        <v>28</v>
      </c>
      <c r="E1324" s="22">
        <v>26</v>
      </c>
      <c r="F1324" s="22">
        <v>74</v>
      </c>
      <c r="G1324" s="22" t="s">
        <v>2701</v>
      </c>
      <c r="H1324" s="22" t="s">
        <v>439</v>
      </c>
      <c r="I1324" s="22">
        <v>0</v>
      </c>
      <c r="J1324" s="22">
        <v>1</v>
      </c>
      <c r="K1324" s="22">
        <v>0</v>
      </c>
      <c r="L1324" s="22">
        <v>0</v>
      </c>
      <c r="M1324" s="22" t="s">
        <v>2667</v>
      </c>
      <c r="N1324" s="22">
        <v>4</v>
      </c>
      <c r="O1324" s="22">
        <v>4</v>
      </c>
      <c r="P1324" s="22">
        <v>0</v>
      </c>
      <c r="Q1324" s="22">
        <v>1</v>
      </c>
      <c r="R1324">
        <f>IFERROR(IF(I1324=1,VLOOKUP(F1324,Lookup!$A$2:$B$15,2,FALSE),0),0.5)</f>
        <v>0</v>
      </c>
      <c r="S1324">
        <f>IF(K1324=1,1,IFERROR(IF(H1324="pass",VLOOKUP(F1324,[1]Lookup!$D$2:$E$26,2,FALSE),0),1.6))</f>
        <v>1.6</v>
      </c>
      <c r="T1324" s="6">
        <v>1.6700000000000002</v>
      </c>
      <c r="U1324" s="6">
        <f t="shared" si="20"/>
        <v>1.6700000000000002</v>
      </c>
      <c r="V1324" t="s">
        <v>87</v>
      </c>
    </row>
    <row r="1325" spans="1:22" hidden="1">
      <c r="A1325">
        <v>2814</v>
      </c>
      <c r="B1325" s="22">
        <v>1</v>
      </c>
      <c r="C1325" s="22" t="s">
        <v>28</v>
      </c>
      <c r="D1325" s="22" t="s">
        <v>11</v>
      </c>
      <c r="E1325" s="22">
        <v>58</v>
      </c>
      <c r="F1325" s="22">
        <v>42</v>
      </c>
      <c r="G1325" s="22" t="s">
        <v>2703</v>
      </c>
      <c r="H1325" s="22" t="s">
        <v>439</v>
      </c>
      <c r="I1325" s="22">
        <v>0</v>
      </c>
      <c r="J1325" s="22">
        <v>1</v>
      </c>
      <c r="K1325" s="22">
        <v>0</v>
      </c>
      <c r="L1325" s="22">
        <v>0</v>
      </c>
      <c r="M1325" s="22" t="s">
        <v>2635</v>
      </c>
      <c r="N1325" s="22">
        <v>7</v>
      </c>
      <c r="O1325" s="22">
        <v>7</v>
      </c>
      <c r="P1325" s="22">
        <v>0</v>
      </c>
      <c r="Q1325" s="22">
        <v>1</v>
      </c>
      <c r="R1325">
        <f>IFERROR(IF(I1325=1,VLOOKUP(F1325,Lookup!$A$2:$B$15,2,FALSE),0),0.5)</f>
        <v>0</v>
      </c>
      <c r="S1325">
        <f>IF(K1325=1,1,IFERROR(IF(H1325="pass",VLOOKUP(F1325,[1]Lookup!$D$2:$E$26,2,FALSE),0),1.6))</f>
        <v>1.6</v>
      </c>
      <c r="T1325" s="6">
        <v>1.7225000000000001</v>
      </c>
      <c r="U1325" s="6">
        <f t="shared" si="20"/>
        <v>1.7225000000000001</v>
      </c>
      <c r="V1325" t="s">
        <v>507</v>
      </c>
    </row>
    <row r="1326" spans="1:22" hidden="1">
      <c r="A1326">
        <v>2817</v>
      </c>
      <c r="B1326" s="22">
        <v>1</v>
      </c>
      <c r="C1326" s="22" t="s">
        <v>28</v>
      </c>
      <c r="D1326" s="22" t="s">
        <v>11</v>
      </c>
      <c r="E1326" s="22">
        <v>42</v>
      </c>
      <c r="F1326" s="22">
        <v>58</v>
      </c>
      <c r="G1326" s="22" t="s">
        <v>2705</v>
      </c>
      <c r="H1326" s="22" t="s">
        <v>439</v>
      </c>
      <c r="I1326" s="22">
        <v>0</v>
      </c>
      <c r="J1326" s="22">
        <v>1</v>
      </c>
      <c r="K1326" s="22">
        <v>0</v>
      </c>
      <c r="L1326" s="22">
        <v>0</v>
      </c>
      <c r="M1326" s="22" t="s">
        <v>2633</v>
      </c>
      <c r="N1326" s="22">
        <v>7</v>
      </c>
      <c r="O1326" s="22">
        <v>7</v>
      </c>
      <c r="P1326" s="22">
        <v>0</v>
      </c>
      <c r="Q1326" s="22">
        <v>1</v>
      </c>
      <c r="R1326">
        <f>IFERROR(IF(I1326=1,VLOOKUP(F1326,Lookup!$A$2:$B$15,2,FALSE),0),0.5)</f>
        <v>0</v>
      </c>
      <c r="S1326">
        <f>IF(K1326=1,1,IFERROR(IF(H1326="pass",VLOOKUP(F1326,[1]Lookup!$D$2:$E$26,2,FALSE),0),1.6))</f>
        <v>1.6</v>
      </c>
      <c r="T1326" s="6">
        <v>1.7225000000000001</v>
      </c>
      <c r="U1326" s="6">
        <f t="shared" si="20"/>
        <v>1.7225000000000001</v>
      </c>
      <c r="V1326" t="s">
        <v>92</v>
      </c>
    </row>
    <row r="1327" spans="1:22" hidden="1">
      <c r="A1327">
        <v>2818</v>
      </c>
      <c r="B1327" s="22">
        <v>1</v>
      </c>
      <c r="C1327" s="22" t="s">
        <v>28</v>
      </c>
      <c r="D1327" s="22" t="s">
        <v>11</v>
      </c>
      <c r="E1327" s="22">
        <v>42</v>
      </c>
      <c r="F1327" s="22">
        <v>58</v>
      </c>
      <c r="G1327" s="22" t="s">
        <v>2706</v>
      </c>
      <c r="H1327" s="22" t="s">
        <v>439</v>
      </c>
      <c r="I1327" s="22">
        <v>0</v>
      </c>
      <c r="J1327" s="22">
        <v>1</v>
      </c>
      <c r="K1327" s="22">
        <v>0</v>
      </c>
      <c r="L1327" s="22">
        <v>0</v>
      </c>
      <c r="M1327" s="22" t="s">
        <v>1294</v>
      </c>
      <c r="N1327" s="22">
        <v>4</v>
      </c>
      <c r="O1327" s="22">
        <v>4</v>
      </c>
      <c r="P1327" s="22">
        <v>0</v>
      </c>
      <c r="Q1327" s="22">
        <v>1</v>
      </c>
      <c r="R1327">
        <f>IFERROR(IF(I1327=1,VLOOKUP(F1327,Lookup!$A$2:$B$15,2,FALSE),0),0.5)</f>
        <v>0</v>
      </c>
      <c r="S1327">
        <f>IF(K1327=1,1,IFERROR(IF(H1327="pass",VLOOKUP(F1327,[1]Lookup!$D$2:$E$26,2,FALSE),0),1.6))</f>
        <v>1.6</v>
      </c>
      <c r="T1327" s="6">
        <v>1.6700000000000002</v>
      </c>
      <c r="U1327" s="6">
        <f t="shared" si="20"/>
        <v>1.6700000000000002</v>
      </c>
      <c r="V1327" t="s">
        <v>419</v>
      </c>
    </row>
    <row r="1328" spans="1:22" hidden="1">
      <c r="A1328">
        <v>2830</v>
      </c>
      <c r="B1328" s="22">
        <v>1</v>
      </c>
      <c r="C1328" s="22" t="s">
        <v>28</v>
      </c>
      <c r="D1328" s="22" t="s">
        <v>11</v>
      </c>
      <c r="E1328" s="22">
        <v>66</v>
      </c>
      <c r="F1328" s="22">
        <v>34</v>
      </c>
      <c r="G1328" s="22" t="s">
        <v>2713</v>
      </c>
      <c r="H1328" s="22" t="s">
        <v>439</v>
      </c>
      <c r="I1328" s="22">
        <v>0</v>
      </c>
      <c r="J1328" s="22">
        <v>1</v>
      </c>
      <c r="K1328" s="22">
        <v>0</v>
      </c>
      <c r="L1328" s="22">
        <v>0</v>
      </c>
      <c r="M1328" s="22" t="s">
        <v>2714</v>
      </c>
      <c r="N1328" s="22">
        <v>1</v>
      </c>
      <c r="O1328" s="22">
        <v>1</v>
      </c>
      <c r="P1328" s="22">
        <v>0</v>
      </c>
      <c r="Q1328" s="22">
        <v>1</v>
      </c>
      <c r="R1328">
        <f>IFERROR(IF(I1328=1,VLOOKUP(F1328,Lookup!$A$2:$B$15,2,FALSE),0),0.5)</f>
        <v>0</v>
      </c>
      <c r="S1328">
        <f>IF(K1328=1,1,IFERROR(IF(H1328="pass",VLOOKUP(F1328,[1]Lookup!$D$2:$E$26,2,FALSE),0),1.6))</f>
        <v>1.6</v>
      </c>
      <c r="T1328" s="6">
        <v>1.6175000000000002</v>
      </c>
      <c r="U1328" s="6">
        <f t="shared" si="20"/>
        <v>1.6175000000000002</v>
      </c>
      <c r="V1328" t="s">
        <v>414</v>
      </c>
    </row>
    <row r="1329" spans="1:22" hidden="1">
      <c r="A1329">
        <v>2832</v>
      </c>
      <c r="B1329" s="22">
        <v>1</v>
      </c>
      <c r="C1329" s="22" t="s">
        <v>28</v>
      </c>
      <c r="D1329" s="22" t="s">
        <v>11</v>
      </c>
      <c r="E1329" s="22">
        <v>60</v>
      </c>
      <c r="F1329" s="22">
        <v>40</v>
      </c>
      <c r="G1329" s="22" t="s">
        <v>2716</v>
      </c>
      <c r="H1329" s="22" t="s">
        <v>439</v>
      </c>
      <c r="I1329" s="22">
        <v>0</v>
      </c>
      <c r="J1329" s="22">
        <v>1</v>
      </c>
      <c r="K1329" s="22">
        <v>0</v>
      </c>
      <c r="L1329" s="22">
        <v>0</v>
      </c>
      <c r="M1329" s="22" t="s">
        <v>1294</v>
      </c>
      <c r="N1329" s="22">
        <v>0</v>
      </c>
      <c r="O1329" s="22">
        <v>0</v>
      </c>
      <c r="P1329" s="22">
        <v>0</v>
      </c>
      <c r="Q1329" s="22">
        <v>1</v>
      </c>
      <c r="R1329">
        <f>IFERROR(IF(I1329=1,VLOOKUP(F1329,Lookup!$A$2:$B$15,2,FALSE),0),0.5)</f>
        <v>0</v>
      </c>
      <c r="S1329">
        <f>IF(K1329=1,1,IFERROR(IF(H1329="pass",VLOOKUP(F1329,[1]Lookup!$D$2:$E$26,2,FALSE),0),1.6))</f>
        <v>1.6</v>
      </c>
      <c r="T1329" s="6">
        <v>1.6</v>
      </c>
      <c r="U1329" s="6">
        <f t="shared" si="20"/>
        <v>1.6</v>
      </c>
      <c r="V1329" t="s">
        <v>419</v>
      </c>
    </row>
    <row r="1330" spans="1:22" hidden="1">
      <c r="A1330">
        <v>2833</v>
      </c>
      <c r="B1330" s="22">
        <v>1</v>
      </c>
      <c r="C1330" s="22" t="s">
        <v>28</v>
      </c>
      <c r="D1330" s="22" t="s">
        <v>11</v>
      </c>
      <c r="E1330" s="22">
        <v>49</v>
      </c>
      <c r="F1330" s="22">
        <v>51</v>
      </c>
      <c r="G1330" s="22" t="s">
        <v>2717</v>
      </c>
      <c r="H1330" s="22" t="s">
        <v>439</v>
      </c>
      <c r="I1330" s="22">
        <v>0</v>
      </c>
      <c r="J1330" s="22">
        <v>1</v>
      </c>
      <c r="K1330" s="22">
        <v>0</v>
      </c>
      <c r="L1330" s="22">
        <v>0</v>
      </c>
      <c r="M1330" s="22" t="s">
        <v>1294</v>
      </c>
      <c r="N1330" s="22">
        <v>0</v>
      </c>
      <c r="O1330" s="22">
        <v>0</v>
      </c>
      <c r="P1330" s="22">
        <v>0</v>
      </c>
      <c r="Q1330" s="22">
        <v>1</v>
      </c>
      <c r="R1330">
        <f>IFERROR(IF(I1330=1,VLOOKUP(F1330,Lookup!$A$2:$B$15,2,FALSE),0),0.5)</f>
        <v>0</v>
      </c>
      <c r="S1330">
        <f>IF(K1330=1,1,IFERROR(IF(H1330="pass",VLOOKUP(F1330,[1]Lookup!$D$2:$E$26,2,FALSE),0),1.6))</f>
        <v>1.6</v>
      </c>
      <c r="T1330" s="6">
        <v>1.6</v>
      </c>
      <c r="U1330" s="6">
        <f t="shared" si="20"/>
        <v>1.6</v>
      </c>
      <c r="V1330" t="s">
        <v>419</v>
      </c>
    </row>
    <row r="1331" spans="1:22" hidden="1">
      <c r="A1331">
        <v>2834</v>
      </c>
      <c r="B1331" s="22">
        <v>1</v>
      </c>
      <c r="C1331" s="22" t="s">
        <v>28</v>
      </c>
      <c r="D1331" s="22" t="s">
        <v>11</v>
      </c>
      <c r="E1331" s="22">
        <v>43</v>
      </c>
      <c r="F1331" s="22">
        <v>57</v>
      </c>
      <c r="G1331" s="22" t="s">
        <v>2718</v>
      </c>
      <c r="H1331" s="22" t="s">
        <v>439</v>
      </c>
      <c r="I1331" s="22">
        <v>0</v>
      </c>
      <c r="J1331" s="22">
        <v>1</v>
      </c>
      <c r="K1331" s="22">
        <v>0</v>
      </c>
      <c r="L1331" s="22">
        <v>0</v>
      </c>
      <c r="M1331" s="22" t="s">
        <v>2633</v>
      </c>
      <c r="N1331" s="22">
        <v>-4</v>
      </c>
      <c r="O1331" s="22">
        <v>-4</v>
      </c>
      <c r="P1331" s="22">
        <v>0</v>
      </c>
      <c r="Q1331" s="22">
        <v>1</v>
      </c>
      <c r="R1331">
        <f>IFERROR(IF(I1331=1,VLOOKUP(F1331,Lookup!$A$2:$B$15,2,FALSE),0),0.5)</f>
        <v>0</v>
      </c>
      <c r="S1331">
        <f>IF(K1331=1,1,IFERROR(IF(H1331="pass",VLOOKUP(F1331,[1]Lookup!$D$2:$E$26,2,FALSE),0),1.6))</f>
        <v>1.6</v>
      </c>
      <c r="T1331" s="6">
        <v>1.53</v>
      </c>
      <c r="U1331" s="6">
        <f t="shared" si="20"/>
        <v>1.53</v>
      </c>
      <c r="V1331" t="s">
        <v>92</v>
      </c>
    </row>
    <row r="1332" spans="1:22" hidden="1">
      <c r="A1332">
        <v>2839</v>
      </c>
      <c r="B1332" s="22">
        <v>1</v>
      </c>
      <c r="C1332" s="22" t="s">
        <v>11</v>
      </c>
      <c r="D1332" s="22" t="s">
        <v>28</v>
      </c>
      <c r="E1332" s="22">
        <v>63</v>
      </c>
      <c r="F1332" s="22">
        <v>37</v>
      </c>
      <c r="G1332" s="22" t="s">
        <v>2721</v>
      </c>
      <c r="H1332" s="22" t="s">
        <v>439</v>
      </c>
      <c r="I1332" s="22">
        <v>0</v>
      </c>
      <c r="J1332" s="22">
        <v>1</v>
      </c>
      <c r="K1332" s="22">
        <v>0</v>
      </c>
      <c r="L1332" s="22">
        <v>0</v>
      </c>
      <c r="M1332" s="22" t="s">
        <v>2667</v>
      </c>
      <c r="N1332" s="22">
        <v>-4</v>
      </c>
      <c r="O1332" s="22">
        <v>-4</v>
      </c>
      <c r="P1332" s="22">
        <v>0</v>
      </c>
      <c r="Q1332" s="22">
        <v>1</v>
      </c>
      <c r="R1332">
        <f>IFERROR(IF(I1332=1,VLOOKUP(F1332,Lookup!$A$2:$B$15,2,FALSE),0),0.5)</f>
        <v>0</v>
      </c>
      <c r="S1332">
        <f>IF(K1332=1,1,IFERROR(IF(H1332="pass",VLOOKUP(F1332,[1]Lookup!$D$2:$E$26,2,FALSE),0),1.6))</f>
        <v>1.6</v>
      </c>
      <c r="T1332" s="6">
        <v>1.53</v>
      </c>
      <c r="U1332" s="6">
        <f t="shared" si="20"/>
        <v>1.53</v>
      </c>
      <c r="V1332" t="s">
        <v>87</v>
      </c>
    </row>
    <row r="1333" spans="1:22" hidden="1">
      <c r="A1333">
        <v>2850</v>
      </c>
      <c r="B1333" s="22">
        <v>1</v>
      </c>
      <c r="C1333" s="22" t="s">
        <v>11</v>
      </c>
      <c r="D1333" s="22" t="s">
        <v>28</v>
      </c>
      <c r="E1333" s="22">
        <v>53</v>
      </c>
      <c r="F1333" s="22">
        <v>47</v>
      </c>
      <c r="G1333" s="22" t="s">
        <v>2728</v>
      </c>
      <c r="H1333" s="22" t="s">
        <v>439</v>
      </c>
      <c r="I1333" s="22">
        <v>0</v>
      </c>
      <c r="J1333" s="22">
        <v>1</v>
      </c>
      <c r="K1333" s="22">
        <v>0</v>
      </c>
      <c r="L1333" s="22">
        <v>0</v>
      </c>
      <c r="M1333" s="22" t="s">
        <v>2652</v>
      </c>
      <c r="N1333" s="22">
        <v>10</v>
      </c>
      <c r="O1333" s="22">
        <v>10</v>
      </c>
      <c r="P1333" s="22">
        <v>0</v>
      </c>
      <c r="Q1333" s="22">
        <v>1</v>
      </c>
      <c r="R1333">
        <f>IFERROR(IF(I1333=1,VLOOKUP(F1333,Lookup!$A$2:$B$15,2,FALSE),0),0.5)</f>
        <v>0</v>
      </c>
      <c r="S1333">
        <f>IF(K1333=1,1,IFERROR(IF(H1333="pass",VLOOKUP(F1333,[1]Lookup!$D$2:$E$26,2,FALSE),0),1.6))</f>
        <v>1.6</v>
      </c>
      <c r="T1333" s="6">
        <v>1.7750000000000001</v>
      </c>
      <c r="U1333" s="6">
        <f t="shared" si="20"/>
        <v>1.7750000000000001</v>
      </c>
      <c r="V1333" t="s">
        <v>543</v>
      </c>
    </row>
    <row r="1334" spans="1:22" hidden="1">
      <c r="A1334">
        <v>2851</v>
      </c>
      <c r="B1334" s="22">
        <v>1</v>
      </c>
      <c r="C1334" s="22" t="s">
        <v>11</v>
      </c>
      <c r="D1334" s="22" t="s">
        <v>28</v>
      </c>
      <c r="E1334" s="22">
        <v>53</v>
      </c>
      <c r="F1334" s="22">
        <v>47</v>
      </c>
      <c r="G1334" s="22" t="s">
        <v>2729</v>
      </c>
      <c r="H1334" s="22" t="s">
        <v>439</v>
      </c>
      <c r="I1334" s="22">
        <v>0</v>
      </c>
      <c r="J1334" s="22">
        <v>1</v>
      </c>
      <c r="K1334" s="22">
        <v>0</v>
      </c>
      <c r="L1334" s="22">
        <v>0</v>
      </c>
      <c r="M1334" s="22" t="s">
        <v>2687</v>
      </c>
      <c r="N1334" s="22">
        <v>0</v>
      </c>
      <c r="O1334" s="22">
        <v>0</v>
      </c>
      <c r="P1334" s="22">
        <v>0</v>
      </c>
      <c r="Q1334" s="22">
        <v>1</v>
      </c>
      <c r="R1334">
        <f>IFERROR(IF(I1334=1,VLOOKUP(F1334,Lookup!$A$2:$B$15,2,FALSE),0),0.5)</f>
        <v>0</v>
      </c>
      <c r="S1334">
        <f>IF(K1334=1,1,IFERROR(IF(H1334="pass",VLOOKUP(F1334,[1]Lookup!$D$2:$E$26,2,FALSE),0),1.6))</f>
        <v>1.6</v>
      </c>
      <c r="T1334" s="6">
        <v>1.6</v>
      </c>
      <c r="U1334" s="6">
        <f t="shared" si="20"/>
        <v>1.6</v>
      </c>
      <c r="V1334" t="s">
        <v>370</v>
      </c>
    </row>
    <row r="1335" spans="1:22" hidden="1">
      <c r="A1335">
        <v>2854</v>
      </c>
      <c r="B1335" s="22">
        <v>1</v>
      </c>
      <c r="C1335" s="22" t="s">
        <v>11</v>
      </c>
      <c r="D1335" s="22" t="s">
        <v>28</v>
      </c>
      <c r="E1335" s="22">
        <v>46</v>
      </c>
      <c r="F1335" s="22">
        <v>54</v>
      </c>
      <c r="G1335" s="22" t="s">
        <v>2731</v>
      </c>
      <c r="H1335" s="22" t="s">
        <v>439</v>
      </c>
      <c r="I1335" s="22">
        <v>0</v>
      </c>
      <c r="J1335" s="22">
        <v>1</v>
      </c>
      <c r="K1335" s="22">
        <v>0</v>
      </c>
      <c r="L1335" s="22">
        <v>0</v>
      </c>
      <c r="M1335" s="22" t="s">
        <v>2644</v>
      </c>
      <c r="N1335" s="22">
        <v>-5</v>
      </c>
      <c r="O1335" s="22">
        <v>-5</v>
      </c>
      <c r="P1335" s="22">
        <v>0</v>
      </c>
      <c r="Q1335" s="22">
        <v>1</v>
      </c>
      <c r="R1335">
        <f>IFERROR(IF(I1335=1,VLOOKUP(F1335,Lookup!$A$2:$B$15,2,FALSE),0),0.5)</f>
        <v>0</v>
      </c>
      <c r="S1335">
        <f>IF(K1335=1,1,IFERROR(IF(H1335="pass",VLOOKUP(F1335,[1]Lookup!$D$2:$E$26,2,FALSE),0),1.6))</f>
        <v>1.6</v>
      </c>
      <c r="T1335" s="6">
        <v>1.5125000000000002</v>
      </c>
      <c r="U1335" s="6">
        <f t="shared" si="20"/>
        <v>1.5125000000000002</v>
      </c>
      <c r="V1335" t="s">
        <v>97</v>
      </c>
    </row>
    <row r="1336" spans="1:22" hidden="1">
      <c r="A1336">
        <v>2858</v>
      </c>
      <c r="B1336" s="22">
        <v>1</v>
      </c>
      <c r="C1336" s="22" t="s">
        <v>28</v>
      </c>
      <c r="D1336" s="22" t="s">
        <v>11</v>
      </c>
      <c r="E1336" s="22">
        <v>52</v>
      </c>
      <c r="F1336" s="22">
        <v>48</v>
      </c>
      <c r="G1336" s="22" t="s">
        <v>2733</v>
      </c>
      <c r="H1336" s="22" t="s">
        <v>439</v>
      </c>
      <c r="I1336" s="22">
        <v>0</v>
      </c>
      <c r="J1336" s="22">
        <v>1</v>
      </c>
      <c r="K1336" s="22">
        <v>0</v>
      </c>
      <c r="L1336" s="22">
        <v>0</v>
      </c>
      <c r="M1336" s="22" t="s">
        <v>2734</v>
      </c>
      <c r="N1336" s="22">
        <v>5</v>
      </c>
      <c r="O1336" s="22">
        <v>5</v>
      </c>
      <c r="P1336" s="22">
        <v>0</v>
      </c>
      <c r="Q1336" s="22">
        <v>1</v>
      </c>
      <c r="R1336">
        <f>IFERROR(IF(I1336=1,VLOOKUP(F1336,Lookup!$A$2:$B$15,2,FALSE),0),0.5)</f>
        <v>0</v>
      </c>
      <c r="S1336">
        <f>IF(K1336=1,1,IFERROR(IF(H1336="pass",VLOOKUP(F1336,[1]Lookup!$D$2:$E$26,2,FALSE),0),1.6))</f>
        <v>1.6</v>
      </c>
      <c r="T1336" s="6">
        <v>1.6875</v>
      </c>
      <c r="U1336" s="6">
        <f t="shared" si="20"/>
        <v>1.6875</v>
      </c>
      <c r="V1336" t="s">
        <v>536</v>
      </c>
    </row>
    <row r="1337" spans="1:22" hidden="1">
      <c r="A1337">
        <v>2861</v>
      </c>
      <c r="B1337" s="22">
        <v>1</v>
      </c>
      <c r="C1337" s="22" t="s">
        <v>28</v>
      </c>
      <c r="D1337" s="22" t="s">
        <v>11</v>
      </c>
      <c r="E1337" s="22">
        <v>52</v>
      </c>
      <c r="F1337" s="22">
        <v>48</v>
      </c>
      <c r="G1337" s="22" t="s">
        <v>2735</v>
      </c>
      <c r="H1337" s="22" t="s">
        <v>439</v>
      </c>
      <c r="I1337" s="22">
        <v>0</v>
      </c>
      <c r="J1337" s="22">
        <v>1</v>
      </c>
      <c r="K1337" s="22">
        <v>0</v>
      </c>
      <c r="L1337" s="22">
        <v>0</v>
      </c>
      <c r="M1337" s="22" t="s">
        <v>2734</v>
      </c>
      <c r="N1337" s="22">
        <v>-3</v>
      </c>
      <c r="O1337" s="22">
        <v>-3</v>
      </c>
      <c r="P1337" s="22">
        <v>0</v>
      </c>
      <c r="Q1337" s="22">
        <v>1</v>
      </c>
      <c r="R1337">
        <f>IFERROR(IF(I1337=1,VLOOKUP(F1337,Lookup!$A$2:$B$15,2,FALSE),0),0.5)</f>
        <v>0</v>
      </c>
      <c r="S1337">
        <f>IF(K1337=1,1,IFERROR(IF(H1337="pass",VLOOKUP(F1337,[1]Lookup!$D$2:$E$26,2,FALSE),0),1.6))</f>
        <v>1.6</v>
      </c>
      <c r="T1337" s="6">
        <v>1.5475000000000001</v>
      </c>
      <c r="U1337" s="6">
        <f t="shared" si="20"/>
        <v>1.5475000000000001</v>
      </c>
      <c r="V1337" t="s">
        <v>536</v>
      </c>
    </row>
    <row r="1338" spans="1:22" hidden="1">
      <c r="A1338">
        <v>2862</v>
      </c>
      <c r="B1338" s="22">
        <v>1</v>
      </c>
      <c r="C1338" s="22" t="s">
        <v>28</v>
      </c>
      <c r="D1338" s="22" t="s">
        <v>11</v>
      </c>
      <c r="E1338" s="22">
        <v>52</v>
      </c>
      <c r="F1338" s="22">
        <v>48</v>
      </c>
      <c r="G1338" s="22" t="s">
        <v>2736</v>
      </c>
      <c r="H1338" s="22" t="s">
        <v>439</v>
      </c>
      <c r="I1338" s="22">
        <v>0</v>
      </c>
      <c r="J1338" s="22">
        <v>1</v>
      </c>
      <c r="K1338" s="22">
        <v>0</v>
      </c>
      <c r="L1338" s="22">
        <v>0</v>
      </c>
      <c r="M1338" s="22" t="s">
        <v>2635</v>
      </c>
      <c r="N1338" s="22">
        <v>5</v>
      </c>
      <c r="O1338" s="22">
        <v>5</v>
      </c>
      <c r="P1338" s="22">
        <v>0</v>
      </c>
      <c r="Q1338" s="22">
        <v>1</v>
      </c>
      <c r="R1338">
        <f>IFERROR(IF(I1338=1,VLOOKUP(F1338,Lookup!$A$2:$B$15,2,FALSE),0),0.5)</f>
        <v>0</v>
      </c>
      <c r="S1338">
        <f>IF(K1338=1,1,IFERROR(IF(H1338="pass",VLOOKUP(F1338,[1]Lookup!$D$2:$E$26,2,FALSE),0),1.6))</f>
        <v>1.6</v>
      </c>
      <c r="T1338" s="6">
        <v>1.6875</v>
      </c>
      <c r="U1338" s="6">
        <f t="shared" si="20"/>
        <v>1.6875</v>
      </c>
      <c r="V1338" t="s">
        <v>507</v>
      </c>
    </row>
    <row r="1339" spans="1:22" hidden="1">
      <c r="A1339">
        <v>2863</v>
      </c>
      <c r="B1339" s="22">
        <v>1</v>
      </c>
      <c r="C1339" s="22" t="s">
        <v>28</v>
      </c>
      <c r="D1339" s="22" t="s">
        <v>11</v>
      </c>
      <c r="E1339" s="22">
        <v>47</v>
      </c>
      <c r="F1339" s="22">
        <v>53</v>
      </c>
      <c r="G1339" s="22" t="s">
        <v>2737</v>
      </c>
      <c r="H1339" s="22" t="s">
        <v>439</v>
      </c>
      <c r="I1339" s="22">
        <v>0</v>
      </c>
      <c r="J1339" s="22">
        <v>1</v>
      </c>
      <c r="K1339" s="22">
        <v>0</v>
      </c>
      <c r="L1339" s="22">
        <v>0</v>
      </c>
      <c r="M1339" s="22" t="s">
        <v>2734</v>
      </c>
      <c r="N1339" s="22">
        <v>4</v>
      </c>
      <c r="O1339" s="22">
        <v>4</v>
      </c>
      <c r="P1339" s="22">
        <v>0</v>
      </c>
      <c r="Q1339" s="22">
        <v>1</v>
      </c>
      <c r="R1339">
        <f>IFERROR(IF(I1339=1,VLOOKUP(F1339,Lookup!$A$2:$B$15,2,FALSE),0),0.5)</f>
        <v>0</v>
      </c>
      <c r="S1339">
        <f>IF(K1339=1,1,IFERROR(IF(H1339="pass",VLOOKUP(F1339,[1]Lookup!$D$2:$E$26,2,FALSE),0),1.6))</f>
        <v>1.6</v>
      </c>
      <c r="T1339" s="6">
        <v>1.6700000000000002</v>
      </c>
      <c r="U1339" s="6">
        <f t="shared" si="20"/>
        <v>1.6700000000000002</v>
      </c>
      <c r="V1339" t="s">
        <v>536</v>
      </c>
    </row>
    <row r="1340" spans="1:22" hidden="1">
      <c r="A1340">
        <v>2866</v>
      </c>
      <c r="B1340" s="22">
        <v>1</v>
      </c>
      <c r="C1340" s="22" t="s">
        <v>11</v>
      </c>
      <c r="D1340" s="22" t="s">
        <v>28</v>
      </c>
      <c r="E1340" s="22">
        <v>47</v>
      </c>
      <c r="F1340" s="22">
        <v>53</v>
      </c>
      <c r="G1340" s="22" t="s">
        <v>2740</v>
      </c>
      <c r="H1340" s="22" t="s">
        <v>439</v>
      </c>
      <c r="I1340" s="22">
        <v>0</v>
      </c>
      <c r="J1340" s="22">
        <v>1</v>
      </c>
      <c r="K1340" s="22">
        <v>0</v>
      </c>
      <c r="L1340" s="22">
        <v>0</v>
      </c>
      <c r="M1340" s="22" t="s">
        <v>2667</v>
      </c>
      <c r="N1340" s="22">
        <v>6</v>
      </c>
      <c r="O1340" s="22">
        <v>6</v>
      </c>
      <c r="P1340" s="22">
        <v>0</v>
      </c>
      <c r="Q1340" s="22">
        <v>1</v>
      </c>
      <c r="R1340">
        <f>IFERROR(IF(I1340=1,VLOOKUP(F1340,Lookup!$A$2:$B$15,2,FALSE),0),0.5)</f>
        <v>0</v>
      </c>
      <c r="S1340">
        <f>IF(K1340=1,1,IFERROR(IF(H1340="pass",VLOOKUP(F1340,[1]Lookup!$D$2:$E$26,2,FALSE),0),1.6))</f>
        <v>1.6</v>
      </c>
      <c r="T1340" s="6">
        <v>1.7050000000000001</v>
      </c>
      <c r="U1340" s="6">
        <f t="shared" si="20"/>
        <v>1.7050000000000001</v>
      </c>
      <c r="V1340" t="s">
        <v>87</v>
      </c>
    </row>
    <row r="1341" spans="1:22" hidden="1">
      <c r="A1341">
        <v>2870</v>
      </c>
      <c r="B1341" s="22">
        <v>1</v>
      </c>
      <c r="C1341" s="22" t="s">
        <v>28</v>
      </c>
      <c r="D1341" s="22" t="s">
        <v>11</v>
      </c>
      <c r="E1341" s="22">
        <v>73</v>
      </c>
      <c r="F1341" s="22">
        <v>27</v>
      </c>
      <c r="G1341" s="22" t="s">
        <v>2743</v>
      </c>
      <c r="H1341" s="22" t="s">
        <v>439</v>
      </c>
      <c r="I1341" s="22">
        <v>0</v>
      </c>
      <c r="J1341" s="22">
        <v>1</v>
      </c>
      <c r="K1341" s="22">
        <v>0</v>
      </c>
      <c r="L1341" s="22">
        <v>0</v>
      </c>
      <c r="M1341" s="22" t="s">
        <v>2633</v>
      </c>
      <c r="N1341" s="22">
        <v>5</v>
      </c>
      <c r="O1341" s="22">
        <v>5</v>
      </c>
      <c r="P1341" s="22">
        <v>0</v>
      </c>
      <c r="Q1341" s="22">
        <v>1</v>
      </c>
      <c r="R1341">
        <f>IFERROR(IF(I1341=1,VLOOKUP(F1341,Lookup!$A$2:$B$15,2,FALSE),0),0.5)</f>
        <v>0</v>
      </c>
      <c r="S1341">
        <f>IF(K1341=1,1,IFERROR(IF(H1341="pass",VLOOKUP(F1341,[1]Lookup!$D$2:$E$26,2,FALSE),0),1.6))</f>
        <v>1.6</v>
      </c>
      <c r="T1341" s="6">
        <v>1.6875</v>
      </c>
      <c r="U1341" s="6">
        <f t="shared" si="20"/>
        <v>1.6875</v>
      </c>
      <c r="V1341" t="s">
        <v>92</v>
      </c>
    </row>
    <row r="1342" spans="1:22" hidden="1">
      <c r="A1342">
        <v>2871</v>
      </c>
      <c r="B1342" s="22">
        <v>1</v>
      </c>
      <c r="C1342" s="22" t="s">
        <v>28</v>
      </c>
      <c r="D1342" s="22" t="s">
        <v>11</v>
      </c>
      <c r="E1342" s="22">
        <v>68</v>
      </c>
      <c r="F1342" s="22">
        <v>32</v>
      </c>
      <c r="G1342" s="22" t="s">
        <v>2744</v>
      </c>
      <c r="H1342" s="22" t="s">
        <v>439</v>
      </c>
      <c r="I1342" s="22">
        <v>0</v>
      </c>
      <c r="J1342" s="22">
        <v>1</v>
      </c>
      <c r="K1342" s="22">
        <v>0</v>
      </c>
      <c r="L1342" s="22">
        <v>0</v>
      </c>
      <c r="M1342" s="22" t="s">
        <v>2726</v>
      </c>
      <c r="N1342" s="22">
        <v>40</v>
      </c>
      <c r="O1342" s="22">
        <v>40</v>
      </c>
      <c r="P1342" s="22">
        <v>0</v>
      </c>
      <c r="Q1342" s="22">
        <v>1</v>
      </c>
      <c r="R1342">
        <f>IFERROR(IF(I1342=1,VLOOKUP(F1342,Lookup!$A$2:$B$15,2,FALSE),0),0.5)</f>
        <v>0</v>
      </c>
      <c r="S1342">
        <f>IF(K1342=1,1,IFERROR(IF(H1342="pass",VLOOKUP(F1342,[1]Lookup!$D$2:$E$26,2,FALSE),0),1.6))</f>
        <v>1.6</v>
      </c>
      <c r="T1342" s="6">
        <v>2.2999999999999998</v>
      </c>
      <c r="U1342" s="6">
        <f t="shared" si="20"/>
        <v>2.2999999999999998</v>
      </c>
      <c r="V1342" t="s">
        <v>156</v>
      </c>
    </row>
    <row r="1343" spans="1:22" hidden="1">
      <c r="A1343">
        <v>2873</v>
      </c>
      <c r="B1343" s="22">
        <v>1</v>
      </c>
      <c r="C1343" s="22" t="s">
        <v>28</v>
      </c>
      <c r="D1343" s="22" t="s">
        <v>11</v>
      </c>
      <c r="E1343" s="22">
        <v>55</v>
      </c>
      <c r="F1343" s="22">
        <v>45</v>
      </c>
      <c r="G1343" s="22" t="s">
        <v>2745</v>
      </c>
      <c r="H1343" s="22" t="s">
        <v>439</v>
      </c>
      <c r="I1343" s="22">
        <v>0</v>
      </c>
      <c r="J1343" s="22">
        <v>1</v>
      </c>
      <c r="K1343" s="22">
        <v>0</v>
      </c>
      <c r="L1343" s="22">
        <v>0</v>
      </c>
      <c r="M1343" s="22" t="s">
        <v>2633</v>
      </c>
      <c r="N1343" s="22">
        <v>3</v>
      </c>
      <c r="O1343" s="22">
        <v>3</v>
      </c>
      <c r="P1343" s="22">
        <v>0</v>
      </c>
      <c r="Q1343" s="22">
        <v>1</v>
      </c>
      <c r="R1343">
        <f>IFERROR(IF(I1343=1,VLOOKUP(F1343,Lookup!$A$2:$B$15,2,FALSE),0),0.5)</f>
        <v>0</v>
      </c>
      <c r="S1343">
        <f>IF(K1343=1,1,IFERROR(IF(H1343="pass",VLOOKUP(F1343,[1]Lookup!$D$2:$E$26,2,FALSE),0),1.6))</f>
        <v>1.6</v>
      </c>
      <c r="T1343" s="6">
        <v>1.6525000000000001</v>
      </c>
      <c r="U1343" s="6">
        <f t="shared" si="20"/>
        <v>1.6525000000000001</v>
      </c>
      <c r="V1343" t="s">
        <v>92</v>
      </c>
    </row>
    <row r="1344" spans="1:22" hidden="1">
      <c r="A1344">
        <v>2874</v>
      </c>
      <c r="B1344" s="22">
        <v>1</v>
      </c>
      <c r="C1344" s="22" t="s">
        <v>28</v>
      </c>
      <c r="D1344" s="22" t="s">
        <v>11</v>
      </c>
      <c r="E1344" s="22">
        <v>55</v>
      </c>
      <c r="F1344" s="22">
        <v>45</v>
      </c>
      <c r="G1344" s="22" t="s">
        <v>2746</v>
      </c>
      <c r="H1344" s="22" t="s">
        <v>439</v>
      </c>
      <c r="I1344" s="22">
        <v>0</v>
      </c>
      <c r="J1344" s="22">
        <v>1</v>
      </c>
      <c r="K1344" s="22">
        <v>0</v>
      </c>
      <c r="L1344" s="22">
        <v>0</v>
      </c>
      <c r="M1344" s="22" t="s">
        <v>2633</v>
      </c>
      <c r="N1344" s="22">
        <v>-5</v>
      </c>
      <c r="O1344" s="22">
        <v>-5</v>
      </c>
      <c r="P1344" s="22">
        <v>0</v>
      </c>
      <c r="Q1344" s="22">
        <v>1</v>
      </c>
      <c r="R1344">
        <f>IFERROR(IF(I1344=1,VLOOKUP(F1344,Lookup!$A$2:$B$15,2,FALSE),0),0.5)</f>
        <v>0</v>
      </c>
      <c r="S1344">
        <f>IF(K1344=1,1,IFERROR(IF(H1344="pass",VLOOKUP(F1344,[1]Lookup!$D$2:$E$26,2,FALSE),0),1.6))</f>
        <v>1.6</v>
      </c>
      <c r="T1344" s="6">
        <v>1.5125000000000002</v>
      </c>
      <c r="U1344" s="6">
        <f t="shared" si="20"/>
        <v>1.5125000000000002</v>
      </c>
      <c r="V1344" t="s">
        <v>92</v>
      </c>
    </row>
    <row r="1345" spans="1:22" hidden="1">
      <c r="A1345">
        <v>2875</v>
      </c>
      <c r="B1345" s="22">
        <v>1</v>
      </c>
      <c r="C1345" s="22" t="s">
        <v>28</v>
      </c>
      <c r="D1345" s="22" t="s">
        <v>11</v>
      </c>
      <c r="E1345" s="22">
        <v>49</v>
      </c>
      <c r="F1345" s="22">
        <v>51</v>
      </c>
      <c r="G1345" s="22" t="s">
        <v>2747</v>
      </c>
      <c r="H1345" s="22" t="s">
        <v>439</v>
      </c>
      <c r="I1345" s="22">
        <v>0</v>
      </c>
      <c r="J1345" s="22">
        <v>1</v>
      </c>
      <c r="K1345" s="22">
        <v>0</v>
      </c>
      <c r="L1345" s="22">
        <v>0</v>
      </c>
      <c r="M1345" s="22" t="s">
        <v>2633</v>
      </c>
      <c r="N1345" s="22">
        <v>2</v>
      </c>
      <c r="O1345" s="22">
        <v>2</v>
      </c>
      <c r="P1345" s="22">
        <v>0</v>
      </c>
      <c r="Q1345" s="22">
        <v>1</v>
      </c>
      <c r="R1345">
        <f>IFERROR(IF(I1345=1,VLOOKUP(F1345,Lookup!$A$2:$B$15,2,FALSE),0),0.5)</f>
        <v>0</v>
      </c>
      <c r="S1345">
        <f>IF(K1345=1,1,IFERROR(IF(H1345="pass",VLOOKUP(F1345,[1]Lookup!$D$2:$E$26,2,FALSE),0),1.6))</f>
        <v>1.6</v>
      </c>
      <c r="T1345" s="6">
        <v>1.635</v>
      </c>
      <c r="U1345" s="6">
        <f t="shared" si="20"/>
        <v>1.635</v>
      </c>
      <c r="V1345" t="s">
        <v>92</v>
      </c>
    </row>
    <row r="1346" spans="1:22" hidden="1">
      <c r="A1346">
        <v>2876</v>
      </c>
      <c r="B1346" s="22">
        <v>1</v>
      </c>
      <c r="C1346" s="22" t="s">
        <v>28</v>
      </c>
      <c r="D1346" s="22" t="s">
        <v>11</v>
      </c>
      <c r="E1346" s="22">
        <v>44</v>
      </c>
      <c r="F1346" s="22">
        <v>56</v>
      </c>
      <c r="G1346" s="22" t="s">
        <v>2748</v>
      </c>
      <c r="H1346" s="22" t="s">
        <v>439</v>
      </c>
      <c r="I1346" s="22">
        <v>0</v>
      </c>
      <c r="J1346" s="22">
        <v>1</v>
      </c>
      <c r="K1346" s="22">
        <v>0</v>
      </c>
      <c r="L1346" s="22">
        <v>0</v>
      </c>
      <c r="M1346" s="22" t="s">
        <v>1294</v>
      </c>
      <c r="N1346" s="22">
        <v>-1</v>
      </c>
      <c r="O1346" s="22">
        <v>-1</v>
      </c>
      <c r="P1346" s="22">
        <v>0</v>
      </c>
      <c r="Q1346" s="22">
        <v>1</v>
      </c>
      <c r="R1346">
        <f>IFERROR(IF(I1346=1,VLOOKUP(F1346,Lookup!$A$2:$B$15,2,FALSE),0),0.5)</f>
        <v>0</v>
      </c>
      <c r="S1346">
        <f>IF(K1346=1,1,IFERROR(IF(H1346="pass",VLOOKUP(F1346,[1]Lookup!$D$2:$E$26,2,FALSE),0),1.6))</f>
        <v>1.6</v>
      </c>
      <c r="T1346" s="6">
        <v>1.5825</v>
      </c>
      <c r="U1346" s="6">
        <f t="shared" si="20"/>
        <v>1.5825</v>
      </c>
      <c r="V1346" t="s">
        <v>419</v>
      </c>
    </row>
    <row r="1347" spans="1:22" hidden="1">
      <c r="A1347">
        <v>2877</v>
      </c>
      <c r="B1347" s="22">
        <v>1</v>
      </c>
      <c r="C1347" s="22" t="s">
        <v>28</v>
      </c>
      <c r="D1347" s="22" t="s">
        <v>11</v>
      </c>
      <c r="E1347" s="22">
        <v>41</v>
      </c>
      <c r="F1347" s="22">
        <v>59</v>
      </c>
      <c r="G1347" s="22" t="s">
        <v>2749</v>
      </c>
      <c r="H1347" s="22" t="s">
        <v>439</v>
      </c>
      <c r="I1347" s="22">
        <v>0</v>
      </c>
      <c r="J1347" s="22">
        <v>1</v>
      </c>
      <c r="K1347" s="22">
        <v>0</v>
      </c>
      <c r="L1347" s="22">
        <v>0</v>
      </c>
      <c r="M1347" s="22" t="s">
        <v>1294</v>
      </c>
      <c r="N1347" s="22">
        <v>3</v>
      </c>
      <c r="O1347" s="22">
        <v>3</v>
      </c>
      <c r="P1347" s="22">
        <v>0</v>
      </c>
      <c r="Q1347" s="22">
        <v>1</v>
      </c>
      <c r="R1347">
        <f>IFERROR(IF(I1347=1,VLOOKUP(F1347,Lookup!$A$2:$B$15,2,FALSE),0),0.5)</f>
        <v>0</v>
      </c>
      <c r="S1347">
        <f>IF(K1347=1,1,IFERROR(IF(H1347="pass",VLOOKUP(F1347,[1]Lookup!$D$2:$E$26,2,FALSE),0),1.6))</f>
        <v>1.6</v>
      </c>
      <c r="T1347" s="6">
        <v>1.6525000000000001</v>
      </c>
      <c r="U1347" s="6">
        <f t="shared" ref="U1347:U1410" si="21">R1347+IF(S1347&gt;=3.2,S1347,IF(AND(S1347&lt;3.2,S1347&gt;=1.8),S1347*0.66+T1347*0.34,T1347))+K1347*0.4735*2</f>
        <v>1.6525000000000001</v>
      </c>
      <c r="V1347" t="s">
        <v>419</v>
      </c>
    </row>
    <row r="1348" spans="1:22" hidden="1">
      <c r="A1348">
        <v>2878</v>
      </c>
      <c r="B1348" s="22">
        <v>1</v>
      </c>
      <c r="C1348" s="22" t="s">
        <v>28</v>
      </c>
      <c r="D1348" s="22" t="s">
        <v>11</v>
      </c>
      <c r="E1348" s="22">
        <v>33</v>
      </c>
      <c r="F1348" s="22">
        <v>67</v>
      </c>
      <c r="G1348" s="22" t="s">
        <v>2750</v>
      </c>
      <c r="H1348" s="22" t="s">
        <v>439</v>
      </c>
      <c r="I1348" s="22">
        <v>0</v>
      </c>
      <c r="J1348" s="22">
        <v>1</v>
      </c>
      <c r="K1348" s="22">
        <v>0</v>
      </c>
      <c r="L1348" s="22">
        <v>0</v>
      </c>
      <c r="M1348" s="22" t="s">
        <v>2726</v>
      </c>
      <c r="N1348" s="22">
        <v>6</v>
      </c>
      <c r="O1348" s="22">
        <v>6</v>
      </c>
      <c r="P1348" s="22">
        <v>0</v>
      </c>
      <c r="Q1348" s="22">
        <v>1</v>
      </c>
      <c r="R1348">
        <f>IFERROR(IF(I1348=1,VLOOKUP(F1348,Lookup!$A$2:$B$15,2,FALSE),0),0.5)</f>
        <v>0</v>
      </c>
      <c r="S1348">
        <f>IF(K1348=1,1,IFERROR(IF(H1348="pass",VLOOKUP(F1348,[1]Lookup!$D$2:$E$26,2,FALSE),0),1.6))</f>
        <v>1.6</v>
      </c>
      <c r="T1348" s="6">
        <v>1.7050000000000001</v>
      </c>
      <c r="U1348" s="6">
        <f t="shared" si="21"/>
        <v>1.7050000000000001</v>
      </c>
      <c r="V1348" t="s">
        <v>156</v>
      </c>
    </row>
    <row r="1349" spans="1:22" hidden="1">
      <c r="A1349">
        <v>2879</v>
      </c>
      <c r="B1349" s="22">
        <v>1</v>
      </c>
      <c r="C1349" s="22" t="s">
        <v>28</v>
      </c>
      <c r="D1349" s="22" t="s">
        <v>11</v>
      </c>
      <c r="E1349" s="22">
        <v>26</v>
      </c>
      <c r="F1349" s="22">
        <v>74</v>
      </c>
      <c r="G1349" s="22" t="s">
        <v>2751</v>
      </c>
      <c r="H1349" s="22" t="s">
        <v>439</v>
      </c>
      <c r="I1349" s="22">
        <v>0</v>
      </c>
      <c r="J1349" s="22">
        <v>1</v>
      </c>
      <c r="K1349" s="22">
        <v>0</v>
      </c>
      <c r="L1349" s="22">
        <v>0</v>
      </c>
      <c r="M1349" s="22" t="s">
        <v>1294</v>
      </c>
      <c r="N1349" s="22">
        <v>-4</v>
      </c>
      <c r="O1349" s="22">
        <v>-4</v>
      </c>
      <c r="P1349" s="22">
        <v>0</v>
      </c>
      <c r="Q1349" s="22">
        <v>1</v>
      </c>
      <c r="R1349">
        <f>IFERROR(IF(I1349=1,VLOOKUP(F1349,Lookup!$A$2:$B$15,2,FALSE),0),0.5)</f>
        <v>0</v>
      </c>
      <c r="S1349">
        <f>IF(K1349=1,1,IFERROR(IF(H1349="pass",VLOOKUP(F1349,[1]Lookup!$D$2:$E$26,2,FALSE),0),1.6))</f>
        <v>1.6</v>
      </c>
      <c r="T1349" s="6">
        <v>1.53</v>
      </c>
      <c r="U1349" s="6">
        <f t="shared" si="21"/>
        <v>1.53</v>
      </c>
      <c r="V1349" t="s">
        <v>419</v>
      </c>
    </row>
    <row r="1350" spans="1:22" hidden="1">
      <c r="A1350">
        <v>2885</v>
      </c>
      <c r="B1350" s="22">
        <v>1</v>
      </c>
      <c r="C1350" s="22" t="s">
        <v>28</v>
      </c>
      <c r="D1350" s="22" t="s">
        <v>11</v>
      </c>
      <c r="E1350" s="22">
        <v>59</v>
      </c>
      <c r="F1350" s="22">
        <v>41</v>
      </c>
      <c r="G1350" s="22" t="s">
        <v>2754</v>
      </c>
      <c r="H1350" s="22" t="s">
        <v>439</v>
      </c>
      <c r="I1350" s="22">
        <v>0</v>
      </c>
      <c r="J1350" s="22">
        <v>1</v>
      </c>
      <c r="K1350" s="22">
        <v>0</v>
      </c>
      <c r="L1350" s="22">
        <v>0</v>
      </c>
      <c r="M1350" s="22" t="s">
        <v>2734</v>
      </c>
      <c r="N1350" s="22">
        <v>11</v>
      </c>
      <c r="O1350" s="22">
        <v>11</v>
      </c>
      <c r="P1350" s="22">
        <v>0</v>
      </c>
      <c r="Q1350" s="22">
        <v>1</v>
      </c>
      <c r="R1350">
        <f>IFERROR(IF(I1350=1,VLOOKUP(F1350,Lookup!$A$2:$B$15,2,FALSE),0),0.5)</f>
        <v>0</v>
      </c>
      <c r="S1350">
        <f>IF(K1350=1,1,IFERROR(IF(H1350="pass",VLOOKUP(F1350,[1]Lookup!$D$2:$E$26,2,FALSE),0),1.6))</f>
        <v>1.6</v>
      </c>
      <c r="T1350" s="6">
        <v>1.7925</v>
      </c>
      <c r="U1350" s="6">
        <f t="shared" si="21"/>
        <v>1.7925</v>
      </c>
      <c r="V1350" t="s">
        <v>536</v>
      </c>
    </row>
    <row r="1351" spans="1:22" hidden="1">
      <c r="A1351">
        <v>2886</v>
      </c>
      <c r="B1351" s="22">
        <v>1</v>
      </c>
      <c r="C1351" s="22" t="s">
        <v>28</v>
      </c>
      <c r="D1351" s="22" t="s">
        <v>11</v>
      </c>
      <c r="E1351" s="22">
        <v>48</v>
      </c>
      <c r="F1351" s="22">
        <v>52</v>
      </c>
      <c r="G1351" s="22" t="s">
        <v>2755</v>
      </c>
      <c r="H1351" s="22" t="s">
        <v>439</v>
      </c>
      <c r="I1351" s="22">
        <v>0</v>
      </c>
      <c r="J1351" s="22">
        <v>1</v>
      </c>
      <c r="K1351" s="22">
        <v>0</v>
      </c>
      <c r="L1351" s="22">
        <v>0</v>
      </c>
      <c r="M1351" s="22" t="s">
        <v>2625</v>
      </c>
      <c r="N1351" s="22">
        <v>10</v>
      </c>
      <c r="O1351" s="22">
        <v>10</v>
      </c>
      <c r="P1351" s="22">
        <v>0</v>
      </c>
      <c r="Q1351" s="22">
        <v>1</v>
      </c>
      <c r="R1351">
        <f>IFERROR(IF(I1351=1,VLOOKUP(F1351,Lookup!$A$2:$B$15,2,FALSE),0),0.5)</f>
        <v>0</v>
      </c>
      <c r="S1351">
        <f>IF(K1351=1,1,IFERROR(IF(H1351="pass",VLOOKUP(F1351,[1]Lookup!$D$2:$E$26,2,FALSE),0),1.6))</f>
        <v>1.6</v>
      </c>
      <c r="T1351" s="6">
        <v>1.7750000000000001</v>
      </c>
      <c r="U1351" s="6">
        <f t="shared" si="21"/>
        <v>1.7750000000000001</v>
      </c>
      <c r="V1351" t="s">
        <v>173</v>
      </c>
    </row>
    <row r="1352" spans="1:22" hidden="1">
      <c r="A1352">
        <v>2888</v>
      </c>
      <c r="B1352" s="22">
        <v>1</v>
      </c>
      <c r="C1352" s="22" t="s">
        <v>28</v>
      </c>
      <c r="D1352" s="22" t="s">
        <v>11</v>
      </c>
      <c r="E1352" s="22">
        <v>25</v>
      </c>
      <c r="F1352" s="22">
        <v>75</v>
      </c>
      <c r="G1352" s="22" t="s">
        <v>2756</v>
      </c>
      <c r="H1352" s="22" t="s">
        <v>439</v>
      </c>
      <c r="I1352" s="22">
        <v>0</v>
      </c>
      <c r="J1352" s="22">
        <v>1</v>
      </c>
      <c r="K1352" s="22">
        <v>0</v>
      </c>
      <c r="L1352" s="22">
        <v>0</v>
      </c>
      <c r="M1352" s="22" t="s">
        <v>2726</v>
      </c>
      <c r="N1352" s="22">
        <v>3</v>
      </c>
      <c r="O1352" s="22">
        <v>3</v>
      </c>
      <c r="P1352" s="22">
        <v>0</v>
      </c>
      <c r="Q1352" s="22">
        <v>1</v>
      </c>
      <c r="R1352">
        <f>IFERROR(IF(I1352=1,VLOOKUP(F1352,Lookup!$A$2:$B$15,2,FALSE),0),0.5)</f>
        <v>0</v>
      </c>
      <c r="S1352">
        <f>IF(K1352=1,1,IFERROR(IF(H1352="pass",VLOOKUP(F1352,[1]Lookup!$D$2:$E$26,2,FALSE),0),1.6))</f>
        <v>1.8</v>
      </c>
      <c r="T1352" s="6">
        <v>1.6525000000000001</v>
      </c>
      <c r="U1352" s="6">
        <f t="shared" si="21"/>
        <v>1.7498500000000003</v>
      </c>
      <c r="V1352" t="s">
        <v>156</v>
      </c>
    </row>
    <row r="1353" spans="1:22" hidden="1">
      <c r="A1353">
        <v>2889</v>
      </c>
      <c r="B1353" s="22">
        <v>1</v>
      </c>
      <c r="C1353" s="22" t="s">
        <v>28</v>
      </c>
      <c r="D1353" s="22" t="s">
        <v>11</v>
      </c>
      <c r="E1353" s="22">
        <v>22</v>
      </c>
      <c r="F1353" s="22">
        <v>78</v>
      </c>
      <c r="G1353" s="22" t="s">
        <v>2757</v>
      </c>
      <c r="H1353" s="22" t="s">
        <v>439</v>
      </c>
      <c r="I1353" s="22">
        <v>0</v>
      </c>
      <c r="J1353" s="22">
        <v>1</v>
      </c>
      <c r="K1353" s="22">
        <v>0</v>
      </c>
      <c r="L1353" s="22">
        <v>0</v>
      </c>
      <c r="M1353" s="22" t="s">
        <v>2635</v>
      </c>
      <c r="N1353" s="22">
        <v>18</v>
      </c>
      <c r="O1353" s="22">
        <v>18</v>
      </c>
      <c r="P1353" s="22">
        <v>0</v>
      </c>
      <c r="Q1353" s="22">
        <v>1</v>
      </c>
      <c r="R1353">
        <f>IFERROR(IF(I1353=1,VLOOKUP(F1353,Lookup!$A$2:$B$15,2,FALSE),0),0.5)</f>
        <v>0</v>
      </c>
      <c r="S1353">
        <f>IF(K1353=1,1,IFERROR(IF(H1353="pass",VLOOKUP(F1353,[1]Lookup!$D$2:$E$26,2,FALSE),0),1.6))</f>
        <v>1.8</v>
      </c>
      <c r="T1353" s="6">
        <v>1.915</v>
      </c>
      <c r="U1353" s="6">
        <f t="shared" si="21"/>
        <v>1.8391000000000002</v>
      </c>
      <c r="V1353" t="s">
        <v>507</v>
      </c>
    </row>
    <row r="1354" spans="1:22" hidden="1">
      <c r="A1354">
        <v>2890</v>
      </c>
      <c r="B1354" s="22">
        <v>1</v>
      </c>
      <c r="C1354" s="22" t="s">
        <v>28</v>
      </c>
      <c r="D1354" s="22" t="s">
        <v>11</v>
      </c>
      <c r="E1354" s="22">
        <v>2</v>
      </c>
      <c r="F1354" s="22">
        <v>98</v>
      </c>
      <c r="G1354" s="22" t="s">
        <v>2758</v>
      </c>
      <c r="H1354" s="22" t="s">
        <v>439</v>
      </c>
      <c r="I1354" s="22">
        <v>0</v>
      </c>
      <c r="J1354" s="22">
        <v>1</v>
      </c>
      <c r="K1354" s="22">
        <v>0</v>
      </c>
      <c r="L1354" s="22">
        <v>0</v>
      </c>
      <c r="M1354" s="22" t="s">
        <v>2726</v>
      </c>
      <c r="N1354" s="22">
        <v>2</v>
      </c>
      <c r="O1354" s="22">
        <v>2</v>
      </c>
      <c r="P1354" s="22">
        <v>0</v>
      </c>
      <c r="Q1354" s="22">
        <v>1</v>
      </c>
      <c r="R1354">
        <f>IFERROR(IF(I1354=1,VLOOKUP(F1354,Lookup!$A$2:$B$15,2,FALSE),0),0.5)</f>
        <v>0</v>
      </c>
      <c r="S1354">
        <f>IF(K1354=1,1,IFERROR(IF(H1354="pass",VLOOKUP(F1354,[1]Lookup!$D$2:$E$26,2,FALSE),0),1.6))</f>
        <v>3.7</v>
      </c>
      <c r="T1354" s="6">
        <v>1.635</v>
      </c>
      <c r="U1354" s="6">
        <f t="shared" si="21"/>
        <v>3.7</v>
      </c>
      <c r="V1354" t="s">
        <v>156</v>
      </c>
    </row>
    <row r="1355" spans="1:22" hidden="1">
      <c r="A1355">
        <v>2898</v>
      </c>
      <c r="B1355" s="22">
        <v>1</v>
      </c>
      <c r="C1355" s="22" t="s">
        <v>11</v>
      </c>
      <c r="D1355" s="22" t="s">
        <v>28</v>
      </c>
      <c r="E1355" s="22">
        <v>46</v>
      </c>
      <c r="F1355" s="22">
        <v>54</v>
      </c>
      <c r="G1355" s="22" t="s">
        <v>2762</v>
      </c>
      <c r="H1355" s="22" t="s">
        <v>439</v>
      </c>
      <c r="I1355" s="22">
        <v>0</v>
      </c>
      <c r="J1355" s="22">
        <v>1</v>
      </c>
      <c r="K1355" s="22">
        <v>0</v>
      </c>
      <c r="L1355" s="22">
        <v>0</v>
      </c>
      <c r="M1355" s="22" t="s">
        <v>2667</v>
      </c>
      <c r="N1355" s="22">
        <v>6</v>
      </c>
      <c r="O1355" s="22">
        <v>6</v>
      </c>
      <c r="P1355" s="22">
        <v>0</v>
      </c>
      <c r="Q1355" s="22">
        <v>1</v>
      </c>
      <c r="R1355">
        <f>IFERROR(IF(I1355=1,VLOOKUP(F1355,Lookup!$A$2:$B$15,2,FALSE),0),0.5)</f>
        <v>0</v>
      </c>
      <c r="S1355">
        <f>IF(K1355=1,1,IFERROR(IF(H1355="pass",VLOOKUP(F1355,[1]Lookup!$D$2:$E$26,2,FALSE),0),1.6))</f>
        <v>1.6</v>
      </c>
      <c r="T1355" s="6">
        <v>1.7050000000000001</v>
      </c>
      <c r="U1355" s="6">
        <f t="shared" si="21"/>
        <v>1.7050000000000001</v>
      </c>
      <c r="V1355" t="s">
        <v>87</v>
      </c>
    </row>
    <row r="1356" spans="1:22" hidden="1">
      <c r="A1356">
        <v>2899</v>
      </c>
      <c r="B1356" s="22">
        <v>1</v>
      </c>
      <c r="C1356" s="22" t="s">
        <v>28</v>
      </c>
      <c r="D1356" s="22" t="s">
        <v>11</v>
      </c>
      <c r="E1356" s="22">
        <v>70</v>
      </c>
      <c r="F1356" s="22">
        <v>30</v>
      </c>
      <c r="G1356" s="22" t="s">
        <v>2763</v>
      </c>
      <c r="H1356" s="22" t="s">
        <v>439</v>
      </c>
      <c r="I1356" s="22">
        <v>0</v>
      </c>
      <c r="J1356" s="22">
        <v>1</v>
      </c>
      <c r="K1356" s="22">
        <v>0</v>
      </c>
      <c r="L1356" s="22">
        <v>0</v>
      </c>
      <c r="M1356" s="22" t="s">
        <v>2734</v>
      </c>
      <c r="N1356" s="22">
        <v>25</v>
      </c>
      <c r="O1356" s="22">
        <v>25</v>
      </c>
      <c r="P1356" s="22">
        <v>0</v>
      </c>
      <c r="Q1356" s="22">
        <v>1</v>
      </c>
      <c r="R1356">
        <f>IFERROR(IF(I1356=1,VLOOKUP(F1356,Lookup!$A$2:$B$15,2,FALSE),0),0.5)</f>
        <v>0</v>
      </c>
      <c r="S1356">
        <f>IF(K1356=1,1,IFERROR(IF(H1356="pass",VLOOKUP(F1356,[1]Lookup!$D$2:$E$26,2,FALSE),0),1.6))</f>
        <v>1.6</v>
      </c>
      <c r="T1356" s="6">
        <v>2.0375000000000001</v>
      </c>
      <c r="U1356" s="6">
        <f t="shared" si="21"/>
        <v>2.0375000000000001</v>
      </c>
      <c r="V1356" t="s">
        <v>536</v>
      </c>
    </row>
    <row r="1357" spans="1:22" hidden="1">
      <c r="A1357">
        <v>2900</v>
      </c>
      <c r="B1357" s="22">
        <v>1</v>
      </c>
      <c r="C1357" s="22" t="s">
        <v>28</v>
      </c>
      <c r="D1357" s="22" t="s">
        <v>11</v>
      </c>
      <c r="E1357" s="22">
        <v>70</v>
      </c>
      <c r="F1357" s="22">
        <v>30</v>
      </c>
      <c r="G1357" s="22" t="s">
        <v>2764</v>
      </c>
      <c r="H1357" s="22" t="s">
        <v>439</v>
      </c>
      <c r="I1357" s="22">
        <v>0</v>
      </c>
      <c r="J1357" s="22">
        <v>1</v>
      </c>
      <c r="K1357" s="22">
        <v>0</v>
      </c>
      <c r="L1357" s="22">
        <v>0</v>
      </c>
      <c r="M1357" s="22" t="s">
        <v>2637</v>
      </c>
      <c r="N1357" s="22">
        <v>20</v>
      </c>
      <c r="O1357" s="22">
        <v>20</v>
      </c>
      <c r="P1357" s="22">
        <v>0</v>
      </c>
      <c r="Q1357" s="22">
        <v>1</v>
      </c>
      <c r="R1357">
        <f>IFERROR(IF(I1357=1,VLOOKUP(F1357,Lookup!$A$2:$B$15,2,FALSE),0),0.5)</f>
        <v>0</v>
      </c>
      <c r="S1357">
        <f>IF(K1357=1,1,IFERROR(IF(H1357="pass",VLOOKUP(F1357,[1]Lookup!$D$2:$E$26,2,FALSE),0),1.6))</f>
        <v>1.6</v>
      </c>
      <c r="T1357" s="6">
        <v>1.9500000000000002</v>
      </c>
      <c r="U1357" s="6">
        <f t="shared" si="21"/>
        <v>1.9500000000000002</v>
      </c>
      <c r="V1357" t="s">
        <v>443</v>
      </c>
    </row>
    <row r="1358" spans="1:22" hidden="1">
      <c r="A1358">
        <v>2901</v>
      </c>
      <c r="B1358" s="22">
        <v>1</v>
      </c>
      <c r="C1358" s="22" t="s">
        <v>28</v>
      </c>
      <c r="D1358" s="22" t="s">
        <v>11</v>
      </c>
      <c r="E1358" s="22">
        <v>50</v>
      </c>
      <c r="F1358" s="22">
        <v>50</v>
      </c>
      <c r="G1358" s="22" t="s">
        <v>2765</v>
      </c>
      <c r="H1358" s="22" t="s">
        <v>439</v>
      </c>
      <c r="I1358" s="22">
        <v>0</v>
      </c>
      <c r="J1358" s="22">
        <v>1</v>
      </c>
      <c r="K1358" s="22">
        <v>0</v>
      </c>
      <c r="L1358" s="22">
        <v>0</v>
      </c>
      <c r="M1358" s="22" t="s">
        <v>2726</v>
      </c>
      <c r="N1358" s="22">
        <v>22</v>
      </c>
      <c r="O1358" s="22">
        <v>22</v>
      </c>
      <c r="P1358" s="22">
        <v>0</v>
      </c>
      <c r="Q1358" s="22">
        <v>1</v>
      </c>
      <c r="R1358">
        <f>IFERROR(IF(I1358=1,VLOOKUP(F1358,Lookup!$A$2:$B$15,2,FALSE),0),0.5)</f>
        <v>0</v>
      </c>
      <c r="S1358">
        <f>IF(K1358=1,1,IFERROR(IF(H1358="pass",VLOOKUP(F1358,[1]Lookup!$D$2:$E$26,2,FALSE),0),1.6))</f>
        <v>1.6</v>
      </c>
      <c r="T1358" s="6">
        <v>1.9850000000000001</v>
      </c>
      <c r="U1358" s="6">
        <f t="shared" si="21"/>
        <v>1.9850000000000001</v>
      </c>
      <c r="V1358" t="s">
        <v>156</v>
      </c>
    </row>
    <row r="1359" spans="1:22" hidden="1">
      <c r="A1359">
        <v>2902</v>
      </c>
      <c r="B1359" s="22">
        <v>1</v>
      </c>
      <c r="C1359" s="22" t="s">
        <v>28</v>
      </c>
      <c r="D1359" s="22" t="s">
        <v>11</v>
      </c>
      <c r="E1359" s="22">
        <v>50</v>
      </c>
      <c r="F1359" s="22">
        <v>50</v>
      </c>
      <c r="G1359" s="22" t="s">
        <v>2766</v>
      </c>
      <c r="H1359" s="22" t="s">
        <v>439</v>
      </c>
      <c r="I1359" s="22">
        <v>0</v>
      </c>
      <c r="J1359" s="22">
        <v>1</v>
      </c>
      <c r="K1359" s="22">
        <v>0</v>
      </c>
      <c r="L1359" s="22">
        <v>0</v>
      </c>
      <c r="M1359" s="22" t="s">
        <v>2635</v>
      </c>
      <c r="N1359" s="22">
        <v>23</v>
      </c>
      <c r="O1359" s="22">
        <v>23</v>
      </c>
      <c r="P1359" s="22">
        <v>0</v>
      </c>
      <c r="Q1359" s="22">
        <v>1</v>
      </c>
      <c r="R1359">
        <f>IFERROR(IF(I1359=1,VLOOKUP(F1359,Lookup!$A$2:$B$15,2,FALSE),0),0.5)</f>
        <v>0</v>
      </c>
      <c r="S1359">
        <f>IF(K1359=1,1,IFERROR(IF(H1359="pass",VLOOKUP(F1359,[1]Lookup!$D$2:$E$26,2,FALSE),0),1.6))</f>
        <v>1.6</v>
      </c>
      <c r="T1359" s="6">
        <v>2.0024999999999999</v>
      </c>
      <c r="U1359" s="6">
        <f t="shared" si="21"/>
        <v>2.0024999999999999</v>
      </c>
      <c r="V1359" t="s">
        <v>507</v>
      </c>
    </row>
    <row r="1360" spans="1:22" hidden="1">
      <c r="A1360">
        <v>2906</v>
      </c>
      <c r="B1360" s="22">
        <v>1</v>
      </c>
      <c r="C1360" s="22" t="s">
        <v>28</v>
      </c>
      <c r="D1360" s="22" t="s">
        <v>11</v>
      </c>
      <c r="E1360" s="22">
        <v>24</v>
      </c>
      <c r="F1360" s="22">
        <v>76</v>
      </c>
      <c r="G1360" s="22" t="s">
        <v>2767</v>
      </c>
      <c r="H1360" s="22" t="s">
        <v>439</v>
      </c>
      <c r="I1360" s="22">
        <v>0</v>
      </c>
      <c r="J1360" s="22">
        <v>1</v>
      </c>
      <c r="K1360" s="22">
        <v>0</v>
      </c>
      <c r="L1360" s="22">
        <v>0</v>
      </c>
      <c r="M1360" s="22" t="s">
        <v>2726</v>
      </c>
      <c r="N1360" s="22">
        <v>5</v>
      </c>
      <c r="O1360" s="22">
        <v>5</v>
      </c>
      <c r="P1360" s="22">
        <v>0</v>
      </c>
      <c r="Q1360" s="22">
        <v>1</v>
      </c>
      <c r="R1360">
        <f>IFERROR(IF(I1360=1,VLOOKUP(F1360,Lookup!$A$2:$B$15,2,FALSE),0),0.5)</f>
        <v>0</v>
      </c>
      <c r="S1360">
        <f>IF(K1360=1,1,IFERROR(IF(H1360="pass",VLOOKUP(F1360,[1]Lookup!$D$2:$E$26,2,FALSE),0),1.6))</f>
        <v>1.8</v>
      </c>
      <c r="T1360" s="6">
        <v>1.6875</v>
      </c>
      <c r="U1360" s="6">
        <f t="shared" si="21"/>
        <v>1.7617500000000001</v>
      </c>
      <c r="V1360" t="s">
        <v>156</v>
      </c>
    </row>
    <row r="1361" spans="1:22" hidden="1">
      <c r="A1361">
        <v>2907</v>
      </c>
      <c r="B1361" s="22">
        <v>1</v>
      </c>
      <c r="C1361" s="22" t="s">
        <v>28</v>
      </c>
      <c r="D1361" s="22" t="s">
        <v>11</v>
      </c>
      <c r="E1361" s="22">
        <v>24</v>
      </c>
      <c r="F1361" s="22">
        <v>76</v>
      </c>
      <c r="G1361" s="22" t="s">
        <v>2768</v>
      </c>
      <c r="H1361" s="22" t="s">
        <v>439</v>
      </c>
      <c r="I1361" s="22">
        <v>0</v>
      </c>
      <c r="J1361" s="22">
        <v>1</v>
      </c>
      <c r="K1361" s="22">
        <v>0</v>
      </c>
      <c r="L1361" s="22">
        <v>0</v>
      </c>
      <c r="M1361" s="22" t="s">
        <v>2637</v>
      </c>
      <c r="N1361" s="22">
        <v>8</v>
      </c>
      <c r="O1361" s="22">
        <v>8</v>
      </c>
      <c r="P1361" s="22">
        <v>0</v>
      </c>
      <c r="Q1361" s="22">
        <v>1</v>
      </c>
      <c r="R1361">
        <f>IFERROR(IF(I1361=1,VLOOKUP(F1361,Lookup!$A$2:$B$15,2,FALSE),0),0.5)</f>
        <v>0</v>
      </c>
      <c r="S1361">
        <f>IF(K1361=1,1,IFERROR(IF(H1361="pass",VLOOKUP(F1361,[1]Lookup!$D$2:$E$26,2,FALSE),0),1.6))</f>
        <v>1.8</v>
      </c>
      <c r="T1361" s="6">
        <v>1.74</v>
      </c>
      <c r="U1361" s="6">
        <f t="shared" si="21"/>
        <v>1.7796000000000003</v>
      </c>
      <c r="V1361" t="s">
        <v>443</v>
      </c>
    </row>
    <row r="1362" spans="1:22" hidden="1">
      <c r="A1362">
        <v>4</v>
      </c>
      <c r="B1362" s="30">
        <v>2</v>
      </c>
      <c r="C1362" s="30" t="s">
        <v>18</v>
      </c>
      <c r="D1362" s="30" t="s">
        <v>22</v>
      </c>
      <c r="E1362" s="30">
        <v>47</v>
      </c>
      <c r="F1362" s="30">
        <v>53</v>
      </c>
      <c r="G1362" s="30" t="s">
        <v>2832</v>
      </c>
      <c r="H1362" s="30" t="s">
        <v>439</v>
      </c>
      <c r="I1362" s="30">
        <v>0</v>
      </c>
      <c r="J1362" s="30">
        <v>1</v>
      </c>
      <c r="K1362" s="30">
        <v>0</v>
      </c>
      <c r="L1362" s="30">
        <v>0</v>
      </c>
      <c r="M1362" s="30" t="s">
        <v>1150</v>
      </c>
      <c r="N1362" s="30">
        <v>22</v>
      </c>
      <c r="O1362" s="22">
        <v>22</v>
      </c>
      <c r="P1362" s="22">
        <v>0</v>
      </c>
      <c r="Q1362" s="22">
        <v>1</v>
      </c>
      <c r="R1362">
        <f>IFERROR(IF(I1362=1,VLOOKUP(F1362,Lookup!$A$2:$B$15,2,FALSE),0),0.5)</f>
        <v>0</v>
      </c>
      <c r="S1362">
        <f>IF(K1362=1,1,IFERROR(IF(H1362="pass",VLOOKUP(F1362,[1]Lookup!$D$2:$E$26,2,FALSE),0),1.6))</f>
        <v>1.6</v>
      </c>
      <c r="T1362" s="6">
        <v>1.9850000000000001</v>
      </c>
      <c r="U1362" s="6">
        <f t="shared" si="21"/>
        <v>1.9850000000000001</v>
      </c>
      <c r="V1362" t="s">
        <v>138</v>
      </c>
    </row>
    <row r="1363" spans="1:22" hidden="1">
      <c r="A1363">
        <v>5</v>
      </c>
      <c r="B1363" s="30">
        <v>2</v>
      </c>
      <c r="C1363" s="30" t="s">
        <v>18</v>
      </c>
      <c r="D1363" s="30" t="s">
        <v>22</v>
      </c>
      <c r="E1363" s="30">
        <v>22</v>
      </c>
      <c r="F1363" s="30">
        <v>78</v>
      </c>
      <c r="G1363" s="30" t="s">
        <v>2833</v>
      </c>
      <c r="H1363" s="30" t="s">
        <v>439</v>
      </c>
      <c r="I1363" s="30">
        <v>0</v>
      </c>
      <c r="J1363" s="30">
        <v>1</v>
      </c>
      <c r="K1363" s="30">
        <v>0</v>
      </c>
      <c r="L1363" s="30">
        <v>0</v>
      </c>
      <c r="M1363" s="30" t="s">
        <v>634</v>
      </c>
      <c r="N1363" s="30">
        <v>19</v>
      </c>
      <c r="O1363" s="22">
        <v>19</v>
      </c>
      <c r="P1363" s="22">
        <v>0</v>
      </c>
      <c r="Q1363" s="22">
        <v>1</v>
      </c>
      <c r="R1363">
        <f>IFERROR(IF(I1363=1,VLOOKUP(F1363,Lookup!$A$2:$B$15,2,FALSE),0),0.5)</f>
        <v>0</v>
      </c>
      <c r="S1363">
        <f>IF(K1363=1,1,IFERROR(IF(H1363="pass",VLOOKUP(F1363,[1]Lookup!$D$2:$E$26,2,FALSE),0),1.6))</f>
        <v>1.8</v>
      </c>
      <c r="T1363" s="6">
        <v>1.9325000000000001</v>
      </c>
      <c r="U1363" s="6">
        <f t="shared" si="21"/>
        <v>1.8450500000000003</v>
      </c>
      <c r="V1363" t="s">
        <v>412</v>
      </c>
    </row>
    <row r="1364" spans="1:22" hidden="1">
      <c r="A1364">
        <v>7</v>
      </c>
      <c r="B1364" s="30">
        <v>2</v>
      </c>
      <c r="C1364" s="30" t="s">
        <v>18</v>
      </c>
      <c r="D1364" s="30" t="s">
        <v>22</v>
      </c>
      <c r="E1364" s="30">
        <v>20</v>
      </c>
      <c r="F1364" s="30">
        <v>80</v>
      </c>
      <c r="G1364" s="30" t="s">
        <v>2835</v>
      </c>
      <c r="H1364" s="30" t="s">
        <v>439</v>
      </c>
      <c r="I1364" s="30">
        <v>0</v>
      </c>
      <c r="J1364" s="30">
        <v>1</v>
      </c>
      <c r="K1364" s="30">
        <v>0</v>
      </c>
      <c r="L1364" s="30">
        <v>0</v>
      </c>
      <c r="M1364" s="30" t="s">
        <v>1153</v>
      </c>
      <c r="N1364" s="30">
        <v>16</v>
      </c>
      <c r="O1364" s="22">
        <v>16</v>
      </c>
      <c r="P1364" s="22">
        <v>0</v>
      </c>
      <c r="Q1364" s="22">
        <v>1</v>
      </c>
      <c r="R1364">
        <f>IFERROR(IF(I1364=1,VLOOKUP(F1364,Lookup!$A$2:$B$15,2,FALSE),0),0.5)</f>
        <v>0</v>
      </c>
      <c r="S1364">
        <f>IF(K1364=1,1,IFERROR(IF(H1364="pass",VLOOKUP(F1364,[1]Lookup!$D$2:$E$26,2,FALSE),0),1.6))</f>
        <v>1.8</v>
      </c>
      <c r="T1364" s="6">
        <v>1.8800000000000001</v>
      </c>
      <c r="U1364" s="6">
        <f t="shared" si="21"/>
        <v>1.8272000000000004</v>
      </c>
      <c r="V1364" t="s">
        <v>160</v>
      </c>
    </row>
    <row r="1365" spans="1:22" hidden="1">
      <c r="A1365">
        <v>8</v>
      </c>
      <c r="B1365" s="30">
        <v>2</v>
      </c>
      <c r="C1365" s="30" t="s">
        <v>22</v>
      </c>
      <c r="D1365" s="30" t="s">
        <v>18</v>
      </c>
      <c r="E1365" s="30">
        <v>73</v>
      </c>
      <c r="F1365" s="30">
        <v>27</v>
      </c>
      <c r="G1365" s="30" t="s">
        <v>2836</v>
      </c>
      <c r="H1365" s="30" t="s">
        <v>439</v>
      </c>
      <c r="I1365" s="30">
        <v>0</v>
      </c>
      <c r="J1365" s="30">
        <v>1</v>
      </c>
      <c r="K1365" s="30">
        <v>0</v>
      </c>
      <c r="L1365" s="30">
        <v>0</v>
      </c>
      <c r="M1365" s="30" t="s">
        <v>2259</v>
      </c>
      <c r="N1365" s="30">
        <v>-3</v>
      </c>
      <c r="O1365" s="22">
        <v>-3</v>
      </c>
      <c r="P1365" s="22">
        <v>0</v>
      </c>
      <c r="Q1365" s="22">
        <v>1</v>
      </c>
      <c r="R1365">
        <f>IFERROR(IF(I1365=1,VLOOKUP(F1365,Lookup!$A$2:$B$15,2,FALSE),0),0.5)</f>
        <v>0</v>
      </c>
      <c r="S1365">
        <f>IF(K1365=1,1,IFERROR(IF(H1365="pass",VLOOKUP(F1365,[1]Lookup!$D$2:$E$26,2,FALSE),0),1.6))</f>
        <v>1.6</v>
      </c>
      <c r="T1365" s="6">
        <v>1.5475000000000001</v>
      </c>
      <c r="U1365" s="6">
        <f t="shared" si="21"/>
        <v>1.5475000000000001</v>
      </c>
      <c r="V1365" t="s">
        <v>515</v>
      </c>
    </row>
    <row r="1366" spans="1:22" hidden="1">
      <c r="A1366">
        <v>10</v>
      </c>
      <c r="B1366" s="30">
        <v>2</v>
      </c>
      <c r="C1366" s="30" t="s">
        <v>22</v>
      </c>
      <c r="D1366" s="30" t="s">
        <v>18</v>
      </c>
      <c r="E1366" s="30">
        <v>66</v>
      </c>
      <c r="F1366" s="30">
        <v>34</v>
      </c>
      <c r="G1366" s="30" t="s">
        <v>2838</v>
      </c>
      <c r="H1366" s="30" t="s">
        <v>439</v>
      </c>
      <c r="I1366" s="30">
        <v>0</v>
      </c>
      <c r="J1366" s="30">
        <v>1</v>
      </c>
      <c r="K1366" s="30">
        <v>0</v>
      </c>
      <c r="L1366" s="30">
        <v>0</v>
      </c>
      <c r="M1366" s="30" t="s">
        <v>2228</v>
      </c>
      <c r="N1366" s="30">
        <v>1</v>
      </c>
      <c r="O1366" s="22">
        <v>1</v>
      </c>
      <c r="P1366" s="22">
        <v>0</v>
      </c>
      <c r="Q1366" s="22">
        <v>1</v>
      </c>
      <c r="R1366">
        <f>IFERROR(IF(I1366=1,VLOOKUP(F1366,Lookup!$A$2:$B$15,2,FALSE),0),0.5)</f>
        <v>0</v>
      </c>
      <c r="S1366">
        <f>IF(K1366=1,1,IFERROR(IF(H1366="pass",VLOOKUP(F1366,[1]Lookup!$D$2:$E$26,2,FALSE),0),1.6))</f>
        <v>1.6</v>
      </c>
      <c r="T1366" s="6">
        <v>1.6175000000000002</v>
      </c>
      <c r="U1366" s="6">
        <f t="shared" si="21"/>
        <v>1.6175000000000002</v>
      </c>
      <c r="V1366" t="s">
        <v>459</v>
      </c>
    </row>
    <row r="1367" spans="1:22" hidden="1">
      <c r="A1367">
        <v>11</v>
      </c>
      <c r="B1367" s="30">
        <v>2</v>
      </c>
      <c r="C1367" s="30" t="s">
        <v>18</v>
      </c>
      <c r="D1367" s="30" t="s">
        <v>22</v>
      </c>
      <c r="E1367" s="30">
        <v>64</v>
      </c>
      <c r="F1367" s="30">
        <v>36</v>
      </c>
      <c r="G1367" s="30" t="s">
        <v>2839</v>
      </c>
      <c r="H1367" s="30" t="s">
        <v>439</v>
      </c>
      <c r="I1367" s="30">
        <v>0</v>
      </c>
      <c r="J1367" s="30">
        <v>1</v>
      </c>
      <c r="K1367" s="30">
        <v>0</v>
      </c>
      <c r="L1367" s="30">
        <v>0</v>
      </c>
      <c r="M1367" s="30" t="s">
        <v>1133</v>
      </c>
      <c r="N1367" s="30">
        <v>13</v>
      </c>
      <c r="O1367" s="22">
        <v>13</v>
      </c>
      <c r="P1367" s="22">
        <v>0</v>
      </c>
      <c r="Q1367" s="22">
        <v>1</v>
      </c>
      <c r="R1367">
        <f>IFERROR(IF(I1367=1,VLOOKUP(F1367,Lookup!$A$2:$B$15,2,FALSE),0),0.5)</f>
        <v>0</v>
      </c>
      <c r="S1367">
        <f>IF(K1367=1,1,IFERROR(IF(H1367="pass",VLOOKUP(F1367,[1]Lookup!$D$2:$E$26,2,FALSE),0),1.6))</f>
        <v>1.6</v>
      </c>
      <c r="T1367" s="6">
        <v>1.8275000000000001</v>
      </c>
      <c r="U1367" s="6">
        <f t="shared" si="21"/>
        <v>1.8275000000000001</v>
      </c>
      <c r="V1367" t="s">
        <v>58</v>
      </c>
    </row>
    <row r="1368" spans="1:22" hidden="1">
      <c r="A1368">
        <v>13</v>
      </c>
      <c r="B1368" s="30">
        <v>2</v>
      </c>
      <c r="C1368" s="30" t="s">
        <v>18</v>
      </c>
      <c r="D1368" s="30" t="s">
        <v>22</v>
      </c>
      <c r="E1368" s="30">
        <v>41</v>
      </c>
      <c r="F1368" s="30">
        <v>59</v>
      </c>
      <c r="G1368" s="30" t="s">
        <v>2841</v>
      </c>
      <c r="H1368" s="30" t="s">
        <v>439</v>
      </c>
      <c r="I1368" s="30">
        <v>0</v>
      </c>
      <c r="J1368" s="30">
        <v>1</v>
      </c>
      <c r="K1368" s="30">
        <v>0</v>
      </c>
      <c r="L1368" s="30">
        <v>0</v>
      </c>
      <c r="M1368" s="30" t="s">
        <v>1130</v>
      </c>
      <c r="N1368" s="30">
        <v>-2</v>
      </c>
      <c r="O1368" s="22">
        <v>-2</v>
      </c>
      <c r="P1368" s="22">
        <v>0</v>
      </c>
      <c r="Q1368" s="22">
        <v>1</v>
      </c>
      <c r="R1368">
        <f>IFERROR(IF(I1368=1,VLOOKUP(F1368,Lookup!$A$2:$B$15,2,FALSE),0),0.5)</f>
        <v>0</v>
      </c>
      <c r="S1368">
        <f>IF(K1368=1,1,IFERROR(IF(H1368="pass",VLOOKUP(F1368,[1]Lookup!$D$2:$E$26,2,FALSE),0),1.6))</f>
        <v>1.6</v>
      </c>
      <c r="T1368" s="6">
        <v>1.5650000000000002</v>
      </c>
      <c r="U1368" s="6">
        <f t="shared" si="21"/>
        <v>1.5650000000000002</v>
      </c>
      <c r="V1368" t="s">
        <v>131</v>
      </c>
    </row>
    <row r="1369" spans="1:22" hidden="1">
      <c r="A1369">
        <v>14</v>
      </c>
      <c r="B1369" s="30">
        <v>2</v>
      </c>
      <c r="C1369" s="30" t="s">
        <v>18</v>
      </c>
      <c r="D1369" s="30" t="s">
        <v>22</v>
      </c>
      <c r="E1369" s="30">
        <v>25</v>
      </c>
      <c r="F1369" s="30">
        <v>75</v>
      </c>
      <c r="G1369" s="30" t="s">
        <v>2842</v>
      </c>
      <c r="H1369" s="30" t="s">
        <v>439</v>
      </c>
      <c r="I1369" s="30">
        <v>0</v>
      </c>
      <c r="J1369" s="30">
        <v>1</v>
      </c>
      <c r="K1369" s="30">
        <v>0</v>
      </c>
      <c r="L1369" s="30">
        <v>0</v>
      </c>
      <c r="M1369" s="30" t="s">
        <v>1153</v>
      </c>
      <c r="N1369" s="30">
        <v>5</v>
      </c>
      <c r="O1369" s="22">
        <v>5</v>
      </c>
      <c r="P1369" s="22">
        <v>0</v>
      </c>
      <c r="Q1369" s="22">
        <v>1</v>
      </c>
      <c r="R1369">
        <f>IFERROR(IF(I1369=1,VLOOKUP(F1369,Lookup!$A$2:$B$15,2,FALSE),0),0.5)</f>
        <v>0</v>
      </c>
      <c r="S1369">
        <f>IF(K1369=1,1,IFERROR(IF(H1369="pass",VLOOKUP(F1369,[1]Lookup!$D$2:$E$26,2,FALSE),0),1.6))</f>
        <v>1.8</v>
      </c>
      <c r="T1369" s="6">
        <v>1.6875</v>
      </c>
      <c r="U1369" s="6">
        <f t="shared" si="21"/>
        <v>1.7617500000000001</v>
      </c>
      <c r="V1369" t="s">
        <v>160</v>
      </c>
    </row>
    <row r="1370" spans="1:22" hidden="1">
      <c r="A1370">
        <v>16</v>
      </c>
      <c r="B1370" s="30">
        <v>2</v>
      </c>
      <c r="C1370" s="30" t="s">
        <v>18</v>
      </c>
      <c r="D1370" s="30" t="s">
        <v>22</v>
      </c>
      <c r="E1370" s="30">
        <v>13</v>
      </c>
      <c r="F1370" s="30">
        <v>87</v>
      </c>
      <c r="G1370" s="30" t="s">
        <v>2844</v>
      </c>
      <c r="H1370" s="30" t="s">
        <v>439</v>
      </c>
      <c r="I1370" s="30">
        <v>0</v>
      </c>
      <c r="J1370" s="30">
        <v>1</v>
      </c>
      <c r="K1370" s="30">
        <v>0</v>
      </c>
      <c r="L1370" s="30">
        <v>0</v>
      </c>
      <c r="M1370" s="30" t="s">
        <v>1150</v>
      </c>
      <c r="N1370" s="30">
        <v>13</v>
      </c>
      <c r="O1370" s="22">
        <v>13</v>
      </c>
      <c r="P1370" s="22">
        <v>0</v>
      </c>
      <c r="Q1370" s="22">
        <v>1</v>
      </c>
      <c r="R1370">
        <f>IFERROR(IF(I1370=1,VLOOKUP(F1370,Lookup!$A$2:$B$15,2,FALSE),0),0.5)</f>
        <v>0</v>
      </c>
      <c r="S1370">
        <f>IF(K1370=1,1,IFERROR(IF(H1370="pass",VLOOKUP(F1370,[1]Lookup!$D$2:$E$26,2,FALSE),0),1.6))</f>
        <v>2.2000000000000002</v>
      </c>
      <c r="T1370" s="6">
        <v>1.8275000000000001</v>
      </c>
      <c r="U1370" s="6">
        <f t="shared" si="21"/>
        <v>2.0733500000000005</v>
      </c>
      <c r="V1370" t="s">
        <v>138</v>
      </c>
    </row>
    <row r="1371" spans="1:22" hidden="1">
      <c r="A1371">
        <v>17</v>
      </c>
      <c r="B1371" s="30">
        <v>2</v>
      </c>
      <c r="C1371" s="30" t="s">
        <v>18</v>
      </c>
      <c r="D1371" s="30" t="s">
        <v>22</v>
      </c>
      <c r="E1371" s="30">
        <v>13</v>
      </c>
      <c r="F1371" s="30">
        <v>87</v>
      </c>
      <c r="G1371" s="30" t="s">
        <v>2845</v>
      </c>
      <c r="H1371" s="30" t="s">
        <v>439</v>
      </c>
      <c r="I1371" s="30">
        <v>0</v>
      </c>
      <c r="J1371" s="30">
        <v>1</v>
      </c>
      <c r="K1371" s="30">
        <v>0</v>
      </c>
      <c r="L1371" s="30">
        <v>0</v>
      </c>
      <c r="M1371" s="30" t="s">
        <v>1130</v>
      </c>
      <c r="N1371" s="30">
        <v>-6</v>
      </c>
      <c r="O1371" s="22">
        <v>-6</v>
      </c>
      <c r="P1371" s="22">
        <v>0</v>
      </c>
      <c r="Q1371" s="22">
        <v>1</v>
      </c>
      <c r="R1371">
        <f>IFERROR(IF(I1371=1,VLOOKUP(F1371,Lookup!$A$2:$B$15,2,FALSE),0),0.5)</f>
        <v>0</v>
      </c>
      <c r="S1371">
        <f>IF(K1371=1,1,IFERROR(IF(H1371="pass",VLOOKUP(F1371,[1]Lookup!$D$2:$E$26,2,FALSE),0),1.6))</f>
        <v>2.2000000000000002</v>
      </c>
      <c r="T1371" s="6">
        <v>1.4950000000000001</v>
      </c>
      <c r="U1371" s="6">
        <f t="shared" si="21"/>
        <v>1.9603000000000002</v>
      </c>
      <c r="V1371" t="s">
        <v>131</v>
      </c>
    </row>
    <row r="1372" spans="1:22" hidden="1">
      <c r="A1372">
        <v>18</v>
      </c>
      <c r="B1372" s="30">
        <v>2</v>
      </c>
      <c r="C1372" s="30" t="s">
        <v>22</v>
      </c>
      <c r="D1372" s="30" t="s">
        <v>18</v>
      </c>
      <c r="E1372" s="30">
        <v>71</v>
      </c>
      <c r="F1372" s="30">
        <v>29</v>
      </c>
      <c r="G1372" s="30" t="s">
        <v>2846</v>
      </c>
      <c r="H1372" s="30" t="s">
        <v>439</v>
      </c>
      <c r="I1372" s="30">
        <v>0</v>
      </c>
      <c r="J1372" s="30">
        <v>1</v>
      </c>
      <c r="K1372" s="30">
        <v>0</v>
      </c>
      <c r="L1372" s="30">
        <v>0</v>
      </c>
      <c r="M1372" s="30" t="s">
        <v>2226</v>
      </c>
      <c r="N1372" s="30">
        <v>9</v>
      </c>
      <c r="O1372" s="22">
        <v>9</v>
      </c>
      <c r="P1372" s="22">
        <v>0</v>
      </c>
      <c r="Q1372" s="22">
        <v>1</v>
      </c>
      <c r="R1372">
        <f>IFERROR(IF(I1372=1,VLOOKUP(F1372,Lookup!$A$2:$B$15,2,FALSE),0),0.5)</f>
        <v>0</v>
      </c>
      <c r="S1372">
        <f>IF(K1372=1,1,IFERROR(IF(H1372="pass",VLOOKUP(F1372,[1]Lookup!$D$2:$E$26,2,FALSE),0),1.6))</f>
        <v>1.6</v>
      </c>
      <c r="T1372" s="6">
        <v>1.7575000000000001</v>
      </c>
      <c r="U1372" s="6">
        <f t="shared" si="21"/>
        <v>1.7575000000000001</v>
      </c>
      <c r="V1372" t="s">
        <v>64</v>
      </c>
    </row>
    <row r="1373" spans="1:22" hidden="1">
      <c r="A1373">
        <v>20</v>
      </c>
      <c r="B1373" s="30">
        <v>2</v>
      </c>
      <c r="C1373" s="30" t="s">
        <v>22</v>
      </c>
      <c r="D1373" s="30" t="s">
        <v>18</v>
      </c>
      <c r="E1373" s="30">
        <v>63</v>
      </c>
      <c r="F1373" s="30">
        <v>37</v>
      </c>
      <c r="G1373" s="30" t="s">
        <v>2848</v>
      </c>
      <c r="H1373" s="30" t="s">
        <v>439</v>
      </c>
      <c r="I1373" s="30">
        <v>0</v>
      </c>
      <c r="J1373" s="30">
        <v>1</v>
      </c>
      <c r="K1373" s="30">
        <v>0</v>
      </c>
      <c r="L1373" s="30">
        <v>0</v>
      </c>
      <c r="M1373" s="30" t="s">
        <v>2241</v>
      </c>
      <c r="N1373" s="30">
        <v>2</v>
      </c>
      <c r="O1373" s="22">
        <v>2</v>
      </c>
      <c r="P1373" s="22">
        <v>0</v>
      </c>
      <c r="Q1373" s="22">
        <v>1</v>
      </c>
      <c r="R1373">
        <f>IFERROR(IF(I1373=1,VLOOKUP(F1373,Lookup!$A$2:$B$15,2,FALSE),0),0.5)</f>
        <v>0</v>
      </c>
      <c r="S1373">
        <f>IF(K1373=1,1,IFERROR(IF(H1373="pass",VLOOKUP(F1373,[1]Lookup!$D$2:$E$26,2,FALSE),0),1.6))</f>
        <v>1.6</v>
      </c>
      <c r="T1373" s="6">
        <v>1.635</v>
      </c>
      <c r="U1373" s="6">
        <f t="shared" si="21"/>
        <v>1.635</v>
      </c>
      <c r="V1373" t="s">
        <v>158</v>
      </c>
    </row>
    <row r="1374" spans="1:22" hidden="1">
      <c r="A1374">
        <v>21</v>
      </c>
      <c r="B1374" s="30">
        <v>2</v>
      </c>
      <c r="C1374" s="30" t="s">
        <v>22</v>
      </c>
      <c r="D1374" s="30" t="s">
        <v>18</v>
      </c>
      <c r="E1374" s="30">
        <v>58</v>
      </c>
      <c r="F1374" s="30">
        <v>42</v>
      </c>
      <c r="G1374" s="30" t="s">
        <v>2849</v>
      </c>
      <c r="H1374" s="30" t="s">
        <v>439</v>
      </c>
      <c r="I1374" s="30">
        <v>0</v>
      </c>
      <c r="J1374" s="30">
        <v>1</v>
      </c>
      <c r="K1374" s="30">
        <v>0</v>
      </c>
      <c r="L1374" s="30">
        <v>0</v>
      </c>
      <c r="M1374" s="30" t="s">
        <v>2850</v>
      </c>
      <c r="N1374" s="30">
        <v>5</v>
      </c>
      <c r="O1374" s="22">
        <v>5</v>
      </c>
      <c r="P1374" s="22">
        <v>0</v>
      </c>
      <c r="Q1374" s="22">
        <v>1</v>
      </c>
      <c r="R1374">
        <f>IFERROR(IF(I1374=1,VLOOKUP(F1374,Lookup!$A$2:$B$15,2,FALSE),0),0.5)</f>
        <v>0</v>
      </c>
      <c r="S1374">
        <f>IF(K1374=1,1,IFERROR(IF(H1374="pass",VLOOKUP(F1374,[1]Lookup!$D$2:$E$26,2,FALSE),0),1.6))</f>
        <v>1.6</v>
      </c>
      <c r="T1374" s="6">
        <v>1.6875</v>
      </c>
      <c r="U1374" s="6">
        <f t="shared" si="21"/>
        <v>1.6875</v>
      </c>
      <c r="V1374" t="s">
        <v>2827</v>
      </c>
    </row>
    <row r="1375" spans="1:22" hidden="1">
      <c r="A1375">
        <v>22</v>
      </c>
      <c r="B1375" s="30">
        <v>2</v>
      </c>
      <c r="C1375" s="30" t="s">
        <v>22</v>
      </c>
      <c r="D1375" s="30" t="s">
        <v>18</v>
      </c>
      <c r="E1375" s="30">
        <v>58</v>
      </c>
      <c r="F1375" s="30">
        <v>42</v>
      </c>
      <c r="G1375" s="30" t="s">
        <v>2851</v>
      </c>
      <c r="H1375" s="30" t="s">
        <v>439</v>
      </c>
      <c r="I1375" s="30">
        <v>0</v>
      </c>
      <c r="J1375" s="30">
        <v>1</v>
      </c>
      <c r="K1375" s="30">
        <v>0</v>
      </c>
      <c r="L1375" s="30">
        <v>0</v>
      </c>
      <c r="M1375" s="30" t="s">
        <v>2852</v>
      </c>
      <c r="N1375" s="30">
        <v>6</v>
      </c>
      <c r="O1375" s="22">
        <v>6</v>
      </c>
      <c r="P1375" s="22">
        <v>0</v>
      </c>
      <c r="Q1375" s="22">
        <v>1</v>
      </c>
      <c r="R1375">
        <f>IFERROR(IF(I1375=1,VLOOKUP(F1375,Lookup!$A$2:$B$15,2,FALSE),0),0.5)</f>
        <v>0</v>
      </c>
      <c r="S1375">
        <f>IF(K1375=1,1,IFERROR(IF(H1375="pass",VLOOKUP(F1375,[1]Lookup!$D$2:$E$26,2,FALSE),0),1.6))</f>
        <v>1.6</v>
      </c>
      <c r="T1375" s="6">
        <v>1.7050000000000001</v>
      </c>
      <c r="U1375" s="6">
        <f t="shared" si="21"/>
        <v>1.7050000000000001</v>
      </c>
      <c r="V1375" t="s">
        <v>2772</v>
      </c>
    </row>
    <row r="1376" spans="1:22" hidden="1">
      <c r="A1376">
        <v>28</v>
      </c>
      <c r="B1376" s="30">
        <v>2</v>
      </c>
      <c r="C1376" s="30" t="s">
        <v>22</v>
      </c>
      <c r="D1376" s="30" t="s">
        <v>18</v>
      </c>
      <c r="E1376" s="30">
        <v>62</v>
      </c>
      <c r="F1376" s="30">
        <v>38</v>
      </c>
      <c r="G1376" s="30" t="s">
        <v>2858</v>
      </c>
      <c r="H1376" s="30" t="s">
        <v>439</v>
      </c>
      <c r="I1376" s="30">
        <v>0</v>
      </c>
      <c r="J1376" s="30">
        <v>1</v>
      </c>
      <c r="K1376" s="30">
        <v>0</v>
      </c>
      <c r="L1376" s="30">
        <v>0</v>
      </c>
      <c r="M1376" s="30" t="s">
        <v>2233</v>
      </c>
      <c r="N1376" s="30">
        <v>4</v>
      </c>
      <c r="O1376" s="22">
        <v>4</v>
      </c>
      <c r="P1376" s="22">
        <v>0</v>
      </c>
      <c r="Q1376" s="22">
        <v>1</v>
      </c>
      <c r="R1376">
        <f>IFERROR(IF(I1376=1,VLOOKUP(F1376,Lookup!$A$2:$B$15,2,FALSE),0),0.5)</f>
        <v>0</v>
      </c>
      <c r="S1376">
        <f>IF(K1376=1,1,IFERROR(IF(H1376="pass",VLOOKUP(F1376,[1]Lookup!$D$2:$E$26,2,FALSE),0),1.6))</f>
        <v>1.6</v>
      </c>
      <c r="T1376" s="6">
        <v>1.6700000000000002</v>
      </c>
      <c r="U1376" s="6">
        <f t="shared" si="21"/>
        <v>1.6700000000000002</v>
      </c>
      <c r="V1376" t="s">
        <v>506</v>
      </c>
    </row>
    <row r="1377" spans="1:22" hidden="1">
      <c r="A1377">
        <v>33</v>
      </c>
      <c r="B1377" s="30">
        <v>2</v>
      </c>
      <c r="C1377" s="30" t="s">
        <v>18</v>
      </c>
      <c r="D1377" s="30" t="s">
        <v>22</v>
      </c>
      <c r="E1377" s="30">
        <v>38</v>
      </c>
      <c r="F1377" s="30">
        <v>62</v>
      </c>
      <c r="G1377" s="30" t="s">
        <v>2863</v>
      </c>
      <c r="H1377" s="30" t="s">
        <v>439</v>
      </c>
      <c r="I1377" s="30">
        <v>0</v>
      </c>
      <c r="J1377" s="30">
        <v>1</v>
      </c>
      <c r="K1377" s="30">
        <v>0</v>
      </c>
      <c r="L1377" s="30">
        <v>0</v>
      </c>
      <c r="M1377" s="30" t="s">
        <v>1133</v>
      </c>
      <c r="N1377" s="30">
        <v>4</v>
      </c>
      <c r="O1377" s="22">
        <v>4</v>
      </c>
      <c r="P1377" s="22">
        <v>0</v>
      </c>
      <c r="Q1377" s="22">
        <v>1</v>
      </c>
      <c r="R1377">
        <f>IFERROR(IF(I1377=1,VLOOKUP(F1377,Lookup!$A$2:$B$15,2,FALSE),0),0.5)</f>
        <v>0</v>
      </c>
      <c r="S1377">
        <f>IF(K1377=1,1,IFERROR(IF(H1377="pass",VLOOKUP(F1377,[1]Lookup!$D$2:$E$26,2,FALSE),0),1.6))</f>
        <v>1.6</v>
      </c>
      <c r="T1377" s="6">
        <v>1.6700000000000002</v>
      </c>
      <c r="U1377" s="6">
        <f t="shared" si="21"/>
        <v>1.6700000000000002</v>
      </c>
      <c r="V1377" t="s">
        <v>58</v>
      </c>
    </row>
    <row r="1378" spans="1:22" hidden="1">
      <c r="A1378">
        <v>36</v>
      </c>
      <c r="B1378" s="30">
        <v>2</v>
      </c>
      <c r="C1378" s="30" t="s">
        <v>18</v>
      </c>
      <c r="D1378" s="30" t="s">
        <v>22</v>
      </c>
      <c r="E1378" s="30">
        <v>1</v>
      </c>
      <c r="F1378" s="30">
        <v>99</v>
      </c>
      <c r="G1378" s="30" t="s">
        <v>2867</v>
      </c>
      <c r="H1378" s="30" t="s">
        <v>439</v>
      </c>
      <c r="I1378" s="30">
        <v>0</v>
      </c>
      <c r="J1378" s="30">
        <v>1</v>
      </c>
      <c r="K1378" s="30">
        <v>0</v>
      </c>
      <c r="L1378" s="30">
        <v>0</v>
      </c>
      <c r="M1378" s="30" t="s">
        <v>1153</v>
      </c>
      <c r="N1378" s="30">
        <v>1</v>
      </c>
      <c r="O1378" s="22">
        <v>1</v>
      </c>
      <c r="P1378" s="22">
        <v>0</v>
      </c>
      <c r="Q1378" s="22">
        <v>1</v>
      </c>
      <c r="R1378">
        <f>IFERROR(IF(I1378=1,VLOOKUP(F1378,Lookup!$A$2:$B$15,2,FALSE),0),0.5)</f>
        <v>0</v>
      </c>
      <c r="S1378">
        <f>IF(K1378=1,1,IFERROR(IF(H1378="pass",VLOOKUP(F1378,[1]Lookup!$D$2:$E$26,2,FALSE),0),1.6))</f>
        <v>4</v>
      </c>
      <c r="T1378" s="6">
        <v>1.6175000000000002</v>
      </c>
      <c r="U1378" s="6">
        <f t="shared" si="21"/>
        <v>4</v>
      </c>
      <c r="V1378" t="s">
        <v>160</v>
      </c>
    </row>
    <row r="1379" spans="1:22" hidden="1">
      <c r="A1379">
        <v>37</v>
      </c>
      <c r="B1379" s="30">
        <v>2</v>
      </c>
      <c r="C1379" s="30" t="s">
        <v>22</v>
      </c>
      <c r="D1379" s="30" t="s">
        <v>18</v>
      </c>
      <c r="E1379" s="30">
        <v>66</v>
      </c>
      <c r="F1379" s="30">
        <v>34</v>
      </c>
      <c r="G1379" s="30" t="s">
        <v>2868</v>
      </c>
      <c r="H1379" s="30" t="s">
        <v>439</v>
      </c>
      <c r="I1379" s="30">
        <v>0</v>
      </c>
      <c r="J1379" s="30">
        <v>1</v>
      </c>
      <c r="K1379" s="30">
        <v>0</v>
      </c>
      <c r="L1379" s="30">
        <v>0</v>
      </c>
      <c r="M1379" s="30" t="s">
        <v>2241</v>
      </c>
      <c r="N1379" s="30">
        <v>5</v>
      </c>
      <c r="O1379" s="22">
        <v>5</v>
      </c>
      <c r="P1379" s="22">
        <v>0</v>
      </c>
      <c r="Q1379" s="22">
        <v>1</v>
      </c>
      <c r="R1379">
        <f>IFERROR(IF(I1379=1,VLOOKUP(F1379,Lookup!$A$2:$B$15,2,FALSE),0),0.5)</f>
        <v>0</v>
      </c>
      <c r="S1379">
        <f>IF(K1379=1,1,IFERROR(IF(H1379="pass",VLOOKUP(F1379,[1]Lookup!$D$2:$E$26,2,FALSE),0),1.6))</f>
        <v>1.6</v>
      </c>
      <c r="T1379" s="6">
        <v>1.6875</v>
      </c>
      <c r="U1379" s="6">
        <f t="shared" si="21"/>
        <v>1.6875</v>
      </c>
      <c r="V1379" t="s">
        <v>158</v>
      </c>
    </row>
    <row r="1380" spans="1:22" hidden="1">
      <c r="A1380">
        <v>38</v>
      </c>
      <c r="B1380" s="30">
        <v>2</v>
      </c>
      <c r="C1380" s="30" t="s">
        <v>22</v>
      </c>
      <c r="D1380" s="30" t="s">
        <v>18</v>
      </c>
      <c r="E1380" s="30">
        <v>61</v>
      </c>
      <c r="F1380" s="30">
        <v>39</v>
      </c>
      <c r="G1380" s="30" t="s">
        <v>2869</v>
      </c>
      <c r="H1380" s="30" t="s">
        <v>439</v>
      </c>
      <c r="I1380" s="30">
        <v>0</v>
      </c>
      <c r="J1380" s="30">
        <v>1</v>
      </c>
      <c r="K1380" s="30">
        <v>0</v>
      </c>
      <c r="L1380" s="30">
        <v>0</v>
      </c>
      <c r="M1380" s="30" t="s">
        <v>2228</v>
      </c>
      <c r="N1380" s="30">
        <v>-6</v>
      </c>
      <c r="O1380" s="22">
        <v>-6</v>
      </c>
      <c r="P1380" s="22">
        <v>0</v>
      </c>
      <c r="Q1380" s="22">
        <v>1</v>
      </c>
      <c r="R1380">
        <f>IFERROR(IF(I1380=1,VLOOKUP(F1380,Lookup!$A$2:$B$15,2,FALSE),0),0.5)</f>
        <v>0</v>
      </c>
      <c r="S1380">
        <f>IF(K1380=1,1,IFERROR(IF(H1380="pass",VLOOKUP(F1380,[1]Lookup!$D$2:$E$26,2,FALSE),0),1.6))</f>
        <v>1.6</v>
      </c>
      <c r="T1380" s="6">
        <v>1.4950000000000001</v>
      </c>
      <c r="U1380" s="6">
        <f t="shared" si="21"/>
        <v>1.4950000000000001</v>
      </c>
      <c r="V1380" t="s">
        <v>459</v>
      </c>
    </row>
    <row r="1381" spans="1:22" hidden="1">
      <c r="A1381">
        <v>39</v>
      </c>
      <c r="B1381" s="30">
        <v>2</v>
      </c>
      <c r="C1381" s="30" t="s">
        <v>22</v>
      </c>
      <c r="D1381" s="30" t="s">
        <v>18</v>
      </c>
      <c r="E1381" s="30">
        <v>38</v>
      </c>
      <c r="F1381" s="30">
        <v>62</v>
      </c>
      <c r="G1381" s="30" t="s">
        <v>2870</v>
      </c>
      <c r="H1381" s="30" t="s">
        <v>439</v>
      </c>
      <c r="I1381" s="30">
        <v>0</v>
      </c>
      <c r="J1381" s="30">
        <v>1</v>
      </c>
      <c r="K1381" s="30">
        <v>0</v>
      </c>
      <c r="L1381" s="30">
        <v>0</v>
      </c>
      <c r="M1381" s="30" t="s">
        <v>2233</v>
      </c>
      <c r="N1381" s="30">
        <v>14</v>
      </c>
      <c r="O1381" s="22">
        <v>14</v>
      </c>
      <c r="P1381" s="22">
        <v>0</v>
      </c>
      <c r="Q1381" s="22">
        <v>1</v>
      </c>
      <c r="R1381">
        <f>IFERROR(IF(I1381=1,VLOOKUP(F1381,Lookup!$A$2:$B$15,2,FALSE),0),0.5)</f>
        <v>0</v>
      </c>
      <c r="S1381">
        <f>IF(K1381=1,1,IFERROR(IF(H1381="pass",VLOOKUP(F1381,[1]Lookup!$D$2:$E$26,2,FALSE),0),1.6))</f>
        <v>1.6</v>
      </c>
      <c r="T1381" s="6">
        <v>1.845</v>
      </c>
      <c r="U1381" s="6">
        <f t="shared" si="21"/>
        <v>1.845</v>
      </c>
      <c r="V1381" t="s">
        <v>506</v>
      </c>
    </row>
    <row r="1382" spans="1:22" hidden="1">
      <c r="A1382">
        <v>40</v>
      </c>
      <c r="B1382" s="30">
        <v>2</v>
      </c>
      <c r="C1382" s="30" t="s">
        <v>22</v>
      </c>
      <c r="D1382" s="30" t="s">
        <v>18</v>
      </c>
      <c r="E1382" s="30">
        <v>14</v>
      </c>
      <c r="F1382" s="30">
        <v>86</v>
      </c>
      <c r="G1382" s="30" t="s">
        <v>2871</v>
      </c>
      <c r="H1382" s="30" t="s">
        <v>439</v>
      </c>
      <c r="I1382" s="30">
        <v>0</v>
      </c>
      <c r="J1382" s="30">
        <v>1</v>
      </c>
      <c r="K1382" s="30">
        <v>0</v>
      </c>
      <c r="L1382" s="30">
        <v>0</v>
      </c>
      <c r="M1382" s="30" t="s">
        <v>2228</v>
      </c>
      <c r="N1382" s="30">
        <v>4</v>
      </c>
      <c r="O1382" s="22">
        <v>4</v>
      </c>
      <c r="P1382" s="22">
        <v>0</v>
      </c>
      <c r="Q1382" s="22">
        <v>1</v>
      </c>
      <c r="R1382">
        <f>IFERROR(IF(I1382=1,VLOOKUP(F1382,Lookup!$A$2:$B$15,2,FALSE),0),0.5)</f>
        <v>0</v>
      </c>
      <c r="S1382">
        <f>IF(K1382=1,1,IFERROR(IF(H1382="pass",VLOOKUP(F1382,[1]Lookup!$D$2:$E$26,2,FALSE),0),1.6))</f>
        <v>2</v>
      </c>
      <c r="T1382" s="6">
        <v>1.6700000000000002</v>
      </c>
      <c r="U1382" s="6">
        <f t="shared" si="21"/>
        <v>1.8878000000000001</v>
      </c>
      <c r="V1382" t="s">
        <v>459</v>
      </c>
    </row>
    <row r="1383" spans="1:22" hidden="1">
      <c r="A1383">
        <v>45</v>
      </c>
      <c r="B1383" s="30">
        <v>2</v>
      </c>
      <c r="C1383" s="30" t="s">
        <v>18</v>
      </c>
      <c r="D1383" s="30" t="s">
        <v>22</v>
      </c>
      <c r="E1383" s="30">
        <v>57</v>
      </c>
      <c r="F1383" s="30">
        <v>43</v>
      </c>
      <c r="G1383" s="30" t="s">
        <v>2876</v>
      </c>
      <c r="H1383" s="30" t="s">
        <v>439</v>
      </c>
      <c r="I1383" s="30">
        <v>0</v>
      </c>
      <c r="J1383" s="30">
        <v>1</v>
      </c>
      <c r="K1383" s="30">
        <v>0</v>
      </c>
      <c r="L1383" s="30">
        <v>0</v>
      </c>
      <c r="M1383" s="30" t="s">
        <v>1148</v>
      </c>
      <c r="N1383" s="30">
        <v>-1</v>
      </c>
      <c r="O1383" s="22">
        <v>-1</v>
      </c>
      <c r="P1383" s="22">
        <v>0</v>
      </c>
      <c r="Q1383" s="22">
        <v>1</v>
      </c>
      <c r="R1383">
        <f>IFERROR(IF(I1383=1,VLOOKUP(F1383,Lookup!$A$2:$B$15,2,FALSE),0),0.5)</f>
        <v>0</v>
      </c>
      <c r="S1383">
        <f>IF(K1383=1,1,IFERROR(IF(H1383="pass",VLOOKUP(F1383,[1]Lookup!$D$2:$E$26,2,FALSE),0),1.6))</f>
        <v>1.6</v>
      </c>
      <c r="T1383" s="6">
        <v>1.5825</v>
      </c>
      <c r="U1383" s="6">
        <f t="shared" si="21"/>
        <v>1.5825</v>
      </c>
      <c r="V1383" t="s">
        <v>161</v>
      </c>
    </row>
    <row r="1384" spans="1:22" hidden="1">
      <c r="A1384">
        <v>46</v>
      </c>
      <c r="B1384" s="30">
        <v>2</v>
      </c>
      <c r="C1384" s="30" t="s">
        <v>18</v>
      </c>
      <c r="D1384" s="30" t="s">
        <v>22</v>
      </c>
      <c r="E1384" s="30">
        <v>57</v>
      </c>
      <c r="F1384" s="30">
        <v>43</v>
      </c>
      <c r="G1384" s="30" t="s">
        <v>2877</v>
      </c>
      <c r="H1384" s="30" t="s">
        <v>439</v>
      </c>
      <c r="I1384" s="30">
        <v>0</v>
      </c>
      <c r="J1384" s="30">
        <v>1</v>
      </c>
      <c r="K1384" s="30">
        <v>0</v>
      </c>
      <c r="L1384" s="30">
        <v>0</v>
      </c>
      <c r="M1384" s="30" t="s">
        <v>1208</v>
      </c>
      <c r="N1384" s="30">
        <v>5</v>
      </c>
      <c r="O1384" s="22">
        <v>5</v>
      </c>
      <c r="P1384" s="22">
        <v>0</v>
      </c>
      <c r="Q1384" s="22">
        <v>1</v>
      </c>
      <c r="R1384">
        <f>IFERROR(IF(I1384=1,VLOOKUP(F1384,Lookup!$A$2:$B$15,2,FALSE),0),0.5)</f>
        <v>0</v>
      </c>
      <c r="S1384">
        <f>IF(K1384=1,1,IFERROR(IF(H1384="pass",VLOOKUP(F1384,[1]Lookup!$D$2:$E$26,2,FALSE),0),1.6))</f>
        <v>1.6</v>
      </c>
      <c r="T1384" s="6">
        <v>1.6875</v>
      </c>
      <c r="U1384" s="6">
        <f t="shared" si="21"/>
        <v>1.6875</v>
      </c>
      <c r="V1384" t="s">
        <v>174</v>
      </c>
    </row>
    <row r="1385" spans="1:22" hidden="1">
      <c r="A1385">
        <v>47</v>
      </c>
      <c r="B1385" s="30">
        <v>2</v>
      </c>
      <c r="C1385" s="30" t="s">
        <v>18</v>
      </c>
      <c r="D1385" s="30" t="s">
        <v>22</v>
      </c>
      <c r="E1385" s="30">
        <v>52</v>
      </c>
      <c r="F1385" s="30">
        <v>48</v>
      </c>
      <c r="G1385" s="30" t="s">
        <v>2878</v>
      </c>
      <c r="H1385" s="30" t="s">
        <v>439</v>
      </c>
      <c r="I1385" s="30">
        <v>0</v>
      </c>
      <c r="J1385" s="30">
        <v>1</v>
      </c>
      <c r="K1385" s="30">
        <v>0</v>
      </c>
      <c r="L1385" s="30">
        <v>0</v>
      </c>
      <c r="M1385" s="30" t="s">
        <v>1133</v>
      </c>
      <c r="N1385" s="30">
        <v>6</v>
      </c>
      <c r="O1385" s="22">
        <v>6</v>
      </c>
      <c r="P1385" s="22">
        <v>0</v>
      </c>
      <c r="Q1385" s="22">
        <v>1</v>
      </c>
      <c r="R1385">
        <f>IFERROR(IF(I1385=1,VLOOKUP(F1385,Lookup!$A$2:$B$15,2,FALSE),0),0.5)</f>
        <v>0</v>
      </c>
      <c r="S1385">
        <f>IF(K1385=1,1,IFERROR(IF(H1385="pass",VLOOKUP(F1385,[1]Lookup!$D$2:$E$26,2,FALSE),0),1.6))</f>
        <v>1.6</v>
      </c>
      <c r="T1385" s="6">
        <v>1.7050000000000001</v>
      </c>
      <c r="U1385" s="6">
        <f t="shared" si="21"/>
        <v>1.7050000000000001</v>
      </c>
      <c r="V1385" t="s">
        <v>58</v>
      </c>
    </row>
    <row r="1386" spans="1:22" hidden="1">
      <c r="A1386">
        <v>52</v>
      </c>
      <c r="B1386" s="30">
        <v>2</v>
      </c>
      <c r="C1386" s="30" t="s">
        <v>22</v>
      </c>
      <c r="D1386" s="30" t="s">
        <v>18</v>
      </c>
      <c r="E1386" s="30">
        <v>62</v>
      </c>
      <c r="F1386" s="30">
        <v>38</v>
      </c>
      <c r="G1386" s="30" t="s">
        <v>2884</v>
      </c>
      <c r="H1386" s="30" t="s">
        <v>439</v>
      </c>
      <c r="I1386" s="30">
        <v>0</v>
      </c>
      <c r="J1386" s="30">
        <v>1</v>
      </c>
      <c r="K1386" s="30">
        <v>0</v>
      </c>
      <c r="L1386" s="30">
        <v>0</v>
      </c>
      <c r="M1386" s="30" t="s">
        <v>2226</v>
      </c>
      <c r="N1386" s="30">
        <v>2</v>
      </c>
      <c r="O1386" s="22">
        <v>2</v>
      </c>
      <c r="P1386" s="22">
        <v>0</v>
      </c>
      <c r="Q1386" s="22">
        <v>1</v>
      </c>
      <c r="R1386">
        <f>IFERROR(IF(I1386=1,VLOOKUP(F1386,Lookup!$A$2:$B$15,2,FALSE),0),0.5)</f>
        <v>0</v>
      </c>
      <c r="S1386">
        <f>IF(K1386=1,1,IFERROR(IF(H1386="pass",VLOOKUP(F1386,[1]Lookup!$D$2:$E$26,2,FALSE),0),1.6))</f>
        <v>1.6</v>
      </c>
      <c r="T1386" s="6">
        <v>1.635</v>
      </c>
      <c r="U1386" s="6">
        <f t="shared" si="21"/>
        <v>1.635</v>
      </c>
      <c r="V1386" t="s">
        <v>64</v>
      </c>
    </row>
    <row r="1387" spans="1:22" hidden="1">
      <c r="A1387">
        <v>53</v>
      </c>
      <c r="B1387" s="30">
        <v>2</v>
      </c>
      <c r="C1387" s="30" t="s">
        <v>22</v>
      </c>
      <c r="D1387" s="30" t="s">
        <v>18</v>
      </c>
      <c r="E1387" s="30">
        <v>55</v>
      </c>
      <c r="F1387" s="30">
        <v>45</v>
      </c>
      <c r="G1387" s="30" t="s">
        <v>2885</v>
      </c>
      <c r="H1387" s="30" t="s">
        <v>439</v>
      </c>
      <c r="I1387" s="30">
        <v>0</v>
      </c>
      <c r="J1387" s="30">
        <v>1</v>
      </c>
      <c r="K1387" s="30">
        <v>0</v>
      </c>
      <c r="L1387" s="30">
        <v>0</v>
      </c>
      <c r="M1387" s="30" t="s">
        <v>2238</v>
      </c>
      <c r="N1387" s="30">
        <v>6</v>
      </c>
      <c r="O1387" s="22">
        <v>6</v>
      </c>
      <c r="P1387" s="22">
        <v>0</v>
      </c>
      <c r="Q1387" s="22">
        <v>1</v>
      </c>
      <c r="R1387">
        <f>IFERROR(IF(I1387=1,VLOOKUP(F1387,Lookup!$A$2:$B$15,2,FALSE),0),0.5)</f>
        <v>0</v>
      </c>
      <c r="S1387">
        <f>IF(K1387=1,1,IFERROR(IF(H1387="pass",VLOOKUP(F1387,[1]Lookup!$D$2:$E$26,2,FALSE),0),1.6))</f>
        <v>1.6</v>
      </c>
      <c r="T1387" s="6">
        <v>1.7050000000000001</v>
      </c>
      <c r="U1387" s="6">
        <f t="shared" si="21"/>
        <v>1.7050000000000001</v>
      </c>
      <c r="V1387" t="s">
        <v>99</v>
      </c>
    </row>
    <row r="1388" spans="1:22" hidden="1">
      <c r="A1388">
        <v>55</v>
      </c>
      <c r="B1388" s="30">
        <v>2</v>
      </c>
      <c r="C1388" s="30" t="s">
        <v>22</v>
      </c>
      <c r="D1388" s="30" t="s">
        <v>18</v>
      </c>
      <c r="E1388" s="30">
        <v>49</v>
      </c>
      <c r="F1388" s="30">
        <v>51</v>
      </c>
      <c r="G1388" s="30" t="s">
        <v>2887</v>
      </c>
      <c r="H1388" s="30" t="s">
        <v>439</v>
      </c>
      <c r="I1388" s="30">
        <v>0</v>
      </c>
      <c r="J1388" s="30">
        <v>1</v>
      </c>
      <c r="K1388" s="30">
        <v>0</v>
      </c>
      <c r="L1388" s="30">
        <v>0</v>
      </c>
      <c r="M1388" s="30" t="s">
        <v>2259</v>
      </c>
      <c r="N1388" s="30">
        <v>-5</v>
      </c>
      <c r="O1388" s="22">
        <v>-5</v>
      </c>
      <c r="P1388" s="22">
        <v>0</v>
      </c>
      <c r="Q1388" s="22">
        <v>1</v>
      </c>
      <c r="R1388">
        <f>IFERROR(IF(I1388=1,VLOOKUP(F1388,Lookup!$A$2:$B$15,2,FALSE),0),0.5)</f>
        <v>0</v>
      </c>
      <c r="S1388">
        <f>IF(K1388=1,1,IFERROR(IF(H1388="pass",VLOOKUP(F1388,[1]Lookup!$D$2:$E$26,2,FALSE),0),1.6))</f>
        <v>1.6</v>
      </c>
      <c r="T1388" s="6">
        <v>1.5125000000000002</v>
      </c>
      <c r="U1388" s="6">
        <f t="shared" si="21"/>
        <v>1.5125000000000002</v>
      </c>
      <c r="V1388" t="s">
        <v>515</v>
      </c>
    </row>
    <row r="1389" spans="1:22" hidden="1">
      <c r="A1389">
        <v>59</v>
      </c>
      <c r="B1389" s="30">
        <v>2</v>
      </c>
      <c r="C1389" s="30" t="s">
        <v>18</v>
      </c>
      <c r="D1389" s="30" t="s">
        <v>22</v>
      </c>
      <c r="E1389" s="30">
        <v>53</v>
      </c>
      <c r="F1389" s="30">
        <v>47</v>
      </c>
      <c r="G1389" s="30" t="s">
        <v>2891</v>
      </c>
      <c r="H1389" s="30" t="s">
        <v>439</v>
      </c>
      <c r="I1389" s="30">
        <v>0</v>
      </c>
      <c r="J1389" s="30">
        <v>1</v>
      </c>
      <c r="K1389" s="30">
        <v>0</v>
      </c>
      <c r="L1389" s="30">
        <v>0</v>
      </c>
      <c r="M1389" s="30" t="s">
        <v>634</v>
      </c>
      <c r="N1389" s="30">
        <v>17</v>
      </c>
      <c r="O1389" s="22">
        <v>17</v>
      </c>
      <c r="P1389" s="22">
        <v>0</v>
      </c>
      <c r="Q1389" s="22">
        <v>1</v>
      </c>
      <c r="R1389">
        <f>IFERROR(IF(I1389=1,VLOOKUP(F1389,Lookup!$A$2:$B$15,2,FALSE),0),0.5)</f>
        <v>0</v>
      </c>
      <c r="S1389">
        <f>IF(K1389=1,1,IFERROR(IF(H1389="pass",VLOOKUP(F1389,[1]Lookup!$D$2:$E$26,2,FALSE),0),1.6))</f>
        <v>1.6</v>
      </c>
      <c r="T1389" s="6">
        <v>1.8975</v>
      </c>
      <c r="U1389" s="6">
        <f t="shared" si="21"/>
        <v>1.8975</v>
      </c>
      <c r="V1389" t="s">
        <v>412</v>
      </c>
    </row>
    <row r="1390" spans="1:22" hidden="1">
      <c r="A1390">
        <v>60</v>
      </c>
      <c r="B1390" s="30">
        <v>2</v>
      </c>
      <c r="C1390" s="30" t="s">
        <v>18</v>
      </c>
      <c r="D1390" s="30" t="s">
        <v>22</v>
      </c>
      <c r="E1390" s="30">
        <v>36</v>
      </c>
      <c r="F1390" s="30">
        <v>64</v>
      </c>
      <c r="G1390" s="30" t="s">
        <v>2892</v>
      </c>
      <c r="H1390" s="30" t="s">
        <v>439</v>
      </c>
      <c r="I1390" s="30">
        <v>0</v>
      </c>
      <c r="J1390" s="30">
        <v>1</v>
      </c>
      <c r="K1390" s="30">
        <v>0</v>
      </c>
      <c r="L1390" s="30">
        <v>0</v>
      </c>
      <c r="M1390" s="30" t="s">
        <v>2893</v>
      </c>
      <c r="N1390" s="30">
        <v>19</v>
      </c>
      <c r="O1390" s="22">
        <v>19</v>
      </c>
      <c r="P1390" s="22">
        <v>0</v>
      </c>
      <c r="Q1390" s="22">
        <v>1</v>
      </c>
      <c r="R1390">
        <f>IFERROR(IF(I1390=1,VLOOKUP(F1390,Lookup!$A$2:$B$15,2,FALSE),0),0.5)</f>
        <v>0</v>
      </c>
      <c r="S1390">
        <f>IF(K1390=1,1,IFERROR(IF(H1390="pass",VLOOKUP(F1390,[1]Lookup!$D$2:$E$26,2,FALSE),0),1.6))</f>
        <v>1.6</v>
      </c>
      <c r="T1390" s="6">
        <v>1.9325000000000001</v>
      </c>
      <c r="U1390" s="6">
        <f t="shared" si="21"/>
        <v>1.9325000000000001</v>
      </c>
      <c r="V1390" t="s">
        <v>2776</v>
      </c>
    </row>
    <row r="1391" spans="1:22" hidden="1">
      <c r="A1391">
        <v>63</v>
      </c>
      <c r="B1391" s="30">
        <v>2</v>
      </c>
      <c r="C1391" s="30" t="s">
        <v>18</v>
      </c>
      <c r="D1391" s="30" t="s">
        <v>22</v>
      </c>
      <c r="E1391" s="30">
        <v>3</v>
      </c>
      <c r="F1391" s="30">
        <v>97</v>
      </c>
      <c r="G1391" s="30" t="s">
        <v>2896</v>
      </c>
      <c r="H1391" s="30" t="s">
        <v>439</v>
      </c>
      <c r="I1391" s="30">
        <v>0</v>
      </c>
      <c r="J1391" s="30">
        <v>1</v>
      </c>
      <c r="K1391" s="30">
        <v>0</v>
      </c>
      <c r="L1391" s="30">
        <v>0</v>
      </c>
      <c r="M1391" s="30" t="s">
        <v>1150</v>
      </c>
      <c r="N1391" s="30">
        <v>3</v>
      </c>
      <c r="O1391" s="22">
        <v>3</v>
      </c>
      <c r="P1391" s="22">
        <v>0</v>
      </c>
      <c r="Q1391" s="22">
        <v>1</v>
      </c>
      <c r="R1391">
        <f>IFERROR(IF(I1391=1,VLOOKUP(F1391,Lookup!$A$2:$B$15,2,FALSE),0),0.5)</f>
        <v>0</v>
      </c>
      <c r="S1391">
        <f>IF(K1391=1,1,IFERROR(IF(H1391="pass",VLOOKUP(F1391,[1]Lookup!$D$2:$E$26,2,FALSE),0),1.6))</f>
        <v>3.5</v>
      </c>
      <c r="T1391" s="6">
        <v>1.6525000000000001</v>
      </c>
      <c r="U1391" s="6">
        <f t="shared" si="21"/>
        <v>3.5</v>
      </c>
      <c r="V1391" t="s">
        <v>138</v>
      </c>
    </row>
    <row r="1392" spans="1:22" hidden="1">
      <c r="A1392">
        <v>64</v>
      </c>
      <c r="B1392" s="30">
        <v>2</v>
      </c>
      <c r="C1392" s="30" t="s">
        <v>22</v>
      </c>
      <c r="D1392" s="30" t="s">
        <v>18</v>
      </c>
      <c r="E1392" s="30">
        <v>65</v>
      </c>
      <c r="F1392" s="30">
        <v>35</v>
      </c>
      <c r="G1392" s="30" t="s">
        <v>2897</v>
      </c>
      <c r="H1392" s="30" t="s">
        <v>439</v>
      </c>
      <c r="I1392" s="30">
        <v>0</v>
      </c>
      <c r="J1392" s="30">
        <v>1</v>
      </c>
      <c r="K1392" s="30">
        <v>0</v>
      </c>
      <c r="L1392" s="30">
        <v>0</v>
      </c>
      <c r="M1392" s="30" t="s">
        <v>2233</v>
      </c>
      <c r="N1392" s="30">
        <v>11</v>
      </c>
      <c r="O1392" s="22">
        <v>11</v>
      </c>
      <c r="P1392" s="22">
        <v>0</v>
      </c>
      <c r="Q1392" s="22">
        <v>1</v>
      </c>
      <c r="R1392">
        <f>IFERROR(IF(I1392=1,VLOOKUP(F1392,Lookup!$A$2:$B$15,2,FALSE),0),0.5)</f>
        <v>0</v>
      </c>
      <c r="S1392">
        <f>IF(K1392=1,1,IFERROR(IF(H1392="pass",VLOOKUP(F1392,[1]Lookup!$D$2:$E$26,2,FALSE),0),1.6))</f>
        <v>1.6</v>
      </c>
      <c r="T1392" s="6">
        <v>1.7925</v>
      </c>
      <c r="U1392" s="6">
        <f t="shared" si="21"/>
        <v>1.7925</v>
      </c>
      <c r="V1392" t="s">
        <v>506</v>
      </c>
    </row>
    <row r="1393" spans="1:22" hidden="1">
      <c r="A1393">
        <v>66</v>
      </c>
      <c r="B1393" s="30">
        <v>2</v>
      </c>
      <c r="C1393" s="30" t="s">
        <v>22</v>
      </c>
      <c r="D1393" s="30" t="s">
        <v>18</v>
      </c>
      <c r="E1393" s="30">
        <v>46</v>
      </c>
      <c r="F1393" s="30">
        <v>54</v>
      </c>
      <c r="G1393" s="30" t="s">
        <v>2899</v>
      </c>
      <c r="H1393" s="30" t="s">
        <v>439</v>
      </c>
      <c r="I1393" s="30">
        <v>0</v>
      </c>
      <c r="J1393" s="30">
        <v>1</v>
      </c>
      <c r="K1393" s="30">
        <v>0</v>
      </c>
      <c r="L1393" s="30">
        <v>0</v>
      </c>
      <c r="M1393" s="30" t="s">
        <v>2900</v>
      </c>
      <c r="N1393" s="30">
        <v>8</v>
      </c>
      <c r="O1393" s="22">
        <v>8</v>
      </c>
      <c r="P1393" s="22">
        <v>0</v>
      </c>
      <c r="Q1393" s="22">
        <v>1</v>
      </c>
      <c r="R1393">
        <f>IFERROR(IF(I1393=1,VLOOKUP(F1393,Lookup!$A$2:$B$15,2,FALSE),0),0.5)</f>
        <v>0</v>
      </c>
      <c r="S1393">
        <f>IF(K1393=1,1,IFERROR(IF(H1393="pass",VLOOKUP(F1393,[1]Lookup!$D$2:$E$26,2,FALSE),0),1.6))</f>
        <v>1.6</v>
      </c>
      <c r="T1393" s="6">
        <v>1.74</v>
      </c>
      <c r="U1393" s="6">
        <f t="shared" si="21"/>
        <v>1.74</v>
      </c>
      <c r="V1393" t="s">
        <v>2778</v>
      </c>
    </row>
    <row r="1394" spans="1:22" hidden="1">
      <c r="A1394">
        <v>67</v>
      </c>
      <c r="B1394" s="30">
        <v>2</v>
      </c>
      <c r="C1394" s="30" t="s">
        <v>22</v>
      </c>
      <c r="D1394" s="30" t="s">
        <v>18</v>
      </c>
      <c r="E1394" s="30">
        <v>18</v>
      </c>
      <c r="F1394" s="30">
        <v>82</v>
      </c>
      <c r="G1394" s="30" t="s">
        <v>2901</v>
      </c>
      <c r="H1394" s="30" t="s">
        <v>439</v>
      </c>
      <c r="I1394" s="30">
        <v>0</v>
      </c>
      <c r="J1394" s="30">
        <v>1</v>
      </c>
      <c r="K1394" s="30">
        <v>0</v>
      </c>
      <c r="L1394" s="30">
        <v>0</v>
      </c>
      <c r="M1394" s="30" t="s">
        <v>2226</v>
      </c>
      <c r="N1394" s="30">
        <v>18</v>
      </c>
      <c r="O1394" s="22">
        <v>18</v>
      </c>
      <c r="P1394" s="22">
        <v>0</v>
      </c>
      <c r="Q1394" s="22">
        <v>1</v>
      </c>
      <c r="R1394">
        <f>IFERROR(IF(I1394=1,VLOOKUP(F1394,Lookup!$A$2:$B$15,2,FALSE),0),0.5)</f>
        <v>0</v>
      </c>
      <c r="S1394">
        <f>IF(K1394=1,1,IFERROR(IF(H1394="pass",VLOOKUP(F1394,[1]Lookup!$D$2:$E$26,2,FALSE),0),1.6))</f>
        <v>2</v>
      </c>
      <c r="T1394" s="6">
        <v>1.915</v>
      </c>
      <c r="U1394" s="6">
        <f t="shared" si="21"/>
        <v>1.9711000000000001</v>
      </c>
      <c r="V1394" t="s">
        <v>64</v>
      </c>
    </row>
    <row r="1395" spans="1:22" hidden="1">
      <c r="A1395">
        <v>70</v>
      </c>
      <c r="B1395" s="30">
        <v>2</v>
      </c>
      <c r="C1395" s="30" t="s">
        <v>18</v>
      </c>
      <c r="D1395" s="30" t="s">
        <v>22</v>
      </c>
      <c r="E1395" s="30">
        <v>18</v>
      </c>
      <c r="F1395" s="30">
        <v>82</v>
      </c>
      <c r="G1395" s="30" t="s">
        <v>2904</v>
      </c>
      <c r="H1395" s="30" t="s">
        <v>439</v>
      </c>
      <c r="I1395" s="30">
        <v>0</v>
      </c>
      <c r="J1395" s="30">
        <v>1</v>
      </c>
      <c r="K1395" s="30">
        <v>0</v>
      </c>
      <c r="L1395" s="30">
        <v>0</v>
      </c>
      <c r="M1395" s="30" t="s">
        <v>1150</v>
      </c>
      <c r="N1395" s="30">
        <v>15</v>
      </c>
      <c r="O1395" s="22">
        <v>15</v>
      </c>
      <c r="P1395" s="22">
        <v>0</v>
      </c>
      <c r="Q1395" s="22">
        <v>1</v>
      </c>
      <c r="R1395">
        <f>IFERROR(IF(I1395=1,VLOOKUP(F1395,Lookup!$A$2:$B$15,2,FALSE),0),0.5)</f>
        <v>0</v>
      </c>
      <c r="S1395">
        <f>IF(K1395=1,1,IFERROR(IF(H1395="pass",VLOOKUP(F1395,[1]Lookup!$D$2:$E$26,2,FALSE),0),1.6))</f>
        <v>2</v>
      </c>
      <c r="T1395" s="6">
        <v>1.8625</v>
      </c>
      <c r="U1395" s="6">
        <f t="shared" si="21"/>
        <v>1.9532500000000002</v>
      </c>
      <c r="V1395" t="s">
        <v>138</v>
      </c>
    </row>
    <row r="1396" spans="1:22" hidden="1">
      <c r="A1396">
        <v>71</v>
      </c>
      <c r="B1396" s="30">
        <v>2</v>
      </c>
      <c r="C1396" s="30" t="s">
        <v>18</v>
      </c>
      <c r="D1396" s="30" t="s">
        <v>22</v>
      </c>
      <c r="E1396" s="30">
        <v>18</v>
      </c>
      <c r="F1396" s="30">
        <v>82</v>
      </c>
      <c r="G1396" s="30" t="s">
        <v>2905</v>
      </c>
      <c r="H1396" s="30" t="s">
        <v>439</v>
      </c>
      <c r="I1396" s="30">
        <v>0</v>
      </c>
      <c r="J1396" s="30">
        <v>1</v>
      </c>
      <c r="K1396" s="30">
        <v>0</v>
      </c>
      <c r="L1396" s="30">
        <v>0</v>
      </c>
      <c r="M1396" s="30" t="s">
        <v>2906</v>
      </c>
      <c r="N1396" s="30">
        <v>7</v>
      </c>
      <c r="O1396" s="22">
        <v>7</v>
      </c>
      <c r="P1396" s="22">
        <v>0</v>
      </c>
      <c r="Q1396" s="22">
        <v>1</v>
      </c>
      <c r="R1396">
        <f>IFERROR(IF(I1396=1,VLOOKUP(F1396,Lookup!$A$2:$B$15,2,FALSE),0),0.5)</f>
        <v>0</v>
      </c>
      <c r="S1396">
        <f>IF(K1396=1,1,IFERROR(IF(H1396="pass",VLOOKUP(F1396,[1]Lookup!$D$2:$E$26,2,FALSE),0),1.6))</f>
        <v>2</v>
      </c>
      <c r="T1396" s="6">
        <v>1.7225000000000001</v>
      </c>
      <c r="U1396" s="6">
        <f t="shared" si="21"/>
        <v>1.9056500000000001</v>
      </c>
      <c r="V1396" t="s">
        <v>2780</v>
      </c>
    </row>
    <row r="1397" spans="1:22" hidden="1">
      <c r="A1397">
        <v>74</v>
      </c>
      <c r="B1397" s="30">
        <v>2</v>
      </c>
      <c r="C1397" s="30" t="s">
        <v>18</v>
      </c>
      <c r="D1397" s="30" t="s">
        <v>22</v>
      </c>
      <c r="E1397" s="30">
        <v>1</v>
      </c>
      <c r="F1397" s="30">
        <v>99</v>
      </c>
      <c r="G1397" s="30" t="s">
        <v>2910</v>
      </c>
      <c r="H1397" s="30" t="s">
        <v>439</v>
      </c>
      <c r="I1397" s="30">
        <v>0</v>
      </c>
      <c r="J1397" s="30">
        <v>1</v>
      </c>
      <c r="K1397" s="30">
        <v>0</v>
      </c>
      <c r="L1397" s="30">
        <v>0</v>
      </c>
      <c r="M1397" s="30" t="s">
        <v>1150</v>
      </c>
      <c r="N1397" s="30">
        <v>1</v>
      </c>
      <c r="O1397" s="22">
        <v>1</v>
      </c>
      <c r="P1397" s="22">
        <v>0</v>
      </c>
      <c r="Q1397" s="22">
        <v>1</v>
      </c>
      <c r="R1397">
        <f>IFERROR(IF(I1397=1,VLOOKUP(F1397,Lookup!$A$2:$B$15,2,FALSE),0),0.5)</f>
        <v>0</v>
      </c>
      <c r="S1397">
        <f>IF(K1397=1,1,IFERROR(IF(H1397="pass",VLOOKUP(F1397,[1]Lookup!$D$2:$E$26,2,FALSE),0),1.6))</f>
        <v>4</v>
      </c>
      <c r="T1397" s="6">
        <v>1.6175000000000002</v>
      </c>
      <c r="U1397" s="6">
        <f t="shared" si="21"/>
        <v>4</v>
      </c>
      <c r="V1397" t="s">
        <v>138</v>
      </c>
    </row>
    <row r="1398" spans="1:22" hidden="1">
      <c r="A1398">
        <v>76</v>
      </c>
      <c r="B1398" s="30">
        <v>2</v>
      </c>
      <c r="C1398" s="30" t="s">
        <v>22</v>
      </c>
      <c r="D1398" s="30" t="s">
        <v>18</v>
      </c>
      <c r="E1398" s="30">
        <v>72</v>
      </c>
      <c r="F1398" s="30">
        <v>28</v>
      </c>
      <c r="G1398" s="30" t="s">
        <v>2912</v>
      </c>
      <c r="H1398" s="30" t="s">
        <v>439</v>
      </c>
      <c r="I1398" s="30">
        <v>0</v>
      </c>
      <c r="J1398" s="30">
        <v>1</v>
      </c>
      <c r="K1398" s="30">
        <v>0</v>
      </c>
      <c r="L1398" s="30">
        <v>0</v>
      </c>
      <c r="M1398" s="30" t="s">
        <v>2241</v>
      </c>
      <c r="N1398" s="30">
        <v>-2</v>
      </c>
      <c r="O1398" s="22">
        <v>-2</v>
      </c>
      <c r="P1398" s="22">
        <v>0</v>
      </c>
      <c r="Q1398" s="22">
        <v>1</v>
      </c>
      <c r="R1398">
        <f>IFERROR(IF(I1398=1,VLOOKUP(F1398,Lookup!$A$2:$B$15,2,FALSE),0),0.5)</f>
        <v>0</v>
      </c>
      <c r="S1398">
        <f>IF(K1398=1,1,IFERROR(IF(H1398="pass",VLOOKUP(F1398,[1]Lookup!$D$2:$E$26,2,FALSE),0),1.6))</f>
        <v>1.6</v>
      </c>
      <c r="T1398" s="6">
        <v>1.5650000000000002</v>
      </c>
      <c r="U1398" s="6">
        <f t="shared" si="21"/>
        <v>1.5650000000000002</v>
      </c>
      <c r="V1398" t="s">
        <v>158</v>
      </c>
    </row>
    <row r="1399" spans="1:22" hidden="1">
      <c r="A1399">
        <v>77</v>
      </c>
      <c r="B1399" s="30">
        <v>2</v>
      </c>
      <c r="C1399" s="30" t="s">
        <v>22</v>
      </c>
      <c r="D1399" s="30" t="s">
        <v>18</v>
      </c>
      <c r="E1399" s="30">
        <v>64</v>
      </c>
      <c r="F1399" s="30">
        <v>36</v>
      </c>
      <c r="G1399" s="30" t="s">
        <v>2913</v>
      </c>
      <c r="H1399" s="30" t="s">
        <v>439</v>
      </c>
      <c r="I1399" s="30">
        <v>0</v>
      </c>
      <c r="J1399" s="30">
        <v>1</v>
      </c>
      <c r="K1399" s="30">
        <v>0</v>
      </c>
      <c r="L1399" s="30">
        <v>0</v>
      </c>
      <c r="M1399" s="30" t="s">
        <v>2226</v>
      </c>
      <c r="N1399" s="30">
        <v>14</v>
      </c>
      <c r="O1399" s="22">
        <v>14</v>
      </c>
      <c r="P1399" s="22">
        <v>0</v>
      </c>
      <c r="Q1399" s="22">
        <v>1</v>
      </c>
      <c r="R1399">
        <f>IFERROR(IF(I1399=1,VLOOKUP(F1399,Lookup!$A$2:$B$15,2,FALSE),0),0.5)</f>
        <v>0</v>
      </c>
      <c r="S1399">
        <f>IF(K1399=1,1,IFERROR(IF(H1399="pass",VLOOKUP(F1399,[1]Lookup!$D$2:$E$26,2,FALSE),0),1.6))</f>
        <v>1.6</v>
      </c>
      <c r="T1399" s="6">
        <v>1.845</v>
      </c>
      <c r="U1399" s="6">
        <f t="shared" si="21"/>
        <v>1.845</v>
      </c>
      <c r="V1399" t="s">
        <v>64</v>
      </c>
    </row>
    <row r="1400" spans="1:22" hidden="1">
      <c r="A1400">
        <v>78</v>
      </c>
      <c r="B1400" s="30">
        <v>2</v>
      </c>
      <c r="C1400" s="30" t="s">
        <v>22</v>
      </c>
      <c r="D1400" s="30" t="s">
        <v>18</v>
      </c>
      <c r="E1400" s="30">
        <v>50</v>
      </c>
      <c r="F1400" s="30">
        <v>50</v>
      </c>
      <c r="G1400" s="30" t="s">
        <v>2914</v>
      </c>
      <c r="H1400" s="30" t="s">
        <v>439</v>
      </c>
      <c r="I1400" s="30">
        <v>0</v>
      </c>
      <c r="J1400" s="30">
        <v>1</v>
      </c>
      <c r="K1400" s="30">
        <v>0</v>
      </c>
      <c r="L1400" s="30">
        <v>0</v>
      </c>
      <c r="M1400" s="30" t="s">
        <v>2255</v>
      </c>
      <c r="N1400" s="30">
        <v>3</v>
      </c>
      <c r="O1400" s="22">
        <v>3</v>
      </c>
      <c r="P1400" s="22">
        <v>0</v>
      </c>
      <c r="Q1400" s="22">
        <v>1</v>
      </c>
      <c r="R1400">
        <f>IFERROR(IF(I1400=1,VLOOKUP(F1400,Lookup!$A$2:$B$15,2,FALSE),0),0.5)</f>
        <v>0</v>
      </c>
      <c r="S1400">
        <f>IF(K1400=1,1,IFERROR(IF(H1400="pass",VLOOKUP(F1400,[1]Lookup!$D$2:$E$26,2,FALSE),0),1.6))</f>
        <v>1.6</v>
      </c>
      <c r="T1400" s="6">
        <v>1.6525000000000001</v>
      </c>
      <c r="U1400" s="6">
        <f t="shared" si="21"/>
        <v>1.6525000000000001</v>
      </c>
      <c r="V1400" t="s">
        <v>406</v>
      </c>
    </row>
    <row r="1401" spans="1:22" hidden="1">
      <c r="A1401">
        <v>79</v>
      </c>
      <c r="B1401" s="30">
        <v>2</v>
      </c>
      <c r="C1401" s="30" t="s">
        <v>22</v>
      </c>
      <c r="D1401" s="30" t="s">
        <v>18</v>
      </c>
      <c r="E1401" s="30">
        <v>50</v>
      </c>
      <c r="F1401" s="30">
        <v>50</v>
      </c>
      <c r="G1401" s="30" t="s">
        <v>2915</v>
      </c>
      <c r="H1401" s="30" t="s">
        <v>439</v>
      </c>
      <c r="I1401" s="30">
        <v>0</v>
      </c>
      <c r="J1401" s="30">
        <v>1</v>
      </c>
      <c r="K1401" s="30">
        <v>0</v>
      </c>
      <c r="L1401" s="30">
        <v>0</v>
      </c>
      <c r="M1401" s="30" t="s">
        <v>2259</v>
      </c>
      <c r="N1401" s="30">
        <v>-1</v>
      </c>
      <c r="O1401" s="22">
        <v>-1</v>
      </c>
      <c r="P1401" s="22">
        <v>0</v>
      </c>
      <c r="Q1401" s="22">
        <v>1</v>
      </c>
      <c r="R1401">
        <f>IFERROR(IF(I1401=1,VLOOKUP(F1401,Lookup!$A$2:$B$15,2,FALSE),0),0.5)</f>
        <v>0</v>
      </c>
      <c r="S1401">
        <f>IF(K1401=1,1,IFERROR(IF(H1401="pass",VLOOKUP(F1401,[1]Lookup!$D$2:$E$26,2,FALSE),0),1.6))</f>
        <v>1.6</v>
      </c>
      <c r="T1401" s="6">
        <v>1.5825</v>
      </c>
      <c r="U1401" s="6">
        <f t="shared" si="21"/>
        <v>1.5825</v>
      </c>
      <c r="V1401" t="s">
        <v>515</v>
      </c>
    </row>
    <row r="1402" spans="1:22" hidden="1">
      <c r="A1402">
        <v>80</v>
      </c>
      <c r="B1402" s="30">
        <v>2</v>
      </c>
      <c r="C1402" s="30" t="s">
        <v>22</v>
      </c>
      <c r="D1402" s="30" t="s">
        <v>18</v>
      </c>
      <c r="E1402" s="30">
        <v>46</v>
      </c>
      <c r="F1402" s="30">
        <v>54</v>
      </c>
      <c r="G1402" s="30" t="s">
        <v>2916</v>
      </c>
      <c r="H1402" s="30" t="s">
        <v>439</v>
      </c>
      <c r="I1402" s="30">
        <v>0</v>
      </c>
      <c r="J1402" s="30">
        <v>1</v>
      </c>
      <c r="K1402" s="30">
        <v>0</v>
      </c>
      <c r="L1402" s="30">
        <v>0</v>
      </c>
      <c r="M1402" s="30" t="s">
        <v>2228</v>
      </c>
      <c r="N1402" s="30">
        <v>4</v>
      </c>
      <c r="O1402" s="22">
        <v>4</v>
      </c>
      <c r="P1402" s="22">
        <v>0</v>
      </c>
      <c r="Q1402" s="22">
        <v>1</v>
      </c>
      <c r="R1402">
        <f>IFERROR(IF(I1402=1,VLOOKUP(F1402,Lookup!$A$2:$B$15,2,FALSE),0),0.5)</f>
        <v>0</v>
      </c>
      <c r="S1402">
        <f>IF(K1402=1,1,IFERROR(IF(H1402="pass",VLOOKUP(F1402,[1]Lookup!$D$2:$E$26,2,FALSE),0),1.6))</f>
        <v>1.6</v>
      </c>
      <c r="T1402" s="6">
        <v>1.6700000000000002</v>
      </c>
      <c r="U1402" s="6">
        <f t="shared" si="21"/>
        <v>1.6700000000000002</v>
      </c>
      <c r="V1402" t="s">
        <v>459</v>
      </c>
    </row>
    <row r="1403" spans="1:22" hidden="1">
      <c r="A1403">
        <v>82</v>
      </c>
      <c r="B1403" s="30">
        <v>2</v>
      </c>
      <c r="C1403" s="30" t="s">
        <v>22</v>
      </c>
      <c r="D1403" s="30" t="s">
        <v>18</v>
      </c>
      <c r="E1403" s="30">
        <v>21</v>
      </c>
      <c r="F1403" s="30">
        <v>79</v>
      </c>
      <c r="G1403" s="30" t="s">
        <v>2918</v>
      </c>
      <c r="H1403" s="30" t="s">
        <v>439</v>
      </c>
      <c r="I1403" s="30">
        <v>0</v>
      </c>
      <c r="J1403" s="30">
        <v>1</v>
      </c>
      <c r="K1403" s="30">
        <v>0</v>
      </c>
      <c r="L1403" s="30">
        <v>0</v>
      </c>
      <c r="M1403" s="30" t="s">
        <v>2226</v>
      </c>
      <c r="N1403" s="30">
        <v>7</v>
      </c>
      <c r="O1403" s="22">
        <v>7</v>
      </c>
      <c r="P1403" s="22">
        <v>0</v>
      </c>
      <c r="Q1403" s="22">
        <v>1</v>
      </c>
      <c r="R1403">
        <f>IFERROR(IF(I1403=1,VLOOKUP(F1403,Lookup!$A$2:$B$15,2,FALSE),0),0.5)</f>
        <v>0</v>
      </c>
      <c r="S1403">
        <f>IF(K1403=1,1,IFERROR(IF(H1403="pass",VLOOKUP(F1403,[1]Lookup!$D$2:$E$26,2,FALSE),0),1.6))</f>
        <v>1.8</v>
      </c>
      <c r="T1403" s="6">
        <v>1.7225000000000001</v>
      </c>
      <c r="U1403" s="6">
        <f t="shared" si="21"/>
        <v>1.7736500000000004</v>
      </c>
      <c r="V1403" t="s">
        <v>64</v>
      </c>
    </row>
    <row r="1404" spans="1:22" hidden="1">
      <c r="A1404">
        <v>83</v>
      </c>
      <c r="B1404" s="30">
        <v>2</v>
      </c>
      <c r="C1404" s="30" t="s">
        <v>22</v>
      </c>
      <c r="D1404" s="30" t="s">
        <v>18</v>
      </c>
      <c r="E1404" s="30">
        <v>21</v>
      </c>
      <c r="F1404" s="30">
        <v>79</v>
      </c>
      <c r="G1404" s="30" t="s">
        <v>2919</v>
      </c>
      <c r="H1404" s="30" t="s">
        <v>439</v>
      </c>
      <c r="I1404" s="30">
        <v>0</v>
      </c>
      <c r="J1404" s="30">
        <v>1</v>
      </c>
      <c r="K1404" s="30">
        <v>0</v>
      </c>
      <c r="L1404" s="30">
        <v>0</v>
      </c>
      <c r="M1404" s="30" t="s">
        <v>2850</v>
      </c>
      <c r="N1404" s="30">
        <v>12</v>
      </c>
      <c r="O1404" s="22">
        <v>12</v>
      </c>
      <c r="P1404" s="22">
        <v>0</v>
      </c>
      <c r="Q1404" s="22">
        <v>1</v>
      </c>
      <c r="R1404">
        <f>IFERROR(IF(I1404=1,VLOOKUP(F1404,Lookup!$A$2:$B$15,2,FALSE),0),0.5)</f>
        <v>0</v>
      </c>
      <c r="S1404">
        <f>IF(K1404=1,1,IFERROR(IF(H1404="pass",VLOOKUP(F1404,[1]Lookup!$D$2:$E$26,2,FALSE),0),1.6))</f>
        <v>1.8</v>
      </c>
      <c r="T1404" s="6">
        <v>1.81</v>
      </c>
      <c r="U1404" s="6">
        <f t="shared" si="21"/>
        <v>1.8034000000000003</v>
      </c>
      <c r="V1404" t="s">
        <v>2827</v>
      </c>
    </row>
    <row r="1405" spans="1:22" hidden="1">
      <c r="A1405">
        <v>84</v>
      </c>
      <c r="B1405" s="30">
        <v>2</v>
      </c>
      <c r="C1405" s="30" t="s">
        <v>22</v>
      </c>
      <c r="D1405" s="30" t="s">
        <v>18</v>
      </c>
      <c r="E1405" s="30">
        <v>9</v>
      </c>
      <c r="F1405" s="30">
        <v>91</v>
      </c>
      <c r="G1405" s="30" t="s">
        <v>2920</v>
      </c>
      <c r="H1405" s="30" t="s">
        <v>439</v>
      </c>
      <c r="I1405" s="30">
        <v>0</v>
      </c>
      <c r="J1405" s="30">
        <v>1</v>
      </c>
      <c r="K1405" s="30">
        <v>0</v>
      </c>
      <c r="L1405" s="30">
        <v>0</v>
      </c>
      <c r="M1405" s="30" t="s">
        <v>2241</v>
      </c>
      <c r="N1405" s="30">
        <v>4</v>
      </c>
      <c r="O1405" s="22">
        <v>4</v>
      </c>
      <c r="P1405" s="22">
        <v>0</v>
      </c>
      <c r="Q1405" s="22">
        <v>1</v>
      </c>
      <c r="R1405">
        <f>IFERROR(IF(I1405=1,VLOOKUP(F1405,Lookup!$A$2:$B$15,2,FALSE),0),0.5)</f>
        <v>0</v>
      </c>
      <c r="S1405">
        <f>IF(K1405=1,1,IFERROR(IF(H1405="pass",VLOOKUP(F1405,[1]Lookup!$D$2:$E$26,2,FALSE),0),1.6))</f>
        <v>2.5</v>
      </c>
      <c r="T1405" s="6">
        <v>1.6700000000000002</v>
      </c>
      <c r="U1405" s="6">
        <f t="shared" si="21"/>
        <v>2.2178000000000004</v>
      </c>
      <c r="V1405" t="s">
        <v>158</v>
      </c>
    </row>
    <row r="1406" spans="1:22" hidden="1">
      <c r="A1406">
        <v>86</v>
      </c>
      <c r="B1406" s="30">
        <v>2</v>
      </c>
      <c r="C1406" s="30" t="s">
        <v>22</v>
      </c>
      <c r="D1406" s="30" t="s">
        <v>18</v>
      </c>
      <c r="E1406" s="30">
        <v>10</v>
      </c>
      <c r="F1406" s="30">
        <v>90</v>
      </c>
      <c r="G1406" s="30" t="s">
        <v>2922</v>
      </c>
      <c r="H1406" s="30" t="s">
        <v>439</v>
      </c>
      <c r="I1406" s="30">
        <v>0</v>
      </c>
      <c r="J1406" s="30">
        <v>1</v>
      </c>
      <c r="K1406" s="30">
        <v>0</v>
      </c>
      <c r="L1406" s="30">
        <v>0</v>
      </c>
      <c r="M1406" s="30" t="s">
        <v>2233</v>
      </c>
      <c r="N1406" s="30">
        <v>4</v>
      </c>
      <c r="O1406" s="22">
        <v>4</v>
      </c>
      <c r="P1406" s="22">
        <v>0</v>
      </c>
      <c r="Q1406" s="22">
        <v>1</v>
      </c>
      <c r="R1406">
        <f>IFERROR(IF(I1406=1,VLOOKUP(F1406,Lookup!$A$2:$B$15,2,FALSE),0),0.5)</f>
        <v>0</v>
      </c>
      <c r="S1406">
        <f>IF(K1406=1,1,IFERROR(IF(H1406="pass",VLOOKUP(F1406,[1]Lookup!$D$2:$E$26,2,FALSE),0),1.6))</f>
        <v>2.2000000000000002</v>
      </c>
      <c r="T1406" s="6">
        <v>1.6700000000000002</v>
      </c>
      <c r="U1406" s="6">
        <f t="shared" si="21"/>
        <v>2.0198</v>
      </c>
      <c r="V1406" t="s">
        <v>506</v>
      </c>
    </row>
    <row r="1407" spans="1:22" hidden="1">
      <c r="A1407">
        <v>87</v>
      </c>
      <c r="B1407" s="30">
        <v>2</v>
      </c>
      <c r="C1407" s="30" t="s">
        <v>22</v>
      </c>
      <c r="D1407" s="30" t="s">
        <v>18</v>
      </c>
      <c r="E1407" s="30">
        <v>3</v>
      </c>
      <c r="F1407" s="30">
        <v>97</v>
      </c>
      <c r="G1407" s="30" t="s">
        <v>2923</v>
      </c>
      <c r="H1407" s="30" t="s">
        <v>439</v>
      </c>
      <c r="I1407" s="30">
        <v>0</v>
      </c>
      <c r="J1407" s="30">
        <v>1</v>
      </c>
      <c r="K1407" s="30">
        <v>0</v>
      </c>
      <c r="L1407" s="30">
        <v>0</v>
      </c>
      <c r="M1407" s="30" t="s">
        <v>2226</v>
      </c>
      <c r="N1407" s="30">
        <v>3</v>
      </c>
      <c r="O1407" s="22">
        <v>3</v>
      </c>
      <c r="P1407" s="22">
        <v>0</v>
      </c>
      <c r="Q1407" s="22">
        <v>1</v>
      </c>
      <c r="R1407">
        <f>IFERROR(IF(I1407=1,VLOOKUP(F1407,Lookup!$A$2:$B$15,2,FALSE),0),0.5)</f>
        <v>0</v>
      </c>
      <c r="S1407">
        <f>IF(K1407=1,1,IFERROR(IF(H1407="pass",VLOOKUP(F1407,[1]Lookup!$D$2:$E$26,2,FALSE),0),1.6))</f>
        <v>3.5</v>
      </c>
      <c r="T1407" s="6">
        <v>1.6525000000000001</v>
      </c>
      <c r="U1407" s="6">
        <f t="shared" si="21"/>
        <v>3.5</v>
      </c>
      <c r="V1407" t="s">
        <v>64</v>
      </c>
    </row>
    <row r="1408" spans="1:22" hidden="1">
      <c r="A1408">
        <v>91</v>
      </c>
      <c r="B1408" s="30">
        <v>2</v>
      </c>
      <c r="C1408" s="30" t="s">
        <v>22</v>
      </c>
      <c r="D1408" s="30" t="s">
        <v>18</v>
      </c>
      <c r="E1408" s="30">
        <v>43</v>
      </c>
      <c r="F1408" s="30">
        <v>57</v>
      </c>
      <c r="G1408" s="30" t="s">
        <v>2927</v>
      </c>
      <c r="H1408" s="30" t="s">
        <v>439</v>
      </c>
      <c r="I1408" s="30">
        <v>0</v>
      </c>
      <c r="J1408" s="30">
        <v>1</v>
      </c>
      <c r="K1408" s="30">
        <v>0</v>
      </c>
      <c r="L1408" s="30">
        <v>0</v>
      </c>
      <c r="M1408" s="30" t="s">
        <v>2850</v>
      </c>
      <c r="N1408" s="30">
        <v>-2</v>
      </c>
      <c r="O1408" s="22">
        <v>-2</v>
      </c>
      <c r="P1408" s="22">
        <v>0</v>
      </c>
      <c r="Q1408" s="22">
        <v>1</v>
      </c>
      <c r="R1408">
        <f>IFERROR(IF(I1408=1,VLOOKUP(F1408,Lookup!$A$2:$B$15,2,FALSE),0),0.5)</f>
        <v>0</v>
      </c>
      <c r="S1408">
        <f>IF(K1408=1,1,IFERROR(IF(H1408="pass",VLOOKUP(F1408,[1]Lookup!$D$2:$E$26,2,FALSE),0),1.6))</f>
        <v>1.6</v>
      </c>
      <c r="T1408" s="6">
        <v>1.5650000000000002</v>
      </c>
      <c r="U1408" s="6">
        <f t="shared" si="21"/>
        <v>1.5650000000000002</v>
      </c>
      <c r="V1408" t="s">
        <v>2827</v>
      </c>
    </row>
    <row r="1409" spans="1:22" hidden="1">
      <c r="A1409">
        <v>92</v>
      </c>
      <c r="B1409" s="30">
        <v>2</v>
      </c>
      <c r="C1409" s="30" t="s">
        <v>22</v>
      </c>
      <c r="D1409" s="30" t="s">
        <v>18</v>
      </c>
      <c r="E1409" s="30">
        <v>43</v>
      </c>
      <c r="F1409" s="30">
        <v>57</v>
      </c>
      <c r="G1409" s="30" t="s">
        <v>2928</v>
      </c>
      <c r="H1409" s="30" t="s">
        <v>439</v>
      </c>
      <c r="I1409" s="30">
        <v>0</v>
      </c>
      <c r="J1409" s="30">
        <v>1</v>
      </c>
      <c r="K1409" s="30">
        <v>0</v>
      </c>
      <c r="L1409" s="30">
        <v>0</v>
      </c>
      <c r="M1409" s="30" t="s">
        <v>2226</v>
      </c>
      <c r="N1409" s="30">
        <v>4</v>
      </c>
      <c r="O1409" s="22">
        <v>4</v>
      </c>
      <c r="P1409" s="22">
        <v>0</v>
      </c>
      <c r="Q1409" s="22">
        <v>1</v>
      </c>
      <c r="R1409">
        <f>IFERROR(IF(I1409=1,VLOOKUP(F1409,Lookup!$A$2:$B$15,2,FALSE),0),0.5)</f>
        <v>0</v>
      </c>
      <c r="S1409">
        <f>IF(K1409=1,1,IFERROR(IF(H1409="pass",VLOOKUP(F1409,[1]Lookup!$D$2:$E$26,2,FALSE),0),1.6))</f>
        <v>1.6</v>
      </c>
      <c r="T1409" s="6">
        <v>1.6700000000000002</v>
      </c>
      <c r="U1409" s="6">
        <f t="shared" si="21"/>
        <v>1.6700000000000002</v>
      </c>
      <c r="V1409" t="s">
        <v>64</v>
      </c>
    </row>
    <row r="1410" spans="1:22" hidden="1">
      <c r="A1410">
        <v>94</v>
      </c>
      <c r="B1410" s="30">
        <v>2</v>
      </c>
      <c r="C1410" s="30" t="s">
        <v>22</v>
      </c>
      <c r="D1410" s="30" t="s">
        <v>18</v>
      </c>
      <c r="E1410" s="30">
        <v>20</v>
      </c>
      <c r="F1410" s="30">
        <v>80</v>
      </c>
      <c r="G1410" s="30" t="s">
        <v>2930</v>
      </c>
      <c r="H1410" s="30" t="s">
        <v>439</v>
      </c>
      <c r="I1410" s="30">
        <v>0</v>
      </c>
      <c r="J1410" s="30">
        <v>1</v>
      </c>
      <c r="K1410" s="30">
        <v>0</v>
      </c>
      <c r="L1410" s="30">
        <v>0</v>
      </c>
      <c r="M1410" s="30" t="s">
        <v>2226</v>
      </c>
      <c r="N1410" s="30">
        <v>5</v>
      </c>
      <c r="O1410" s="22">
        <v>5</v>
      </c>
      <c r="P1410" s="22">
        <v>0</v>
      </c>
      <c r="Q1410" s="22">
        <v>1</v>
      </c>
      <c r="R1410">
        <f>IFERROR(IF(I1410=1,VLOOKUP(F1410,Lookup!$A$2:$B$15,2,FALSE),0),0.5)</f>
        <v>0</v>
      </c>
      <c r="S1410">
        <f>IF(K1410=1,1,IFERROR(IF(H1410="pass",VLOOKUP(F1410,[1]Lookup!$D$2:$E$26,2,FALSE),0),1.6))</f>
        <v>1.8</v>
      </c>
      <c r="T1410" s="6">
        <v>1.6875</v>
      </c>
      <c r="U1410" s="6">
        <f t="shared" si="21"/>
        <v>1.7617500000000001</v>
      </c>
      <c r="V1410" t="s">
        <v>64</v>
      </c>
    </row>
    <row r="1411" spans="1:22" hidden="1">
      <c r="A1411">
        <v>95</v>
      </c>
      <c r="B1411" s="30">
        <v>2</v>
      </c>
      <c r="C1411" s="30" t="s">
        <v>22</v>
      </c>
      <c r="D1411" s="30" t="s">
        <v>18</v>
      </c>
      <c r="E1411" s="30">
        <v>7</v>
      </c>
      <c r="F1411" s="30">
        <v>93</v>
      </c>
      <c r="G1411" s="30" t="s">
        <v>2931</v>
      </c>
      <c r="H1411" s="30" t="s">
        <v>439</v>
      </c>
      <c r="I1411" s="30">
        <v>0</v>
      </c>
      <c r="J1411" s="30">
        <v>1</v>
      </c>
      <c r="K1411" s="30">
        <v>0</v>
      </c>
      <c r="L1411" s="30">
        <v>0</v>
      </c>
      <c r="M1411" s="30" t="s">
        <v>2228</v>
      </c>
      <c r="N1411" s="30">
        <v>-1</v>
      </c>
      <c r="O1411" s="22">
        <v>-1</v>
      </c>
      <c r="P1411" s="22">
        <v>0</v>
      </c>
      <c r="Q1411" s="22">
        <v>1</v>
      </c>
      <c r="R1411">
        <f>IFERROR(IF(I1411=1,VLOOKUP(F1411,Lookup!$A$2:$B$15,2,FALSE),0),0.5)</f>
        <v>0</v>
      </c>
      <c r="S1411">
        <f>IF(K1411=1,1,IFERROR(IF(H1411="pass",VLOOKUP(F1411,[1]Lookup!$D$2:$E$26,2,FALSE),0),1.6))</f>
        <v>2.7</v>
      </c>
      <c r="T1411" s="6">
        <v>1.5825</v>
      </c>
      <c r="U1411" s="6">
        <f t="shared" ref="U1411:U1474" si="22">R1411+IF(S1411&gt;=3.2,S1411,IF(AND(S1411&lt;3.2,S1411&gt;=1.8),S1411*0.66+T1411*0.34,T1411))+K1411*0.4735*2</f>
        <v>2.3200500000000002</v>
      </c>
      <c r="V1411" t="s">
        <v>459</v>
      </c>
    </row>
    <row r="1412" spans="1:22" hidden="1">
      <c r="A1412">
        <v>97</v>
      </c>
      <c r="B1412" s="30">
        <v>2</v>
      </c>
      <c r="C1412" s="30" t="s">
        <v>18</v>
      </c>
      <c r="D1412" s="30" t="s">
        <v>22</v>
      </c>
      <c r="E1412" s="30">
        <v>68</v>
      </c>
      <c r="F1412" s="30">
        <v>32</v>
      </c>
      <c r="G1412" s="30" t="s">
        <v>2933</v>
      </c>
      <c r="H1412" s="30" t="s">
        <v>439</v>
      </c>
      <c r="I1412" s="30">
        <v>0</v>
      </c>
      <c r="J1412" s="30">
        <v>1</v>
      </c>
      <c r="K1412" s="30">
        <v>0</v>
      </c>
      <c r="L1412" s="30">
        <v>0</v>
      </c>
      <c r="M1412" s="30" t="s">
        <v>1148</v>
      </c>
      <c r="N1412" s="30">
        <v>3</v>
      </c>
      <c r="O1412" s="22">
        <v>3</v>
      </c>
      <c r="P1412" s="22">
        <v>0</v>
      </c>
      <c r="Q1412" s="22">
        <v>1</v>
      </c>
      <c r="R1412">
        <f>IFERROR(IF(I1412=1,VLOOKUP(F1412,Lookup!$A$2:$B$15,2,FALSE),0),0.5)</f>
        <v>0</v>
      </c>
      <c r="S1412">
        <f>IF(K1412=1,1,IFERROR(IF(H1412="pass",VLOOKUP(F1412,[1]Lookup!$D$2:$E$26,2,FALSE),0),1.6))</f>
        <v>1.6</v>
      </c>
      <c r="T1412" s="6">
        <v>1.6525000000000001</v>
      </c>
      <c r="U1412" s="6">
        <f t="shared" si="22"/>
        <v>1.6525000000000001</v>
      </c>
      <c r="V1412" t="s">
        <v>161</v>
      </c>
    </row>
    <row r="1413" spans="1:22" hidden="1">
      <c r="A1413">
        <v>99</v>
      </c>
      <c r="B1413" s="30">
        <v>2</v>
      </c>
      <c r="C1413" s="30" t="s">
        <v>18</v>
      </c>
      <c r="D1413" s="30" t="s">
        <v>22</v>
      </c>
      <c r="E1413" s="30">
        <v>59</v>
      </c>
      <c r="F1413" s="30">
        <v>41</v>
      </c>
      <c r="G1413" s="30" t="s">
        <v>2935</v>
      </c>
      <c r="H1413" s="30" t="s">
        <v>439</v>
      </c>
      <c r="I1413" s="30">
        <v>0</v>
      </c>
      <c r="J1413" s="30">
        <v>1</v>
      </c>
      <c r="K1413" s="30">
        <v>0</v>
      </c>
      <c r="L1413" s="30">
        <v>0</v>
      </c>
      <c r="M1413" s="30" t="s">
        <v>1208</v>
      </c>
      <c r="N1413" s="30">
        <v>-1</v>
      </c>
      <c r="O1413" s="22">
        <v>-1</v>
      </c>
      <c r="P1413" s="22">
        <v>0</v>
      </c>
      <c r="Q1413" s="22">
        <v>1</v>
      </c>
      <c r="R1413">
        <f>IFERROR(IF(I1413=1,VLOOKUP(F1413,Lookup!$A$2:$B$15,2,FALSE),0),0.5)</f>
        <v>0</v>
      </c>
      <c r="S1413">
        <f>IF(K1413=1,1,IFERROR(IF(H1413="pass",VLOOKUP(F1413,[1]Lookup!$D$2:$E$26,2,FALSE),0),1.6))</f>
        <v>1.6</v>
      </c>
      <c r="T1413" s="6">
        <v>1.5825</v>
      </c>
      <c r="U1413" s="6">
        <f t="shared" si="22"/>
        <v>1.5825</v>
      </c>
      <c r="V1413" t="s">
        <v>174</v>
      </c>
    </row>
    <row r="1414" spans="1:22" hidden="1">
      <c r="A1414">
        <v>102</v>
      </c>
      <c r="B1414" s="30">
        <v>2</v>
      </c>
      <c r="C1414" s="30" t="s">
        <v>18</v>
      </c>
      <c r="D1414" s="30" t="s">
        <v>22</v>
      </c>
      <c r="E1414" s="30">
        <v>64</v>
      </c>
      <c r="F1414" s="30">
        <v>36</v>
      </c>
      <c r="G1414" s="30" t="s">
        <v>2938</v>
      </c>
      <c r="H1414" s="30" t="s">
        <v>439</v>
      </c>
      <c r="I1414" s="30">
        <v>0</v>
      </c>
      <c r="J1414" s="30">
        <v>1</v>
      </c>
      <c r="K1414" s="30">
        <v>0</v>
      </c>
      <c r="L1414" s="30">
        <v>0</v>
      </c>
      <c r="M1414" s="30" t="s">
        <v>1153</v>
      </c>
      <c r="N1414" s="30">
        <v>20</v>
      </c>
      <c r="O1414" s="22">
        <v>20</v>
      </c>
      <c r="P1414" s="22">
        <v>0</v>
      </c>
      <c r="Q1414" s="22">
        <v>1</v>
      </c>
      <c r="R1414">
        <f>IFERROR(IF(I1414=1,VLOOKUP(F1414,Lookup!$A$2:$B$15,2,FALSE),0),0.5)</f>
        <v>0</v>
      </c>
      <c r="S1414">
        <f>IF(K1414=1,1,IFERROR(IF(H1414="pass",VLOOKUP(F1414,[1]Lookup!$D$2:$E$26,2,FALSE),0),1.6))</f>
        <v>1.6</v>
      </c>
      <c r="T1414" s="6">
        <v>1.9500000000000002</v>
      </c>
      <c r="U1414" s="6">
        <f t="shared" si="22"/>
        <v>1.9500000000000002</v>
      </c>
      <c r="V1414" t="s">
        <v>160</v>
      </c>
    </row>
    <row r="1415" spans="1:22" hidden="1">
      <c r="A1415">
        <v>103</v>
      </c>
      <c r="B1415" s="30">
        <v>2</v>
      </c>
      <c r="C1415" s="30" t="s">
        <v>18</v>
      </c>
      <c r="D1415" s="30" t="s">
        <v>22</v>
      </c>
      <c r="E1415" s="30">
        <v>71</v>
      </c>
      <c r="F1415" s="30">
        <v>29</v>
      </c>
      <c r="G1415" s="30" t="s">
        <v>2939</v>
      </c>
      <c r="H1415" s="30" t="s">
        <v>439</v>
      </c>
      <c r="I1415" s="30">
        <v>0</v>
      </c>
      <c r="J1415" s="30">
        <v>1</v>
      </c>
      <c r="K1415" s="30">
        <v>0</v>
      </c>
      <c r="L1415" s="30">
        <v>0</v>
      </c>
      <c r="M1415" s="30" t="s">
        <v>1206</v>
      </c>
      <c r="N1415" s="30">
        <v>5</v>
      </c>
      <c r="O1415" s="22">
        <v>5</v>
      </c>
      <c r="P1415" s="22">
        <v>0</v>
      </c>
      <c r="Q1415" s="22">
        <v>1</v>
      </c>
      <c r="R1415">
        <f>IFERROR(IF(I1415=1,VLOOKUP(F1415,Lookup!$A$2:$B$15,2,FALSE),0),0.5)</f>
        <v>0</v>
      </c>
      <c r="S1415">
        <f>IF(K1415=1,1,IFERROR(IF(H1415="pass",VLOOKUP(F1415,[1]Lookup!$D$2:$E$26,2,FALSE),0),1.6))</f>
        <v>1.6</v>
      </c>
      <c r="T1415" s="6">
        <v>1.6875</v>
      </c>
      <c r="U1415" s="6">
        <f t="shared" si="22"/>
        <v>1.6875</v>
      </c>
      <c r="V1415" t="s">
        <v>482</v>
      </c>
    </row>
    <row r="1416" spans="1:22" hidden="1">
      <c r="A1416">
        <v>107</v>
      </c>
      <c r="B1416" s="30">
        <v>2</v>
      </c>
      <c r="C1416" s="30" t="s">
        <v>18</v>
      </c>
      <c r="D1416" s="30" t="s">
        <v>22</v>
      </c>
      <c r="E1416" s="30">
        <v>43</v>
      </c>
      <c r="F1416" s="30">
        <v>57</v>
      </c>
      <c r="G1416" s="30" t="s">
        <v>2943</v>
      </c>
      <c r="H1416" s="30" t="s">
        <v>439</v>
      </c>
      <c r="I1416" s="30">
        <v>0</v>
      </c>
      <c r="J1416" s="30">
        <v>1</v>
      </c>
      <c r="K1416" s="30">
        <v>0</v>
      </c>
      <c r="L1416" s="30">
        <v>0</v>
      </c>
      <c r="M1416" s="30" t="s">
        <v>1150</v>
      </c>
      <c r="N1416" s="30">
        <v>22</v>
      </c>
      <c r="O1416" s="22">
        <v>22</v>
      </c>
      <c r="P1416" s="22">
        <v>0</v>
      </c>
      <c r="Q1416" s="22">
        <v>1</v>
      </c>
      <c r="R1416">
        <f>IFERROR(IF(I1416=1,VLOOKUP(F1416,Lookup!$A$2:$B$15,2,FALSE),0),0.5)</f>
        <v>0</v>
      </c>
      <c r="S1416">
        <f>IF(K1416=1,1,IFERROR(IF(H1416="pass",VLOOKUP(F1416,[1]Lookup!$D$2:$E$26,2,FALSE),0),1.6))</f>
        <v>1.6</v>
      </c>
      <c r="T1416" s="6">
        <v>1.9850000000000001</v>
      </c>
      <c r="U1416" s="6">
        <f t="shared" si="22"/>
        <v>1.9850000000000001</v>
      </c>
      <c r="V1416" t="s">
        <v>138</v>
      </c>
    </row>
    <row r="1417" spans="1:22" hidden="1">
      <c r="A1417">
        <v>108</v>
      </c>
      <c r="B1417" s="30">
        <v>2</v>
      </c>
      <c r="C1417" s="30" t="s">
        <v>18</v>
      </c>
      <c r="D1417" s="30" t="s">
        <v>22</v>
      </c>
      <c r="E1417" s="30">
        <v>17</v>
      </c>
      <c r="F1417" s="30">
        <v>83</v>
      </c>
      <c r="G1417" s="30" t="s">
        <v>2944</v>
      </c>
      <c r="H1417" s="30" t="s">
        <v>439</v>
      </c>
      <c r="I1417" s="30">
        <v>0</v>
      </c>
      <c r="J1417" s="30">
        <v>1</v>
      </c>
      <c r="K1417" s="30">
        <v>0</v>
      </c>
      <c r="L1417" s="30">
        <v>0</v>
      </c>
      <c r="M1417" s="30" t="s">
        <v>1130</v>
      </c>
      <c r="N1417" s="30">
        <v>4</v>
      </c>
      <c r="O1417" s="22">
        <v>4</v>
      </c>
      <c r="P1417" s="22">
        <v>0</v>
      </c>
      <c r="Q1417" s="22">
        <v>1</v>
      </c>
      <c r="R1417">
        <f>IFERROR(IF(I1417=1,VLOOKUP(F1417,Lookup!$A$2:$B$15,2,FALSE),0),0.5)</f>
        <v>0</v>
      </c>
      <c r="S1417">
        <f>IF(K1417=1,1,IFERROR(IF(H1417="pass",VLOOKUP(F1417,[1]Lookup!$D$2:$E$26,2,FALSE),0),1.6))</f>
        <v>2</v>
      </c>
      <c r="T1417" s="6">
        <v>1.6700000000000002</v>
      </c>
      <c r="U1417" s="6">
        <f t="shared" si="22"/>
        <v>1.8878000000000001</v>
      </c>
      <c r="V1417" t="s">
        <v>131</v>
      </c>
    </row>
    <row r="1418" spans="1:22" hidden="1">
      <c r="A1418">
        <v>109</v>
      </c>
      <c r="B1418" s="30">
        <v>2</v>
      </c>
      <c r="C1418" s="30" t="s">
        <v>18</v>
      </c>
      <c r="D1418" s="30" t="s">
        <v>22</v>
      </c>
      <c r="E1418" s="30">
        <v>12</v>
      </c>
      <c r="F1418" s="30">
        <v>88</v>
      </c>
      <c r="G1418" s="30" t="s">
        <v>2945</v>
      </c>
      <c r="H1418" s="30" t="s">
        <v>439</v>
      </c>
      <c r="I1418" s="30">
        <v>0</v>
      </c>
      <c r="J1418" s="30">
        <v>1</v>
      </c>
      <c r="K1418" s="30">
        <v>0</v>
      </c>
      <c r="L1418" s="30">
        <v>0</v>
      </c>
      <c r="M1418" s="30" t="s">
        <v>1133</v>
      </c>
      <c r="N1418" s="30">
        <v>12</v>
      </c>
      <c r="O1418" s="22">
        <v>12</v>
      </c>
      <c r="P1418" s="22">
        <v>0</v>
      </c>
      <c r="Q1418" s="22">
        <v>1</v>
      </c>
      <c r="R1418">
        <f>IFERROR(IF(I1418=1,VLOOKUP(F1418,Lookup!$A$2:$B$15,2,FALSE),0),0.5)</f>
        <v>0</v>
      </c>
      <c r="S1418">
        <f>IF(K1418=1,1,IFERROR(IF(H1418="pass",VLOOKUP(F1418,[1]Lookup!$D$2:$E$26,2,FALSE),0),1.6))</f>
        <v>2.2000000000000002</v>
      </c>
      <c r="T1418" s="6">
        <v>1.81</v>
      </c>
      <c r="U1418" s="6">
        <f t="shared" si="22"/>
        <v>2.0674000000000001</v>
      </c>
      <c r="V1418" t="s">
        <v>58</v>
      </c>
    </row>
    <row r="1419" spans="1:22" hidden="1">
      <c r="A1419">
        <v>111</v>
      </c>
      <c r="B1419" s="30">
        <v>2</v>
      </c>
      <c r="C1419" s="30" t="s">
        <v>22</v>
      </c>
      <c r="D1419" s="30" t="s">
        <v>18</v>
      </c>
      <c r="E1419" s="30">
        <v>73</v>
      </c>
      <c r="F1419" s="30">
        <v>27</v>
      </c>
      <c r="G1419" s="30" t="s">
        <v>2947</v>
      </c>
      <c r="H1419" s="30" t="s">
        <v>439</v>
      </c>
      <c r="I1419" s="30">
        <v>0</v>
      </c>
      <c r="J1419" s="30">
        <v>1</v>
      </c>
      <c r="K1419" s="30">
        <v>0</v>
      </c>
      <c r="L1419" s="30">
        <v>0</v>
      </c>
      <c r="M1419" s="30" t="s">
        <v>2259</v>
      </c>
      <c r="N1419" s="30">
        <v>-3</v>
      </c>
      <c r="O1419" s="22">
        <v>-3</v>
      </c>
      <c r="P1419" s="22">
        <v>0</v>
      </c>
      <c r="Q1419" s="22">
        <v>1</v>
      </c>
      <c r="R1419">
        <f>IFERROR(IF(I1419=1,VLOOKUP(F1419,Lookup!$A$2:$B$15,2,FALSE),0),0.5)</f>
        <v>0</v>
      </c>
      <c r="S1419">
        <f>IF(K1419=1,1,IFERROR(IF(H1419="pass",VLOOKUP(F1419,[1]Lookup!$D$2:$E$26,2,FALSE),0),1.6))</f>
        <v>1.6</v>
      </c>
      <c r="T1419" s="6">
        <v>1.5475000000000001</v>
      </c>
      <c r="U1419" s="6">
        <f t="shared" si="22"/>
        <v>1.5475000000000001</v>
      </c>
      <c r="V1419" t="s">
        <v>515</v>
      </c>
    </row>
    <row r="1420" spans="1:22" hidden="1">
      <c r="A1420">
        <v>112</v>
      </c>
      <c r="B1420" s="30">
        <v>2</v>
      </c>
      <c r="C1420" s="30" t="s">
        <v>22</v>
      </c>
      <c r="D1420" s="30" t="s">
        <v>18</v>
      </c>
      <c r="E1420" s="30">
        <v>69</v>
      </c>
      <c r="F1420" s="30">
        <v>31</v>
      </c>
      <c r="G1420" s="30" t="s">
        <v>2948</v>
      </c>
      <c r="H1420" s="30" t="s">
        <v>439</v>
      </c>
      <c r="I1420" s="30">
        <v>0</v>
      </c>
      <c r="J1420" s="30">
        <v>1</v>
      </c>
      <c r="K1420" s="30">
        <v>0</v>
      </c>
      <c r="L1420" s="30">
        <v>0</v>
      </c>
      <c r="M1420" s="30" t="s">
        <v>2241</v>
      </c>
      <c r="N1420" s="30">
        <v>0</v>
      </c>
      <c r="O1420" s="22">
        <v>0</v>
      </c>
      <c r="P1420" s="22">
        <v>0</v>
      </c>
      <c r="Q1420" s="22">
        <v>1</v>
      </c>
      <c r="R1420">
        <f>IFERROR(IF(I1420=1,VLOOKUP(F1420,Lookup!$A$2:$B$15,2,FALSE),0),0.5)</f>
        <v>0</v>
      </c>
      <c r="S1420">
        <f>IF(K1420=1,1,IFERROR(IF(H1420="pass",VLOOKUP(F1420,[1]Lookup!$D$2:$E$26,2,FALSE),0),1.6))</f>
        <v>1.6</v>
      </c>
      <c r="T1420" s="6">
        <v>1.6</v>
      </c>
      <c r="U1420" s="6">
        <f t="shared" si="22"/>
        <v>1.6</v>
      </c>
      <c r="V1420" t="s">
        <v>158</v>
      </c>
    </row>
    <row r="1421" spans="1:22" hidden="1">
      <c r="A1421">
        <v>115</v>
      </c>
      <c r="B1421" s="30">
        <v>2</v>
      </c>
      <c r="C1421" s="30" t="s">
        <v>22</v>
      </c>
      <c r="D1421" s="30" t="s">
        <v>18</v>
      </c>
      <c r="E1421" s="30">
        <v>64</v>
      </c>
      <c r="F1421" s="30">
        <v>36</v>
      </c>
      <c r="G1421" s="30" t="s">
        <v>2951</v>
      </c>
      <c r="H1421" s="30" t="s">
        <v>439</v>
      </c>
      <c r="I1421" s="30">
        <v>0</v>
      </c>
      <c r="J1421" s="30">
        <v>1</v>
      </c>
      <c r="K1421" s="30">
        <v>0</v>
      </c>
      <c r="L1421" s="30">
        <v>0</v>
      </c>
      <c r="M1421" s="30" t="s">
        <v>2259</v>
      </c>
      <c r="N1421" s="30">
        <v>-2</v>
      </c>
      <c r="O1421" s="22">
        <v>-2</v>
      </c>
      <c r="P1421" s="22">
        <v>0</v>
      </c>
      <c r="Q1421" s="22">
        <v>1</v>
      </c>
      <c r="R1421">
        <f>IFERROR(IF(I1421=1,VLOOKUP(F1421,Lookup!$A$2:$B$15,2,FALSE),0),0.5)</f>
        <v>0</v>
      </c>
      <c r="S1421">
        <f>IF(K1421=1,1,IFERROR(IF(H1421="pass",VLOOKUP(F1421,[1]Lookup!$D$2:$E$26,2,FALSE),0),1.6))</f>
        <v>1.6</v>
      </c>
      <c r="T1421" s="6">
        <v>1.5650000000000002</v>
      </c>
      <c r="U1421" s="6">
        <f t="shared" si="22"/>
        <v>1.5650000000000002</v>
      </c>
      <c r="V1421" t="s">
        <v>515</v>
      </c>
    </row>
    <row r="1422" spans="1:22" hidden="1">
      <c r="A1422">
        <v>116</v>
      </c>
      <c r="B1422" s="30">
        <v>2</v>
      </c>
      <c r="C1422" s="30" t="s">
        <v>22</v>
      </c>
      <c r="D1422" s="30" t="s">
        <v>18</v>
      </c>
      <c r="E1422" s="30">
        <v>62</v>
      </c>
      <c r="F1422" s="30">
        <v>38</v>
      </c>
      <c r="G1422" s="30" t="s">
        <v>2952</v>
      </c>
      <c r="H1422" s="30" t="s">
        <v>439</v>
      </c>
      <c r="I1422" s="30">
        <v>0</v>
      </c>
      <c r="J1422" s="30">
        <v>1</v>
      </c>
      <c r="K1422" s="30">
        <v>0</v>
      </c>
      <c r="L1422" s="30">
        <v>0</v>
      </c>
      <c r="M1422" s="30" t="s">
        <v>2259</v>
      </c>
      <c r="N1422" s="30">
        <v>2</v>
      </c>
      <c r="O1422" s="22">
        <v>2</v>
      </c>
      <c r="P1422" s="22">
        <v>0</v>
      </c>
      <c r="Q1422" s="22">
        <v>1</v>
      </c>
      <c r="R1422">
        <f>IFERROR(IF(I1422=1,VLOOKUP(F1422,Lookup!$A$2:$B$15,2,FALSE),0),0.5)</f>
        <v>0</v>
      </c>
      <c r="S1422">
        <f>IF(K1422=1,1,IFERROR(IF(H1422="pass",VLOOKUP(F1422,[1]Lookup!$D$2:$E$26,2,FALSE),0),1.6))</f>
        <v>1.6</v>
      </c>
      <c r="T1422" s="6">
        <v>1.635</v>
      </c>
      <c r="U1422" s="6">
        <f t="shared" si="22"/>
        <v>1.635</v>
      </c>
      <c r="V1422" t="s">
        <v>515</v>
      </c>
    </row>
    <row r="1423" spans="1:22" hidden="1">
      <c r="A1423">
        <v>117</v>
      </c>
      <c r="B1423" s="30">
        <v>2</v>
      </c>
      <c r="C1423" s="30" t="s">
        <v>22</v>
      </c>
      <c r="D1423" s="30" t="s">
        <v>18</v>
      </c>
      <c r="E1423" s="30">
        <v>56</v>
      </c>
      <c r="F1423" s="30">
        <v>44</v>
      </c>
      <c r="G1423" s="30" t="s">
        <v>2953</v>
      </c>
      <c r="H1423" s="30" t="s">
        <v>439</v>
      </c>
      <c r="I1423" s="30">
        <v>0</v>
      </c>
      <c r="J1423" s="30">
        <v>1</v>
      </c>
      <c r="K1423" s="30">
        <v>0</v>
      </c>
      <c r="L1423" s="30">
        <v>0</v>
      </c>
      <c r="M1423" s="30" t="s">
        <v>2233</v>
      </c>
      <c r="N1423" s="30">
        <v>2</v>
      </c>
      <c r="O1423" s="22">
        <v>2</v>
      </c>
      <c r="P1423" s="22">
        <v>0</v>
      </c>
      <c r="Q1423" s="22">
        <v>1</v>
      </c>
      <c r="R1423">
        <f>IFERROR(IF(I1423=1,VLOOKUP(F1423,Lookup!$A$2:$B$15,2,FALSE),0),0.5)</f>
        <v>0</v>
      </c>
      <c r="S1423">
        <f>IF(K1423=1,1,IFERROR(IF(H1423="pass",VLOOKUP(F1423,[1]Lookup!$D$2:$E$26,2,FALSE),0),1.6))</f>
        <v>1.6</v>
      </c>
      <c r="T1423" s="6">
        <v>1.635</v>
      </c>
      <c r="U1423" s="6">
        <f t="shared" si="22"/>
        <v>1.635</v>
      </c>
      <c r="V1423" t="s">
        <v>506</v>
      </c>
    </row>
    <row r="1424" spans="1:22" hidden="1">
      <c r="A1424">
        <v>119</v>
      </c>
      <c r="B1424" s="30">
        <v>2</v>
      </c>
      <c r="C1424" s="30" t="s">
        <v>18</v>
      </c>
      <c r="D1424" s="30" t="s">
        <v>22</v>
      </c>
      <c r="E1424" s="30">
        <v>40</v>
      </c>
      <c r="F1424" s="30">
        <v>60</v>
      </c>
      <c r="G1424" s="30" t="s">
        <v>2955</v>
      </c>
      <c r="H1424" s="30" t="s">
        <v>439</v>
      </c>
      <c r="I1424" s="30">
        <v>0</v>
      </c>
      <c r="J1424" s="30">
        <v>1</v>
      </c>
      <c r="K1424" s="30">
        <v>0</v>
      </c>
      <c r="L1424" s="30">
        <v>0</v>
      </c>
      <c r="M1424" s="30" t="s">
        <v>1206</v>
      </c>
      <c r="N1424" s="30">
        <v>-4</v>
      </c>
      <c r="O1424" s="22">
        <v>-4</v>
      </c>
      <c r="P1424" s="22">
        <v>0</v>
      </c>
      <c r="Q1424" s="22">
        <v>1</v>
      </c>
      <c r="R1424">
        <f>IFERROR(IF(I1424=1,VLOOKUP(F1424,Lookup!$A$2:$B$15,2,FALSE),0),0.5)</f>
        <v>0</v>
      </c>
      <c r="S1424">
        <f>IF(K1424=1,1,IFERROR(IF(H1424="pass",VLOOKUP(F1424,[1]Lookup!$D$2:$E$26,2,FALSE),0),1.6))</f>
        <v>1.6</v>
      </c>
      <c r="T1424" s="6">
        <v>1.53</v>
      </c>
      <c r="U1424" s="6">
        <f t="shared" si="22"/>
        <v>1.53</v>
      </c>
      <c r="V1424" t="s">
        <v>482</v>
      </c>
    </row>
    <row r="1425" spans="1:22" hidden="1">
      <c r="A1425">
        <v>124</v>
      </c>
      <c r="B1425" s="30">
        <v>2</v>
      </c>
      <c r="C1425" s="30" t="s">
        <v>22</v>
      </c>
      <c r="D1425" s="30" t="s">
        <v>18</v>
      </c>
      <c r="E1425" s="30">
        <v>55</v>
      </c>
      <c r="F1425" s="30">
        <v>45</v>
      </c>
      <c r="G1425" s="30" t="s">
        <v>2960</v>
      </c>
      <c r="H1425" s="30" t="s">
        <v>439</v>
      </c>
      <c r="I1425" s="30">
        <v>0</v>
      </c>
      <c r="J1425" s="30">
        <v>1</v>
      </c>
      <c r="K1425" s="30">
        <v>0</v>
      </c>
      <c r="L1425" s="30">
        <v>0</v>
      </c>
      <c r="M1425" s="30" t="s">
        <v>2961</v>
      </c>
      <c r="N1425" s="30">
        <v>0</v>
      </c>
      <c r="O1425" s="22">
        <v>0</v>
      </c>
      <c r="P1425" s="22">
        <v>0</v>
      </c>
      <c r="Q1425" s="22">
        <v>1</v>
      </c>
      <c r="R1425">
        <f>IFERROR(IF(I1425=1,VLOOKUP(F1425,Lookup!$A$2:$B$15,2,FALSE),0),0.5)</f>
        <v>0</v>
      </c>
      <c r="S1425">
        <f>IF(K1425=1,1,IFERROR(IF(H1425="pass",VLOOKUP(F1425,[1]Lookup!$D$2:$E$26,2,FALSE),0),1.6))</f>
        <v>1.6</v>
      </c>
      <c r="T1425" s="6">
        <v>1.6</v>
      </c>
      <c r="U1425" s="6">
        <f t="shared" si="22"/>
        <v>1.6</v>
      </c>
      <c r="V1425" t="s">
        <v>2784</v>
      </c>
    </row>
    <row r="1426" spans="1:22" hidden="1">
      <c r="A1426">
        <v>126</v>
      </c>
      <c r="B1426" s="30">
        <v>2</v>
      </c>
      <c r="C1426" s="30" t="s">
        <v>22</v>
      </c>
      <c r="D1426" s="30" t="s">
        <v>18</v>
      </c>
      <c r="E1426" s="30">
        <v>52</v>
      </c>
      <c r="F1426" s="30">
        <v>48</v>
      </c>
      <c r="G1426" s="30" t="s">
        <v>2963</v>
      </c>
      <c r="H1426" s="30" t="s">
        <v>439</v>
      </c>
      <c r="I1426" s="30">
        <v>0</v>
      </c>
      <c r="J1426" s="30">
        <v>1</v>
      </c>
      <c r="K1426" s="30">
        <v>0</v>
      </c>
      <c r="L1426" s="30">
        <v>0</v>
      </c>
      <c r="M1426" s="30" t="s">
        <v>2881</v>
      </c>
      <c r="N1426" s="30">
        <v>16</v>
      </c>
      <c r="O1426" s="22">
        <v>16</v>
      </c>
      <c r="P1426" s="22">
        <v>0</v>
      </c>
      <c r="Q1426" s="22">
        <v>1</v>
      </c>
      <c r="R1426">
        <f>IFERROR(IF(I1426=1,VLOOKUP(F1426,Lookup!$A$2:$B$15,2,FALSE),0),0.5)</f>
        <v>0</v>
      </c>
      <c r="S1426">
        <f>IF(K1426=1,1,IFERROR(IF(H1426="pass",VLOOKUP(F1426,[1]Lookup!$D$2:$E$26,2,FALSE),0),1.6))</f>
        <v>1.6</v>
      </c>
      <c r="T1426" s="6">
        <v>1.8800000000000001</v>
      </c>
      <c r="U1426" s="6">
        <f t="shared" si="22"/>
        <v>1.8800000000000001</v>
      </c>
      <c r="V1426" t="s">
        <v>2774</v>
      </c>
    </row>
    <row r="1427" spans="1:22" hidden="1">
      <c r="A1427">
        <v>131</v>
      </c>
      <c r="B1427" s="30">
        <v>2</v>
      </c>
      <c r="C1427" s="30" t="s">
        <v>26</v>
      </c>
      <c r="D1427" s="30" t="s">
        <v>10</v>
      </c>
      <c r="E1427" s="30">
        <v>46</v>
      </c>
      <c r="F1427" s="30">
        <v>54</v>
      </c>
      <c r="G1427" s="30" t="s">
        <v>2970</v>
      </c>
      <c r="H1427" s="30" t="s">
        <v>439</v>
      </c>
      <c r="I1427" s="30">
        <v>0</v>
      </c>
      <c r="J1427" s="30">
        <v>1</v>
      </c>
      <c r="K1427" s="30">
        <v>0</v>
      </c>
      <c r="L1427" s="30">
        <v>0</v>
      </c>
      <c r="M1427" s="30" t="s">
        <v>2361</v>
      </c>
      <c r="N1427" s="30">
        <v>4</v>
      </c>
      <c r="O1427" s="22">
        <v>4</v>
      </c>
      <c r="P1427" s="22">
        <v>0</v>
      </c>
      <c r="Q1427" s="22">
        <v>1</v>
      </c>
      <c r="R1427">
        <f>IFERROR(IF(I1427=1,VLOOKUP(F1427,Lookup!$A$2:$B$15,2,FALSE),0),0.5)</f>
        <v>0</v>
      </c>
      <c r="S1427">
        <f>IF(K1427=1,1,IFERROR(IF(H1427="pass",VLOOKUP(F1427,[1]Lookup!$D$2:$E$26,2,FALSE),0),1.6))</f>
        <v>1.6</v>
      </c>
      <c r="T1427" s="6">
        <v>1.6700000000000002</v>
      </c>
      <c r="U1427" s="6">
        <f t="shared" si="22"/>
        <v>1.6700000000000002</v>
      </c>
      <c r="V1427" t="s">
        <v>166</v>
      </c>
    </row>
    <row r="1428" spans="1:22" hidden="1">
      <c r="A1428">
        <v>135</v>
      </c>
      <c r="B1428" s="30">
        <v>2</v>
      </c>
      <c r="C1428" s="30" t="s">
        <v>10</v>
      </c>
      <c r="D1428" s="30" t="s">
        <v>26</v>
      </c>
      <c r="E1428" s="30">
        <v>61</v>
      </c>
      <c r="F1428" s="30">
        <v>39</v>
      </c>
      <c r="G1428" s="30" t="s">
        <v>2974</v>
      </c>
      <c r="H1428" s="30" t="s">
        <v>439</v>
      </c>
      <c r="I1428" s="30">
        <v>0</v>
      </c>
      <c r="J1428" s="30">
        <v>1</v>
      </c>
      <c r="K1428" s="30">
        <v>0</v>
      </c>
      <c r="L1428" s="30">
        <v>0</v>
      </c>
      <c r="M1428" s="30" t="s">
        <v>1826</v>
      </c>
      <c r="N1428" s="30">
        <v>-7</v>
      </c>
      <c r="O1428" s="22">
        <v>-7</v>
      </c>
      <c r="P1428" s="22">
        <v>0</v>
      </c>
      <c r="Q1428" s="22">
        <v>1</v>
      </c>
      <c r="R1428">
        <f>IFERROR(IF(I1428=1,VLOOKUP(F1428,Lookup!$A$2:$B$15,2,FALSE),0),0.5)</f>
        <v>0</v>
      </c>
      <c r="S1428">
        <f>IF(K1428=1,1,IFERROR(IF(H1428="pass",VLOOKUP(F1428,[1]Lookup!$D$2:$E$26,2,FALSE),0),1.6))</f>
        <v>1.6</v>
      </c>
      <c r="T1428" s="6">
        <v>1.4775</v>
      </c>
      <c r="U1428" s="6">
        <f t="shared" si="22"/>
        <v>1.4775</v>
      </c>
      <c r="V1428" t="s">
        <v>140</v>
      </c>
    </row>
    <row r="1429" spans="1:22" hidden="1">
      <c r="A1429">
        <v>136</v>
      </c>
      <c r="B1429" s="30">
        <v>2</v>
      </c>
      <c r="C1429" s="30" t="s">
        <v>10</v>
      </c>
      <c r="D1429" s="30" t="s">
        <v>26</v>
      </c>
      <c r="E1429" s="30">
        <v>61</v>
      </c>
      <c r="F1429" s="30">
        <v>39</v>
      </c>
      <c r="G1429" s="30" t="s">
        <v>2975</v>
      </c>
      <c r="H1429" s="30" t="s">
        <v>439</v>
      </c>
      <c r="I1429" s="30">
        <v>0</v>
      </c>
      <c r="J1429" s="30">
        <v>1</v>
      </c>
      <c r="K1429" s="30">
        <v>0</v>
      </c>
      <c r="L1429" s="30">
        <v>0</v>
      </c>
      <c r="M1429" s="30" t="s">
        <v>1824</v>
      </c>
      <c r="N1429" s="30">
        <v>-6</v>
      </c>
      <c r="O1429" s="22">
        <v>-6</v>
      </c>
      <c r="P1429" s="22">
        <v>0</v>
      </c>
      <c r="Q1429" s="22">
        <v>1</v>
      </c>
      <c r="R1429">
        <f>IFERROR(IF(I1429=1,VLOOKUP(F1429,Lookup!$A$2:$B$15,2,FALSE),0),0.5)</f>
        <v>0</v>
      </c>
      <c r="S1429">
        <f>IF(K1429=1,1,IFERROR(IF(H1429="pass",VLOOKUP(F1429,[1]Lookup!$D$2:$E$26,2,FALSE),0),1.6))</f>
        <v>1.6</v>
      </c>
      <c r="T1429" s="6">
        <v>1.4950000000000001</v>
      </c>
      <c r="U1429" s="6">
        <f t="shared" si="22"/>
        <v>1.4950000000000001</v>
      </c>
      <c r="V1429" t="s">
        <v>497</v>
      </c>
    </row>
    <row r="1430" spans="1:22" hidden="1">
      <c r="A1430">
        <v>137</v>
      </c>
      <c r="B1430" s="30">
        <v>2</v>
      </c>
      <c r="C1430" s="30" t="s">
        <v>10</v>
      </c>
      <c r="D1430" s="30" t="s">
        <v>26</v>
      </c>
      <c r="E1430" s="30">
        <v>48</v>
      </c>
      <c r="F1430" s="30">
        <v>52</v>
      </c>
      <c r="G1430" s="30" t="s">
        <v>2976</v>
      </c>
      <c r="H1430" s="30" t="s">
        <v>439</v>
      </c>
      <c r="I1430" s="30">
        <v>0</v>
      </c>
      <c r="J1430" s="30">
        <v>1</v>
      </c>
      <c r="K1430" s="30">
        <v>0</v>
      </c>
      <c r="L1430" s="30">
        <v>0</v>
      </c>
      <c r="M1430" s="30" t="s">
        <v>1824</v>
      </c>
      <c r="N1430" s="30">
        <v>7</v>
      </c>
      <c r="O1430" s="22">
        <v>7</v>
      </c>
      <c r="P1430" s="22">
        <v>0</v>
      </c>
      <c r="Q1430" s="22">
        <v>1</v>
      </c>
      <c r="R1430">
        <f>IFERROR(IF(I1430=1,VLOOKUP(F1430,Lookup!$A$2:$B$15,2,FALSE),0),0.5)</f>
        <v>0</v>
      </c>
      <c r="S1430">
        <f>IF(K1430=1,1,IFERROR(IF(H1430="pass",VLOOKUP(F1430,[1]Lookup!$D$2:$E$26,2,FALSE),0),1.6))</f>
        <v>1.6</v>
      </c>
      <c r="T1430" s="6">
        <v>1.7225000000000001</v>
      </c>
      <c r="U1430" s="6">
        <f t="shared" si="22"/>
        <v>1.7225000000000001</v>
      </c>
      <c r="V1430" t="s">
        <v>497</v>
      </c>
    </row>
    <row r="1431" spans="1:22" hidden="1">
      <c r="A1431">
        <v>138</v>
      </c>
      <c r="B1431" s="30">
        <v>2</v>
      </c>
      <c r="C1431" s="30" t="s">
        <v>26</v>
      </c>
      <c r="D1431" s="30" t="s">
        <v>10</v>
      </c>
      <c r="E1431" s="30">
        <v>52</v>
      </c>
      <c r="F1431" s="30">
        <v>48</v>
      </c>
      <c r="G1431" s="30" t="s">
        <v>2977</v>
      </c>
      <c r="H1431" s="30" t="s">
        <v>439</v>
      </c>
      <c r="I1431" s="30">
        <v>0</v>
      </c>
      <c r="J1431" s="30">
        <v>1</v>
      </c>
      <c r="K1431" s="30">
        <v>0</v>
      </c>
      <c r="L1431" s="30">
        <v>0</v>
      </c>
      <c r="M1431" s="30" t="s">
        <v>2408</v>
      </c>
      <c r="N1431" s="30">
        <v>-1</v>
      </c>
      <c r="O1431" s="22">
        <v>-1</v>
      </c>
      <c r="P1431" s="22">
        <v>0</v>
      </c>
      <c r="Q1431" s="22">
        <v>1</v>
      </c>
      <c r="R1431">
        <f>IFERROR(IF(I1431=1,VLOOKUP(F1431,Lookup!$A$2:$B$15,2,FALSE),0),0.5)</f>
        <v>0</v>
      </c>
      <c r="S1431">
        <f>IF(K1431=1,1,IFERROR(IF(H1431="pass",VLOOKUP(F1431,[1]Lookup!$D$2:$E$26,2,FALSE),0),1.6))</f>
        <v>1.6</v>
      </c>
      <c r="T1431" s="6">
        <v>1.5825</v>
      </c>
      <c r="U1431" s="6">
        <f t="shared" si="22"/>
        <v>1.5825</v>
      </c>
      <c r="V1431" t="s">
        <v>102</v>
      </c>
    </row>
    <row r="1432" spans="1:22" hidden="1">
      <c r="A1432">
        <v>141</v>
      </c>
      <c r="B1432" s="30">
        <v>2</v>
      </c>
      <c r="C1432" s="30" t="s">
        <v>26</v>
      </c>
      <c r="D1432" s="30" t="s">
        <v>10</v>
      </c>
      <c r="E1432" s="30">
        <v>41</v>
      </c>
      <c r="F1432" s="30">
        <v>59</v>
      </c>
      <c r="G1432" s="30" t="s">
        <v>2980</v>
      </c>
      <c r="H1432" s="30" t="s">
        <v>439</v>
      </c>
      <c r="I1432" s="30">
        <v>0</v>
      </c>
      <c r="J1432" s="30">
        <v>1</v>
      </c>
      <c r="K1432" s="30">
        <v>0</v>
      </c>
      <c r="L1432" s="30">
        <v>0</v>
      </c>
      <c r="M1432" s="30" t="s">
        <v>2378</v>
      </c>
      <c r="N1432" s="30">
        <v>31</v>
      </c>
      <c r="O1432" s="22">
        <v>31</v>
      </c>
      <c r="P1432" s="22">
        <v>0</v>
      </c>
      <c r="Q1432" s="22">
        <v>1</v>
      </c>
      <c r="R1432">
        <f>IFERROR(IF(I1432=1,VLOOKUP(F1432,Lookup!$A$2:$B$15,2,FALSE),0),0.5)</f>
        <v>0</v>
      </c>
      <c r="S1432">
        <f>IF(K1432=1,1,IFERROR(IF(H1432="pass",VLOOKUP(F1432,[1]Lookup!$D$2:$E$26,2,FALSE),0),1.6))</f>
        <v>1.6</v>
      </c>
      <c r="T1432" s="6">
        <v>2.1425000000000001</v>
      </c>
      <c r="U1432" s="6">
        <f t="shared" si="22"/>
        <v>2.1425000000000001</v>
      </c>
      <c r="V1432" t="s">
        <v>480</v>
      </c>
    </row>
    <row r="1433" spans="1:22" hidden="1">
      <c r="A1433">
        <v>143</v>
      </c>
      <c r="B1433" s="30">
        <v>2</v>
      </c>
      <c r="C1433" s="30" t="s">
        <v>26</v>
      </c>
      <c r="D1433" s="30" t="s">
        <v>10</v>
      </c>
      <c r="E1433" s="30">
        <v>5</v>
      </c>
      <c r="F1433" s="30">
        <v>95</v>
      </c>
      <c r="G1433" s="30" t="s">
        <v>2982</v>
      </c>
      <c r="H1433" s="30" t="s">
        <v>439</v>
      </c>
      <c r="I1433" s="30">
        <v>0</v>
      </c>
      <c r="J1433" s="30">
        <v>1</v>
      </c>
      <c r="K1433" s="30">
        <v>0</v>
      </c>
      <c r="L1433" s="30">
        <v>0</v>
      </c>
      <c r="M1433" s="30" t="s">
        <v>2361</v>
      </c>
      <c r="N1433" s="30">
        <v>5</v>
      </c>
      <c r="O1433" s="22">
        <v>5</v>
      </c>
      <c r="P1433" s="22">
        <v>0</v>
      </c>
      <c r="Q1433" s="22">
        <v>1</v>
      </c>
      <c r="R1433">
        <f>IFERROR(IF(I1433=1,VLOOKUP(F1433,Lookup!$A$2:$B$15,2,FALSE),0),0.5)</f>
        <v>0</v>
      </c>
      <c r="S1433">
        <f>IF(K1433=1,1,IFERROR(IF(H1433="pass",VLOOKUP(F1433,[1]Lookup!$D$2:$E$26,2,FALSE),0),1.6))</f>
        <v>3.2</v>
      </c>
      <c r="T1433" s="6">
        <v>1.6875</v>
      </c>
      <c r="U1433" s="6">
        <f t="shared" si="22"/>
        <v>3.2</v>
      </c>
      <c r="V1433" t="s">
        <v>166</v>
      </c>
    </row>
    <row r="1434" spans="1:22" hidden="1">
      <c r="A1434">
        <v>148</v>
      </c>
      <c r="B1434" s="30">
        <v>2</v>
      </c>
      <c r="C1434" s="30" t="s">
        <v>26</v>
      </c>
      <c r="D1434" s="30" t="s">
        <v>10</v>
      </c>
      <c r="E1434" s="30">
        <v>63</v>
      </c>
      <c r="F1434" s="30">
        <v>37</v>
      </c>
      <c r="G1434" s="30" t="s">
        <v>2988</v>
      </c>
      <c r="H1434" s="30" t="s">
        <v>439</v>
      </c>
      <c r="I1434" s="30">
        <v>0</v>
      </c>
      <c r="J1434" s="30">
        <v>1</v>
      </c>
      <c r="K1434" s="30">
        <v>0</v>
      </c>
      <c r="L1434" s="30">
        <v>0</v>
      </c>
      <c r="M1434" s="30" t="s">
        <v>2986</v>
      </c>
      <c r="N1434" s="30">
        <v>0</v>
      </c>
      <c r="O1434" s="22">
        <v>0</v>
      </c>
      <c r="P1434" s="22">
        <v>0</v>
      </c>
      <c r="Q1434" s="22">
        <v>1</v>
      </c>
      <c r="R1434">
        <f>IFERROR(IF(I1434=1,VLOOKUP(F1434,Lookup!$A$2:$B$15,2,FALSE),0),0.5)</f>
        <v>0</v>
      </c>
      <c r="S1434">
        <f>IF(K1434=1,1,IFERROR(IF(H1434="pass",VLOOKUP(F1434,[1]Lookup!$D$2:$E$26,2,FALSE),0),1.6))</f>
        <v>1.6</v>
      </c>
      <c r="T1434" s="6">
        <v>1.6</v>
      </c>
      <c r="U1434" s="6">
        <f t="shared" si="22"/>
        <v>1.6</v>
      </c>
      <c r="V1434" t="s">
        <v>2788</v>
      </c>
    </row>
    <row r="1435" spans="1:22" hidden="1">
      <c r="A1435">
        <v>150</v>
      </c>
      <c r="B1435" s="30">
        <v>2</v>
      </c>
      <c r="C1435" s="30" t="s">
        <v>10</v>
      </c>
      <c r="D1435" s="30" t="s">
        <v>26</v>
      </c>
      <c r="E1435" s="30">
        <v>45</v>
      </c>
      <c r="F1435" s="30">
        <v>55</v>
      </c>
      <c r="G1435" s="30" t="s">
        <v>2990</v>
      </c>
      <c r="H1435" s="30" t="s">
        <v>439</v>
      </c>
      <c r="I1435" s="30">
        <v>0</v>
      </c>
      <c r="J1435" s="30">
        <v>1</v>
      </c>
      <c r="K1435" s="30">
        <v>0</v>
      </c>
      <c r="L1435" s="30">
        <v>0</v>
      </c>
      <c r="M1435" s="30" t="s">
        <v>1862</v>
      </c>
      <c r="N1435" s="30">
        <v>3</v>
      </c>
      <c r="O1435" s="22">
        <v>3</v>
      </c>
      <c r="P1435" s="22">
        <v>0</v>
      </c>
      <c r="Q1435" s="22">
        <v>1</v>
      </c>
      <c r="R1435">
        <f>IFERROR(IF(I1435=1,VLOOKUP(F1435,Lookup!$A$2:$B$15,2,FALSE),0),0.5)</f>
        <v>0</v>
      </c>
      <c r="S1435">
        <f>IF(K1435=1,1,IFERROR(IF(H1435="pass",VLOOKUP(F1435,[1]Lookup!$D$2:$E$26,2,FALSE),0),1.6))</f>
        <v>1.6</v>
      </c>
      <c r="T1435" s="6">
        <v>1.6525000000000001</v>
      </c>
      <c r="U1435" s="6">
        <f t="shared" si="22"/>
        <v>1.6525000000000001</v>
      </c>
      <c r="V1435" t="s">
        <v>85</v>
      </c>
    </row>
    <row r="1436" spans="1:22" hidden="1">
      <c r="A1436">
        <v>152</v>
      </c>
      <c r="B1436" s="30">
        <v>2</v>
      </c>
      <c r="C1436" s="30" t="s">
        <v>10</v>
      </c>
      <c r="D1436" s="30" t="s">
        <v>26</v>
      </c>
      <c r="E1436" s="30">
        <v>31</v>
      </c>
      <c r="F1436" s="30">
        <v>69</v>
      </c>
      <c r="G1436" s="30" t="s">
        <v>2992</v>
      </c>
      <c r="H1436" s="30" t="s">
        <v>439</v>
      </c>
      <c r="I1436" s="30">
        <v>0</v>
      </c>
      <c r="J1436" s="30">
        <v>1</v>
      </c>
      <c r="K1436" s="30">
        <v>0</v>
      </c>
      <c r="L1436" s="30">
        <v>0</v>
      </c>
      <c r="M1436" s="30" t="s">
        <v>1846</v>
      </c>
      <c r="N1436" s="30">
        <v>16</v>
      </c>
      <c r="O1436" s="22">
        <v>16</v>
      </c>
      <c r="P1436" s="22">
        <v>0</v>
      </c>
      <c r="Q1436" s="22">
        <v>1</v>
      </c>
      <c r="R1436">
        <f>IFERROR(IF(I1436=1,VLOOKUP(F1436,Lookup!$A$2:$B$15,2,FALSE),0),0.5)</f>
        <v>0</v>
      </c>
      <c r="S1436">
        <f>IF(K1436=1,1,IFERROR(IF(H1436="pass",VLOOKUP(F1436,[1]Lookup!$D$2:$E$26,2,FALSE),0),1.6))</f>
        <v>1.6</v>
      </c>
      <c r="T1436" s="6">
        <v>1.8800000000000001</v>
      </c>
      <c r="U1436" s="6">
        <f t="shared" si="22"/>
        <v>1.8800000000000001</v>
      </c>
      <c r="V1436" t="s">
        <v>141</v>
      </c>
    </row>
    <row r="1437" spans="1:22" hidden="1">
      <c r="A1437">
        <v>154</v>
      </c>
      <c r="B1437" s="30">
        <v>2</v>
      </c>
      <c r="C1437" s="30" t="s">
        <v>26</v>
      </c>
      <c r="D1437" s="30" t="s">
        <v>10</v>
      </c>
      <c r="E1437" s="30">
        <v>72</v>
      </c>
      <c r="F1437" s="30">
        <v>28</v>
      </c>
      <c r="G1437" s="30" t="s">
        <v>2994</v>
      </c>
      <c r="H1437" s="30" t="s">
        <v>439</v>
      </c>
      <c r="I1437" s="30">
        <v>0</v>
      </c>
      <c r="J1437" s="30">
        <v>1</v>
      </c>
      <c r="K1437" s="30">
        <v>0</v>
      </c>
      <c r="L1437" s="30">
        <v>0</v>
      </c>
      <c r="M1437" s="30" t="s">
        <v>2378</v>
      </c>
      <c r="N1437" s="30">
        <v>8</v>
      </c>
      <c r="O1437" s="22">
        <v>8</v>
      </c>
      <c r="P1437" s="22">
        <v>0</v>
      </c>
      <c r="Q1437" s="22">
        <v>1</v>
      </c>
      <c r="R1437">
        <f>IFERROR(IF(I1437=1,VLOOKUP(F1437,Lookup!$A$2:$B$15,2,FALSE),0),0.5)</f>
        <v>0</v>
      </c>
      <c r="S1437">
        <f>IF(K1437=1,1,IFERROR(IF(H1437="pass",VLOOKUP(F1437,[1]Lookup!$D$2:$E$26,2,FALSE),0),1.6))</f>
        <v>1.6</v>
      </c>
      <c r="T1437" s="6">
        <v>1.74</v>
      </c>
      <c r="U1437" s="6">
        <f t="shared" si="22"/>
        <v>1.74</v>
      </c>
      <c r="V1437" t="s">
        <v>480</v>
      </c>
    </row>
    <row r="1438" spans="1:22" hidden="1">
      <c r="A1438">
        <v>156</v>
      </c>
      <c r="B1438" s="30">
        <v>2</v>
      </c>
      <c r="C1438" s="30" t="s">
        <v>10</v>
      </c>
      <c r="D1438" s="30" t="s">
        <v>26</v>
      </c>
      <c r="E1438" s="30">
        <v>73</v>
      </c>
      <c r="F1438" s="30">
        <v>27</v>
      </c>
      <c r="G1438" s="30" t="s">
        <v>2996</v>
      </c>
      <c r="H1438" s="30" t="s">
        <v>439</v>
      </c>
      <c r="I1438" s="30">
        <v>0</v>
      </c>
      <c r="J1438" s="30">
        <v>1</v>
      </c>
      <c r="K1438" s="30">
        <v>0</v>
      </c>
      <c r="L1438" s="30">
        <v>0</v>
      </c>
      <c r="M1438" s="30" t="s">
        <v>1846</v>
      </c>
      <c r="N1438" s="30">
        <v>9</v>
      </c>
      <c r="O1438" s="22">
        <v>9</v>
      </c>
      <c r="P1438" s="22">
        <v>0</v>
      </c>
      <c r="Q1438" s="22">
        <v>1</v>
      </c>
      <c r="R1438">
        <f>IFERROR(IF(I1438=1,VLOOKUP(F1438,Lookup!$A$2:$B$15,2,FALSE),0),0.5)</f>
        <v>0</v>
      </c>
      <c r="S1438">
        <f>IF(K1438=1,1,IFERROR(IF(H1438="pass",VLOOKUP(F1438,[1]Lookup!$D$2:$E$26,2,FALSE),0),1.6))</f>
        <v>1.6</v>
      </c>
      <c r="T1438" s="6">
        <v>1.7575000000000001</v>
      </c>
      <c r="U1438" s="6">
        <f t="shared" si="22"/>
        <v>1.7575000000000001</v>
      </c>
      <c r="V1438" t="s">
        <v>141</v>
      </c>
    </row>
    <row r="1439" spans="1:22" hidden="1">
      <c r="A1439">
        <v>157</v>
      </c>
      <c r="B1439" s="30">
        <v>2</v>
      </c>
      <c r="C1439" s="30" t="s">
        <v>10</v>
      </c>
      <c r="D1439" s="30" t="s">
        <v>26</v>
      </c>
      <c r="E1439" s="30">
        <v>73</v>
      </c>
      <c r="F1439" s="30">
        <v>27</v>
      </c>
      <c r="G1439" s="30" t="s">
        <v>2997</v>
      </c>
      <c r="H1439" s="30" t="s">
        <v>439</v>
      </c>
      <c r="I1439" s="30">
        <v>0</v>
      </c>
      <c r="J1439" s="30">
        <v>1</v>
      </c>
      <c r="K1439" s="30">
        <v>0</v>
      </c>
      <c r="L1439" s="30">
        <v>0</v>
      </c>
      <c r="M1439" s="30" t="s">
        <v>1824</v>
      </c>
      <c r="N1439" s="30">
        <v>9</v>
      </c>
      <c r="O1439" s="22">
        <v>9</v>
      </c>
      <c r="P1439" s="22">
        <v>0</v>
      </c>
      <c r="Q1439" s="22">
        <v>1</v>
      </c>
      <c r="R1439">
        <f>IFERROR(IF(I1439=1,VLOOKUP(F1439,Lookup!$A$2:$B$15,2,FALSE),0),0.5)</f>
        <v>0</v>
      </c>
      <c r="S1439">
        <f>IF(K1439=1,1,IFERROR(IF(H1439="pass",VLOOKUP(F1439,[1]Lookup!$D$2:$E$26,2,FALSE),0),1.6))</f>
        <v>1.6</v>
      </c>
      <c r="T1439" s="6">
        <v>1.7575000000000001</v>
      </c>
      <c r="U1439" s="6">
        <f t="shared" si="22"/>
        <v>1.7575000000000001</v>
      </c>
      <c r="V1439" t="s">
        <v>497</v>
      </c>
    </row>
    <row r="1440" spans="1:22" hidden="1">
      <c r="A1440">
        <v>159</v>
      </c>
      <c r="B1440" s="30">
        <v>2</v>
      </c>
      <c r="C1440" s="30" t="s">
        <v>10</v>
      </c>
      <c r="D1440" s="30" t="s">
        <v>26</v>
      </c>
      <c r="E1440" s="30">
        <v>58</v>
      </c>
      <c r="F1440" s="30">
        <v>42</v>
      </c>
      <c r="G1440" s="30" t="s">
        <v>2999</v>
      </c>
      <c r="H1440" s="30" t="s">
        <v>439</v>
      </c>
      <c r="I1440" s="30">
        <v>0</v>
      </c>
      <c r="J1440" s="30">
        <v>1</v>
      </c>
      <c r="K1440" s="30">
        <v>0</v>
      </c>
      <c r="L1440" s="30">
        <v>0</v>
      </c>
      <c r="M1440" s="30" t="s">
        <v>1824</v>
      </c>
      <c r="N1440" s="30">
        <v>3</v>
      </c>
      <c r="O1440" s="22">
        <v>3</v>
      </c>
      <c r="P1440" s="22">
        <v>0</v>
      </c>
      <c r="Q1440" s="22">
        <v>1</v>
      </c>
      <c r="R1440">
        <f>IFERROR(IF(I1440=1,VLOOKUP(F1440,Lookup!$A$2:$B$15,2,FALSE),0),0.5)</f>
        <v>0</v>
      </c>
      <c r="S1440">
        <f>IF(K1440=1,1,IFERROR(IF(H1440="pass",VLOOKUP(F1440,[1]Lookup!$D$2:$E$26,2,FALSE),0),1.6))</f>
        <v>1.6</v>
      </c>
      <c r="T1440" s="6">
        <v>1.6525000000000001</v>
      </c>
      <c r="U1440" s="6">
        <f t="shared" si="22"/>
        <v>1.6525000000000001</v>
      </c>
      <c r="V1440" t="s">
        <v>497</v>
      </c>
    </row>
    <row r="1441" spans="1:22" hidden="1">
      <c r="A1441">
        <v>162</v>
      </c>
      <c r="B1441" s="30">
        <v>2</v>
      </c>
      <c r="C1441" s="30" t="s">
        <v>10</v>
      </c>
      <c r="D1441" s="30" t="s">
        <v>26</v>
      </c>
      <c r="E1441" s="30">
        <v>50</v>
      </c>
      <c r="F1441" s="30">
        <v>50</v>
      </c>
      <c r="G1441" s="30" t="s">
        <v>3002</v>
      </c>
      <c r="H1441" s="30" t="s">
        <v>439</v>
      </c>
      <c r="I1441" s="30">
        <v>0</v>
      </c>
      <c r="J1441" s="30">
        <v>1</v>
      </c>
      <c r="K1441" s="30">
        <v>0</v>
      </c>
      <c r="L1441" s="30">
        <v>0</v>
      </c>
      <c r="M1441" s="30" t="s">
        <v>1846</v>
      </c>
      <c r="N1441" s="30">
        <v>15</v>
      </c>
      <c r="O1441" s="22">
        <v>15</v>
      </c>
      <c r="P1441" s="22">
        <v>0</v>
      </c>
      <c r="Q1441" s="22">
        <v>1</v>
      </c>
      <c r="R1441">
        <f>IFERROR(IF(I1441=1,VLOOKUP(F1441,Lookup!$A$2:$B$15,2,FALSE),0),0.5)</f>
        <v>0</v>
      </c>
      <c r="S1441">
        <f>IF(K1441=1,1,IFERROR(IF(H1441="pass",VLOOKUP(F1441,[1]Lookup!$D$2:$E$26,2,FALSE),0),1.6))</f>
        <v>1.6</v>
      </c>
      <c r="T1441" s="6">
        <v>1.8625</v>
      </c>
      <c r="U1441" s="6">
        <f t="shared" si="22"/>
        <v>1.8625</v>
      </c>
      <c r="V1441" t="s">
        <v>141</v>
      </c>
    </row>
    <row r="1442" spans="1:22" hidden="1">
      <c r="A1442">
        <v>163</v>
      </c>
      <c r="B1442" s="30">
        <v>2</v>
      </c>
      <c r="C1442" s="30" t="s">
        <v>10</v>
      </c>
      <c r="D1442" s="30" t="s">
        <v>26</v>
      </c>
      <c r="E1442" s="30">
        <v>32</v>
      </c>
      <c r="F1442" s="30">
        <v>68</v>
      </c>
      <c r="G1442" s="30" t="s">
        <v>3003</v>
      </c>
      <c r="H1442" s="30" t="s">
        <v>439</v>
      </c>
      <c r="I1442" s="30">
        <v>0</v>
      </c>
      <c r="J1442" s="30">
        <v>1</v>
      </c>
      <c r="K1442" s="30">
        <v>0</v>
      </c>
      <c r="L1442" s="30">
        <v>0</v>
      </c>
      <c r="M1442" s="30" t="s">
        <v>1862</v>
      </c>
      <c r="N1442" s="30">
        <v>32</v>
      </c>
      <c r="O1442" s="22">
        <v>32</v>
      </c>
      <c r="P1442" s="22">
        <v>0</v>
      </c>
      <c r="Q1442" s="22">
        <v>1</v>
      </c>
      <c r="R1442">
        <f>IFERROR(IF(I1442=1,VLOOKUP(F1442,Lookup!$A$2:$B$15,2,FALSE),0),0.5)</f>
        <v>0</v>
      </c>
      <c r="S1442">
        <f>IF(K1442=1,1,IFERROR(IF(H1442="pass",VLOOKUP(F1442,[1]Lookup!$D$2:$E$26,2,FALSE),0),1.6))</f>
        <v>1.6</v>
      </c>
      <c r="T1442" s="6">
        <v>2.16</v>
      </c>
      <c r="U1442" s="6">
        <f t="shared" si="22"/>
        <v>2.16</v>
      </c>
      <c r="V1442" t="s">
        <v>85</v>
      </c>
    </row>
    <row r="1443" spans="1:22" hidden="1">
      <c r="A1443">
        <v>164</v>
      </c>
      <c r="B1443" s="30">
        <v>2</v>
      </c>
      <c r="C1443" s="30" t="s">
        <v>10</v>
      </c>
      <c r="D1443" s="30" t="s">
        <v>26</v>
      </c>
      <c r="E1443" s="30">
        <v>27</v>
      </c>
      <c r="F1443" s="30">
        <v>73</v>
      </c>
      <c r="G1443" s="30" t="s">
        <v>3004</v>
      </c>
      <c r="H1443" s="30" t="s">
        <v>439</v>
      </c>
      <c r="I1443" s="30">
        <v>0</v>
      </c>
      <c r="J1443" s="30">
        <v>1</v>
      </c>
      <c r="K1443" s="30">
        <v>0</v>
      </c>
      <c r="L1443" s="30">
        <v>0</v>
      </c>
      <c r="M1443" s="30" t="s">
        <v>1846</v>
      </c>
      <c r="N1443" s="30">
        <v>12</v>
      </c>
      <c r="O1443" s="22">
        <v>12</v>
      </c>
      <c r="P1443" s="22">
        <v>0</v>
      </c>
      <c r="Q1443" s="22">
        <v>1</v>
      </c>
      <c r="R1443">
        <f>IFERROR(IF(I1443=1,VLOOKUP(F1443,Lookup!$A$2:$B$15,2,FALSE),0),0.5)</f>
        <v>0</v>
      </c>
      <c r="S1443">
        <f>IF(K1443=1,1,IFERROR(IF(H1443="pass",VLOOKUP(F1443,[1]Lookup!$D$2:$E$26,2,FALSE),0),1.6))</f>
        <v>1.6</v>
      </c>
      <c r="T1443" s="6">
        <v>1.81</v>
      </c>
      <c r="U1443" s="6">
        <f t="shared" si="22"/>
        <v>1.81</v>
      </c>
      <c r="V1443" t="s">
        <v>141</v>
      </c>
    </row>
    <row r="1444" spans="1:22" hidden="1">
      <c r="A1444">
        <v>165</v>
      </c>
      <c r="B1444" s="30">
        <v>2</v>
      </c>
      <c r="C1444" s="30" t="s">
        <v>10</v>
      </c>
      <c r="D1444" s="30" t="s">
        <v>26</v>
      </c>
      <c r="E1444" s="30">
        <v>15</v>
      </c>
      <c r="F1444" s="30">
        <v>85</v>
      </c>
      <c r="G1444" s="30" t="s">
        <v>3005</v>
      </c>
      <c r="H1444" s="30" t="s">
        <v>439</v>
      </c>
      <c r="I1444" s="30">
        <v>0</v>
      </c>
      <c r="J1444" s="30">
        <v>1</v>
      </c>
      <c r="K1444" s="30">
        <v>0</v>
      </c>
      <c r="L1444" s="30">
        <v>0</v>
      </c>
      <c r="M1444" s="30" t="s">
        <v>1824</v>
      </c>
      <c r="N1444" s="30">
        <v>-4</v>
      </c>
      <c r="O1444" s="22">
        <v>-4</v>
      </c>
      <c r="P1444" s="22">
        <v>0</v>
      </c>
      <c r="Q1444" s="22">
        <v>1</v>
      </c>
      <c r="R1444">
        <f>IFERROR(IF(I1444=1,VLOOKUP(F1444,Lookup!$A$2:$B$15,2,FALSE),0),0.5)</f>
        <v>0</v>
      </c>
      <c r="S1444">
        <f>IF(K1444=1,1,IFERROR(IF(H1444="pass",VLOOKUP(F1444,[1]Lookup!$D$2:$E$26,2,FALSE),0),1.6))</f>
        <v>2</v>
      </c>
      <c r="T1444" s="6">
        <v>1.53</v>
      </c>
      <c r="U1444" s="6">
        <f t="shared" si="22"/>
        <v>1.8402000000000001</v>
      </c>
      <c r="V1444" t="s">
        <v>497</v>
      </c>
    </row>
    <row r="1445" spans="1:22" hidden="1">
      <c r="A1445">
        <v>166</v>
      </c>
      <c r="B1445" s="30">
        <v>2</v>
      </c>
      <c r="C1445" s="30" t="s">
        <v>10</v>
      </c>
      <c r="D1445" s="30" t="s">
        <v>26</v>
      </c>
      <c r="E1445" s="30">
        <v>11</v>
      </c>
      <c r="F1445" s="30">
        <v>89</v>
      </c>
      <c r="G1445" s="30" t="s">
        <v>3006</v>
      </c>
      <c r="H1445" s="30" t="s">
        <v>439</v>
      </c>
      <c r="I1445" s="30">
        <v>0</v>
      </c>
      <c r="J1445" s="30">
        <v>1</v>
      </c>
      <c r="K1445" s="30">
        <v>0</v>
      </c>
      <c r="L1445" s="30">
        <v>0</v>
      </c>
      <c r="M1445" s="30" t="s">
        <v>1887</v>
      </c>
      <c r="N1445" s="30">
        <v>6</v>
      </c>
      <c r="O1445" s="22">
        <v>6</v>
      </c>
      <c r="P1445" s="22">
        <v>0</v>
      </c>
      <c r="Q1445" s="22">
        <v>1</v>
      </c>
      <c r="R1445">
        <f>IFERROR(IF(I1445=1,VLOOKUP(F1445,Lookup!$A$2:$B$15,2,FALSE),0),0.5)</f>
        <v>0</v>
      </c>
      <c r="S1445">
        <f>IF(K1445=1,1,IFERROR(IF(H1445="pass",VLOOKUP(F1445,[1]Lookup!$D$2:$E$26,2,FALSE),0),1.6))</f>
        <v>2.2000000000000002</v>
      </c>
      <c r="T1445" s="6">
        <v>1.7050000000000001</v>
      </c>
      <c r="U1445" s="6">
        <f t="shared" si="22"/>
        <v>2.0317000000000003</v>
      </c>
      <c r="V1445" t="s">
        <v>448</v>
      </c>
    </row>
    <row r="1446" spans="1:22" hidden="1">
      <c r="A1446">
        <v>167</v>
      </c>
      <c r="B1446" s="30">
        <v>2</v>
      </c>
      <c r="C1446" s="30" t="s">
        <v>10</v>
      </c>
      <c r="D1446" s="30" t="s">
        <v>26</v>
      </c>
      <c r="E1446" s="30">
        <v>11</v>
      </c>
      <c r="F1446" s="30">
        <v>89</v>
      </c>
      <c r="G1446" s="30" t="s">
        <v>3007</v>
      </c>
      <c r="H1446" s="30" t="s">
        <v>439</v>
      </c>
      <c r="I1446" s="30">
        <v>0</v>
      </c>
      <c r="J1446" s="30">
        <v>1</v>
      </c>
      <c r="K1446" s="30">
        <v>0</v>
      </c>
      <c r="L1446" s="30">
        <v>0</v>
      </c>
      <c r="M1446" s="30" t="s">
        <v>3008</v>
      </c>
      <c r="N1446" s="30">
        <v>5</v>
      </c>
      <c r="O1446" s="22">
        <v>5</v>
      </c>
      <c r="P1446" s="22">
        <v>0</v>
      </c>
      <c r="Q1446" s="22">
        <v>1</v>
      </c>
      <c r="R1446">
        <f>IFERROR(IF(I1446=1,VLOOKUP(F1446,Lookup!$A$2:$B$15,2,FALSE),0),0.5)</f>
        <v>0</v>
      </c>
      <c r="S1446">
        <f>IF(K1446=1,1,IFERROR(IF(H1446="pass",VLOOKUP(F1446,[1]Lookup!$D$2:$E$26,2,FALSE),0),1.6))</f>
        <v>2.2000000000000002</v>
      </c>
      <c r="T1446" s="6">
        <v>1.6875</v>
      </c>
      <c r="U1446" s="6">
        <f t="shared" si="22"/>
        <v>2.0257500000000004</v>
      </c>
      <c r="V1446" t="s">
        <v>2790</v>
      </c>
    </row>
    <row r="1447" spans="1:22" hidden="1">
      <c r="A1447">
        <v>174</v>
      </c>
      <c r="B1447" s="30">
        <v>2</v>
      </c>
      <c r="C1447" s="30" t="s">
        <v>10</v>
      </c>
      <c r="D1447" s="30" t="s">
        <v>26</v>
      </c>
      <c r="E1447" s="30">
        <v>30</v>
      </c>
      <c r="F1447" s="30">
        <v>70</v>
      </c>
      <c r="G1447" s="30" t="s">
        <v>3015</v>
      </c>
      <c r="H1447" s="30" t="s">
        <v>439</v>
      </c>
      <c r="I1447" s="30">
        <v>0</v>
      </c>
      <c r="J1447" s="30">
        <v>1</v>
      </c>
      <c r="K1447" s="30">
        <v>0</v>
      </c>
      <c r="L1447" s="30">
        <v>0</v>
      </c>
      <c r="M1447" s="30" t="s">
        <v>1824</v>
      </c>
      <c r="N1447" s="30">
        <v>10</v>
      </c>
      <c r="O1447" s="22">
        <v>10</v>
      </c>
      <c r="P1447" s="22">
        <v>0</v>
      </c>
      <c r="Q1447" s="22">
        <v>1</v>
      </c>
      <c r="R1447">
        <f>IFERROR(IF(I1447=1,VLOOKUP(F1447,Lookup!$A$2:$B$15,2,FALSE),0),0.5)</f>
        <v>0</v>
      </c>
      <c r="S1447">
        <f>IF(K1447=1,1,IFERROR(IF(H1447="pass",VLOOKUP(F1447,[1]Lookup!$D$2:$E$26,2,FALSE),0),1.6))</f>
        <v>1.6</v>
      </c>
      <c r="T1447" s="6">
        <v>1.7750000000000001</v>
      </c>
      <c r="U1447" s="6">
        <f t="shared" si="22"/>
        <v>1.7750000000000001</v>
      </c>
      <c r="V1447" t="s">
        <v>497</v>
      </c>
    </row>
    <row r="1448" spans="1:22" hidden="1">
      <c r="A1448">
        <v>181</v>
      </c>
      <c r="B1448" s="30">
        <v>2</v>
      </c>
      <c r="C1448" s="30" t="s">
        <v>10</v>
      </c>
      <c r="D1448" s="30" t="s">
        <v>26</v>
      </c>
      <c r="E1448" s="30">
        <v>71</v>
      </c>
      <c r="F1448" s="30">
        <v>29</v>
      </c>
      <c r="G1448" s="30" t="s">
        <v>3022</v>
      </c>
      <c r="H1448" s="30" t="s">
        <v>439</v>
      </c>
      <c r="I1448" s="30">
        <v>0</v>
      </c>
      <c r="J1448" s="30">
        <v>1</v>
      </c>
      <c r="K1448" s="30">
        <v>0</v>
      </c>
      <c r="L1448" s="30">
        <v>0</v>
      </c>
      <c r="M1448" s="30" t="s">
        <v>1826</v>
      </c>
      <c r="N1448" s="30">
        <v>1</v>
      </c>
      <c r="O1448" s="22">
        <v>1</v>
      </c>
      <c r="P1448" s="22">
        <v>0</v>
      </c>
      <c r="Q1448" s="22">
        <v>1</v>
      </c>
      <c r="R1448">
        <f>IFERROR(IF(I1448=1,VLOOKUP(F1448,Lookup!$A$2:$B$15,2,FALSE),0),0.5)</f>
        <v>0</v>
      </c>
      <c r="S1448">
        <f>IF(K1448=1,1,IFERROR(IF(H1448="pass",VLOOKUP(F1448,[1]Lookup!$D$2:$E$26,2,FALSE),0),1.6))</f>
        <v>1.6</v>
      </c>
      <c r="T1448" s="6">
        <v>1.6175000000000002</v>
      </c>
      <c r="U1448" s="6">
        <f t="shared" si="22"/>
        <v>1.6175000000000002</v>
      </c>
      <c r="V1448" t="s">
        <v>140</v>
      </c>
    </row>
    <row r="1449" spans="1:22" hidden="1">
      <c r="A1449">
        <v>182</v>
      </c>
      <c r="B1449" s="30">
        <v>2</v>
      </c>
      <c r="C1449" s="30" t="s">
        <v>10</v>
      </c>
      <c r="D1449" s="30" t="s">
        <v>26</v>
      </c>
      <c r="E1449" s="30">
        <v>60</v>
      </c>
      <c r="F1449" s="30">
        <v>40</v>
      </c>
      <c r="G1449" s="30" t="s">
        <v>3023</v>
      </c>
      <c r="H1449" s="30" t="s">
        <v>439</v>
      </c>
      <c r="I1449" s="30">
        <v>0</v>
      </c>
      <c r="J1449" s="30">
        <v>1</v>
      </c>
      <c r="K1449" s="30">
        <v>0</v>
      </c>
      <c r="L1449" s="30">
        <v>0</v>
      </c>
      <c r="M1449" s="30" t="s">
        <v>1862</v>
      </c>
      <c r="N1449" s="30">
        <v>11</v>
      </c>
      <c r="O1449" s="22">
        <v>11</v>
      </c>
      <c r="P1449" s="22">
        <v>0</v>
      </c>
      <c r="Q1449" s="22">
        <v>1</v>
      </c>
      <c r="R1449">
        <f>IFERROR(IF(I1449=1,VLOOKUP(F1449,Lookup!$A$2:$B$15,2,FALSE),0),0.5)</f>
        <v>0</v>
      </c>
      <c r="S1449">
        <f>IF(K1449=1,1,IFERROR(IF(H1449="pass",VLOOKUP(F1449,[1]Lookup!$D$2:$E$26,2,FALSE),0),1.6))</f>
        <v>1.6</v>
      </c>
      <c r="T1449" s="6">
        <v>1.7925</v>
      </c>
      <c r="U1449" s="6">
        <f t="shared" si="22"/>
        <v>1.7925</v>
      </c>
      <c r="V1449" t="s">
        <v>85</v>
      </c>
    </row>
    <row r="1450" spans="1:22" hidden="1">
      <c r="A1450">
        <v>183</v>
      </c>
      <c r="B1450" s="30">
        <v>2</v>
      </c>
      <c r="C1450" s="30" t="s">
        <v>10</v>
      </c>
      <c r="D1450" s="30" t="s">
        <v>26</v>
      </c>
      <c r="E1450" s="30">
        <v>44</v>
      </c>
      <c r="F1450" s="30">
        <v>56</v>
      </c>
      <c r="G1450" s="30" t="s">
        <v>3024</v>
      </c>
      <c r="H1450" s="30" t="s">
        <v>439</v>
      </c>
      <c r="I1450" s="30">
        <v>0</v>
      </c>
      <c r="J1450" s="30">
        <v>1</v>
      </c>
      <c r="K1450" s="30">
        <v>0</v>
      </c>
      <c r="L1450" s="30">
        <v>0</v>
      </c>
      <c r="M1450" s="30" t="s">
        <v>1862</v>
      </c>
      <c r="N1450" s="30">
        <v>17</v>
      </c>
      <c r="O1450" s="22">
        <v>17</v>
      </c>
      <c r="P1450" s="22">
        <v>0</v>
      </c>
      <c r="Q1450" s="22">
        <v>1</v>
      </c>
      <c r="R1450">
        <f>IFERROR(IF(I1450=1,VLOOKUP(F1450,Lookup!$A$2:$B$15,2,FALSE),0),0.5)</f>
        <v>0</v>
      </c>
      <c r="S1450">
        <f>IF(K1450=1,1,IFERROR(IF(H1450="pass",VLOOKUP(F1450,[1]Lookup!$D$2:$E$26,2,FALSE),0),1.6))</f>
        <v>1.6</v>
      </c>
      <c r="T1450" s="6">
        <v>1.8975</v>
      </c>
      <c r="U1450" s="6">
        <f t="shared" si="22"/>
        <v>1.8975</v>
      </c>
      <c r="V1450" t="s">
        <v>85</v>
      </c>
    </row>
    <row r="1451" spans="1:22" hidden="1">
      <c r="A1451">
        <v>185</v>
      </c>
      <c r="B1451" s="30">
        <v>2</v>
      </c>
      <c r="C1451" s="30" t="s">
        <v>10</v>
      </c>
      <c r="D1451" s="30" t="s">
        <v>26</v>
      </c>
      <c r="E1451" s="30">
        <v>42</v>
      </c>
      <c r="F1451" s="30">
        <v>58</v>
      </c>
      <c r="G1451" s="30" t="s">
        <v>3026</v>
      </c>
      <c r="H1451" s="30" t="s">
        <v>439</v>
      </c>
      <c r="I1451" s="30">
        <v>0</v>
      </c>
      <c r="J1451" s="30">
        <v>1</v>
      </c>
      <c r="K1451" s="30">
        <v>0</v>
      </c>
      <c r="L1451" s="30">
        <v>0</v>
      </c>
      <c r="M1451" s="30" t="s">
        <v>1846</v>
      </c>
      <c r="N1451" s="30">
        <v>7</v>
      </c>
      <c r="O1451" s="22">
        <v>7</v>
      </c>
      <c r="P1451" s="22">
        <v>0</v>
      </c>
      <c r="Q1451" s="22">
        <v>1</v>
      </c>
      <c r="R1451">
        <f>IFERROR(IF(I1451=1,VLOOKUP(F1451,Lookup!$A$2:$B$15,2,FALSE),0),0.5)</f>
        <v>0</v>
      </c>
      <c r="S1451">
        <f>IF(K1451=1,1,IFERROR(IF(H1451="pass",VLOOKUP(F1451,[1]Lookup!$D$2:$E$26,2,FALSE),0),1.6))</f>
        <v>1.6</v>
      </c>
      <c r="T1451" s="6">
        <v>1.7225000000000001</v>
      </c>
      <c r="U1451" s="6">
        <f t="shared" si="22"/>
        <v>1.7225000000000001</v>
      </c>
      <c r="V1451" t="s">
        <v>141</v>
      </c>
    </row>
    <row r="1452" spans="1:22" hidden="1">
      <c r="A1452">
        <v>186</v>
      </c>
      <c r="B1452" s="30">
        <v>2</v>
      </c>
      <c r="C1452" s="30" t="s">
        <v>10</v>
      </c>
      <c r="D1452" s="30" t="s">
        <v>26</v>
      </c>
      <c r="E1452" s="30">
        <v>31</v>
      </c>
      <c r="F1452" s="30">
        <v>69</v>
      </c>
      <c r="G1452" s="30" t="s">
        <v>3027</v>
      </c>
      <c r="H1452" s="30" t="s">
        <v>439</v>
      </c>
      <c r="I1452" s="30">
        <v>0</v>
      </c>
      <c r="J1452" s="30">
        <v>1</v>
      </c>
      <c r="K1452" s="30">
        <v>0</v>
      </c>
      <c r="L1452" s="30">
        <v>0</v>
      </c>
      <c r="M1452" s="30" t="s">
        <v>1887</v>
      </c>
      <c r="N1452" s="30">
        <v>5</v>
      </c>
      <c r="O1452" s="22">
        <v>5</v>
      </c>
      <c r="P1452" s="22">
        <v>0</v>
      </c>
      <c r="Q1452" s="22">
        <v>1</v>
      </c>
      <c r="R1452">
        <f>IFERROR(IF(I1452=1,VLOOKUP(F1452,Lookup!$A$2:$B$15,2,FALSE),0),0.5)</f>
        <v>0</v>
      </c>
      <c r="S1452">
        <f>IF(K1452=1,1,IFERROR(IF(H1452="pass",VLOOKUP(F1452,[1]Lookup!$D$2:$E$26,2,FALSE),0),1.6))</f>
        <v>1.6</v>
      </c>
      <c r="T1452" s="6">
        <v>1.6875</v>
      </c>
      <c r="U1452" s="6">
        <f t="shared" si="22"/>
        <v>1.6875</v>
      </c>
      <c r="V1452" t="s">
        <v>448</v>
      </c>
    </row>
    <row r="1453" spans="1:22" hidden="1">
      <c r="A1453">
        <v>187</v>
      </c>
      <c r="B1453" s="30">
        <v>2</v>
      </c>
      <c r="C1453" s="30" t="s">
        <v>10</v>
      </c>
      <c r="D1453" s="30" t="s">
        <v>26</v>
      </c>
      <c r="E1453" s="30">
        <v>41</v>
      </c>
      <c r="F1453" s="30">
        <v>59</v>
      </c>
      <c r="G1453" s="30" t="s">
        <v>3028</v>
      </c>
      <c r="H1453" s="30" t="s">
        <v>439</v>
      </c>
      <c r="I1453" s="30">
        <v>0</v>
      </c>
      <c r="J1453" s="30">
        <v>1</v>
      </c>
      <c r="K1453" s="30">
        <v>0</v>
      </c>
      <c r="L1453" s="30">
        <v>0</v>
      </c>
      <c r="M1453" s="30" t="s">
        <v>1824</v>
      </c>
      <c r="N1453" s="30">
        <v>0</v>
      </c>
      <c r="O1453" s="22">
        <v>0</v>
      </c>
      <c r="P1453" s="22">
        <v>0</v>
      </c>
      <c r="Q1453" s="22">
        <v>1</v>
      </c>
      <c r="R1453">
        <f>IFERROR(IF(I1453=1,VLOOKUP(F1453,Lookup!$A$2:$B$15,2,FALSE),0),0.5)</f>
        <v>0</v>
      </c>
      <c r="S1453">
        <f>IF(K1453=1,1,IFERROR(IF(H1453="pass",VLOOKUP(F1453,[1]Lookup!$D$2:$E$26,2,FALSE),0),1.6))</f>
        <v>1.6</v>
      </c>
      <c r="T1453" s="6">
        <v>1.6</v>
      </c>
      <c r="U1453" s="6">
        <f t="shared" si="22"/>
        <v>1.6</v>
      </c>
      <c r="V1453" t="s">
        <v>497</v>
      </c>
    </row>
    <row r="1454" spans="1:22" hidden="1">
      <c r="A1454">
        <v>192</v>
      </c>
      <c r="B1454" s="30">
        <v>2</v>
      </c>
      <c r="C1454" s="30" t="s">
        <v>26</v>
      </c>
      <c r="D1454" s="30" t="s">
        <v>10</v>
      </c>
      <c r="E1454" s="30">
        <v>42</v>
      </c>
      <c r="F1454" s="30">
        <v>58</v>
      </c>
      <c r="G1454" s="30" t="s">
        <v>3033</v>
      </c>
      <c r="H1454" s="30" t="s">
        <v>439</v>
      </c>
      <c r="I1454" s="30">
        <v>0</v>
      </c>
      <c r="J1454" s="30">
        <v>1</v>
      </c>
      <c r="K1454" s="30">
        <v>0</v>
      </c>
      <c r="L1454" s="30">
        <v>0</v>
      </c>
      <c r="M1454" s="30" t="s">
        <v>2361</v>
      </c>
      <c r="N1454" s="30">
        <v>27</v>
      </c>
      <c r="O1454" s="22">
        <v>27</v>
      </c>
      <c r="P1454" s="22">
        <v>0</v>
      </c>
      <c r="Q1454" s="22">
        <v>1</v>
      </c>
      <c r="R1454">
        <f>IFERROR(IF(I1454=1,VLOOKUP(F1454,Lookup!$A$2:$B$15,2,FALSE),0),0.5)</f>
        <v>0</v>
      </c>
      <c r="S1454">
        <f>IF(K1454=1,1,IFERROR(IF(H1454="pass",VLOOKUP(F1454,[1]Lookup!$D$2:$E$26,2,FALSE),0),1.6))</f>
        <v>1.6</v>
      </c>
      <c r="T1454" s="6">
        <v>2.0725000000000002</v>
      </c>
      <c r="U1454" s="6">
        <f t="shared" si="22"/>
        <v>2.0725000000000002</v>
      </c>
      <c r="V1454" t="s">
        <v>166</v>
      </c>
    </row>
    <row r="1455" spans="1:22" hidden="1">
      <c r="A1455">
        <v>193</v>
      </c>
      <c r="B1455" s="30">
        <v>2</v>
      </c>
      <c r="C1455" s="30" t="s">
        <v>26</v>
      </c>
      <c r="D1455" s="30" t="s">
        <v>10</v>
      </c>
      <c r="E1455" s="30">
        <v>42</v>
      </c>
      <c r="F1455" s="30">
        <v>58</v>
      </c>
      <c r="G1455" s="30" t="s">
        <v>3034</v>
      </c>
      <c r="H1455" s="30" t="s">
        <v>439</v>
      </c>
      <c r="I1455" s="30">
        <v>0</v>
      </c>
      <c r="J1455" s="30">
        <v>1</v>
      </c>
      <c r="K1455" s="30">
        <v>0</v>
      </c>
      <c r="L1455" s="30">
        <v>0</v>
      </c>
      <c r="M1455" s="30" t="s">
        <v>2361</v>
      </c>
      <c r="N1455" s="30">
        <v>4</v>
      </c>
      <c r="O1455" s="22">
        <v>4</v>
      </c>
      <c r="P1455" s="22">
        <v>0</v>
      </c>
      <c r="Q1455" s="22">
        <v>1</v>
      </c>
      <c r="R1455">
        <f>IFERROR(IF(I1455=1,VLOOKUP(F1455,Lookup!$A$2:$B$15,2,FALSE),0),0.5)</f>
        <v>0</v>
      </c>
      <c r="S1455">
        <f>IF(K1455=1,1,IFERROR(IF(H1455="pass",VLOOKUP(F1455,[1]Lookup!$D$2:$E$26,2,FALSE),0),1.6))</f>
        <v>1.6</v>
      </c>
      <c r="T1455" s="6">
        <v>1.6700000000000002</v>
      </c>
      <c r="U1455" s="6">
        <f t="shared" si="22"/>
        <v>1.6700000000000002</v>
      </c>
      <c r="V1455" t="s">
        <v>166</v>
      </c>
    </row>
    <row r="1456" spans="1:22" hidden="1">
      <c r="A1456">
        <v>196</v>
      </c>
      <c r="B1456" s="30">
        <v>2</v>
      </c>
      <c r="C1456" s="30" t="s">
        <v>26</v>
      </c>
      <c r="D1456" s="30" t="s">
        <v>10</v>
      </c>
      <c r="E1456" s="30">
        <v>53</v>
      </c>
      <c r="F1456" s="30">
        <v>47</v>
      </c>
      <c r="G1456" s="30" t="s">
        <v>3037</v>
      </c>
      <c r="H1456" s="30" t="s">
        <v>439</v>
      </c>
      <c r="I1456" s="30">
        <v>0</v>
      </c>
      <c r="J1456" s="30">
        <v>1</v>
      </c>
      <c r="K1456" s="30">
        <v>0</v>
      </c>
      <c r="L1456" s="30">
        <v>0</v>
      </c>
      <c r="M1456" s="30" t="s">
        <v>2378</v>
      </c>
      <c r="N1456" s="30">
        <v>12</v>
      </c>
      <c r="O1456" s="22">
        <v>12</v>
      </c>
      <c r="P1456" s="22">
        <v>0</v>
      </c>
      <c r="Q1456" s="22">
        <v>1</v>
      </c>
      <c r="R1456">
        <f>IFERROR(IF(I1456=1,VLOOKUP(F1456,Lookup!$A$2:$B$15,2,FALSE),0),0.5)</f>
        <v>0</v>
      </c>
      <c r="S1456">
        <f>IF(K1456=1,1,IFERROR(IF(H1456="pass",VLOOKUP(F1456,[1]Lookup!$D$2:$E$26,2,FALSE),0),1.6))</f>
        <v>1.6</v>
      </c>
      <c r="T1456" s="6">
        <v>1.81</v>
      </c>
      <c r="U1456" s="6">
        <f t="shared" si="22"/>
        <v>1.81</v>
      </c>
      <c r="V1456" t="s">
        <v>480</v>
      </c>
    </row>
    <row r="1457" spans="1:22" hidden="1">
      <c r="A1457">
        <v>197</v>
      </c>
      <c r="B1457" s="30">
        <v>2</v>
      </c>
      <c r="C1457" s="30" t="s">
        <v>26</v>
      </c>
      <c r="D1457" s="30" t="s">
        <v>10</v>
      </c>
      <c r="E1457" s="30">
        <v>40</v>
      </c>
      <c r="F1457" s="30">
        <v>60</v>
      </c>
      <c r="G1457" s="30" t="s">
        <v>3038</v>
      </c>
      <c r="H1457" s="30" t="s">
        <v>439</v>
      </c>
      <c r="I1457" s="30">
        <v>0</v>
      </c>
      <c r="J1457" s="30">
        <v>1</v>
      </c>
      <c r="K1457" s="30">
        <v>0</v>
      </c>
      <c r="L1457" s="30">
        <v>0</v>
      </c>
      <c r="M1457" s="30" t="s">
        <v>2378</v>
      </c>
      <c r="N1457" s="30">
        <v>15</v>
      </c>
      <c r="O1457" s="22">
        <v>15</v>
      </c>
      <c r="P1457" s="22">
        <v>0</v>
      </c>
      <c r="Q1457" s="22">
        <v>1</v>
      </c>
      <c r="R1457">
        <f>IFERROR(IF(I1457=1,VLOOKUP(F1457,Lookup!$A$2:$B$15,2,FALSE),0),0.5)</f>
        <v>0</v>
      </c>
      <c r="S1457">
        <f>IF(K1457=1,1,IFERROR(IF(H1457="pass",VLOOKUP(F1457,[1]Lookup!$D$2:$E$26,2,FALSE),0),1.6))</f>
        <v>1.6</v>
      </c>
      <c r="T1457" s="6">
        <v>1.8625</v>
      </c>
      <c r="U1457" s="6">
        <f t="shared" si="22"/>
        <v>1.8625</v>
      </c>
      <c r="V1457" t="s">
        <v>480</v>
      </c>
    </row>
    <row r="1458" spans="1:22" hidden="1">
      <c r="A1458">
        <v>198</v>
      </c>
      <c r="B1458" s="30">
        <v>2</v>
      </c>
      <c r="C1458" s="30" t="s">
        <v>26</v>
      </c>
      <c r="D1458" s="30" t="s">
        <v>10</v>
      </c>
      <c r="E1458" s="30">
        <v>40</v>
      </c>
      <c r="F1458" s="30">
        <v>60</v>
      </c>
      <c r="G1458" s="30" t="s">
        <v>3039</v>
      </c>
      <c r="H1458" s="30" t="s">
        <v>439</v>
      </c>
      <c r="I1458" s="30">
        <v>0</v>
      </c>
      <c r="J1458" s="30">
        <v>1</v>
      </c>
      <c r="K1458" s="30">
        <v>0</v>
      </c>
      <c r="L1458" s="30">
        <v>0</v>
      </c>
      <c r="M1458" s="30" t="s">
        <v>2370</v>
      </c>
      <c r="N1458" s="30">
        <v>-4</v>
      </c>
      <c r="O1458" s="22">
        <v>-4</v>
      </c>
      <c r="P1458" s="22">
        <v>0</v>
      </c>
      <c r="Q1458" s="22">
        <v>1</v>
      </c>
      <c r="R1458">
        <f>IFERROR(IF(I1458=1,VLOOKUP(F1458,Lookup!$A$2:$B$15,2,FALSE),0),0.5)</f>
        <v>0</v>
      </c>
      <c r="S1458">
        <f>IF(K1458=1,1,IFERROR(IF(H1458="pass",VLOOKUP(F1458,[1]Lookup!$D$2:$E$26,2,FALSE),0),1.6))</f>
        <v>1.6</v>
      </c>
      <c r="T1458" s="6">
        <v>1.53</v>
      </c>
      <c r="U1458" s="6">
        <f t="shared" si="22"/>
        <v>1.53</v>
      </c>
      <c r="V1458" t="s">
        <v>89</v>
      </c>
    </row>
    <row r="1459" spans="1:22" hidden="1">
      <c r="A1459">
        <v>200</v>
      </c>
      <c r="B1459" s="30">
        <v>2</v>
      </c>
      <c r="C1459" s="30" t="s">
        <v>26</v>
      </c>
      <c r="D1459" s="30" t="s">
        <v>10</v>
      </c>
      <c r="E1459" s="30">
        <v>15</v>
      </c>
      <c r="F1459" s="30">
        <v>85</v>
      </c>
      <c r="G1459" s="30" t="s">
        <v>3041</v>
      </c>
      <c r="H1459" s="30" t="s">
        <v>439</v>
      </c>
      <c r="I1459" s="30">
        <v>0</v>
      </c>
      <c r="J1459" s="30">
        <v>1</v>
      </c>
      <c r="K1459" s="30">
        <v>0</v>
      </c>
      <c r="L1459" s="30">
        <v>0</v>
      </c>
      <c r="M1459" s="30" t="s">
        <v>2361</v>
      </c>
      <c r="N1459" s="30">
        <v>6</v>
      </c>
      <c r="O1459" s="22">
        <v>6</v>
      </c>
      <c r="P1459" s="22">
        <v>0</v>
      </c>
      <c r="Q1459" s="22">
        <v>1</v>
      </c>
      <c r="R1459">
        <f>IFERROR(IF(I1459=1,VLOOKUP(F1459,Lookup!$A$2:$B$15,2,FALSE),0),0.5)</f>
        <v>0</v>
      </c>
      <c r="S1459">
        <f>IF(K1459=1,1,IFERROR(IF(H1459="pass",VLOOKUP(F1459,[1]Lookup!$D$2:$E$26,2,FALSE),0),1.6))</f>
        <v>2</v>
      </c>
      <c r="T1459" s="6">
        <v>1.7050000000000001</v>
      </c>
      <c r="U1459" s="6">
        <f t="shared" si="22"/>
        <v>1.8997000000000002</v>
      </c>
      <c r="V1459" t="s">
        <v>166</v>
      </c>
    </row>
    <row r="1460" spans="1:22" hidden="1">
      <c r="A1460">
        <v>201</v>
      </c>
      <c r="B1460" s="30">
        <v>2</v>
      </c>
      <c r="C1460" s="30" t="s">
        <v>26</v>
      </c>
      <c r="D1460" s="30" t="s">
        <v>10</v>
      </c>
      <c r="E1460" s="30">
        <v>8</v>
      </c>
      <c r="F1460" s="30">
        <v>92</v>
      </c>
      <c r="G1460" s="30" t="s">
        <v>3042</v>
      </c>
      <c r="H1460" s="30" t="s">
        <v>439</v>
      </c>
      <c r="I1460" s="30">
        <v>0</v>
      </c>
      <c r="J1460" s="30">
        <v>1</v>
      </c>
      <c r="K1460" s="30">
        <v>0</v>
      </c>
      <c r="L1460" s="30">
        <v>0</v>
      </c>
      <c r="M1460" s="30" t="s">
        <v>2375</v>
      </c>
      <c r="N1460" s="30">
        <v>8</v>
      </c>
      <c r="O1460" s="22">
        <v>8</v>
      </c>
      <c r="P1460" s="22">
        <v>0</v>
      </c>
      <c r="Q1460" s="22">
        <v>1</v>
      </c>
      <c r="R1460">
        <f>IFERROR(IF(I1460=1,VLOOKUP(F1460,Lookup!$A$2:$B$15,2,FALSE),0),0.5)</f>
        <v>0</v>
      </c>
      <c r="S1460">
        <f>IF(K1460=1,1,IFERROR(IF(H1460="pass",VLOOKUP(F1460,[1]Lookup!$D$2:$E$26,2,FALSE),0),1.6))</f>
        <v>2.7</v>
      </c>
      <c r="T1460" s="6">
        <v>1.74</v>
      </c>
      <c r="U1460" s="6">
        <f t="shared" si="22"/>
        <v>2.3736000000000002</v>
      </c>
      <c r="V1460" t="s">
        <v>78</v>
      </c>
    </row>
    <row r="1461" spans="1:22" hidden="1">
      <c r="A1461">
        <v>203</v>
      </c>
      <c r="B1461" s="30">
        <v>2</v>
      </c>
      <c r="C1461" s="30" t="s">
        <v>10</v>
      </c>
      <c r="D1461" s="30" t="s">
        <v>26</v>
      </c>
      <c r="E1461" s="30">
        <v>70</v>
      </c>
      <c r="F1461" s="30">
        <v>30</v>
      </c>
      <c r="G1461" s="30" t="s">
        <v>3044</v>
      </c>
      <c r="H1461" s="30" t="s">
        <v>439</v>
      </c>
      <c r="I1461" s="30">
        <v>0</v>
      </c>
      <c r="J1461" s="30">
        <v>1</v>
      </c>
      <c r="K1461" s="30">
        <v>0</v>
      </c>
      <c r="L1461" s="30">
        <v>0</v>
      </c>
      <c r="M1461" s="30" t="s">
        <v>1846</v>
      </c>
      <c r="N1461" s="30">
        <v>5</v>
      </c>
      <c r="O1461" s="22">
        <v>5</v>
      </c>
      <c r="P1461" s="22">
        <v>0</v>
      </c>
      <c r="Q1461" s="22">
        <v>1</v>
      </c>
      <c r="R1461">
        <f>IFERROR(IF(I1461=1,VLOOKUP(F1461,Lookup!$A$2:$B$15,2,FALSE),0),0.5)</f>
        <v>0</v>
      </c>
      <c r="S1461">
        <f>IF(K1461=1,1,IFERROR(IF(H1461="pass",VLOOKUP(F1461,[1]Lookup!$D$2:$E$26,2,FALSE),0),1.6))</f>
        <v>1.6</v>
      </c>
      <c r="T1461" s="6">
        <v>1.6875</v>
      </c>
      <c r="U1461" s="6">
        <f t="shared" si="22"/>
        <v>1.6875</v>
      </c>
      <c r="V1461" t="s">
        <v>141</v>
      </c>
    </row>
    <row r="1462" spans="1:22" hidden="1">
      <c r="A1462">
        <v>204</v>
      </c>
      <c r="B1462" s="30">
        <v>2</v>
      </c>
      <c r="C1462" s="30" t="s">
        <v>10</v>
      </c>
      <c r="D1462" s="30" t="s">
        <v>26</v>
      </c>
      <c r="E1462" s="30">
        <v>70</v>
      </c>
      <c r="F1462" s="30">
        <v>30</v>
      </c>
      <c r="G1462" s="30" t="s">
        <v>3045</v>
      </c>
      <c r="H1462" s="30" t="s">
        <v>439</v>
      </c>
      <c r="I1462" s="30">
        <v>0</v>
      </c>
      <c r="J1462" s="30">
        <v>1</v>
      </c>
      <c r="K1462" s="30">
        <v>0</v>
      </c>
      <c r="L1462" s="30">
        <v>0</v>
      </c>
      <c r="M1462" s="30" t="s">
        <v>1862</v>
      </c>
      <c r="N1462" s="30">
        <v>8</v>
      </c>
      <c r="O1462" s="22">
        <v>8</v>
      </c>
      <c r="P1462" s="22">
        <v>0</v>
      </c>
      <c r="Q1462" s="22">
        <v>1</v>
      </c>
      <c r="R1462">
        <f>IFERROR(IF(I1462=1,VLOOKUP(F1462,Lookup!$A$2:$B$15,2,FALSE),0),0.5)</f>
        <v>0</v>
      </c>
      <c r="S1462">
        <f>IF(K1462=1,1,IFERROR(IF(H1462="pass",VLOOKUP(F1462,[1]Lookup!$D$2:$E$26,2,FALSE),0),1.6))</f>
        <v>1.6</v>
      </c>
      <c r="T1462" s="6">
        <v>1.74</v>
      </c>
      <c r="U1462" s="6">
        <f t="shared" si="22"/>
        <v>1.74</v>
      </c>
      <c r="V1462" t="s">
        <v>85</v>
      </c>
    </row>
    <row r="1463" spans="1:22" hidden="1">
      <c r="A1463">
        <v>206</v>
      </c>
      <c r="B1463" s="30">
        <v>2</v>
      </c>
      <c r="C1463" s="30" t="s">
        <v>10</v>
      </c>
      <c r="D1463" s="30" t="s">
        <v>26</v>
      </c>
      <c r="E1463" s="30">
        <v>54</v>
      </c>
      <c r="F1463" s="30">
        <v>46</v>
      </c>
      <c r="G1463" s="30" t="s">
        <v>3047</v>
      </c>
      <c r="H1463" s="30" t="s">
        <v>439</v>
      </c>
      <c r="I1463" s="30">
        <v>0</v>
      </c>
      <c r="J1463" s="30">
        <v>1</v>
      </c>
      <c r="K1463" s="30">
        <v>0</v>
      </c>
      <c r="L1463" s="30">
        <v>0</v>
      </c>
      <c r="M1463" s="30" t="s">
        <v>1824</v>
      </c>
      <c r="N1463" s="30">
        <v>0</v>
      </c>
      <c r="O1463" s="22">
        <v>0</v>
      </c>
      <c r="P1463" s="22">
        <v>0</v>
      </c>
      <c r="Q1463" s="22">
        <v>1</v>
      </c>
      <c r="R1463">
        <f>IFERROR(IF(I1463=1,VLOOKUP(F1463,Lookup!$A$2:$B$15,2,FALSE),0),0.5)</f>
        <v>0</v>
      </c>
      <c r="S1463">
        <f>IF(K1463=1,1,IFERROR(IF(H1463="pass",VLOOKUP(F1463,[1]Lookup!$D$2:$E$26,2,FALSE),0),1.6))</f>
        <v>1.6</v>
      </c>
      <c r="T1463" s="6">
        <v>1.6</v>
      </c>
      <c r="U1463" s="6">
        <f t="shared" si="22"/>
        <v>1.6</v>
      </c>
      <c r="V1463" t="s">
        <v>497</v>
      </c>
    </row>
    <row r="1464" spans="1:22" hidden="1">
      <c r="A1464">
        <v>207</v>
      </c>
      <c r="B1464" s="30">
        <v>2</v>
      </c>
      <c r="C1464" s="30" t="s">
        <v>10</v>
      </c>
      <c r="D1464" s="30" t="s">
        <v>26</v>
      </c>
      <c r="E1464" s="30">
        <v>59</v>
      </c>
      <c r="F1464" s="30">
        <v>41</v>
      </c>
      <c r="G1464" s="30" t="s">
        <v>3048</v>
      </c>
      <c r="H1464" s="30" t="s">
        <v>439</v>
      </c>
      <c r="I1464" s="30">
        <v>0</v>
      </c>
      <c r="J1464" s="30">
        <v>1</v>
      </c>
      <c r="K1464" s="30">
        <v>0</v>
      </c>
      <c r="L1464" s="30">
        <v>0</v>
      </c>
      <c r="M1464" s="30" t="s">
        <v>1826</v>
      </c>
      <c r="N1464" s="30">
        <v>-1</v>
      </c>
      <c r="O1464" s="22">
        <v>-1</v>
      </c>
      <c r="P1464" s="22">
        <v>0</v>
      </c>
      <c r="Q1464" s="22">
        <v>1</v>
      </c>
      <c r="R1464">
        <f>IFERROR(IF(I1464=1,VLOOKUP(F1464,Lookup!$A$2:$B$15,2,FALSE),0),0.5)</f>
        <v>0</v>
      </c>
      <c r="S1464">
        <f>IF(K1464=1,1,IFERROR(IF(H1464="pass",VLOOKUP(F1464,[1]Lookup!$D$2:$E$26,2,FALSE),0),1.6))</f>
        <v>1.6</v>
      </c>
      <c r="T1464" s="6">
        <v>1.5825</v>
      </c>
      <c r="U1464" s="6">
        <f t="shared" si="22"/>
        <v>1.5825</v>
      </c>
      <c r="V1464" t="s">
        <v>140</v>
      </c>
    </row>
    <row r="1465" spans="1:22" hidden="1">
      <c r="A1465">
        <v>211</v>
      </c>
      <c r="B1465" s="30">
        <v>2</v>
      </c>
      <c r="C1465" s="30" t="s">
        <v>26</v>
      </c>
      <c r="D1465" s="30" t="s">
        <v>10</v>
      </c>
      <c r="E1465" s="30">
        <v>46</v>
      </c>
      <c r="F1465" s="30">
        <v>54</v>
      </c>
      <c r="G1465" s="30" t="s">
        <v>3051</v>
      </c>
      <c r="H1465" s="30" t="s">
        <v>439</v>
      </c>
      <c r="I1465" s="30">
        <v>0</v>
      </c>
      <c r="J1465" s="30">
        <v>1</v>
      </c>
      <c r="K1465" s="30">
        <v>0</v>
      </c>
      <c r="L1465" s="30">
        <v>0</v>
      </c>
      <c r="M1465" s="30" t="s">
        <v>2375</v>
      </c>
      <c r="N1465" s="30">
        <v>5</v>
      </c>
      <c r="O1465" s="22">
        <v>5</v>
      </c>
      <c r="P1465" s="22">
        <v>0</v>
      </c>
      <c r="Q1465" s="22">
        <v>1</v>
      </c>
      <c r="R1465">
        <f>IFERROR(IF(I1465=1,VLOOKUP(F1465,Lookup!$A$2:$B$15,2,FALSE),0),0.5)</f>
        <v>0</v>
      </c>
      <c r="S1465">
        <f>IF(K1465=1,1,IFERROR(IF(H1465="pass",VLOOKUP(F1465,[1]Lookup!$D$2:$E$26,2,FALSE),0),1.6))</f>
        <v>1.6</v>
      </c>
      <c r="T1465" s="6">
        <v>1.6875</v>
      </c>
      <c r="U1465" s="6">
        <f t="shared" si="22"/>
        <v>1.6875</v>
      </c>
      <c r="V1465" t="s">
        <v>78</v>
      </c>
    </row>
    <row r="1466" spans="1:22" hidden="1">
      <c r="A1466">
        <v>212</v>
      </c>
      <c r="B1466" s="30">
        <v>2</v>
      </c>
      <c r="C1466" s="30" t="s">
        <v>26</v>
      </c>
      <c r="D1466" s="30" t="s">
        <v>10</v>
      </c>
      <c r="E1466" s="30">
        <v>46</v>
      </c>
      <c r="F1466" s="30">
        <v>54</v>
      </c>
      <c r="G1466" s="30" t="s">
        <v>3052</v>
      </c>
      <c r="H1466" s="30" t="s">
        <v>439</v>
      </c>
      <c r="I1466" s="30">
        <v>0</v>
      </c>
      <c r="J1466" s="30">
        <v>1</v>
      </c>
      <c r="K1466" s="30">
        <v>0</v>
      </c>
      <c r="L1466" s="30">
        <v>0</v>
      </c>
      <c r="M1466" s="30" t="s">
        <v>2361</v>
      </c>
      <c r="N1466" s="30">
        <v>14</v>
      </c>
      <c r="O1466" s="22">
        <v>14</v>
      </c>
      <c r="P1466" s="22">
        <v>0</v>
      </c>
      <c r="Q1466" s="22">
        <v>1</v>
      </c>
      <c r="R1466">
        <f>IFERROR(IF(I1466=1,VLOOKUP(F1466,Lookup!$A$2:$B$15,2,FALSE),0),0.5)</f>
        <v>0</v>
      </c>
      <c r="S1466">
        <f>IF(K1466=1,1,IFERROR(IF(H1466="pass",VLOOKUP(F1466,[1]Lookup!$D$2:$E$26,2,FALSE),0),1.6))</f>
        <v>1.6</v>
      </c>
      <c r="T1466" s="6">
        <v>1.845</v>
      </c>
      <c r="U1466" s="6">
        <f t="shared" si="22"/>
        <v>1.845</v>
      </c>
      <c r="V1466" t="s">
        <v>166</v>
      </c>
    </row>
    <row r="1467" spans="1:22" hidden="1">
      <c r="A1467">
        <v>215</v>
      </c>
      <c r="B1467" s="30">
        <v>2</v>
      </c>
      <c r="C1467" s="30" t="s">
        <v>10</v>
      </c>
      <c r="D1467" s="30" t="s">
        <v>26</v>
      </c>
      <c r="E1467" s="30">
        <v>74</v>
      </c>
      <c r="F1467" s="30">
        <v>26</v>
      </c>
      <c r="G1467" s="30" t="s">
        <v>3056</v>
      </c>
      <c r="H1467" s="30" t="s">
        <v>439</v>
      </c>
      <c r="I1467" s="30">
        <v>0</v>
      </c>
      <c r="J1467" s="30">
        <v>1</v>
      </c>
      <c r="K1467" s="30">
        <v>0</v>
      </c>
      <c r="L1467" s="30">
        <v>0</v>
      </c>
      <c r="M1467" s="30" t="s">
        <v>1862</v>
      </c>
      <c r="N1467" s="30">
        <v>4</v>
      </c>
      <c r="O1467" s="22">
        <v>4</v>
      </c>
      <c r="P1467" s="22">
        <v>0</v>
      </c>
      <c r="Q1467" s="22">
        <v>1</v>
      </c>
      <c r="R1467">
        <f>IFERROR(IF(I1467=1,VLOOKUP(F1467,Lookup!$A$2:$B$15,2,FALSE),0),0.5)</f>
        <v>0</v>
      </c>
      <c r="S1467">
        <f>IF(K1467=1,1,IFERROR(IF(H1467="pass",VLOOKUP(F1467,[1]Lookup!$D$2:$E$26,2,FALSE),0),1.6))</f>
        <v>1.6</v>
      </c>
      <c r="T1467" s="6">
        <v>1.6700000000000002</v>
      </c>
      <c r="U1467" s="6">
        <f t="shared" si="22"/>
        <v>1.6700000000000002</v>
      </c>
      <c r="V1467" t="s">
        <v>85</v>
      </c>
    </row>
    <row r="1468" spans="1:22" hidden="1">
      <c r="A1468">
        <v>216</v>
      </c>
      <c r="B1468" s="30">
        <v>2</v>
      </c>
      <c r="C1468" s="30" t="s">
        <v>10</v>
      </c>
      <c r="D1468" s="30" t="s">
        <v>26</v>
      </c>
      <c r="E1468" s="30">
        <v>67</v>
      </c>
      <c r="F1468" s="30">
        <v>33</v>
      </c>
      <c r="G1468" s="30" t="s">
        <v>3057</v>
      </c>
      <c r="H1468" s="30" t="s">
        <v>439</v>
      </c>
      <c r="I1468" s="30">
        <v>0</v>
      </c>
      <c r="J1468" s="30">
        <v>1</v>
      </c>
      <c r="K1468" s="30">
        <v>0</v>
      </c>
      <c r="L1468" s="30">
        <v>0</v>
      </c>
      <c r="M1468" s="30" t="s">
        <v>3058</v>
      </c>
      <c r="N1468" s="30">
        <v>7</v>
      </c>
      <c r="O1468" s="22">
        <v>7</v>
      </c>
      <c r="P1468" s="22">
        <v>0</v>
      </c>
      <c r="Q1468" s="22">
        <v>1</v>
      </c>
      <c r="R1468">
        <f>IFERROR(IF(I1468=1,VLOOKUP(F1468,Lookup!$A$2:$B$15,2,FALSE),0),0.5)</f>
        <v>0</v>
      </c>
      <c r="S1468">
        <f>IF(K1468=1,1,IFERROR(IF(H1468="pass",VLOOKUP(F1468,[1]Lookup!$D$2:$E$26,2,FALSE),0),1.6))</f>
        <v>1.6</v>
      </c>
      <c r="T1468" s="6">
        <v>1.7225000000000001</v>
      </c>
      <c r="U1468" s="6">
        <f t="shared" si="22"/>
        <v>1.7225000000000001</v>
      </c>
      <c r="V1468" t="s">
        <v>2794</v>
      </c>
    </row>
    <row r="1469" spans="1:22" hidden="1">
      <c r="A1469">
        <v>217</v>
      </c>
      <c r="B1469" s="30">
        <v>2</v>
      </c>
      <c r="C1469" s="30" t="s">
        <v>10</v>
      </c>
      <c r="D1469" s="30" t="s">
        <v>26</v>
      </c>
      <c r="E1469" s="30">
        <v>59</v>
      </c>
      <c r="F1469" s="30">
        <v>41</v>
      </c>
      <c r="G1469" s="30" t="s">
        <v>3059</v>
      </c>
      <c r="H1469" s="30" t="s">
        <v>439</v>
      </c>
      <c r="I1469" s="30">
        <v>0</v>
      </c>
      <c r="J1469" s="30">
        <v>1</v>
      </c>
      <c r="K1469" s="30">
        <v>0</v>
      </c>
      <c r="L1469" s="30">
        <v>0</v>
      </c>
      <c r="M1469" s="30" t="s">
        <v>1834</v>
      </c>
      <c r="N1469" s="30">
        <v>0</v>
      </c>
      <c r="O1469" s="22">
        <v>0</v>
      </c>
      <c r="P1469" s="22">
        <v>0</v>
      </c>
      <c r="Q1469" s="22">
        <v>1</v>
      </c>
      <c r="R1469">
        <f>IFERROR(IF(I1469=1,VLOOKUP(F1469,Lookup!$A$2:$B$15,2,FALSE),0),0.5)</f>
        <v>0</v>
      </c>
      <c r="S1469">
        <f>IF(K1469=1,1,IFERROR(IF(H1469="pass",VLOOKUP(F1469,[1]Lookup!$D$2:$E$26,2,FALSE),0),1.6))</f>
        <v>1.6</v>
      </c>
      <c r="T1469" s="6">
        <v>1.6</v>
      </c>
      <c r="U1469" s="6">
        <f t="shared" si="22"/>
        <v>1.6</v>
      </c>
      <c r="V1469" t="s">
        <v>413</v>
      </c>
    </row>
    <row r="1470" spans="1:22" hidden="1">
      <c r="A1470">
        <v>218</v>
      </c>
      <c r="B1470" s="30">
        <v>2</v>
      </c>
      <c r="C1470" s="30" t="s">
        <v>10</v>
      </c>
      <c r="D1470" s="30" t="s">
        <v>26</v>
      </c>
      <c r="E1470" s="30">
        <v>59</v>
      </c>
      <c r="F1470" s="30">
        <v>41</v>
      </c>
      <c r="G1470" s="30" t="s">
        <v>3060</v>
      </c>
      <c r="H1470" s="30" t="s">
        <v>439</v>
      </c>
      <c r="I1470" s="30">
        <v>0</v>
      </c>
      <c r="J1470" s="30">
        <v>1</v>
      </c>
      <c r="K1470" s="30">
        <v>0</v>
      </c>
      <c r="L1470" s="30">
        <v>0</v>
      </c>
      <c r="M1470" s="30" t="s">
        <v>3055</v>
      </c>
      <c r="N1470" s="30">
        <v>-1</v>
      </c>
      <c r="O1470" s="22">
        <v>-1</v>
      </c>
      <c r="P1470" s="22">
        <v>0</v>
      </c>
      <c r="Q1470" s="22">
        <v>1</v>
      </c>
      <c r="R1470">
        <f>IFERROR(IF(I1470=1,VLOOKUP(F1470,Lookup!$A$2:$B$15,2,FALSE),0),0.5)</f>
        <v>0</v>
      </c>
      <c r="S1470">
        <f>IF(K1470=1,1,IFERROR(IF(H1470="pass",VLOOKUP(F1470,[1]Lookup!$D$2:$E$26,2,FALSE),0),1.6))</f>
        <v>1.6</v>
      </c>
      <c r="T1470" s="6">
        <v>1.5825</v>
      </c>
      <c r="U1470" s="6">
        <f t="shared" si="22"/>
        <v>1.5825</v>
      </c>
      <c r="V1470" t="s">
        <v>2792</v>
      </c>
    </row>
    <row r="1471" spans="1:22" hidden="1">
      <c r="A1471">
        <v>219</v>
      </c>
      <c r="B1471" s="30">
        <v>2</v>
      </c>
      <c r="C1471" s="30" t="s">
        <v>10</v>
      </c>
      <c r="D1471" s="30" t="s">
        <v>26</v>
      </c>
      <c r="E1471" s="30">
        <v>59</v>
      </c>
      <c r="F1471" s="30">
        <v>41</v>
      </c>
      <c r="G1471" s="30" t="s">
        <v>3061</v>
      </c>
      <c r="H1471" s="30" t="s">
        <v>439</v>
      </c>
      <c r="I1471" s="30">
        <v>0</v>
      </c>
      <c r="J1471" s="30">
        <v>1</v>
      </c>
      <c r="K1471" s="30">
        <v>0</v>
      </c>
      <c r="L1471" s="30">
        <v>0</v>
      </c>
      <c r="M1471" s="30" t="s">
        <v>3055</v>
      </c>
      <c r="N1471" s="30">
        <v>-1</v>
      </c>
      <c r="O1471" s="22">
        <v>-1</v>
      </c>
      <c r="P1471" s="22">
        <v>0</v>
      </c>
      <c r="Q1471" s="22">
        <v>1</v>
      </c>
      <c r="R1471">
        <f>IFERROR(IF(I1471=1,VLOOKUP(F1471,Lookup!$A$2:$B$15,2,FALSE),0),0.5)</f>
        <v>0</v>
      </c>
      <c r="S1471">
        <f>IF(K1471=1,1,IFERROR(IF(H1471="pass",VLOOKUP(F1471,[1]Lookup!$D$2:$E$26,2,FALSE),0),1.6))</f>
        <v>1.6</v>
      </c>
      <c r="T1471" s="6">
        <v>1.5825</v>
      </c>
      <c r="U1471" s="6">
        <f t="shared" si="22"/>
        <v>1.5825</v>
      </c>
      <c r="V1471" t="s">
        <v>2792</v>
      </c>
    </row>
    <row r="1472" spans="1:22" hidden="1">
      <c r="A1472">
        <v>220</v>
      </c>
      <c r="B1472" s="30">
        <v>2</v>
      </c>
      <c r="C1472" s="30" t="s">
        <v>26</v>
      </c>
      <c r="D1472" s="30" t="s">
        <v>10</v>
      </c>
      <c r="E1472" s="30">
        <v>41</v>
      </c>
      <c r="F1472" s="30">
        <v>59</v>
      </c>
      <c r="G1472" s="30" t="s">
        <v>3062</v>
      </c>
      <c r="H1472" s="30" t="s">
        <v>439</v>
      </c>
      <c r="I1472" s="30">
        <v>0</v>
      </c>
      <c r="J1472" s="30">
        <v>1</v>
      </c>
      <c r="K1472" s="30">
        <v>0</v>
      </c>
      <c r="L1472" s="30">
        <v>0</v>
      </c>
      <c r="M1472" s="30" t="s">
        <v>2359</v>
      </c>
      <c r="N1472" s="30">
        <v>-2</v>
      </c>
      <c r="O1472" s="22">
        <v>-2</v>
      </c>
      <c r="P1472" s="22">
        <v>0</v>
      </c>
      <c r="Q1472" s="22">
        <v>1</v>
      </c>
      <c r="R1472">
        <f>IFERROR(IF(I1472=1,VLOOKUP(F1472,Lookup!$A$2:$B$15,2,FALSE),0),0.5)</f>
        <v>0</v>
      </c>
      <c r="S1472">
        <f>IF(K1472=1,1,IFERROR(IF(H1472="pass",VLOOKUP(F1472,[1]Lookup!$D$2:$E$26,2,FALSE),0),1.6))</f>
        <v>1.6</v>
      </c>
      <c r="T1472" s="6">
        <v>1.5650000000000002</v>
      </c>
      <c r="U1472" s="6">
        <f t="shared" si="22"/>
        <v>1.5650000000000002</v>
      </c>
      <c r="V1472" t="s">
        <v>53</v>
      </c>
    </row>
    <row r="1473" spans="1:22" hidden="1">
      <c r="A1473">
        <v>223</v>
      </c>
      <c r="B1473" s="30">
        <v>2</v>
      </c>
      <c r="C1473" s="30" t="s">
        <v>26</v>
      </c>
      <c r="D1473" s="30" t="s">
        <v>10</v>
      </c>
      <c r="E1473" s="30">
        <v>28</v>
      </c>
      <c r="F1473" s="30">
        <v>72</v>
      </c>
      <c r="G1473" s="30" t="s">
        <v>3065</v>
      </c>
      <c r="H1473" s="30" t="s">
        <v>439</v>
      </c>
      <c r="I1473" s="30">
        <v>0</v>
      </c>
      <c r="J1473" s="30">
        <v>1</v>
      </c>
      <c r="K1473" s="30">
        <v>0</v>
      </c>
      <c r="L1473" s="30">
        <v>0</v>
      </c>
      <c r="M1473" s="30" t="s">
        <v>2408</v>
      </c>
      <c r="N1473" s="30">
        <v>16</v>
      </c>
      <c r="O1473" s="22">
        <v>16</v>
      </c>
      <c r="P1473" s="22">
        <v>0</v>
      </c>
      <c r="Q1473" s="22">
        <v>1</v>
      </c>
      <c r="R1473">
        <f>IFERROR(IF(I1473=1,VLOOKUP(F1473,Lookup!$A$2:$B$15,2,FALSE),0),0.5)</f>
        <v>0</v>
      </c>
      <c r="S1473">
        <f>IF(K1473=1,1,IFERROR(IF(H1473="pass",VLOOKUP(F1473,[1]Lookup!$D$2:$E$26,2,FALSE),0),1.6))</f>
        <v>1.6</v>
      </c>
      <c r="T1473" s="6">
        <v>1.8800000000000001</v>
      </c>
      <c r="U1473" s="6">
        <f t="shared" si="22"/>
        <v>1.8800000000000001</v>
      </c>
      <c r="V1473" t="s">
        <v>102</v>
      </c>
    </row>
    <row r="1474" spans="1:22" hidden="1">
      <c r="A1474">
        <v>224</v>
      </c>
      <c r="B1474" s="30">
        <v>2</v>
      </c>
      <c r="C1474" s="30" t="s">
        <v>26</v>
      </c>
      <c r="D1474" s="30" t="s">
        <v>10</v>
      </c>
      <c r="E1474" s="30">
        <v>28</v>
      </c>
      <c r="F1474" s="30">
        <v>72</v>
      </c>
      <c r="G1474" s="30" t="s">
        <v>3066</v>
      </c>
      <c r="H1474" s="30" t="s">
        <v>439</v>
      </c>
      <c r="I1474" s="30">
        <v>0</v>
      </c>
      <c r="J1474" s="30">
        <v>1</v>
      </c>
      <c r="K1474" s="30">
        <v>0</v>
      </c>
      <c r="L1474" s="30">
        <v>0</v>
      </c>
      <c r="M1474" s="30" t="s">
        <v>2375</v>
      </c>
      <c r="N1474" s="30">
        <v>0</v>
      </c>
      <c r="O1474" s="22">
        <v>0</v>
      </c>
      <c r="P1474" s="22">
        <v>0</v>
      </c>
      <c r="Q1474" s="22">
        <v>1</v>
      </c>
      <c r="R1474">
        <f>IFERROR(IF(I1474=1,VLOOKUP(F1474,Lookup!$A$2:$B$15,2,FALSE),0),0.5)</f>
        <v>0</v>
      </c>
      <c r="S1474">
        <f>IF(K1474=1,1,IFERROR(IF(H1474="pass",VLOOKUP(F1474,[1]Lookup!$D$2:$E$26,2,FALSE),0),1.6))</f>
        <v>1.6</v>
      </c>
      <c r="T1474" s="6">
        <v>1.6</v>
      </c>
      <c r="U1474" s="6">
        <f t="shared" si="22"/>
        <v>1.6</v>
      </c>
      <c r="V1474" t="s">
        <v>78</v>
      </c>
    </row>
    <row r="1475" spans="1:22" hidden="1">
      <c r="A1475">
        <v>227</v>
      </c>
      <c r="B1475" s="30">
        <v>2</v>
      </c>
      <c r="C1475" s="30" t="s">
        <v>26</v>
      </c>
      <c r="D1475" s="30" t="s">
        <v>10</v>
      </c>
      <c r="E1475" s="30">
        <v>17</v>
      </c>
      <c r="F1475" s="30">
        <v>83</v>
      </c>
      <c r="G1475" s="30" t="s">
        <v>3070</v>
      </c>
      <c r="H1475" s="30" t="s">
        <v>439</v>
      </c>
      <c r="I1475" s="30">
        <v>0</v>
      </c>
      <c r="J1475" s="30">
        <v>1</v>
      </c>
      <c r="K1475" s="30">
        <v>0</v>
      </c>
      <c r="L1475" s="30">
        <v>0</v>
      </c>
      <c r="M1475" s="30" t="s">
        <v>2378</v>
      </c>
      <c r="N1475" s="30">
        <v>17</v>
      </c>
      <c r="O1475" s="22">
        <v>17</v>
      </c>
      <c r="P1475" s="22">
        <v>0</v>
      </c>
      <c r="Q1475" s="22">
        <v>1</v>
      </c>
      <c r="R1475">
        <f>IFERROR(IF(I1475=1,VLOOKUP(F1475,Lookup!$A$2:$B$15,2,FALSE),0),0.5)</f>
        <v>0</v>
      </c>
      <c r="S1475">
        <f>IF(K1475=1,1,IFERROR(IF(H1475="pass",VLOOKUP(F1475,[1]Lookup!$D$2:$E$26,2,FALSE),0),1.6))</f>
        <v>2</v>
      </c>
      <c r="T1475" s="6">
        <v>1.8975</v>
      </c>
      <c r="U1475" s="6">
        <f t="shared" ref="U1475:U1538" si="23">R1475+IF(S1475&gt;=3.2,S1475,IF(AND(S1475&lt;3.2,S1475&gt;=1.8),S1475*0.66+T1475*0.34,T1475))+K1475*0.4735*2</f>
        <v>1.96515</v>
      </c>
      <c r="V1475" t="s">
        <v>480</v>
      </c>
    </row>
    <row r="1476" spans="1:22" hidden="1">
      <c r="A1476">
        <v>228</v>
      </c>
      <c r="B1476" s="30">
        <v>2</v>
      </c>
      <c r="C1476" s="30" t="s">
        <v>26</v>
      </c>
      <c r="D1476" s="30" t="s">
        <v>10</v>
      </c>
      <c r="E1476" s="30">
        <v>17</v>
      </c>
      <c r="F1476" s="30">
        <v>83</v>
      </c>
      <c r="G1476" s="30" t="s">
        <v>3071</v>
      </c>
      <c r="H1476" s="30" t="s">
        <v>439</v>
      </c>
      <c r="I1476" s="30">
        <v>0</v>
      </c>
      <c r="J1476" s="30">
        <v>1</v>
      </c>
      <c r="K1476" s="30">
        <v>0</v>
      </c>
      <c r="L1476" s="30">
        <v>0</v>
      </c>
      <c r="M1476" s="30" t="s">
        <v>2986</v>
      </c>
      <c r="N1476" s="30">
        <v>-3</v>
      </c>
      <c r="O1476" s="22">
        <v>-3</v>
      </c>
      <c r="P1476" s="22">
        <v>0</v>
      </c>
      <c r="Q1476" s="22">
        <v>1</v>
      </c>
      <c r="R1476">
        <f>IFERROR(IF(I1476=1,VLOOKUP(F1476,Lookup!$A$2:$B$15,2,FALSE),0),0.5)</f>
        <v>0</v>
      </c>
      <c r="S1476">
        <f>IF(K1476=1,1,IFERROR(IF(H1476="pass",VLOOKUP(F1476,[1]Lookup!$D$2:$E$26,2,FALSE),0),1.6))</f>
        <v>2</v>
      </c>
      <c r="T1476" s="6">
        <v>1.5475000000000001</v>
      </c>
      <c r="U1476" s="6">
        <f t="shared" si="23"/>
        <v>1.8461500000000002</v>
      </c>
      <c r="V1476" t="s">
        <v>2788</v>
      </c>
    </row>
    <row r="1477" spans="1:22" hidden="1">
      <c r="A1477">
        <v>232</v>
      </c>
      <c r="B1477" s="30">
        <v>2</v>
      </c>
      <c r="C1477" s="30" t="s">
        <v>26</v>
      </c>
      <c r="D1477" s="30" t="s">
        <v>10</v>
      </c>
      <c r="E1477" s="30">
        <v>62</v>
      </c>
      <c r="F1477" s="30">
        <v>38</v>
      </c>
      <c r="G1477" s="30" t="s">
        <v>3075</v>
      </c>
      <c r="H1477" s="30" t="s">
        <v>439</v>
      </c>
      <c r="I1477" s="30">
        <v>0</v>
      </c>
      <c r="J1477" s="30">
        <v>1</v>
      </c>
      <c r="K1477" s="30">
        <v>0</v>
      </c>
      <c r="L1477" s="30">
        <v>0</v>
      </c>
      <c r="M1477" s="30" t="s">
        <v>2361</v>
      </c>
      <c r="N1477" s="30">
        <v>39</v>
      </c>
      <c r="O1477" s="22">
        <v>39</v>
      </c>
      <c r="P1477" s="22">
        <v>0</v>
      </c>
      <c r="Q1477" s="22">
        <v>1</v>
      </c>
      <c r="R1477">
        <f>IFERROR(IF(I1477=1,VLOOKUP(F1477,Lookup!$A$2:$B$15,2,FALSE),0),0.5)</f>
        <v>0</v>
      </c>
      <c r="S1477">
        <f>IF(K1477=1,1,IFERROR(IF(H1477="pass",VLOOKUP(F1477,[1]Lookup!$D$2:$E$26,2,FALSE),0),1.6))</f>
        <v>1.6</v>
      </c>
      <c r="T1477" s="6">
        <v>2.2824999999999998</v>
      </c>
      <c r="U1477" s="6">
        <f t="shared" si="23"/>
        <v>2.2824999999999998</v>
      </c>
      <c r="V1477" t="s">
        <v>166</v>
      </c>
    </row>
    <row r="1478" spans="1:22" hidden="1">
      <c r="A1478">
        <v>233</v>
      </c>
      <c r="B1478" s="30">
        <v>2</v>
      </c>
      <c r="C1478" s="30" t="s">
        <v>26</v>
      </c>
      <c r="D1478" s="30" t="s">
        <v>10</v>
      </c>
      <c r="E1478" s="30">
        <v>21</v>
      </c>
      <c r="F1478" s="30">
        <v>79</v>
      </c>
      <c r="G1478" s="30" t="s">
        <v>3076</v>
      </c>
      <c r="H1478" s="30" t="s">
        <v>439</v>
      </c>
      <c r="I1478" s="30">
        <v>0</v>
      </c>
      <c r="J1478" s="30">
        <v>1</v>
      </c>
      <c r="K1478" s="30">
        <v>0</v>
      </c>
      <c r="L1478" s="30">
        <v>0</v>
      </c>
      <c r="M1478" s="30" t="s">
        <v>2370</v>
      </c>
      <c r="N1478" s="30">
        <v>-5</v>
      </c>
      <c r="O1478" s="22">
        <v>-5</v>
      </c>
      <c r="P1478" s="22">
        <v>0</v>
      </c>
      <c r="Q1478" s="22">
        <v>1</v>
      </c>
      <c r="R1478">
        <f>IFERROR(IF(I1478=1,VLOOKUP(F1478,Lookup!$A$2:$B$15,2,FALSE),0),0.5)</f>
        <v>0</v>
      </c>
      <c r="S1478">
        <f>IF(K1478=1,1,IFERROR(IF(H1478="pass",VLOOKUP(F1478,[1]Lookup!$D$2:$E$26,2,FALSE),0),1.6))</f>
        <v>1.8</v>
      </c>
      <c r="T1478" s="6">
        <v>1.5125000000000002</v>
      </c>
      <c r="U1478" s="6">
        <f t="shared" si="23"/>
        <v>1.7022500000000003</v>
      </c>
      <c r="V1478" t="s">
        <v>89</v>
      </c>
    </row>
    <row r="1479" spans="1:22" hidden="1">
      <c r="A1479">
        <v>236</v>
      </c>
      <c r="B1479" s="30">
        <v>2</v>
      </c>
      <c r="C1479" s="30" t="s">
        <v>26</v>
      </c>
      <c r="D1479" s="30" t="s">
        <v>10</v>
      </c>
      <c r="E1479" s="30">
        <v>11</v>
      </c>
      <c r="F1479" s="30">
        <v>89</v>
      </c>
      <c r="G1479" s="30" t="s">
        <v>3079</v>
      </c>
      <c r="H1479" s="30" t="s">
        <v>439</v>
      </c>
      <c r="I1479" s="30">
        <v>0</v>
      </c>
      <c r="J1479" s="30">
        <v>1</v>
      </c>
      <c r="K1479" s="30">
        <v>0</v>
      </c>
      <c r="L1479" s="30">
        <v>0</v>
      </c>
      <c r="M1479" s="30" t="s">
        <v>3080</v>
      </c>
      <c r="N1479" s="30">
        <v>11</v>
      </c>
      <c r="O1479" s="22">
        <v>11</v>
      </c>
      <c r="P1479" s="22">
        <v>0</v>
      </c>
      <c r="Q1479" s="22">
        <v>1</v>
      </c>
      <c r="R1479">
        <f>IFERROR(IF(I1479=1,VLOOKUP(F1479,Lookup!$A$2:$B$15,2,FALSE),0),0.5)</f>
        <v>0</v>
      </c>
      <c r="S1479">
        <f>IF(K1479=1,1,IFERROR(IF(H1479="pass",VLOOKUP(F1479,[1]Lookup!$D$2:$E$26,2,FALSE),0),1.6))</f>
        <v>2.2000000000000002</v>
      </c>
      <c r="T1479" s="6">
        <v>1.7925</v>
      </c>
      <c r="U1479" s="6">
        <f t="shared" si="23"/>
        <v>2.0614500000000002</v>
      </c>
      <c r="V1479" t="s">
        <v>2798</v>
      </c>
    </row>
    <row r="1480" spans="1:22" hidden="1">
      <c r="A1480">
        <v>242</v>
      </c>
      <c r="B1480" s="30">
        <v>2</v>
      </c>
      <c r="C1480" s="30" t="s">
        <v>10</v>
      </c>
      <c r="D1480" s="30" t="s">
        <v>26</v>
      </c>
      <c r="E1480" s="30">
        <v>68</v>
      </c>
      <c r="F1480" s="30">
        <v>32</v>
      </c>
      <c r="G1480" s="30" t="s">
        <v>3086</v>
      </c>
      <c r="H1480" s="30" t="s">
        <v>439</v>
      </c>
      <c r="I1480" s="30">
        <v>0</v>
      </c>
      <c r="J1480" s="30">
        <v>1</v>
      </c>
      <c r="K1480" s="30">
        <v>0</v>
      </c>
      <c r="L1480" s="30">
        <v>0</v>
      </c>
      <c r="M1480" s="30" t="s">
        <v>1887</v>
      </c>
      <c r="N1480" s="30">
        <v>2</v>
      </c>
      <c r="O1480" s="22">
        <v>2</v>
      </c>
      <c r="P1480" s="22">
        <v>0</v>
      </c>
      <c r="Q1480" s="22">
        <v>1</v>
      </c>
      <c r="R1480">
        <f>IFERROR(IF(I1480=1,VLOOKUP(F1480,Lookup!$A$2:$B$15,2,FALSE),0),0.5)</f>
        <v>0</v>
      </c>
      <c r="S1480">
        <f>IF(K1480=1,1,IFERROR(IF(H1480="pass",VLOOKUP(F1480,[1]Lookup!$D$2:$E$26,2,FALSE),0),1.6))</f>
        <v>1.6</v>
      </c>
      <c r="T1480" s="6">
        <v>1.635</v>
      </c>
      <c r="U1480" s="6">
        <f t="shared" si="23"/>
        <v>1.635</v>
      </c>
      <c r="V1480" t="s">
        <v>448</v>
      </c>
    </row>
    <row r="1481" spans="1:22" hidden="1">
      <c r="A1481">
        <v>243</v>
      </c>
      <c r="B1481" s="30">
        <v>2</v>
      </c>
      <c r="C1481" s="30" t="s">
        <v>10</v>
      </c>
      <c r="D1481" s="30" t="s">
        <v>26</v>
      </c>
      <c r="E1481" s="30">
        <v>64</v>
      </c>
      <c r="F1481" s="30">
        <v>36</v>
      </c>
      <c r="G1481" s="30" t="s">
        <v>3087</v>
      </c>
      <c r="H1481" s="30" t="s">
        <v>439</v>
      </c>
      <c r="I1481" s="30">
        <v>0</v>
      </c>
      <c r="J1481" s="30">
        <v>1</v>
      </c>
      <c r="K1481" s="30">
        <v>0</v>
      </c>
      <c r="L1481" s="30">
        <v>0</v>
      </c>
      <c r="M1481" s="30" t="s">
        <v>1887</v>
      </c>
      <c r="N1481" s="30">
        <v>-1</v>
      </c>
      <c r="O1481" s="22">
        <v>-1</v>
      </c>
      <c r="P1481" s="22">
        <v>0</v>
      </c>
      <c r="Q1481" s="22">
        <v>1</v>
      </c>
      <c r="R1481">
        <f>IFERROR(IF(I1481=1,VLOOKUP(F1481,Lookup!$A$2:$B$15,2,FALSE),0),0.5)</f>
        <v>0</v>
      </c>
      <c r="S1481">
        <f>IF(K1481=1,1,IFERROR(IF(H1481="pass",VLOOKUP(F1481,[1]Lookup!$D$2:$E$26,2,FALSE),0),1.6))</f>
        <v>1.6</v>
      </c>
      <c r="T1481" s="6">
        <v>1.5825</v>
      </c>
      <c r="U1481" s="6">
        <f t="shared" si="23"/>
        <v>1.5825</v>
      </c>
      <c r="V1481" t="s">
        <v>448</v>
      </c>
    </row>
    <row r="1482" spans="1:22" hidden="1">
      <c r="A1482">
        <v>250</v>
      </c>
      <c r="B1482" s="30">
        <v>2</v>
      </c>
      <c r="C1482" s="30" t="s">
        <v>10</v>
      </c>
      <c r="D1482" s="30" t="s">
        <v>26</v>
      </c>
      <c r="E1482" s="30">
        <v>25</v>
      </c>
      <c r="F1482" s="30">
        <v>75</v>
      </c>
      <c r="G1482" s="30" t="s">
        <v>3094</v>
      </c>
      <c r="H1482" s="30" t="s">
        <v>439</v>
      </c>
      <c r="I1482" s="30">
        <v>0</v>
      </c>
      <c r="J1482" s="30">
        <v>1</v>
      </c>
      <c r="K1482" s="30">
        <v>0</v>
      </c>
      <c r="L1482" s="30">
        <v>0</v>
      </c>
      <c r="M1482" s="30" t="s">
        <v>1887</v>
      </c>
      <c r="N1482" s="30">
        <v>5</v>
      </c>
      <c r="O1482" s="22">
        <v>5</v>
      </c>
      <c r="P1482" s="22">
        <v>0</v>
      </c>
      <c r="Q1482" s="22">
        <v>1</v>
      </c>
      <c r="R1482">
        <f>IFERROR(IF(I1482=1,VLOOKUP(F1482,Lookup!$A$2:$B$15,2,FALSE),0),0.5)</f>
        <v>0</v>
      </c>
      <c r="S1482">
        <f>IF(K1482=1,1,IFERROR(IF(H1482="pass",VLOOKUP(F1482,[1]Lookup!$D$2:$E$26,2,FALSE),0),1.6))</f>
        <v>1.8</v>
      </c>
      <c r="T1482" s="6">
        <v>1.6875</v>
      </c>
      <c r="U1482" s="6">
        <f t="shared" si="23"/>
        <v>1.7617500000000001</v>
      </c>
      <c r="V1482" t="s">
        <v>448</v>
      </c>
    </row>
    <row r="1483" spans="1:22" hidden="1">
      <c r="A1483">
        <v>251</v>
      </c>
      <c r="B1483" s="30">
        <v>2</v>
      </c>
      <c r="C1483" s="30" t="s">
        <v>10</v>
      </c>
      <c r="D1483" s="30" t="s">
        <v>26</v>
      </c>
      <c r="E1483" s="30">
        <v>19</v>
      </c>
      <c r="F1483" s="30">
        <v>81</v>
      </c>
      <c r="G1483" s="30" t="s">
        <v>3095</v>
      </c>
      <c r="H1483" s="30" t="s">
        <v>439</v>
      </c>
      <c r="I1483" s="30">
        <v>0</v>
      </c>
      <c r="J1483" s="30">
        <v>1</v>
      </c>
      <c r="K1483" s="30">
        <v>0</v>
      </c>
      <c r="L1483" s="30">
        <v>0</v>
      </c>
      <c r="M1483" s="30" t="s">
        <v>1834</v>
      </c>
      <c r="N1483" s="30">
        <v>3</v>
      </c>
      <c r="O1483" s="22">
        <v>3</v>
      </c>
      <c r="P1483" s="22">
        <v>0</v>
      </c>
      <c r="Q1483" s="22">
        <v>1</v>
      </c>
      <c r="R1483">
        <f>IFERROR(IF(I1483=1,VLOOKUP(F1483,Lookup!$A$2:$B$15,2,FALSE),0),0.5)</f>
        <v>0</v>
      </c>
      <c r="S1483">
        <f>IF(K1483=1,1,IFERROR(IF(H1483="pass",VLOOKUP(F1483,[1]Lookup!$D$2:$E$26,2,FALSE),0),1.6))</f>
        <v>2</v>
      </c>
      <c r="T1483" s="6">
        <v>1.6525000000000001</v>
      </c>
      <c r="U1483" s="6">
        <f t="shared" si="23"/>
        <v>1.88185</v>
      </c>
      <c r="V1483" t="s">
        <v>413</v>
      </c>
    </row>
    <row r="1484" spans="1:22" hidden="1">
      <c r="A1484">
        <v>252</v>
      </c>
      <c r="B1484" s="30">
        <v>2</v>
      </c>
      <c r="C1484" s="30" t="s">
        <v>10</v>
      </c>
      <c r="D1484" s="30" t="s">
        <v>26</v>
      </c>
      <c r="E1484" s="30">
        <v>19</v>
      </c>
      <c r="F1484" s="30">
        <v>81</v>
      </c>
      <c r="G1484" s="30" t="s">
        <v>3096</v>
      </c>
      <c r="H1484" s="30" t="s">
        <v>439</v>
      </c>
      <c r="I1484" s="30">
        <v>0</v>
      </c>
      <c r="J1484" s="30">
        <v>1</v>
      </c>
      <c r="K1484" s="30">
        <v>0</v>
      </c>
      <c r="L1484" s="30">
        <v>0</v>
      </c>
      <c r="M1484" s="30" t="s">
        <v>1834</v>
      </c>
      <c r="N1484" s="30">
        <v>4</v>
      </c>
      <c r="O1484" s="22">
        <v>4</v>
      </c>
      <c r="P1484" s="22">
        <v>0</v>
      </c>
      <c r="Q1484" s="22">
        <v>1</v>
      </c>
      <c r="R1484">
        <f>IFERROR(IF(I1484=1,VLOOKUP(F1484,Lookup!$A$2:$B$15,2,FALSE),0),0.5)</f>
        <v>0</v>
      </c>
      <c r="S1484">
        <f>IF(K1484=1,1,IFERROR(IF(H1484="pass",VLOOKUP(F1484,[1]Lookup!$D$2:$E$26,2,FALSE),0),1.6))</f>
        <v>2</v>
      </c>
      <c r="T1484" s="6">
        <v>1.6700000000000002</v>
      </c>
      <c r="U1484" s="6">
        <f t="shared" si="23"/>
        <v>1.8878000000000001</v>
      </c>
      <c r="V1484" t="s">
        <v>413</v>
      </c>
    </row>
    <row r="1485" spans="1:22" hidden="1">
      <c r="A1485">
        <v>256</v>
      </c>
      <c r="B1485" s="30">
        <v>2</v>
      </c>
      <c r="C1485" s="30" t="s">
        <v>17</v>
      </c>
      <c r="D1485" s="30" t="s">
        <v>1</v>
      </c>
      <c r="E1485" s="30">
        <v>73</v>
      </c>
      <c r="F1485" s="30">
        <v>27</v>
      </c>
      <c r="G1485" s="30" t="s">
        <v>3101</v>
      </c>
      <c r="H1485" s="30" t="s">
        <v>439</v>
      </c>
      <c r="I1485" s="30">
        <v>0</v>
      </c>
      <c r="J1485" s="30">
        <v>1</v>
      </c>
      <c r="K1485" s="30">
        <v>0</v>
      </c>
      <c r="L1485" s="30">
        <v>0</v>
      </c>
      <c r="M1485" s="30" t="s">
        <v>879</v>
      </c>
      <c r="N1485" s="30">
        <v>10</v>
      </c>
      <c r="O1485" s="22">
        <v>10</v>
      </c>
      <c r="P1485" s="22">
        <v>0</v>
      </c>
      <c r="Q1485" s="22">
        <v>1</v>
      </c>
      <c r="R1485">
        <f>IFERROR(IF(I1485=1,VLOOKUP(F1485,Lookup!$A$2:$B$15,2,FALSE),0),0.5)</f>
        <v>0</v>
      </c>
      <c r="S1485">
        <f>IF(K1485=1,1,IFERROR(IF(H1485="pass",VLOOKUP(F1485,[1]Lookup!$D$2:$E$26,2,FALSE),0),1.6))</f>
        <v>1.6</v>
      </c>
      <c r="T1485" s="6">
        <v>1.7750000000000001</v>
      </c>
      <c r="U1485" s="6">
        <f t="shared" si="23"/>
        <v>1.7750000000000001</v>
      </c>
      <c r="V1485" t="s">
        <v>81</v>
      </c>
    </row>
    <row r="1486" spans="1:22" hidden="1">
      <c r="A1486">
        <v>257</v>
      </c>
      <c r="B1486" s="30">
        <v>2</v>
      </c>
      <c r="C1486" s="30" t="s">
        <v>17</v>
      </c>
      <c r="D1486" s="30" t="s">
        <v>1</v>
      </c>
      <c r="E1486" s="30">
        <v>63</v>
      </c>
      <c r="F1486" s="30">
        <v>37</v>
      </c>
      <c r="G1486" s="30" t="s">
        <v>3102</v>
      </c>
      <c r="H1486" s="30" t="s">
        <v>439</v>
      </c>
      <c r="I1486" s="30">
        <v>0</v>
      </c>
      <c r="J1486" s="30">
        <v>1</v>
      </c>
      <c r="K1486" s="30">
        <v>0</v>
      </c>
      <c r="L1486" s="30">
        <v>0</v>
      </c>
      <c r="M1486" s="30" t="s">
        <v>879</v>
      </c>
      <c r="N1486" s="30">
        <v>15</v>
      </c>
      <c r="O1486" s="22">
        <v>15</v>
      </c>
      <c r="P1486" s="22">
        <v>0</v>
      </c>
      <c r="Q1486" s="22">
        <v>1</v>
      </c>
      <c r="R1486">
        <f>IFERROR(IF(I1486=1,VLOOKUP(F1486,Lookup!$A$2:$B$15,2,FALSE),0),0.5)</f>
        <v>0</v>
      </c>
      <c r="S1486">
        <f>IF(K1486=1,1,IFERROR(IF(H1486="pass",VLOOKUP(F1486,[1]Lookup!$D$2:$E$26,2,FALSE),0),1.6))</f>
        <v>1.6</v>
      </c>
      <c r="T1486" s="6">
        <v>1.8625</v>
      </c>
      <c r="U1486" s="6">
        <f t="shared" si="23"/>
        <v>1.8625</v>
      </c>
      <c r="V1486" t="s">
        <v>81</v>
      </c>
    </row>
    <row r="1487" spans="1:22" hidden="1">
      <c r="A1487">
        <v>258</v>
      </c>
      <c r="B1487" s="30">
        <v>2</v>
      </c>
      <c r="C1487" s="30" t="s">
        <v>17</v>
      </c>
      <c r="D1487" s="30" t="s">
        <v>1</v>
      </c>
      <c r="E1487" s="30">
        <v>46</v>
      </c>
      <c r="F1487" s="30">
        <v>54</v>
      </c>
      <c r="G1487" s="30" t="s">
        <v>3103</v>
      </c>
      <c r="H1487" s="30" t="s">
        <v>439</v>
      </c>
      <c r="I1487" s="30">
        <v>0</v>
      </c>
      <c r="J1487" s="30">
        <v>1</v>
      </c>
      <c r="K1487" s="30">
        <v>0</v>
      </c>
      <c r="L1487" s="30">
        <v>0</v>
      </c>
      <c r="M1487" s="30" t="s">
        <v>883</v>
      </c>
      <c r="N1487" s="30">
        <v>-4</v>
      </c>
      <c r="O1487" s="22">
        <v>-4</v>
      </c>
      <c r="P1487" s="22">
        <v>0</v>
      </c>
      <c r="Q1487" s="22">
        <v>1</v>
      </c>
      <c r="R1487">
        <f>IFERROR(IF(I1487=1,VLOOKUP(F1487,Lookup!$A$2:$B$15,2,FALSE),0),0.5)</f>
        <v>0</v>
      </c>
      <c r="S1487">
        <f>IF(K1487=1,1,IFERROR(IF(H1487="pass",VLOOKUP(F1487,[1]Lookup!$D$2:$E$26,2,FALSE),0),1.6))</f>
        <v>1.6</v>
      </c>
      <c r="T1487" s="6">
        <v>1.53</v>
      </c>
      <c r="U1487" s="6">
        <f t="shared" si="23"/>
        <v>1.53</v>
      </c>
      <c r="V1487" t="s">
        <v>476</v>
      </c>
    </row>
    <row r="1488" spans="1:22" hidden="1">
      <c r="A1488">
        <v>259</v>
      </c>
      <c r="B1488" s="30">
        <v>2</v>
      </c>
      <c r="C1488" s="30" t="s">
        <v>17</v>
      </c>
      <c r="D1488" s="30" t="s">
        <v>1</v>
      </c>
      <c r="E1488" s="30">
        <v>51</v>
      </c>
      <c r="F1488" s="30">
        <v>49</v>
      </c>
      <c r="G1488" s="30" t="s">
        <v>3104</v>
      </c>
      <c r="H1488" s="30" t="s">
        <v>439</v>
      </c>
      <c r="I1488" s="30">
        <v>0</v>
      </c>
      <c r="J1488" s="30">
        <v>1</v>
      </c>
      <c r="K1488" s="30">
        <v>0</v>
      </c>
      <c r="L1488" s="30">
        <v>0</v>
      </c>
      <c r="M1488" s="30" t="s">
        <v>883</v>
      </c>
      <c r="N1488" s="30">
        <v>2</v>
      </c>
      <c r="O1488" s="22">
        <v>2</v>
      </c>
      <c r="P1488" s="22">
        <v>0</v>
      </c>
      <c r="Q1488" s="22">
        <v>1</v>
      </c>
      <c r="R1488">
        <f>IFERROR(IF(I1488=1,VLOOKUP(F1488,Lookup!$A$2:$B$15,2,FALSE),0),0.5)</f>
        <v>0</v>
      </c>
      <c r="S1488">
        <f>IF(K1488=1,1,IFERROR(IF(H1488="pass",VLOOKUP(F1488,[1]Lookup!$D$2:$E$26,2,FALSE),0),1.6))</f>
        <v>1.6</v>
      </c>
      <c r="T1488" s="6">
        <v>1.635</v>
      </c>
      <c r="U1488" s="6">
        <f t="shared" si="23"/>
        <v>1.635</v>
      </c>
      <c r="V1488" t="s">
        <v>476</v>
      </c>
    </row>
    <row r="1489" spans="1:22" hidden="1">
      <c r="A1489">
        <v>261</v>
      </c>
      <c r="B1489" s="30">
        <v>2</v>
      </c>
      <c r="C1489" s="30" t="s">
        <v>17</v>
      </c>
      <c r="D1489" s="30" t="s">
        <v>1</v>
      </c>
      <c r="E1489" s="30">
        <v>16</v>
      </c>
      <c r="F1489" s="30">
        <v>84</v>
      </c>
      <c r="G1489" s="30" t="s">
        <v>3106</v>
      </c>
      <c r="H1489" s="30" t="s">
        <v>439</v>
      </c>
      <c r="I1489" s="30">
        <v>0</v>
      </c>
      <c r="J1489" s="30">
        <v>1</v>
      </c>
      <c r="K1489" s="30">
        <v>0</v>
      </c>
      <c r="L1489" s="30">
        <v>0</v>
      </c>
      <c r="M1489" s="30" t="s">
        <v>881</v>
      </c>
      <c r="N1489" s="30">
        <v>2</v>
      </c>
      <c r="O1489" s="22">
        <v>2</v>
      </c>
      <c r="P1489" s="22">
        <v>0</v>
      </c>
      <c r="Q1489" s="22">
        <v>1</v>
      </c>
      <c r="R1489">
        <f>IFERROR(IF(I1489=1,VLOOKUP(F1489,Lookup!$A$2:$B$15,2,FALSE),0),0.5)</f>
        <v>0</v>
      </c>
      <c r="S1489">
        <f>IF(K1489=1,1,IFERROR(IF(H1489="pass",VLOOKUP(F1489,[1]Lookup!$D$2:$E$26,2,FALSE),0),1.6))</f>
        <v>2</v>
      </c>
      <c r="T1489" s="6">
        <v>1.635</v>
      </c>
      <c r="U1489" s="6">
        <f t="shared" si="23"/>
        <v>1.8759000000000001</v>
      </c>
      <c r="V1489" t="s">
        <v>80</v>
      </c>
    </row>
    <row r="1490" spans="1:22" hidden="1">
      <c r="A1490">
        <v>263</v>
      </c>
      <c r="B1490" s="30">
        <v>2</v>
      </c>
      <c r="C1490" s="30" t="s">
        <v>17</v>
      </c>
      <c r="D1490" s="30" t="s">
        <v>1</v>
      </c>
      <c r="E1490" s="30">
        <v>11</v>
      </c>
      <c r="F1490" s="30">
        <v>89</v>
      </c>
      <c r="G1490" s="30" t="s">
        <v>3108</v>
      </c>
      <c r="H1490" s="30" t="s">
        <v>439</v>
      </c>
      <c r="I1490" s="30">
        <v>0</v>
      </c>
      <c r="J1490" s="30">
        <v>1</v>
      </c>
      <c r="K1490" s="30">
        <v>0</v>
      </c>
      <c r="L1490" s="30">
        <v>0</v>
      </c>
      <c r="M1490" s="30" t="s">
        <v>895</v>
      </c>
      <c r="N1490" s="30">
        <v>10</v>
      </c>
      <c r="O1490" s="22">
        <v>10</v>
      </c>
      <c r="P1490" s="22">
        <v>0</v>
      </c>
      <c r="Q1490" s="22">
        <v>1</v>
      </c>
      <c r="R1490">
        <f>IFERROR(IF(I1490=1,VLOOKUP(F1490,Lookup!$A$2:$B$15,2,FALSE),0),0.5)</f>
        <v>0</v>
      </c>
      <c r="S1490">
        <f>IF(K1490=1,1,IFERROR(IF(H1490="pass",VLOOKUP(F1490,[1]Lookup!$D$2:$E$26,2,FALSE),0),1.6))</f>
        <v>2.2000000000000002</v>
      </c>
      <c r="T1490" s="6">
        <v>1.7750000000000001</v>
      </c>
      <c r="U1490" s="6">
        <f t="shared" si="23"/>
        <v>2.0555000000000003</v>
      </c>
      <c r="V1490" t="s">
        <v>47</v>
      </c>
    </row>
    <row r="1491" spans="1:22" hidden="1">
      <c r="A1491">
        <v>270</v>
      </c>
      <c r="B1491" s="30">
        <v>2</v>
      </c>
      <c r="C1491" s="30" t="s">
        <v>1</v>
      </c>
      <c r="D1491" s="30" t="s">
        <v>17</v>
      </c>
      <c r="E1491" s="30">
        <v>60</v>
      </c>
      <c r="F1491" s="30">
        <v>40</v>
      </c>
      <c r="G1491" s="30" t="s">
        <v>3115</v>
      </c>
      <c r="H1491" s="30" t="s">
        <v>439</v>
      </c>
      <c r="I1491" s="30">
        <v>0</v>
      </c>
      <c r="J1491" s="30">
        <v>1</v>
      </c>
      <c r="K1491" s="30">
        <v>0</v>
      </c>
      <c r="L1491" s="30">
        <v>0</v>
      </c>
      <c r="M1491" s="30" t="s">
        <v>1964</v>
      </c>
      <c r="N1491" s="30">
        <v>10</v>
      </c>
      <c r="O1491" s="22">
        <v>10</v>
      </c>
      <c r="P1491" s="22">
        <v>0</v>
      </c>
      <c r="Q1491" s="22">
        <v>1</v>
      </c>
      <c r="R1491">
        <f>IFERROR(IF(I1491=1,VLOOKUP(F1491,Lookup!$A$2:$B$15,2,FALSE),0),0.5)</f>
        <v>0</v>
      </c>
      <c r="S1491">
        <f>IF(K1491=1,1,IFERROR(IF(H1491="pass",VLOOKUP(F1491,[1]Lookup!$D$2:$E$26,2,FALSE),0),1.6))</f>
        <v>1.6</v>
      </c>
      <c r="T1491" s="6">
        <v>1.7750000000000001</v>
      </c>
      <c r="U1491" s="6">
        <f t="shared" si="23"/>
        <v>1.7750000000000001</v>
      </c>
      <c r="V1491" t="s">
        <v>168</v>
      </c>
    </row>
    <row r="1492" spans="1:22" hidden="1">
      <c r="A1492">
        <v>272</v>
      </c>
      <c r="B1492" s="30">
        <v>2</v>
      </c>
      <c r="C1492" s="30" t="s">
        <v>1</v>
      </c>
      <c r="D1492" s="30" t="s">
        <v>17</v>
      </c>
      <c r="E1492" s="30">
        <v>45</v>
      </c>
      <c r="F1492" s="30">
        <v>55</v>
      </c>
      <c r="G1492" s="30" t="s">
        <v>3117</v>
      </c>
      <c r="H1492" s="30" t="s">
        <v>439</v>
      </c>
      <c r="I1492" s="30">
        <v>0</v>
      </c>
      <c r="J1492" s="30">
        <v>1</v>
      </c>
      <c r="K1492" s="30">
        <v>0</v>
      </c>
      <c r="L1492" s="30">
        <v>0</v>
      </c>
      <c r="M1492" s="30" t="s">
        <v>1964</v>
      </c>
      <c r="N1492" s="30">
        <v>5</v>
      </c>
      <c r="O1492" s="22">
        <v>5</v>
      </c>
      <c r="P1492" s="22">
        <v>0</v>
      </c>
      <c r="Q1492" s="22">
        <v>1</v>
      </c>
      <c r="R1492">
        <f>IFERROR(IF(I1492=1,VLOOKUP(F1492,Lookup!$A$2:$B$15,2,FALSE),0),0.5)</f>
        <v>0</v>
      </c>
      <c r="S1492">
        <f>IF(K1492=1,1,IFERROR(IF(H1492="pass",VLOOKUP(F1492,[1]Lookup!$D$2:$E$26,2,FALSE),0),1.6))</f>
        <v>1.6</v>
      </c>
      <c r="T1492" s="6">
        <v>1.6875</v>
      </c>
      <c r="U1492" s="6">
        <f t="shared" si="23"/>
        <v>1.6875</v>
      </c>
      <c r="V1492" t="s">
        <v>168</v>
      </c>
    </row>
    <row r="1493" spans="1:22" hidden="1">
      <c r="A1493">
        <v>273</v>
      </c>
      <c r="B1493" s="30">
        <v>2</v>
      </c>
      <c r="C1493" s="30" t="s">
        <v>1</v>
      </c>
      <c r="D1493" s="30" t="s">
        <v>17</v>
      </c>
      <c r="E1493" s="30">
        <v>35</v>
      </c>
      <c r="F1493" s="30">
        <v>65</v>
      </c>
      <c r="G1493" s="30" t="s">
        <v>3118</v>
      </c>
      <c r="H1493" s="30" t="s">
        <v>439</v>
      </c>
      <c r="I1493" s="30">
        <v>0</v>
      </c>
      <c r="J1493" s="30">
        <v>1</v>
      </c>
      <c r="K1493" s="30">
        <v>0</v>
      </c>
      <c r="L1493" s="30">
        <v>0</v>
      </c>
      <c r="M1493" s="30" t="s">
        <v>1979</v>
      </c>
      <c r="N1493" s="30">
        <v>3</v>
      </c>
      <c r="O1493" s="22">
        <v>3</v>
      </c>
      <c r="P1493" s="22">
        <v>0</v>
      </c>
      <c r="Q1493" s="22">
        <v>1</v>
      </c>
      <c r="R1493">
        <f>IFERROR(IF(I1493=1,VLOOKUP(F1493,Lookup!$A$2:$B$15,2,FALSE),0),0.5)</f>
        <v>0</v>
      </c>
      <c r="S1493">
        <f>IF(K1493=1,1,IFERROR(IF(H1493="pass",VLOOKUP(F1493,[1]Lookup!$D$2:$E$26,2,FALSE),0),1.6))</f>
        <v>1.6</v>
      </c>
      <c r="T1493" s="6">
        <v>1.6525000000000001</v>
      </c>
      <c r="U1493" s="6">
        <f t="shared" si="23"/>
        <v>1.6525000000000001</v>
      </c>
      <c r="V1493" t="s">
        <v>170</v>
      </c>
    </row>
    <row r="1494" spans="1:22" hidden="1">
      <c r="A1494">
        <v>280</v>
      </c>
      <c r="B1494" s="30">
        <v>2</v>
      </c>
      <c r="C1494" s="30" t="s">
        <v>17</v>
      </c>
      <c r="D1494" s="30" t="s">
        <v>1</v>
      </c>
      <c r="E1494" s="30">
        <v>63</v>
      </c>
      <c r="F1494" s="30">
        <v>37</v>
      </c>
      <c r="G1494" s="30" t="s">
        <v>3125</v>
      </c>
      <c r="H1494" s="30" t="s">
        <v>439</v>
      </c>
      <c r="I1494" s="30">
        <v>0</v>
      </c>
      <c r="J1494" s="30">
        <v>1</v>
      </c>
      <c r="K1494" s="30">
        <v>0</v>
      </c>
      <c r="L1494" s="30">
        <v>0</v>
      </c>
      <c r="M1494" s="30" t="s">
        <v>885</v>
      </c>
      <c r="N1494" s="30">
        <v>18</v>
      </c>
      <c r="O1494" s="22">
        <v>18</v>
      </c>
      <c r="P1494" s="22">
        <v>0</v>
      </c>
      <c r="Q1494" s="22">
        <v>1</v>
      </c>
      <c r="R1494">
        <f>IFERROR(IF(I1494=1,VLOOKUP(F1494,Lookup!$A$2:$B$15,2,FALSE),0),0.5)</f>
        <v>0</v>
      </c>
      <c r="S1494">
        <f>IF(K1494=1,1,IFERROR(IF(H1494="pass",VLOOKUP(F1494,[1]Lookup!$D$2:$E$26,2,FALSE),0),1.6))</f>
        <v>1.6</v>
      </c>
      <c r="T1494" s="6">
        <v>1.915</v>
      </c>
      <c r="U1494" s="6">
        <f t="shared" si="23"/>
        <v>1.915</v>
      </c>
      <c r="V1494" t="s">
        <v>516</v>
      </c>
    </row>
    <row r="1495" spans="1:22" hidden="1">
      <c r="A1495">
        <v>289</v>
      </c>
      <c r="B1495" s="30">
        <v>2</v>
      </c>
      <c r="C1495" s="30" t="s">
        <v>1</v>
      </c>
      <c r="D1495" s="30" t="s">
        <v>17</v>
      </c>
      <c r="E1495" s="30">
        <v>67</v>
      </c>
      <c r="F1495" s="30">
        <v>33</v>
      </c>
      <c r="G1495" s="30" t="s">
        <v>3135</v>
      </c>
      <c r="H1495" s="30" t="s">
        <v>439</v>
      </c>
      <c r="I1495" s="30">
        <v>0</v>
      </c>
      <c r="J1495" s="30">
        <v>1</v>
      </c>
      <c r="K1495" s="30">
        <v>0</v>
      </c>
      <c r="L1495" s="30">
        <v>0</v>
      </c>
      <c r="M1495" s="30" t="s">
        <v>1966</v>
      </c>
      <c r="N1495" s="30">
        <v>-2</v>
      </c>
      <c r="O1495" s="22">
        <v>-2</v>
      </c>
      <c r="P1495" s="22">
        <v>0</v>
      </c>
      <c r="Q1495" s="22">
        <v>1</v>
      </c>
      <c r="R1495">
        <f>IFERROR(IF(I1495=1,VLOOKUP(F1495,Lookup!$A$2:$B$15,2,FALSE),0),0.5)</f>
        <v>0</v>
      </c>
      <c r="S1495">
        <f>IF(K1495=1,1,IFERROR(IF(H1495="pass",VLOOKUP(F1495,[1]Lookup!$D$2:$E$26,2,FALSE),0),1.6))</f>
        <v>1.6</v>
      </c>
      <c r="T1495" s="6">
        <v>1.5650000000000002</v>
      </c>
      <c r="U1495" s="6">
        <f t="shared" si="23"/>
        <v>1.5650000000000002</v>
      </c>
      <c r="V1495" t="s">
        <v>65</v>
      </c>
    </row>
    <row r="1496" spans="1:22" hidden="1">
      <c r="A1496">
        <v>290</v>
      </c>
      <c r="B1496" s="30">
        <v>2</v>
      </c>
      <c r="C1496" s="30" t="s">
        <v>1</v>
      </c>
      <c r="D1496" s="30" t="s">
        <v>17</v>
      </c>
      <c r="E1496" s="30">
        <v>64</v>
      </c>
      <c r="F1496" s="30">
        <v>36</v>
      </c>
      <c r="G1496" s="30" t="s">
        <v>3136</v>
      </c>
      <c r="H1496" s="30" t="s">
        <v>439</v>
      </c>
      <c r="I1496" s="30">
        <v>0</v>
      </c>
      <c r="J1496" s="30">
        <v>1</v>
      </c>
      <c r="K1496" s="30">
        <v>0</v>
      </c>
      <c r="L1496" s="30">
        <v>0</v>
      </c>
      <c r="M1496" s="30" t="s">
        <v>1962</v>
      </c>
      <c r="N1496" s="30">
        <v>7</v>
      </c>
      <c r="O1496" s="22">
        <v>7</v>
      </c>
      <c r="P1496" s="22">
        <v>0</v>
      </c>
      <c r="Q1496" s="22">
        <v>1</v>
      </c>
      <c r="R1496">
        <f>IFERROR(IF(I1496=1,VLOOKUP(F1496,Lookup!$A$2:$B$15,2,FALSE),0),0.5)</f>
        <v>0</v>
      </c>
      <c r="S1496">
        <f>IF(K1496=1,1,IFERROR(IF(H1496="pass",VLOOKUP(F1496,[1]Lookup!$D$2:$E$26,2,FALSE),0),1.6))</f>
        <v>1.6</v>
      </c>
      <c r="T1496" s="6">
        <v>1.7225000000000001</v>
      </c>
      <c r="U1496" s="6">
        <f t="shared" si="23"/>
        <v>1.7225000000000001</v>
      </c>
      <c r="V1496" t="s">
        <v>487</v>
      </c>
    </row>
    <row r="1497" spans="1:22" hidden="1">
      <c r="A1497">
        <v>291</v>
      </c>
      <c r="B1497" s="30">
        <v>2</v>
      </c>
      <c r="C1497" s="30" t="s">
        <v>1</v>
      </c>
      <c r="D1497" s="30" t="s">
        <v>17</v>
      </c>
      <c r="E1497" s="30">
        <v>52</v>
      </c>
      <c r="F1497" s="30">
        <v>48</v>
      </c>
      <c r="G1497" s="30" t="s">
        <v>3137</v>
      </c>
      <c r="H1497" s="30" t="s">
        <v>439</v>
      </c>
      <c r="I1497" s="30">
        <v>0</v>
      </c>
      <c r="J1497" s="30">
        <v>1</v>
      </c>
      <c r="K1497" s="30">
        <v>0</v>
      </c>
      <c r="L1497" s="30">
        <v>0</v>
      </c>
      <c r="M1497" s="30" t="s">
        <v>1966</v>
      </c>
      <c r="N1497" s="30">
        <v>1</v>
      </c>
      <c r="O1497" s="22">
        <v>1</v>
      </c>
      <c r="P1497" s="22">
        <v>0</v>
      </c>
      <c r="Q1497" s="22">
        <v>1</v>
      </c>
      <c r="R1497">
        <f>IFERROR(IF(I1497=1,VLOOKUP(F1497,Lookup!$A$2:$B$15,2,FALSE),0),0.5)</f>
        <v>0</v>
      </c>
      <c r="S1497">
        <f>IF(K1497=1,1,IFERROR(IF(H1497="pass",VLOOKUP(F1497,[1]Lookup!$D$2:$E$26,2,FALSE),0),1.6))</f>
        <v>1.6</v>
      </c>
      <c r="T1497" s="6">
        <v>1.6175000000000002</v>
      </c>
      <c r="U1497" s="6">
        <f t="shared" si="23"/>
        <v>1.6175000000000002</v>
      </c>
      <c r="V1497" t="s">
        <v>65</v>
      </c>
    </row>
    <row r="1498" spans="1:22" hidden="1">
      <c r="A1498">
        <v>294</v>
      </c>
      <c r="B1498" s="30">
        <v>2</v>
      </c>
      <c r="C1498" s="30" t="s">
        <v>1</v>
      </c>
      <c r="D1498" s="30" t="s">
        <v>17</v>
      </c>
      <c r="E1498" s="30">
        <v>44</v>
      </c>
      <c r="F1498" s="30">
        <v>56</v>
      </c>
      <c r="G1498" s="30" t="s">
        <v>3140</v>
      </c>
      <c r="H1498" s="30" t="s">
        <v>439</v>
      </c>
      <c r="I1498" s="30">
        <v>0</v>
      </c>
      <c r="J1498" s="30">
        <v>1</v>
      </c>
      <c r="K1498" s="30">
        <v>0</v>
      </c>
      <c r="L1498" s="30">
        <v>0</v>
      </c>
      <c r="M1498" s="30" t="s">
        <v>1979</v>
      </c>
      <c r="N1498" s="30">
        <v>3</v>
      </c>
      <c r="O1498" s="22">
        <v>3</v>
      </c>
      <c r="P1498" s="22">
        <v>0</v>
      </c>
      <c r="Q1498" s="22">
        <v>1</v>
      </c>
      <c r="R1498">
        <f>IFERROR(IF(I1498=1,VLOOKUP(F1498,Lookup!$A$2:$B$15,2,FALSE),0),0.5)</f>
        <v>0</v>
      </c>
      <c r="S1498">
        <f>IF(K1498=1,1,IFERROR(IF(H1498="pass",VLOOKUP(F1498,[1]Lookup!$D$2:$E$26,2,FALSE),0),1.6))</f>
        <v>1.6</v>
      </c>
      <c r="T1498" s="6">
        <v>1.6525000000000001</v>
      </c>
      <c r="U1498" s="6">
        <f t="shared" si="23"/>
        <v>1.6525000000000001</v>
      </c>
      <c r="V1498" t="s">
        <v>170</v>
      </c>
    </row>
    <row r="1499" spans="1:22" hidden="1">
      <c r="A1499">
        <v>295</v>
      </c>
      <c r="B1499" s="30">
        <v>2</v>
      </c>
      <c r="C1499" s="30" t="s">
        <v>17</v>
      </c>
      <c r="D1499" s="30" t="s">
        <v>1</v>
      </c>
      <c r="E1499" s="30">
        <v>55</v>
      </c>
      <c r="F1499" s="30">
        <v>45</v>
      </c>
      <c r="G1499" s="30" t="s">
        <v>3141</v>
      </c>
      <c r="H1499" s="30" t="s">
        <v>439</v>
      </c>
      <c r="I1499" s="30">
        <v>0</v>
      </c>
      <c r="J1499" s="30">
        <v>1</v>
      </c>
      <c r="K1499" s="30">
        <v>0</v>
      </c>
      <c r="L1499" s="30">
        <v>0</v>
      </c>
      <c r="M1499" s="30" t="s">
        <v>881</v>
      </c>
      <c r="N1499" s="30">
        <v>2</v>
      </c>
      <c r="O1499" s="22">
        <v>2</v>
      </c>
      <c r="P1499" s="22">
        <v>0</v>
      </c>
      <c r="Q1499" s="22">
        <v>1</v>
      </c>
      <c r="R1499">
        <f>IFERROR(IF(I1499=1,VLOOKUP(F1499,Lookup!$A$2:$B$15,2,FALSE),0),0.5)</f>
        <v>0</v>
      </c>
      <c r="S1499">
        <f>IF(K1499=1,1,IFERROR(IF(H1499="pass",VLOOKUP(F1499,[1]Lookup!$D$2:$E$26,2,FALSE),0),1.6))</f>
        <v>1.6</v>
      </c>
      <c r="T1499" s="6">
        <v>1.635</v>
      </c>
      <c r="U1499" s="6">
        <f t="shared" si="23"/>
        <v>1.635</v>
      </c>
      <c r="V1499" t="s">
        <v>80</v>
      </c>
    </row>
    <row r="1500" spans="1:22" hidden="1">
      <c r="A1500">
        <v>297</v>
      </c>
      <c r="B1500" s="30">
        <v>2</v>
      </c>
      <c r="C1500" s="30" t="s">
        <v>17</v>
      </c>
      <c r="D1500" s="30" t="s">
        <v>1</v>
      </c>
      <c r="E1500" s="30">
        <v>54</v>
      </c>
      <c r="F1500" s="30">
        <v>46</v>
      </c>
      <c r="G1500" s="30" t="s">
        <v>3143</v>
      </c>
      <c r="H1500" s="30" t="s">
        <v>439</v>
      </c>
      <c r="I1500" s="30">
        <v>0</v>
      </c>
      <c r="J1500" s="30">
        <v>1</v>
      </c>
      <c r="K1500" s="30">
        <v>0</v>
      </c>
      <c r="L1500" s="30">
        <v>0</v>
      </c>
      <c r="M1500" s="30" t="s">
        <v>879</v>
      </c>
      <c r="N1500" s="30">
        <v>5</v>
      </c>
      <c r="O1500" s="22">
        <v>5</v>
      </c>
      <c r="P1500" s="22">
        <v>0</v>
      </c>
      <c r="Q1500" s="22">
        <v>1</v>
      </c>
      <c r="R1500">
        <f>IFERROR(IF(I1500=1,VLOOKUP(F1500,Lookup!$A$2:$B$15,2,FALSE),0),0.5)</f>
        <v>0</v>
      </c>
      <c r="S1500">
        <f>IF(K1500=1,1,IFERROR(IF(H1500="pass",VLOOKUP(F1500,[1]Lookup!$D$2:$E$26,2,FALSE),0),1.6))</f>
        <v>1.6</v>
      </c>
      <c r="T1500" s="6">
        <v>1.6875</v>
      </c>
      <c r="U1500" s="6">
        <f t="shared" si="23"/>
        <v>1.6875</v>
      </c>
      <c r="V1500" t="s">
        <v>81</v>
      </c>
    </row>
    <row r="1501" spans="1:22" hidden="1">
      <c r="A1501">
        <v>303</v>
      </c>
      <c r="B1501" s="30">
        <v>2</v>
      </c>
      <c r="C1501" s="30" t="s">
        <v>1</v>
      </c>
      <c r="D1501" s="30" t="s">
        <v>17</v>
      </c>
      <c r="E1501" s="30">
        <v>73</v>
      </c>
      <c r="F1501" s="30">
        <v>27</v>
      </c>
      <c r="G1501" s="30" t="s">
        <v>3149</v>
      </c>
      <c r="H1501" s="30" t="s">
        <v>439</v>
      </c>
      <c r="I1501" s="30">
        <v>0</v>
      </c>
      <c r="J1501" s="30">
        <v>1</v>
      </c>
      <c r="K1501" s="30">
        <v>0</v>
      </c>
      <c r="L1501" s="30">
        <v>0</v>
      </c>
      <c r="M1501" s="30" t="s">
        <v>1959</v>
      </c>
      <c r="N1501" s="30">
        <v>1</v>
      </c>
      <c r="O1501" s="22">
        <v>1</v>
      </c>
      <c r="P1501" s="22">
        <v>0</v>
      </c>
      <c r="Q1501" s="22">
        <v>1</v>
      </c>
      <c r="R1501">
        <f>IFERROR(IF(I1501=1,VLOOKUP(F1501,Lookup!$A$2:$B$15,2,FALSE),0),0.5)</f>
        <v>0</v>
      </c>
      <c r="S1501">
        <f>IF(K1501=1,1,IFERROR(IF(H1501="pass",VLOOKUP(F1501,[1]Lookup!$D$2:$E$26,2,FALSE),0),1.6))</f>
        <v>1.6</v>
      </c>
      <c r="T1501" s="6">
        <v>1.6175000000000002</v>
      </c>
      <c r="U1501" s="6">
        <f t="shared" si="23"/>
        <v>1.6175000000000002</v>
      </c>
      <c r="V1501" t="s">
        <v>117</v>
      </c>
    </row>
    <row r="1502" spans="1:22" hidden="1">
      <c r="A1502">
        <v>306</v>
      </c>
      <c r="B1502" s="30">
        <v>2</v>
      </c>
      <c r="C1502" s="30" t="s">
        <v>17</v>
      </c>
      <c r="D1502" s="30" t="s">
        <v>1</v>
      </c>
      <c r="E1502" s="30">
        <v>60</v>
      </c>
      <c r="F1502" s="30">
        <v>40</v>
      </c>
      <c r="G1502" s="30" t="s">
        <v>3152</v>
      </c>
      <c r="H1502" s="30" t="s">
        <v>439</v>
      </c>
      <c r="I1502" s="30">
        <v>0</v>
      </c>
      <c r="J1502" s="30">
        <v>1</v>
      </c>
      <c r="K1502" s="30">
        <v>0</v>
      </c>
      <c r="L1502" s="30">
        <v>0</v>
      </c>
      <c r="M1502" s="30" t="s">
        <v>879</v>
      </c>
      <c r="N1502" s="30">
        <v>11</v>
      </c>
      <c r="O1502" s="22">
        <v>11</v>
      </c>
      <c r="P1502" s="22">
        <v>0</v>
      </c>
      <c r="Q1502" s="22">
        <v>1</v>
      </c>
      <c r="R1502">
        <f>IFERROR(IF(I1502=1,VLOOKUP(F1502,Lookup!$A$2:$B$15,2,FALSE),0),0.5)</f>
        <v>0</v>
      </c>
      <c r="S1502">
        <f>IF(K1502=1,1,IFERROR(IF(H1502="pass",VLOOKUP(F1502,[1]Lookup!$D$2:$E$26,2,FALSE),0),1.6))</f>
        <v>1.6</v>
      </c>
      <c r="T1502" s="6">
        <v>1.7925</v>
      </c>
      <c r="U1502" s="6">
        <f t="shared" si="23"/>
        <v>1.7925</v>
      </c>
      <c r="V1502" t="s">
        <v>81</v>
      </c>
    </row>
    <row r="1503" spans="1:22" hidden="1">
      <c r="A1503">
        <v>307</v>
      </c>
      <c r="B1503" s="30">
        <v>2</v>
      </c>
      <c r="C1503" s="30" t="s">
        <v>17</v>
      </c>
      <c r="D1503" s="30" t="s">
        <v>1</v>
      </c>
      <c r="E1503" s="30">
        <v>58</v>
      </c>
      <c r="F1503" s="30">
        <v>42</v>
      </c>
      <c r="G1503" s="30" t="s">
        <v>3153</v>
      </c>
      <c r="H1503" s="30" t="s">
        <v>439</v>
      </c>
      <c r="I1503" s="30">
        <v>0</v>
      </c>
      <c r="J1503" s="30">
        <v>1</v>
      </c>
      <c r="K1503" s="30">
        <v>0</v>
      </c>
      <c r="L1503" s="30">
        <v>0</v>
      </c>
      <c r="M1503" s="30" t="s">
        <v>885</v>
      </c>
      <c r="N1503" s="30">
        <v>10</v>
      </c>
      <c r="O1503" s="22">
        <v>10</v>
      </c>
      <c r="P1503" s="22">
        <v>0</v>
      </c>
      <c r="Q1503" s="22">
        <v>1</v>
      </c>
      <c r="R1503">
        <f>IFERROR(IF(I1503=1,VLOOKUP(F1503,Lookup!$A$2:$B$15,2,FALSE),0),0.5)</f>
        <v>0</v>
      </c>
      <c r="S1503">
        <f>IF(K1503=1,1,IFERROR(IF(H1503="pass",VLOOKUP(F1503,[1]Lookup!$D$2:$E$26,2,FALSE),0),1.6))</f>
        <v>1.6</v>
      </c>
      <c r="T1503" s="6">
        <v>1.7750000000000001</v>
      </c>
      <c r="U1503" s="6">
        <f t="shared" si="23"/>
        <v>1.7750000000000001</v>
      </c>
      <c r="V1503" t="s">
        <v>516</v>
      </c>
    </row>
    <row r="1504" spans="1:22" hidden="1">
      <c r="A1504">
        <v>308</v>
      </c>
      <c r="B1504" s="30">
        <v>2</v>
      </c>
      <c r="C1504" s="30" t="s">
        <v>17</v>
      </c>
      <c r="D1504" s="30" t="s">
        <v>1</v>
      </c>
      <c r="E1504" s="30">
        <v>48</v>
      </c>
      <c r="F1504" s="30">
        <v>52</v>
      </c>
      <c r="G1504" s="30" t="s">
        <v>3154</v>
      </c>
      <c r="H1504" s="30" t="s">
        <v>439</v>
      </c>
      <c r="I1504" s="30">
        <v>0</v>
      </c>
      <c r="J1504" s="30">
        <v>1</v>
      </c>
      <c r="K1504" s="30">
        <v>0</v>
      </c>
      <c r="L1504" s="30">
        <v>0</v>
      </c>
      <c r="M1504" s="30" t="s">
        <v>883</v>
      </c>
      <c r="N1504" s="30">
        <v>3</v>
      </c>
      <c r="O1504" s="22">
        <v>3</v>
      </c>
      <c r="P1504" s="22">
        <v>0</v>
      </c>
      <c r="Q1504" s="22">
        <v>1</v>
      </c>
      <c r="R1504">
        <f>IFERROR(IF(I1504=1,VLOOKUP(F1504,Lookup!$A$2:$B$15,2,FALSE),0),0.5)</f>
        <v>0</v>
      </c>
      <c r="S1504">
        <f>IF(K1504=1,1,IFERROR(IF(H1504="pass",VLOOKUP(F1504,[1]Lookup!$D$2:$E$26,2,FALSE),0),1.6))</f>
        <v>1.6</v>
      </c>
      <c r="T1504" s="6">
        <v>1.6525000000000001</v>
      </c>
      <c r="U1504" s="6">
        <f t="shared" si="23"/>
        <v>1.6525000000000001</v>
      </c>
      <c r="V1504" t="s">
        <v>476</v>
      </c>
    </row>
    <row r="1505" spans="1:22" hidden="1">
      <c r="A1505">
        <v>312</v>
      </c>
      <c r="B1505" s="30">
        <v>2</v>
      </c>
      <c r="C1505" s="30" t="s">
        <v>1</v>
      </c>
      <c r="D1505" s="30" t="s">
        <v>17</v>
      </c>
      <c r="E1505" s="30">
        <v>72</v>
      </c>
      <c r="F1505" s="30">
        <v>28</v>
      </c>
      <c r="G1505" s="30" t="s">
        <v>3158</v>
      </c>
      <c r="H1505" s="30" t="s">
        <v>439</v>
      </c>
      <c r="I1505" s="30">
        <v>0</v>
      </c>
      <c r="J1505" s="30">
        <v>1</v>
      </c>
      <c r="K1505" s="30">
        <v>0</v>
      </c>
      <c r="L1505" s="30">
        <v>0</v>
      </c>
      <c r="M1505" s="30" t="s">
        <v>1964</v>
      </c>
      <c r="N1505" s="30">
        <v>4</v>
      </c>
      <c r="O1505" s="22">
        <v>4</v>
      </c>
      <c r="P1505" s="22">
        <v>0</v>
      </c>
      <c r="Q1505" s="22">
        <v>1</v>
      </c>
      <c r="R1505">
        <f>IFERROR(IF(I1505=1,VLOOKUP(F1505,Lookup!$A$2:$B$15,2,FALSE),0),0.5)</f>
        <v>0</v>
      </c>
      <c r="S1505">
        <f>IF(K1505=1,1,IFERROR(IF(H1505="pass",VLOOKUP(F1505,[1]Lookup!$D$2:$E$26,2,FALSE),0),1.6))</f>
        <v>1.6</v>
      </c>
      <c r="T1505" s="6">
        <v>1.6700000000000002</v>
      </c>
      <c r="U1505" s="6">
        <f t="shared" si="23"/>
        <v>1.6700000000000002</v>
      </c>
      <c r="V1505" t="s">
        <v>168</v>
      </c>
    </row>
    <row r="1506" spans="1:22" hidden="1">
      <c r="A1506">
        <v>313</v>
      </c>
      <c r="B1506" s="30">
        <v>2</v>
      </c>
      <c r="C1506" s="30" t="s">
        <v>1</v>
      </c>
      <c r="D1506" s="30" t="s">
        <v>17</v>
      </c>
      <c r="E1506" s="30">
        <v>65</v>
      </c>
      <c r="F1506" s="30">
        <v>35</v>
      </c>
      <c r="G1506" s="30" t="s">
        <v>3159</v>
      </c>
      <c r="H1506" s="30" t="s">
        <v>439</v>
      </c>
      <c r="I1506" s="30">
        <v>0</v>
      </c>
      <c r="J1506" s="30">
        <v>1</v>
      </c>
      <c r="K1506" s="30">
        <v>0</v>
      </c>
      <c r="L1506" s="30">
        <v>0</v>
      </c>
      <c r="M1506" s="30" t="s">
        <v>1979</v>
      </c>
      <c r="N1506" s="30">
        <v>40</v>
      </c>
      <c r="O1506" s="22">
        <v>40</v>
      </c>
      <c r="P1506" s="22">
        <v>0</v>
      </c>
      <c r="Q1506" s="22">
        <v>1</v>
      </c>
      <c r="R1506">
        <f>IFERROR(IF(I1506=1,VLOOKUP(F1506,Lookup!$A$2:$B$15,2,FALSE),0),0.5)</f>
        <v>0</v>
      </c>
      <c r="S1506">
        <f>IF(K1506=1,1,IFERROR(IF(H1506="pass",VLOOKUP(F1506,[1]Lookup!$D$2:$E$26,2,FALSE),0),1.6))</f>
        <v>1.6</v>
      </c>
      <c r="T1506" s="6">
        <v>2.2999999999999998</v>
      </c>
      <c r="U1506" s="6">
        <f t="shared" si="23"/>
        <v>2.2999999999999998</v>
      </c>
      <c r="V1506" t="s">
        <v>170</v>
      </c>
    </row>
    <row r="1507" spans="1:22" hidden="1">
      <c r="A1507">
        <v>316</v>
      </c>
      <c r="B1507" s="30">
        <v>2</v>
      </c>
      <c r="C1507" s="30" t="s">
        <v>1</v>
      </c>
      <c r="D1507" s="30" t="s">
        <v>17</v>
      </c>
      <c r="E1507" s="30">
        <v>41</v>
      </c>
      <c r="F1507" s="30">
        <v>59</v>
      </c>
      <c r="G1507" s="30" t="s">
        <v>3162</v>
      </c>
      <c r="H1507" s="30" t="s">
        <v>439</v>
      </c>
      <c r="I1507" s="30">
        <v>0</v>
      </c>
      <c r="J1507" s="30">
        <v>1</v>
      </c>
      <c r="K1507" s="30">
        <v>0</v>
      </c>
      <c r="L1507" s="30">
        <v>0</v>
      </c>
      <c r="M1507" s="30" t="s">
        <v>1972</v>
      </c>
      <c r="N1507" s="30">
        <v>0</v>
      </c>
      <c r="O1507" s="22">
        <v>0</v>
      </c>
      <c r="P1507" s="22">
        <v>0</v>
      </c>
      <c r="Q1507" s="22">
        <v>1</v>
      </c>
      <c r="R1507">
        <f>IFERROR(IF(I1507=1,VLOOKUP(F1507,Lookup!$A$2:$B$15,2,FALSE),0),0.5)</f>
        <v>0</v>
      </c>
      <c r="S1507">
        <f>IF(K1507=1,1,IFERROR(IF(H1507="pass",VLOOKUP(F1507,[1]Lookup!$D$2:$E$26,2,FALSE),0),1.6))</f>
        <v>1.6</v>
      </c>
      <c r="T1507" s="6">
        <v>1.6</v>
      </c>
      <c r="U1507" s="6">
        <f t="shared" si="23"/>
        <v>1.6</v>
      </c>
      <c r="V1507" t="s">
        <v>377</v>
      </c>
    </row>
    <row r="1508" spans="1:22" hidden="1">
      <c r="A1508">
        <v>317</v>
      </c>
      <c r="B1508" s="30">
        <v>2</v>
      </c>
      <c r="C1508" s="30" t="s">
        <v>1</v>
      </c>
      <c r="D1508" s="30" t="s">
        <v>17</v>
      </c>
      <c r="E1508" s="30">
        <v>49</v>
      </c>
      <c r="F1508" s="30">
        <v>51</v>
      </c>
      <c r="G1508" s="30" t="s">
        <v>3163</v>
      </c>
      <c r="H1508" s="30" t="s">
        <v>439</v>
      </c>
      <c r="I1508" s="30">
        <v>0</v>
      </c>
      <c r="J1508" s="30">
        <v>1</v>
      </c>
      <c r="K1508" s="30">
        <v>0</v>
      </c>
      <c r="L1508" s="30">
        <v>0</v>
      </c>
      <c r="M1508" s="30" t="s">
        <v>3164</v>
      </c>
      <c r="N1508" s="30">
        <v>4</v>
      </c>
      <c r="O1508" s="22">
        <v>4</v>
      </c>
      <c r="P1508" s="22">
        <v>0</v>
      </c>
      <c r="Q1508" s="22">
        <v>1</v>
      </c>
      <c r="R1508">
        <f>IFERROR(IF(I1508=1,VLOOKUP(F1508,Lookup!$A$2:$B$15,2,FALSE),0),0.5)</f>
        <v>0</v>
      </c>
      <c r="S1508">
        <f>IF(K1508=1,1,IFERROR(IF(H1508="pass",VLOOKUP(F1508,[1]Lookup!$D$2:$E$26,2,FALSE),0),1.6))</f>
        <v>1.6</v>
      </c>
      <c r="T1508" s="6">
        <v>1.6700000000000002</v>
      </c>
      <c r="U1508" s="6">
        <f t="shared" si="23"/>
        <v>1.6700000000000002</v>
      </c>
      <c r="V1508" t="s">
        <v>2804</v>
      </c>
    </row>
    <row r="1509" spans="1:22" hidden="1">
      <c r="A1509">
        <v>321</v>
      </c>
      <c r="B1509" s="30">
        <v>2</v>
      </c>
      <c r="C1509" s="30" t="s">
        <v>17</v>
      </c>
      <c r="D1509" s="30" t="s">
        <v>1</v>
      </c>
      <c r="E1509" s="30">
        <v>53</v>
      </c>
      <c r="F1509" s="30">
        <v>47</v>
      </c>
      <c r="G1509" s="30" t="s">
        <v>3168</v>
      </c>
      <c r="H1509" s="30" t="s">
        <v>439</v>
      </c>
      <c r="I1509" s="30">
        <v>0</v>
      </c>
      <c r="J1509" s="30">
        <v>1</v>
      </c>
      <c r="K1509" s="30">
        <v>0</v>
      </c>
      <c r="L1509" s="30">
        <v>0</v>
      </c>
      <c r="M1509" s="30" t="s">
        <v>879</v>
      </c>
      <c r="N1509" s="30">
        <v>23</v>
      </c>
      <c r="O1509" s="22">
        <v>23</v>
      </c>
      <c r="P1509" s="22">
        <v>0</v>
      </c>
      <c r="Q1509" s="22">
        <v>1</v>
      </c>
      <c r="R1509">
        <f>IFERROR(IF(I1509=1,VLOOKUP(F1509,Lookup!$A$2:$B$15,2,FALSE),0),0.5)</f>
        <v>0</v>
      </c>
      <c r="S1509">
        <f>IF(K1509=1,1,IFERROR(IF(H1509="pass",VLOOKUP(F1509,[1]Lookup!$D$2:$E$26,2,FALSE),0),1.6))</f>
        <v>1.6</v>
      </c>
      <c r="T1509" s="6">
        <v>2.0024999999999999</v>
      </c>
      <c r="U1509" s="6">
        <f t="shared" si="23"/>
        <v>2.0024999999999999</v>
      </c>
      <c r="V1509" t="s">
        <v>81</v>
      </c>
    </row>
    <row r="1510" spans="1:22" hidden="1">
      <c r="A1510">
        <v>323</v>
      </c>
      <c r="B1510" s="30">
        <v>2</v>
      </c>
      <c r="C1510" s="30" t="s">
        <v>1</v>
      </c>
      <c r="D1510" s="30" t="s">
        <v>17</v>
      </c>
      <c r="E1510" s="30">
        <v>65</v>
      </c>
      <c r="F1510" s="30">
        <v>35</v>
      </c>
      <c r="G1510" s="30" t="s">
        <v>3170</v>
      </c>
      <c r="H1510" s="30" t="s">
        <v>439</v>
      </c>
      <c r="I1510" s="30">
        <v>0</v>
      </c>
      <c r="J1510" s="30">
        <v>1</v>
      </c>
      <c r="K1510" s="30">
        <v>0</v>
      </c>
      <c r="L1510" s="30">
        <v>0</v>
      </c>
      <c r="M1510" s="30" t="s">
        <v>1979</v>
      </c>
      <c r="N1510" s="30">
        <v>13</v>
      </c>
      <c r="O1510" s="22">
        <v>13</v>
      </c>
      <c r="P1510" s="22">
        <v>0</v>
      </c>
      <c r="Q1510" s="22">
        <v>1</v>
      </c>
      <c r="R1510">
        <f>IFERROR(IF(I1510=1,VLOOKUP(F1510,Lookup!$A$2:$B$15,2,FALSE),0),0.5)</f>
        <v>0</v>
      </c>
      <c r="S1510">
        <f>IF(K1510=1,1,IFERROR(IF(H1510="pass",VLOOKUP(F1510,[1]Lookup!$D$2:$E$26,2,FALSE),0),1.6))</f>
        <v>1.6</v>
      </c>
      <c r="T1510" s="6">
        <v>1.8275000000000001</v>
      </c>
      <c r="U1510" s="6">
        <f t="shared" si="23"/>
        <v>1.8275000000000001</v>
      </c>
      <c r="V1510" t="s">
        <v>170</v>
      </c>
    </row>
    <row r="1511" spans="1:22" hidden="1">
      <c r="A1511">
        <v>326</v>
      </c>
      <c r="B1511" s="30">
        <v>2</v>
      </c>
      <c r="C1511" s="30" t="s">
        <v>17</v>
      </c>
      <c r="D1511" s="30" t="s">
        <v>1</v>
      </c>
      <c r="E1511" s="30">
        <v>42</v>
      </c>
      <c r="F1511" s="30">
        <v>58</v>
      </c>
      <c r="G1511" s="30" t="s">
        <v>3173</v>
      </c>
      <c r="H1511" s="30" t="s">
        <v>439</v>
      </c>
      <c r="I1511" s="30">
        <v>0</v>
      </c>
      <c r="J1511" s="30">
        <v>1</v>
      </c>
      <c r="K1511" s="30">
        <v>0</v>
      </c>
      <c r="L1511" s="30">
        <v>0</v>
      </c>
      <c r="M1511" s="30" t="s">
        <v>895</v>
      </c>
      <c r="N1511" s="30">
        <v>4</v>
      </c>
      <c r="O1511" s="22">
        <v>4</v>
      </c>
      <c r="P1511" s="22">
        <v>0</v>
      </c>
      <c r="Q1511" s="22">
        <v>1</v>
      </c>
      <c r="R1511">
        <f>IFERROR(IF(I1511=1,VLOOKUP(F1511,Lookup!$A$2:$B$15,2,FALSE),0),0.5)</f>
        <v>0</v>
      </c>
      <c r="S1511">
        <f>IF(K1511=1,1,IFERROR(IF(H1511="pass",VLOOKUP(F1511,[1]Lookup!$D$2:$E$26,2,FALSE),0),1.6))</f>
        <v>1.6</v>
      </c>
      <c r="T1511" s="6">
        <v>1.6700000000000002</v>
      </c>
      <c r="U1511" s="6">
        <f t="shared" si="23"/>
        <v>1.6700000000000002</v>
      </c>
      <c r="V1511" t="s">
        <v>47</v>
      </c>
    </row>
    <row r="1512" spans="1:22" hidden="1">
      <c r="A1512">
        <v>327</v>
      </c>
      <c r="B1512" s="30">
        <v>2</v>
      </c>
      <c r="C1512" s="30" t="s">
        <v>17</v>
      </c>
      <c r="D1512" s="30" t="s">
        <v>1</v>
      </c>
      <c r="E1512" s="30">
        <v>29</v>
      </c>
      <c r="F1512" s="30">
        <v>71</v>
      </c>
      <c r="G1512" s="30" t="s">
        <v>3174</v>
      </c>
      <c r="H1512" s="30" t="s">
        <v>439</v>
      </c>
      <c r="I1512" s="30">
        <v>0</v>
      </c>
      <c r="J1512" s="30">
        <v>1</v>
      </c>
      <c r="K1512" s="30">
        <v>0</v>
      </c>
      <c r="L1512" s="30">
        <v>0</v>
      </c>
      <c r="M1512" s="30" t="s">
        <v>879</v>
      </c>
      <c r="N1512" s="30">
        <v>20</v>
      </c>
      <c r="O1512" s="22">
        <v>20</v>
      </c>
      <c r="P1512" s="22">
        <v>0</v>
      </c>
      <c r="Q1512" s="22">
        <v>1</v>
      </c>
      <c r="R1512">
        <f>IFERROR(IF(I1512=1,VLOOKUP(F1512,Lookup!$A$2:$B$15,2,FALSE),0),0.5)</f>
        <v>0</v>
      </c>
      <c r="S1512">
        <f>IF(K1512=1,1,IFERROR(IF(H1512="pass",VLOOKUP(F1512,[1]Lookup!$D$2:$E$26,2,FALSE),0),1.6))</f>
        <v>1.6</v>
      </c>
      <c r="T1512" s="6">
        <v>1.9500000000000002</v>
      </c>
      <c r="U1512" s="6">
        <f t="shared" si="23"/>
        <v>1.9500000000000002</v>
      </c>
      <c r="V1512" t="s">
        <v>81</v>
      </c>
    </row>
    <row r="1513" spans="1:22" hidden="1">
      <c r="A1513">
        <v>330</v>
      </c>
      <c r="B1513" s="30">
        <v>2</v>
      </c>
      <c r="C1513" s="30" t="s">
        <v>17</v>
      </c>
      <c r="D1513" s="30" t="s">
        <v>1</v>
      </c>
      <c r="E1513" s="30">
        <v>10</v>
      </c>
      <c r="F1513" s="30">
        <v>90</v>
      </c>
      <c r="G1513" s="30" t="s">
        <v>3177</v>
      </c>
      <c r="H1513" s="30" t="s">
        <v>439</v>
      </c>
      <c r="I1513" s="30">
        <v>0</v>
      </c>
      <c r="J1513" s="30">
        <v>1</v>
      </c>
      <c r="K1513" s="30">
        <v>0</v>
      </c>
      <c r="L1513" s="30">
        <v>0</v>
      </c>
      <c r="M1513" s="30" t="s">
        <v>895</v>
      </c>
      <c r="N1513" s="30">
        <v>10</v>
      </c>
      <c r="O1513" s="22">
        <v>10</v>
      </c>
      <c r="P1513" s="22">
        <v>0</v>
      </c>
      <c r="Q1513" s="22">
        <v>1</v>
      </c>
      <c r="R1513">
        <f>IFERROR(IF(I1513=1,VLOOKUP(F1513,Lookup!$A$2:$B$15,2,FALSE),0),0.5)</f>
        <v>0</v>
      </c>
      <c r="S1513">
        <f>IF(K1513=1,1,IFERROR(IF(H1513="pass",VLOOKUP(F1513,[1]Lookup!$D$2:$E$26,2,FALSE),0),1.6))</f>
        <v>2.2000000000000002</v>
      </c>
      <c r="T1513" s="6">
        <v>1.7750000000000001</v>
      </c>
      <c r="U1513" s="6">
        <f t="shared" si="23"/>
        <v>2.0555000000000003</v>
      </c>
      <c r="V1513" t="s">
        <v>47</v>
      </c>
    </row>
    <row r="1514" spans="1:22" hidden="1">
      <c r="A1514">
        <v>336</v>
      </c>
      <c r="B1514" s="30">
        <v>2</v>
      </c>
      <c r="C1514" s="30" t="s">
        <v>1</v>
      </c>
      <c r="D1514" s="30" t="s">
        <v>17</v>
      </c>
      <c r="E1514" s="30">
        <v>48</v>
      </c>
      <c r="F1514" s="30">
        <v>52</v>
      </c>
      <c r="G1514" s="30" t="s">
        <v>3183</v>
      </c>
      <c r="H1514" s="30" t="s">
        <v>439</v>
      </c>
      <c r="I1514" s="30">
        <v>0</v>
      </c>
      <c r="J1514" s="30">
        <v>1</v>
      </c>
      <c r="K1514" s="30">
        <v>0</v>
      </c>
      <c r="L1514" s="30">
        <v>0</v>
      </c>
      <c r="M1514" s="30" t="s">
        <v>1964</v>
      </c>
      <c r="N1514" s="30">
        <v>1</v>
      </c>
      <c r="O1514" s="22">
        <v>1</v>
      </c>
      <c r="P1514" s="22">
        <v>0</v>
      </c>
      <c r="Q1514" s="22">
        <v>1</v>
      </c>
      <c r="R1514">
        <f>IFERROR(IF(I1514=1,VLOOKUP(F1514,Lookup!$A$2:$B$15,2,FALSE),0),0.5)</f>
        <v>0</v>
      </c>
      <c r="S1514">
        <f>IF(K1514=1,1,IFERROR(IF(H1514="pass",VLOOKUP(F1514,[1]Lookup!$D$2:$E$26,2,FALSE),0),1.6))</f>
        <v>1.6</v>
      </c>
      <c r="T1514" s="6">
        <v>1.6175000000000002</v>
      </c>
      <c r="U1514" s="6">
        <f t="shared" si="23"/>
        <v>1.6175000000000002</v>
      </c>
      <c r="V1514" t="s">
        <v>168</v>
      </c>
    </row>
    <row r="1515" spans="1:22" hidden="1">
      <c r="A1515">
        <v>338</v>
      </c>
      <c r="B1515" s="30">
        <v>2</v>
      </c>
      <c r="C1515" s="30" t="s">
        <v>1</v>
      </c>
      <c r="D1515" s="30" t="s">
        <v>17</v>
      </c>
      <c r="E1515" s="30">
        <v>71</v>
      </c>
      <c r="F1515" s="30">
        <v>29</v>
      </c>
      <c r="G1515" s="30" t="s">
        <v>3185</v>
      </c>
      <c r="H1515" s="30" t="s">
        <v>439</v>
      </c>
      <c r="I1515" s="30">
        <v>0</v>
      </c>
      <c r="J1515" s="30">
        <v>1</v>
      </c>
      <c r="K1515" s="30">
        <v>0</v>
      </c>
      <c r="L1515" s="30">
        <v>0</v>
      </c>
      <c r="M1515" s="30" t="s">
        <v>1979</v>
      </c>
      <c r="N1515" s="30">
        <v>10</v>
      </c>
      <c r="O1515" s="22">
        <v>10</v>
      </c>
      <c r="P1515" s="22">
        <v>0</v>
      </c>
      <c r="Q1515" s="22">
        <v>1</v>
      </c>
      <c r="R1515">
        <f>IFERROR(IF(I1515=1,VLOOKUP(F1515,Lookup!$A$2:$B$15,2,FALSE),0),0.5)</f>
        <v>0</v>
      </c>
      <c r="S1515">
        <f>IF(K1515=1,1,IFERROR(IF(H1515="pass",VLOOKUP(F1515,[1]Lookup!$D$2:$E$26,2,FALSE),0),1.6))</f>
        <v>1.6</v>
      </c>
      <c r="T1515" s="6">
        <v>1.7750000000000001</v>
      </c>
      <c r="U1515" s="6">
        <f t="shared" si="23"/>
        <v>1.7750000000000001</v>
      </c>
      <c r="V1515" t="s">
        <v>170</v>
      </c>
    </row>
    <row r="1516" spans="1:22" hidden="1">
      <c r="A1516">
        <v>340</v>
      </c>
      <c r="B1516" s="30">
        <v>2</v>
      </c>
      <c r="C1516" s="30" t="s">
        <v>17</v>
      </c>
      <c r="D1516" s="30" t="s">
        <v>1</v>
      </c>
      <c r="E1516" s="30">
        <v>35</v>
      </c>
      <c r="F1516" s="30">
        <v>65</v>
      </c>
      <c r="G1516" s="30" t="s">
        <v>3187</v>
      </c>
      <c r="H1516" s="30" t="s">
        <v>439</v>
      </c>
      <c r="I1516" s="30">
        <v>0</v>
      </c>
      <c r="J1516" s="30">
        <v>1</v>
      </c>
      <c r="K1516" s="30">
        <v>0</v>
      </c>
      <c r="L1516" s="30">
        <v>0</v>
      </c>
      <c r="M1516" s="30" t="s">
        <v>895</v>
      </c>
      <c r="N1516" s="30">
        <v>35</v>
      </c>
      <c r="O1516" s="22">
        <v>35</v>
      </c>
      <c r="P1516" s="22">
        <v>0</v>
      </c>
      <c r="Q1516" s="22">
        <v>1</v>
      </c>
      <c r="R1516">
        <f>IFERROR(IF(I1516=1,VLOOKUP(F1516,Lookup!$A$2:$B$15,2,FALSE),0),0.5)</f>
        <v>0</v>
      </c>
      <c r="S1516">
        <f>IF(K1516=1,1,IFERROR(IF(H1516="pass",VLOOKUP(F1516,[1]Lookup!$D$2:$E$26,2,FALSE),0),1.6))</f>
        <v>1.6</v>
      </c>
      <c r="T1516" s="6">
        <v>2.2124999999999999</v>
      </c>
      <c r="U1516" s="6">
        <f t="shared" si="23"/>
        <v>2.2124999999999999</v>
      </c>
      <c r="V1516" t="s">
        <v>47</v>
      </c>
    </row>
    <row r="1517" spans="1:22" hidden="1">
      <c r="A1517">
        <v>342</v>
      </c>
      <c r="B1517" s="30">
        <v>2</v>
      </c>
      <c r="C1517" s="30" t="s">
        <v>17</v>
      </c>
      <c r="D1517" s="30" t="s">
        <v>1</v>
      </c>
      <c r="E1517" s="30">
        <v>45</v>
      </c>
      <c r="F1517" s="30">
        <v>55</v>
      </c>
      <c r="G1517" s="30" t="s">
        <v>3189</v>
      </c>
      <c r="H1517" s="30" t="s">
        <v>439</v>
      </c>
      <c r="I1517" s="30">
        <v>0</v>
      </c>
      <c r="J1517" s="30">
        <v>1</v>
      </c>
      <c r="K1517" s="30">
        <v>0</v>
      </c>
      <c r="L1517" s="30">
        <v>0</v>
      </c>
      <c r="M1517" s="30" t="s">
        <v>881</v>
      </c>
      <c r="N1517" s="30">
        <v>0</v>
      </c>
      <c r="O1517" s="22">
        <v>0</v>
      </c>
      <c r="P1517" s="22">
        <v>0</v>
      </c>
      <c r="Q1517" s="22">
        <v>1</v>
      </c>
      <c r="R1517">
        <f>IFERROR(IF(I1517=1,VLOOKUP(F1517,Lookup!$A$2:$B$15,2,FALSE),0),0.5)</f>
        <v>0</v>
      </c>
      <c r="S1517">
        <f>IF(K1517=1,1,IFERROR(IF(H1517="pass",VLOOKUP(F1517,[1]Lookup!$D$2:$E$26,2,FALSE),0),1.6))</f>
        <v>1.6</v>
      </c>
      <c r="T1517" s="6">
        <v>1.6</v>
      </c>
      <c r="U1517" s="6">
        <f t="shared" si="23"/>
        <v>1.6</v>
      </c>
      <c r="V1517" t="s">
        <v>80</v>
      </c>
    </row>
    <row r="1518" spans="1:22" hidden="1">
      <c r="A1518">
        <v>346</v>
      </c>
      <c r="B1518" s="30">
        <v>2</v>
      </c>
      <c r="C1518" s="30" t="s">
        <v>17</v>
      </c>
      <c r="D1518" s="30" t="s">
        <v>1</v>
      </c>
      <c r="E1518" s="30">
        <v>4</v>
      </c>
      <c r="F1518" s="30">
        <v>96</v>
      </c>
      <c r="G1518" s="30" t="s">
        <v>3193</v>
      </c>
      <c r="H1518" s="30" t="s">
        <v>439</v>
      </c>
      <c r="I1518" s="30">
        <v>0</v>
      </c>
      <c r="J1518" s="30">
        <v>1</v>
      </c>
      <c r="K1518" s="30">
        <v>0</v>
      </c>
      <c r="L1518" s="30">
        <v>0</v>
      </c>
      <c r="M1518" s="30" t="s">
        <v>879</v>
      </c>
      <c r="N1518" s="30">
        <v>4</v>
      </c>
      <c r="O1518" s="22">
        <v>4</v>
      </c>
      <c r="P1518" s="22">
        <v>0</v>
      </c>
      <c r="Q1518" s="22">
        <v>1</v>
      </c>
      <c r="R1518">
        <f>IFERROR(IF(I1518=1,VLOOKUP(F1518,Lookup!$A$2:$B$15,2,FALSE),0),0.5)</f>
        <v>0</v>
      </c>
      <c r="S1518">
        <f>IF(K1518=1,1,IFERROR(IF(H1518="pass",VLOOKUP(F1518,[1]Lookup!$D$2:$E$26,2,FALSE),0),1.6))</f>
        <v>3.2</v>
      </c>
      <c r="T1518" s="6">
        <v>1.6700000000000002</v>
      </c>
      <c r="U1518" s="6">
        <f t="shared" si="23"/>
        <v>3.2</v>
      </c>
      <c r="V1518" t="s">
        <v>81</v>
      </c>
    </row>
    <row r="1519" spans="1:22" hidden="1">
      <c r="A1519">
        <v>348</v>
      </c>
      <c r="B1519" s="30">
        <v>2</v>
      </c>
      <c r="C1519" s="30" t="s">
        <v>1</v>
      </c>
      <c r="D1519" s="30" t="s">
        <v>17</v>
      </c>
      <c r="E1519" s="30">
        <v>70</v>
      </c>
      <c r="F1519" s="30">
        <v>30</v>
      </c>
      <c r="G1519" s="30" t="s">
        <v>3195</v>
      </c>
      <c r="H1519" s="30" t="s">
        <v>439</v>
      </c>
      <c r="I1519" s="30">
        <v>0</v>
      </c>
      <c r="J1519" s="30">
        <v>1</v>
      </c>
      <c r="K1519" s="30">
        <v>0</v>
      </c>
      <c r="L1519" s="30">
        <v>0</v>
      </c>
      <c r="M1519" s="30" t="s">
        <v>1979</v>
      </c>
      <c r="N1519" s="30">
        <v>-1</v>
      </c>
      <c r="O1519" s="22">
        <v>-1</v>
      </c>
      <c r="P1519" s="22">
        <v>0</v>
      </c>
      <c r="Q1519" s="22">
        <v>1</v>
      </c>
      <c r="R1519">
        <f>IFERROR(IF(I1519=1,VLOOKUP(F1519,Lookup!$A$2:$B$15,2,FALSE),0),0.5)</f>
        <v>0</v>
      </c>
      <c r="S1519">
        <f>IF(K1519=1,1,IFERROR(IF(H1519="pass",VLOOKUP(F1519,[1]Lookup!$D$2:$E$26,2,FALSE),0),1.6))</f>
        <v>1.6</v>
      </c>
      <c r="T1519" s="6">
        <v>1.5825</v>
      </c>
      <c r="U1519" s="6">
        <f t="shared" si="23"/>
        <v>1.5825</v>
      </c>
      <c r="V1519" t="s">
        <v>170</v>
      </c>
    </row>
    <row r="1520" spans="1:22" hidden="1">
      <c r="A1520">
        <v>349</v>
      </c>
      <c r="B1520" s="30">
        <v>2</v>
      </c>
      <c r="C1520" s="30" t="s">
        <v>1</v>
      </c>
      <c r="D1520" s="30" t="s">
        <v>17</v>
      </c>
      <c r="E1520" s="30">
        <v>60</v>
      </c>
      <c r="F1520" s="30">
        <v>40</v>
      </c>
      <c r="G1520" s="30" t="s">
        <v>3196</v>
      </c>
      <c r="H1520" s="30" t="s">
        <v>439</v>
      </c>
      <c r="I1520" s="30">
        <v>0</v>
      </c>
      <c r="J1520" s="30">
        <v>1</v>
      </c>
      <c r="K1520" s="30">
        <v>0</v>
      </c>
      <c r="L1520" s="30">
        <v>0</v>
      </c>
      <c r="M1520" s="30" t="s">
        <v>1962</v>
      </c>
      <c r="N1520" s="30">
        <v>35</v>
      </c>
      <c r="O1520" s="22">
        <v>35</v>
      </c>
      <c r="P1520" s="22">
        <v>0</v>
      </c>
      <c r="Q1520" s="22">
        <v>1</v>
      </c>
      <c r="R1520">
        <f>IFERROR(IF(I1520=1,VLOOKUP(F1520,Lookup!$A$2:$B$15,2,FALSE),0),0.5)</f>
        <v>0</v>
      </c>
      <c r="S1520">
        <f>IF(K1520=1,1,IFERROR(IF(H1520="pass",VLOOKUP(F1520,[1]Lookup!$D$2:$E$26,2,FALSE),0),1.6))</f>
        <v>1.6</v>
      </c>
      <c r="T1520" s="6">
        <v>2.2124999999999999</v>
      </c>
      <c r="U1520" s="6">
        <f t="shared" si="23"/>
        <v>2.2124999999999999</v>
      </c>
      <c r="V1520" t="s">
        <v>487</v>
      </c>
    </row>
    <row r="1521" spans="1:22" hidden="1">
      <c r="A1521">
        <v>351</v>
      </c>
      <c r="B1521" s="30">
        <v>2</v>
      </c>
      <c r="C1521" s="30" t="s">
        <v>1</v>
      </c>
      <c r="D1521" s="30" t="s">
        <v>17</v>
      </c>
      <c r="E1521" s="30">
        <v>57</v>
      </c>
      <c r="F1521" s="30">
        <v>43</v>
      </c>
      <c r="G1521" s="30" t="s">
        <v>3198</v>
      </c>
      <c r="H1521" s="30" t="s">
        <v>439</v>
      </c>
      <c r="I1521" s="30">
        <v>0</v>
      </c>
      <c r="J1521" s="30">
        <v>1</v>
      </c>
      <c r="K1521" s="30">
        <v>0</v>
      </c>
      <c r="L1521" s="30">
        <v>0</v>
      </c>
      <c r="M1521" s="30" t="s">
        <v>1964</v>
      </c>
      <c r="N1521" s="30">
        <v>14</v>
      </c>
      <c r="O1521" s="22">
        <v>14</v>
      </c>
      <c r="P1521" s="22">
        <v>0</v>
      </c>
      <c r="Q1521" s="22">
        <v>1</v>
      </c>
      <c r="R1521">
        <f>IFERROR(IF(I1521=1,VLOOKUP(F1521,Lookup!$A$2:$B$15,2,FALSE),0),0.5)</f>
        <v>0</v>
      </c>
      <c r="S1521">
        <f>IF(K1521=1,1,IFERROR(IF(H1521="pass",VLOOKUP(F1521,[1]Lookup!$D$2:$E$26,2,FALSE),0),1.6))</f>
        <v>1.6</v>
      </c>
      <c r="T1521" s="6">
        <v>1.845</v>
      </c>
      <c r="U1521" s="6">
        <f t="shared" si="23"/>
        <v>1.845</v>
      </c>
      <c r="V1521" t="s">
        <v>168</v>
      </c>
    </row>
    <row r="1522" spans="1:22" hidden="1">
      <c r="A1522">
        <v>352</v>
      </c>
      <c r="B1522" s="30">
        <v>2</v>
      </c>
      <c r="C1522" s="30" t="s">
        <v>1</v>
      </c>
      <c r="D1522" s="30" t="s">
        <v>17</v>
      </c>
      <c r="E1522" s="30">
        <v>42</v>
      </c>
      <c r="F1522" s="30">
        <v>58</v>
      </c>
      <c r="G1522" s="30" t="s">
        <v>3199</v>
      </c>
      <c r="H1522" s="30" t="s">
        <v>439</v>
      </c>
      <c r="I1522" s="30">
        <v>0</v>
      </c>
      <c r="J1522" s="30">
        <v>1</v>
      </c>
      <c r="K1522" s="30">
        <v>0</v>
      </c>
      <c r="L1522" s="30">
        <v>0</v>
      </c>
      <c r="M1522" s="30" t="s">
        <v>1962</v>
      </c>
      <c r="N1522" s="30">
        <v>33</v>
      </c>
      <c r="O1522" s="22">
        <v>33</v>
      </c>
      <c r="P1522" s="22">
        <v>0</v>
      </c>
      <c r="Q1522" s="22">
        <v>1</v>
      </c>
      <c r="R1522">
        <f>IFERROR(IF(I1522=1,VLOOKUP(F1522,Lookup!$A$2:$B$15,2,FALSE),0),0.5)</f>
        <v>0</v>
      </c>
      <c r="S1522">
        <f>IF(K1522=1,1,IFERROR(IF(H1522="pass",VLOOKUP(F1522,[1]Lookup!$D$2:$E$26,2,FALSE),0),1.6))</f>
        <v>1.6</v>
      </c>
      <c r="T1522" s="6">
        <v>2.1775000000000002</v>
      </c>
      <c r="U1522" s="6">
        <f t="shared" si="23"/>
        <v>2.1775000000000002</v>
      </c>
      <c r="V1522" t="s">
        <v>487</v>
      </c>
    </row>
    <row r="1523" spans="1:22" hidden="1">
      <c r="A1523">
        <v>356</v>
      </c>
      <c r="B1523" s="30">
        <v>2</v>
      </c>
      <c r="C1523" s="30" t="s">
        <v>1</v>
      </c>
      <c r="D1523" s="30" t="s">
        <v>17</v>
      </c>
      <c r="E1523" s="30">
        <v>7</v>
      </c>
      <c r="F1523" s="30">
        <v>93</v>
      </c>
      <c r="G1523" s="30" t="s">
        <v>3203</v>
      </c>
      <c r="H1523" s="30" t="s">
        <v>439</v>
      </c>
      <c r="I1523" s="30">
        <v>0</v>
      </c>
      <c r="J1523" s="30">
        <v>1</v>
      </c>
      <c r="K1523" s="30">
        <v>0</v>
      </c>
      <c r="L1523" s="30">
        <v>0</v>
      </c>
      <c r="M1523" s="30" t="s">
        <v>1979</v>
      </c>
      <c r="N1523" s="30">
        <v>7</v>
      </c>
      <c r="O1523" s="22">
        <v>7</v>
      </c>
      <c r="P1523" s="22">
        <v>0</v>
      </c>
      <c r="Q1523" s="22">
        <v>1</v>
      </c>
      <c r="R1523">
        <f>IFERROR(IF(I1523=1,VLOOKUP(F1523,Lookup!$A$2:$B$15,2,FALSE),0),0.5)</f>
        <v>0</v>
      </c>
      <c r="S1523">
        <f>IF(K1523=1,1,IFERROR(IF(H1523="pass",VLOOKUP(F1523,[1]Lookup!$D$2:$E$26,2,FALSE),0),1.6))</f>
        <v>2.7</v>
      </c>
      <c r="T1523" s="6">
        <v>1.7225000000000001</v>
      </c>
      <c r="U1523" s="6">
        <f t="shared" si="23"/>
        <v>2.3676500000000003</v>
      </c>
      <c r="V1523" t="s">
        <v>170</v>
      </c>
    </row>
    <row r="1524" spans="1:22" hidden="1">
      <c r="A1524">
        <v>358</v>
      </c>
      <c r="B1524" s="30">
        <v>2</v>
      </c>
      <c r="C1524" s="30" t="s">
        <v>17</v>
      </c>
      <c r="D1524" s="30" t="s">
        <v>1</v>
      </c>
      <c r="E1524" s="30">
        <v>74</v>
      </c>
      <c r="F1524" s="30">
        <v>26</v>
      </c>
      <c r="G1524" s="30" t="s">
        <v>3205</v>
      </c>
      <c r="H1524" s="30" t="s">
        <v>439</v>
      </c>
      <c r="I1524" s="30">
        <v>0</v>
      </c>
      <c r="J1524" s="30">
        <v>1</v>
      </c>
      <c r="K1524" s="30">
        <v>0</v>
      </c>
      <c r="L1524" s="30">
        <v>0</v>
      </c>
      <c r="M1524" s="30" t="s">
        <v>897</v>
      </c>
      <c r="N1524" s="30">
        <v>0</v>
      </c>
      <c r="O1524" s="22">
        <v>0</v>
      </c>
      <c r="P1524" s="22">
        <v>0</v>
      </c>
      <c r="Q1524" s="22">
        <v>1</v>
      </c>
      <c r="R1524">
        <f>IFERROR(IF(I1524=1,VLOOKUP(F1524,Lookup!$A$2:$B$15,2,FALSE),0),0.5)</f>
        <v>0</v>
      </c>
      <c r="S1524">
        <f>IF(K1524=1,1,IFERROR(IF(H1524="pass",VLOOKUP(F1524,[1]Lookup!$D$2:$E$26,2,FALSE),0),1.6))</f>
        <v>1.6</v>
      </c>
      <c r="T1524" s="6">
        <v>1.6</v>
      </c>
      <c r="U1524" s="6">
        <f t="shared" si="23"/>
        <v>1.6</v>
      </c>
      <c r="V1524" t="s">
        <v>60</v>
      </c>
    </row>
    <row r="1525" spans="1:22" hidden="1">
      <c r="A1525">
        <v>368</v>
      </c>
      <c r="B1525" s="30">
        <v>2</v>
      </c>
      <c r="C1525" s="30" t="s">
        <v>2</v>
      </c>
      <c r="D1525" s="30" t="s">
        <v>25</v>
      </c>
      <c r="E1525" s="30">
        <v>61</v>
      </c>
      <c r="F1525" s="30">
        <v>39</v>
      </c>
      <c r="G1525" s="30" t="s">
        <v>3215</v>
      </c>
      <c r="H1525" s="30" t="s">
        <v>439</v>
      </c>
      <c r="I1525" s="30">
        <v>0</v>
      </c>
      <c r="J1525" s="30">
        <v>1</v>
      </c>
      <c r="K1525" s="30">
        <v>0</v>
      </c>
      <c r="L1525" s="30">
        <v>0</v>
      </c>
      <c r="M1525" s="30" t="s">
        <v>1139</v>
      </c>
      <c r="N1525" s="30">
        <v>-2</v>
      </c>
      <c r="O1525" s="22">
        <v>-2</v>
      </c>
      <c r="P1525" s="22">
        <v>0</v>
      </c>
      <c r="Q1525" s="22">
        <v>1</v>
      </c>
      <c r="R1525">
        <f>IFERROR(IF(I1525=1,VLOOKUP(F1525,Lookup!$A$2:$B$15,2,FALSE),0),0.5)</f>
        <v>0</v>
      </c>
      <c r="S1525">
        <f>IF(K1525=1,1,IFERROR(IF(H1525="pass",VLOOKUP(F1525,[1]Lookup!$D$2:$E$26,2,FALSE),0),1.6))</f>
        <v>1.6</v>
      </c>
      <c r="T1525" s="6">
        <v>1.5650000000000002</v>
      </c>
      <c r="U1525" s="6">
        <f t="shared" si="23"/>
        <v>1.5650000000000002</v>
      </c>
      <c r="V1525" t="s">
        <v>88</v>
      </c>
    </row>
    <row r="1526" spans="1:22" hidden="1">
      <c r="A1526">
        <v>373</v>
      </c>
      <c r="B1526" s="30">
        <v>2</v>
      </c>
      <c r="C1526" s="30" t="s">
        <v>2</v>
      </c>
      <c r="D1526" s="30" t="s">
        <v>25</v>
      </c>
      <c r="E1526" s="30">
        <v>45</v>
      </c>
      <c r="F1526" s="30">
        <v>55</v>
      </c>
      <c r="G1526" s="30" t="s">
        <v>3220</v>
      </c>
      <c r="H1526" s="30" t="s">
        <v>439</v>
      </c>
      <c r="I1526" s="30">
        <v>0</v>
      </c>
      <c r="J1526" s="30">
        <v>1</v>
      </c>
      <c r="K1526" s="30">
        <v>0</v>
      </c>
      <c r="L1526" s="30">
        <v>0</v>
      </c>
      <c r="M1526" s="30" t="s">
        <v>1160</v>
      </c>
      <c r="N1526" s="30">
        <v>-5</v>
      </c>
      <c r="O1526" s="22">
        <v>-5</v>
      </c>
      <c r="P1526" s="22">
        <v>0</v>
      </c>
      <c r="Q1526" s="22">
        <v>1</v>
      </c>
      <c r="R1526">
        <f>IFERROR(IF(I1526=1,VLOOKUP(F1526,Lookup!$A$2:$B$15,2,FALSE),0),0.5)</f>
        <v>0</v>
      </c>
      <c r="S1526">
        <f>IF(K1526=1,1,IFERROR(IF(H1526="pass",VLOOKUP(F1526,[1]Lookup!$D$2:$E$26,2,FALSE),0),1.6))</f>
        <v>1.6</v>
      </c>
      <c r="T1526" s="6">
        <v>1.5125000000000002</v>
      </c>
      <c r="U1526" s="6">
        <f t="shared" si="23"/>
        <v>1.5125000000000002</v>
      </c>
      <c r="V1526" t="s">
        <v>180</v>
      </c>
    </row>
    <row r="1527" spans="1:22" hidden="1">
      <c r="A1527">
        <v>376</v>
      </c>
      <c r="B1527" s="30">
        <v>2</v>
      </c>
      <c r="C1527" s="30" t="s">
        <v>2</v>
      </c>
      <c r="D1527" s="30" t="s">
        <v>25</v>
      </c>
      <c r="E1527" s="30">
        <v>36</v>
      </c>
      <c r="F1527" s="30">
        <v>64</v>
      </c>
      <c r="G1527" s="30" t="s">
        <v>3223</v>
      </c>
      <c r="H1527" s="30" t="s">
        <v>439</v>
      </c>
      <c r="I1527" s="30">
        <v>0</v>
      </c>
      <c r="J1527" s="30">
        <v>1</v>
      </c>
      <c r="K1527" s="30">
        <v>0</v>
      </c>
      <c r="L1527" s="30">
        <v>0</v>
      </c>
      <c r="M1527" s="30" t="s">
        <v>1167</v>
      </c>
      <c r="N1527" s="30">
        <v>11</v>
      </c>
      <c r="O1527" s="22">
        <v>11</v>
      </c>
      <c r="P1527" s="22">
        <v>0</v>
      </c>
      <c r="Q1527" s="22">
        <v>1</v>
      </c>
      <c r="R1527">
        <f>IFERROR(IF(I1527=1,VLOOKUP(F1527,Lookup!$A$2:$B$15,2,FALSE),0),0.5)</f>
        <v>0</v>
      </c>
      <c r="S1527">
        <f>IF(K1527=1,1,IFERROR(IF(H1527="pass",VLOOKUP(F1527,[1]Lookup!$D$2:$E$26,2,FALSE),0),1.6))</f>
        <v>1.6</v>
      </c>
      <c r="T1527" s="6">
        <v>1.7925</v>
      </c>
      <c r="U1527" s="6">
        <f t="shared" si="23"/>
        <v>1.7925</v>
      </c>
      <c r="V1527" t="s">
        <v>52</v>
      </c>
    </row>
    <row r="1528" spans="1:22" hidden="1">
      <c r="A1528">
        <v>378</v>
      </c>
      <c r="B1528" s="30">
        <v>2</v>
      </c>
      <c r="C1528" s="30" t="s">
        <v>2</v>
      </c>
      <c r="D1528" s="30" t="s">
        <v>25</v>
      </c>
      <c r="E1528" s="30">
        <v>11</v>
      </c>
      <c r="F1528" s="30">
        <v>89</v>
      </c>
      <c r="G1528" s="30" t="s">
        <v>3225</v>
      </c>
      <c r="H1528" s="30" t="s">
        <v>439</v>
      </c>
      <c r="I1528" s="30">
        <v>0</v>
      </c>
      <c r="J1528" s="30">
        <v>1</v>
      </c>
      <c r="K1528" s="30">
        <v>0</v>
      </c>
      <c r="L1528" s="30">
        <v>0</v>
      </c>
      <c r="M1528" s="30" t="s">
        <v>1135</v>
      </c>
      <c r="N1528" s="30">
        <v>11</v>
      </c>
      <c r="O1528" s="22">
        <v>11</v>
      </c>
      <c r="P1528" s="22">
        <v>0</v>
      </c>
      <c r="Q1528" s="22">
        <v>1</v>
      </c>
      <c r="R1528">
        <f>IFERROR(IF(I1528=1,VLOOKUP(F1528,Lookup!$A$2:$B$15,2,FALSE),0),0.5)</f>
        <v>0</v>
      </c>
      <c r="S1528">
        <f>IF(K1528=1,1,IFERROR(IF(H1528="pass",VLOOKUP(F1528,[1]Lookup!$D$2:$E$26,2,FALSE),0),1.6))</f>
        <v>2.2000000000000002</v>
      </c>
      <c r="T1528" s="6">
        <v>1.7925</v>
      </c>
      <c r="U1528" s="6">
        <f t="shared" si="23"/>
        <v>2.0614500000000002</v>
      </c>
      <c r="V1528" t="s">
        <v>38</v>
      </c>
    </row>
    <row r="1529" spans="1:22" hidden="1">
      <c r="A1529">
        <v>379</v>
      </c>
      <c r="B1529" s="30">
        <v>2</v>
      </c>
      <c r="C1529" s="30" t="s">
        <v>2</v>
      </c>
      <c r="D1529" s="30" t="s">
        <v>25</v>
      </c>
      <c r="E1529" s="30">
        <v>11</v>
      </c>
      <c r="F1529" s="30">
        <v>89</v>
      </c>
      <c r="G1529" s="30" t="s">
        <v>3226</v>
      </c>
      <c r="H1529" s="30" t="s">
        <v>439</v>
      </c>
      <c r="I1529" s="30">
        <v>0</v>
      </c>
      <c r="J1529" s="30">
        <v>1</v>
      </c>
      <c r="K1529" s="30">
        <v>0</v>
      </c>
      <c r="L1529" s="30">
        <v>0</v>
      </c>
      <c r="M1529" s="30" t="s">
        <v>1135</v>
      </c>
      <c r="N1529" s="30">
        <v>6</v>
      </c>
      <c r="O1529" s="22">
        <v>6</v>
      </c>
      <c r="P1529" s="22">
        <v>0</v>
      </c>
      <c r="Q1529" s="22">
        <v>1</v>
      </c>
      <c r="R1529">
        <f>IFERROR(IF(I1529=1,VLOOKUP(F1529,Lookup!$A$2:$B$15,2,FALSE),0),0.5)</f>
        <v>0</v>
      </c>
      <c r="S1529">
        <f>IF(K1529=1,1,IFERROR(IF(H1529="pass",VLOOKUP(F1529,[1]Lookup!$D$2:$E$26,2,FALSE),0),1.6))</f>
        <v>2.2000000000000002</v>
      </c>
      <c r="T1529" s="6">
        <v>1.7050000000000001</v>
      </c>
      <c r="U1529" s="6">
        <f t="shared" si="23"/>
        <v>2.0317000000000003</v>
      </c>
      <c r="V1529" t="s">
        <v>38</v>
      </c>
    </row>
    <row r="1530" spans="1:22" hidden="1">
      <c r="A1530">
        <v>382</v>
      </c>
      <c r="B1530" s="30">
        <v>2</v>
      </c>
      <c r="C1530" s="30" t="s">
        <v>25</v>
      </c>
      <c r="D1530" s="30" t="s">
        <v>2</v>
      </c>
      <c r="E1530" s="30">
        <v>55</v>
      </c>
      <c r="F1530" s="30">
        <v>45</v>
      </c>
      <c r="G1530" s="30" t="s">
        <v>3229</v>
      </c>
      <c r="H1530" s="30" t="s">
        <v>439</v>
      </c>
      <c r="I1530" s="30">
        <v>0</v>
      </c>
      <c r="J1530" s="30">
        <v>1</v>
      </c>
      <c r="K1530" s="30">
        <v>0</v>
      </c>
      <c r="L1530" s="30">
        <v>0</v>
      </c>
      <c r="M1530" s="30" t="s">
        <v>1693</v>
      </c>
      <c r="N1530" s="30">
        <v>22</v>
      </c>
      <c r="O1530" s="22">
        <v>22</v>
      </c>
      <c r="P1530" s="22">
        <v>0</v>
      </c>
      <c r="Q1530" s="22">
        <v>1</v>
      </c>
      <c r="R1530">
        <f>IFERROR(IF(I1530=1,VLOOKUP(F1530,Lookup!$A$2:$B$15,2,FALSE),0),0.5)</f>
        <v>0</v>
      </c>
      <c r="S1530">
        <f>IF(K1530=1,1,IFERROR(IF(H1530="pass",VLOOKUP(F1530,[1]Lookup!$D$2:$E$26,2,FALSE),0),1.6))</f>
        <v>1.6</v>
      </c>
      <c r="T1530" s="6">
        <v>1.9850000000000001</v>
      </c>
      <c r="U1530" s="6">
        <f t="shared" si="23"/>
        <v>1.9850000000000001</v>
      </c>
      <c r="V1530" t="s">
        <v>126</v>
      </c>
    </row>
    <row r="1531" spans="1:22" hidden="1">
      <c r="A1531">
        <v>383</v>
      </c>
      <c r="B1531" s="30">
        <v>2</v>
      </c>
      <c r="C1531" s="30" t="s">
        <v>25</v>
      </c>
      <c r="D1531" s="30" t="s">
        <v>2</v>
      </c>
      <c r="E1531" s="30">
        <v>33</v>
      </c>
      <c r="F1531" s="30">
        <v>67</v>
      </c>
      <c r="G1531" s="30" t="s">
        <v>3230</v>
      </c>
      <c r="H1531" s="30" t="s">
        <v>439</v>
      </c>
      <c r="I1531" s="30">
        <v>0</v>
      </c>
      <c r="J1531" s="30">
        <v>1</v>
      </c>
      <c r="K1531" s="30">
        <v>0</v>
      </c>
      <c r="L1531" s="30">
        <v>0</v>
      </c>
      <c r="M1531" s="30" t="s">
        <v>1693</v>
      </c>
      <c r="N1531" s="30">
        <v>13</v>
      </c>
      <c r="O1531" s="22">
        <v>13</v>
      </c>
      <c r="P1531" s="22">
        <v>0</v>
      </c>
      <c r="Q1531" s="22">
        <v>1</v>
      </c>
      <c r="R1531">
        <f>IFERROR(IF(I1531=1,VLOOKUP(F1531,Lookup!$A$2:$B$15,2,FALSE),0),0.5)</f>
        <v>0</v>
      </c>
      <c r="S1531">
        <f>IF(K1531=1,1,IFERROR(IF(H1531="pass",VLOOKUP(F1531,[1]Lookup!$D$2:$E$26,2,FALSE),0),1.6))</f>
        <v>1.6</v>
      </c>
      <c r="T1531" s="6">
        <v>1.8275000000000001</v>
      </c>
      <c r="U1531" s="6">
        <f t="shared" si="23"/>
        <v>1.8275000000000001</v>
      </c>
      <c r="V1531" t="s">
        <v>126</v>
      </c>
    </row>
    <row r="1532" spans="1:22" hidden="1">
      <c r="A1532">
        <v>386</v>
      </c>
      <c r="B1532" s="30">
        <v>2</v>
      </c>
      <c r="C1532" s="30" t="s">
        <v>2</v>
      </c>
      <c r="D1532" s="30" t="s">
        <v>25</v>
      </c>
      <c r="E1532" s="30">
        <v>55</v>
      </c>
      <c r="F1532" s="30">
        <v>45</v>
      </c>
      <c r="G1532" s="30" t="s">
        <v>3233</v>
      </c>
      <c r="H1532" s="30" t="s">
        <v>439</v>
      </c>
      <c r="I1532" s="30">
        <v>0</v>
      </c>
      <c r="J1532" s="30">
        <v>1</v>
      </c>
      <c r="K1532" s="30">
        <v>0</v>
      </c>
      <c r="L1532" s="30">
        <v>0</v>
      </c>
      <c r="M1532" s="30" t="s">
        <v>1144</v>
      </c>
      <c r="N1532" s="30">
        <v>26</v>
      </c>
      <c r="O1532" s="22">
        <v>26</v>
      </c>
      <c r="P1532" s="22">
        <v>0</v>
      </c>
      <c r="Q1532" s="22">
        <v>1</v>
      </c>
      <c r="R1532">
        <f>IFERROR(IF(I1532=1,VLOOKUP(F1532,Lookup!$A$2:$B$15,2,FALSE),0),0.5)</f>
        <v>0</v>
      </c>
      <c r="S1532">
        <f>IF(K1532=1,1,IFERROR(IF(H1532="pass",VLOOKUP(F1532,[1]Lookup!$D$2:$E$26,2,FALSE),0),1.6))</f>
        <v>1.6</v>
      </c>
      <c r="T1532" s="6">
        <v>2.0550000000000002</v>
      </c>
      <c r="U1532" s="6">
        <f t="shared" si="23"/>
        <v>2.0550000000000002</v>
      </c>
      <c r="V1532" t="s">
        <v>62</v>
      </c>
    </row>
    <row r="1533" spans="1:22" hidden="1">
      <c r="A1533">
        <v>387</v>
      </c>
      <c r="B1533" s="30">
        <v>2</v>
      </c>
      <c r="C1533" s="30" t="s">
        <v>25</v>
      </c>
      <c r="D1533" s="30" t="s">
        <v>2</v>
      </c>
      <c r="E1533" s="30">
        <v>45</v>
      </c>
      <c r="F1533" s="30">
        <v>55</v>
      </c>
      <c r="G1533" s="30" t="s">
        <v>3234</v>
      </c>
      <c r="H1533" s="30" t="s">
        <v>439</v>
      </c>
      <c r="I1533" s="30">
        <v>0</v>
      </c>
      <c r="J1533" s="30">
        <v>1</v>
      </c>
      <c r="K1533" s="30">
        <v>0</v>
      </c>
      <c r="L1533" s="30">
        <v>0</v>
      </c>
      <c r="M1533" s="30" t="s">
        <v>1685</v>
      </c>
      <c r="N1533" s="30">
        <v>-5</v>
      </c>
      <c r="O1533" s="22">
        <v>-5</v>
      </c>
      <c r="P1533" s="22">
        <v>0</v>
      </c>
      <c r="Q1533" s="22">
        <v>1</v>
      </c>
      <c r="R1533">
        <f>IFERROR(IF(I1533=1,VLOOKUP(F1533,Lookup!$A$2:$B$15,2,FALSE),0),0.5)</f>
        <v>0</v>
      </c>
      <c r="S1533">
        <f>IF(K1533=1,1,IFERROR(IF(H1533="pass",VLOOKUP(F1533,[1]Lookup!$D$2:$E$26,2,FALSE),0),1.6))</f>
        <v>1.6</v>
      </c>
      <c r="T1533" s="6">
        <v>1.5125000000000002</v>
      </c>
      <c r="U1533" s="6">
        <f t="shared" si="23"/>
        <v>1.5125000000000002</v>
      </c>
      <c r="V1533" t="s">
        <v>39</v>
      </c>
    </row>
    <row r="1534" spans="1:22" hidden="1">
      <c r="A1534">
        <v>388</v>
      </c>
      <c r="B1534" s="30">
        <v>2</v>
      </c>
      <c r="C1534" s="30" t="s">
        <v>25</v>
      </c>
      <c r="D1534" s="30" t="s">
        <v>2</v>
      </c>
      <c r="E1534" s="30">
        <v>34</v>
      </c>
      <c r="F1534" s="30">
        <v>66</v>
      </c>
      <c r="G1534" s="30" t="s">
        <v>3235</v>
      </c>
      <c r="H1534" s="30" t="s">
        <v>439</v>
      </c>
      <c r="I1534" s="30">
        <v>0</v>
      </c>
      <c r="J1534" s="30">
        <v>1</v>
      </c>
      <c r="K1534" s="30">
        <v>0</v>
      </c>
      <c r="L1534" s="30">
        <v>0</v>
      </c>
      <c r="M1534" s="30" t="s">
        <v>649</v>
      </c>
      <c r="N1534" s="30">
        <v>0</v>
      </c>
      <c r="O1534" s="22">
        <v>0</v>
      </c>
      <c r="P1534" s="22">
        <v>0</v>
      </c>
      <c r="Q1534" s="22">
        <v>1</v>
      </c>
      <c r="R1534">
        <f>IFERROR(IF(I1534=1,VLOOKUP(F1534,Lookup!$A$2:$B$15,2,FALSE),0),0.5)</f>
        <v>0</v>
      </c>
      <c r="S1534">
        <f>IF(K1534=1,1,IFERROR(IF(H1534="pass",VLOOKUP(F1534,[1]Lookup!$D$2:$E$26,2,FALSE),0),1.6))</f>
        <v>1.6</v>
      </c>
      <c r="T1534" s="6">
        <v>1.6</v>
      </c>
      <c r="U1534" s="6">
        <f t="shared" si="23"/>
        <v>1.6</v>
      </c>
      <c r="V1534" t="s">
        <v>150</v>
      </c>
    </row>
    <row r="1535" spans="1:22" hidden="1">
      <c r="A1535">
        <v>390</v>
      </c>
      <c r="B1535" s="30">
        <v>2</v>
      </c>
      <c r="C1535" s="30" t="s">
        <v>25</v>
      </c>
      <c r="D1535" s="30" t="s">
        <v>2</v>
      </c>
      <c r="E1535" s="30">
        <v>28</v>
      </c>
      <c r="F1535" s="30">
        <v>72</v>
      </c>
      <c r="G1535" s="30" t="s">
        <v>3237</v>
      </c>
      <c r="H1535" s="30" t="s">
        <v>439</v>
      </c>
      <c r="I1535" s="30">
        <v>0</v>
      </c>
      <c r="J1535" s="30">
        <v>1</v>
      </c>
      <c r="K1535" s="30">
        <v>0</v>
      </c>
      <c r="L1535" s="30">
        <v>0</v>
      </c>
      <c r="M1535" s="30" t="s">
        <v>1685</v>
      </c>
      <c r="N1535" s="30">
        <v>-6</v>
      </c>
      <c r="O1535" s="22">
        <v>-6</v>
      </c>
      <c r="P1535" s="22">
        <v>0</v>
      </c>
      <c r="Q1535" s="22">
        <v>1</v>
      </c>
      <c r="R1535">
        <f>IFERROR(IF(I1535=1,VLOOKUP(F1535,Lookup!$A$2:$B$15,2,FALSE),0),0.5)</f>
        <v>0</v>
      </c>
      <c r="S1535">
        <f>IF(K1535=1,1,IFERROR(IF(H1535="pass",VLOOKUP(F1535,[1]Lookup!$D$2:$E$26,2,FALSE),0),1.6))</f>
        <v>1.6</v>
      </c>
      <c r="T1535" s="6">
        <v>1.4950000000000001</v>
      </c>
      <c r="U1535" s="6">
        <f t="shared" si="23"/>
        <v>1.4950000000000001</v>
      </c>
      <c r="V1535" t="s">
        <v>39</v>
      </c>
    </row>
    <row r="1536" spans="1:22" hidden="1">
      <c r="A1536">
        <v>393</v>
      </c>
      <c r="B1536" s="30">
        <v>2</v>
      </c>
      <c r="C1536" s="30" t="s">
        <v>2</v>
      </c>
      <c r="D1536" s="30" t="s">
        <v>25</v>
      </c>
      <c r="E1536" s="30">
        <v>53</v>
      </c>
      <c r="F1536" s="30">
        <v>47</v>
      </c>
      <c r="G1536" s="30" t="s">
        <v>3240</v>
      </c>
      <c r="H1536" s="30" t="s">
        <v>439</v>
      </c>
      <c r="I1536" s="30">
        <v>0</v>
      </c>
      <c r="J1536" s="30">
        <v>1</v>
      </c>
      <c r="K1536" s="30">
        <v>0</v>
      </c>
      <c r="L1536" s="30">
        <v>0</v>
      </c>
      <c r="M1536" s="30" t="s">
        <v>1160</v>
      </c>
      <c r="N1536" s="30">
        <v>0</v>
      </c>
      <c r="O1536" s="22">
        <v>0</v>
      </c>
      <c r="P1536" s="22">
        <v>0</v>
      </c>
      <c r="Q1536" s="22">
        <v>1</v>
      </c>
      <c r="R1536">
        <f>IFERROR(IF(I1536=1,VLOOKUP(F1536,Lookup!$A$2:$B$15,2,FALSE),0),0.5)</f>
        <v>0</v>
      </c>
      <c r="S1536">
        <f>IF(K1536=1,1,IFERROR(IF(H1536="pass",VLOOKUP(F1536,[1]Lookup!$D$2:$E$26,2,FALSE),0),1.6))</f>
        <v>1.6</v>
      </c>
      <c r="T1536" s="6">
        <v>1.6</v>
      </c>
      <c r="U1536" s="6">
        <f t="shared" si="23"/>
        <v>1.6</v>
      </c>
      <c r="V1536" t="s">
        <v>180</v>
      </c>
    </row>
    <row r="1537" spans="1:22" hidden="1">
      <c r="A1537">
        <v>395</v>
      </c>
      <c r="B1537" s="30">
        <v>2</v>
      </c>
      <c r="C1537" s="30" t="s">
        <v>2</v>
      </c>
      <c r="D1537" s="30" t="s">
        <v>25</v>
      </c>
      <c r="E1537" s="30">
        <v>28</v>
      </c>
      <c r="F1537" s="30">
        <v>72</v>
      </c>
      <c r="G1537" s="30" t="s">
        <v>3242</v>
      </c>
      <c r="H1537" s="30" t="s">
        <v>439</v>
      </c>
      <c r="I1537" s="30">
        <v>0</v>
      </c>
      <c r="J1537" s="30">
        <v>1</v>
      </c>
      <c r="K1537" s="30">
        <v>0</v>
      </c>
      <c r="L1537" s="30">
        <v>0</v>
      </c>
      <c r="M1537" s="30" t="s">
        <v>1144</v>
      </c>
      <c r="N1537" s="30">
        <v>7</v>
      </c>
      <c r="O1537" s="22">
        <v>7</v>
      </c>
      <c r="P1537" s="22">
        <v>0</v>
      </c>
      <c r="Q1537" s="22">
        <v>1</v>
      </c>
      <c r="R1537">
        <f>IFERROR(IF(I1537=1,VLOOKUP(F1537,Lookup!$A$2:$B$15,2,FALSE),0),0.5)</f>
        <v>0</v>
      </c>
      <c r="S1537">
        <f>IF(K1537=1,1,IFERROR(IF(H1537="pass",VLOOKUP(F1537,[1]Lookup!$D$2:$E$26,2,FALSE),0),1.6))</f>
        <v>1.6</v>
      </c>
      <c r="T1537" s="6">
        <v>1.7225000000000001</v>
      </c>
      <c r="U1537" s="6">
        <f t="shared" si="23"/>
        <v>1.7225000000000001</v>
      </c>
      <c r="V1537" t="s">
        <v>62</v>
      </c>
    </row>
    <row r="1538" spans="1:22" hidden="1">
      <c r="A1538">
        <v>396</v>
      </c>
      <c r="B1538" s="30">
        <v>2</v>
      </c>
      <c r="C1538" s="30" t="s">
        <v>2</v>
      </c>
      <c r="D1538" s="30" t="s">
        <v>25</v>
      </c>
      <c r="E1538" s="30">
        <v>18</v>
      </c>
      <c r="F1538" s="30">
        <v>82</v>
      </c>
      <c r="G1538" s="30" t="s">
        <v>3243</v>
      </c>
      <c r="H1538" s="30" t="s">
        <v>439</v>
      </c>
      <c r="I1538" s="30">
        <v>0</v>
      </c>
      <c r="J1538" s="30">
        <v>1</v>
      </c>
      <c r="K1538" s="30">
        <v>0</v>
      </c>
      <c r="L1538" s="30">
        <v>0</v>
      </c>
      <c r="M1538" s="30" t="s">
        <v>1144</v>
      </c>
      <c r="N1538" s="30">
        <v>4</v>
      </c>
      <c r="O1538" s="22">
        <v>4</v>
      </c>
      <c r="P1538" s="22">
        <v>0</v>
      </c>
      <c r="Q1538" s="22">
        <v>1</v>
      </c>
      <c r="R1538">
        <f>IFERROR(IF(I1538=1,VLOOKUP(F1538,Lookup!$A$2:$B$15,2,FALSE),0),0.5)</f>
        <v>0</v>
      </c>
      <c r="S1538">
        <f>IF(K1538=1,1,IFERROR(IF(H1538="pass",VLOOKUP(F1538,[1]Lookup!$D$2:$E$26,2,FALSE),0),1.6))</f>
        <v>2</v>
      </c>
      <c r="T1538" s="6">
        <v>1.6700000000000002</v>
      </c>
      <c r="U1538" s="6">
        <f t="shared" si="23"/>
        <v>1.8878000000000001</v>
      </c>
      <c r="V1538" t="s">
        <v>62</v>
      </c>
    </row>
    <row r="1539" spans="1:22" hidden="1">
      <c r="A1539">
        <v>399</v>
      </c>
      <c r="B1539" s="30">
        <v>2</v>
      </c>
      <c r="C1539" s="30" t="s">
        <v>25</v>
      </c>
      <c r="D1539" s="30" t="s">
        <v>2</v>
      </c>
      <c r="E1539" s="30">
        <v>64</v>
      </c>
      <c r="F1539" s="30">
        <v>36</v>
      </c>
      <c r="G1539" s="30" t="s">
        <v>3246</v>
      </c>
      <c r="H1539" s="30" t="s">
        <v>439</v>
      </c>
      <c r="I1539" s="30">
        <v>0</v>
      </c>
      <c r="J1539" s="30">
        <v>1</v>
      </c>
      <c r="K1539" s="30">
        <v>0</v>
      </c>
      <c r="L1539" s="30">
        <v>0</v>
      </c>
      <c r="M1539" s="30" t="s">
        <v>1743</v>
      </c>
      <c r="N1539" s="30">
        <v>0</v>
      </c>
      <c r="O1539" s="22">
        <v>0</v>
      </c>
      <c r="P1539" s="22">
        <v>0</v>
      </c>
      <c r="Q1539" s="22">
        <v>1</v>
      </c>
      <c r="R1539">
        <f>IFERROR(IF(I1539=1,VLOOKUP(F1539,Lookup!$A$2:$B$15,2,FALSE),0),0.5)</f>
        <v>0</v>
      </c>
      <c r="S1539">
        <f>IF(K1539=1,1,IFERROR(IF(H1539="pass",VLOOKUP(F1539,[1]Lookup!$D$2:$E$26,2,FALSE),0),1.6))</f>
        <v>1.6</v>
      </c>
      <c r="T1539" s="6">
        <v>1.6</v>
      </c>
      <c r="U1539" s="6">
        <f t="shared" ref="U1539:U1602" si="24">R1539+IF(S1539&gt;=3.2,S1539,IF(AND(S1539&lt;3.2,S1539&gt;=1.8),S1539*0.66+T1539*0.34,T1539))+K1539*0.4735*2</f>
        <v>1.6</v>
      </c>
      <c r="V1539" t="s">
        <v>494</v>
      </c>
    </row>
    <row r="1540" spans="1:22" hidden="1">
      <c r="A1540">
        <v>400</v>
      </c>
      <c r="B1540" s="30">
        <v>2</v>
      </c>
      <c r="C1540" s="30" t="s">
        <v>25</v>
      </c>
      <c r="D1540" s="30" t="s">
        <v>2</v>
      </c>
      <c r="E1540" s="30">
        <v>59</v>
      </c>
      <c r="F1540" s="30">
        <v>41</v>
      </c>
      <c r="G1540" s="30" t="s">
        <v>3247</v>
      </c>
      <c r="H1540" s="30" t="s">
        <v>439</v>
      </c>
      <c r="I1540" s="30">
        <v>0</v>
      </c>
      <c r="J1540" s="30">
        <v>1</v>
      </c>
      <c r="K1540" s="30">
        <v>0</v>
      </c>
      <c r="L1540" s="30">
        <v>0</v>
      </c>
      <c r="M1540" s="30" t="s">
        <v>1693</v>
      </c>
      <c r="N1540" s="30">
        <v>3</v>
      </c>
      <c r="O1540" s="22">
        <v>3</v>
      </c>
      <c r="P1540" s="22">
        <v>0</v>
      </c>
      <c r="Q1540" s="22">
        <v>1</v>
      </c>
      <c r="R1540">
        <f>IFERROR(IF(I1540=1,VLOOKUP(F1540,Lookup!$A$2:$B$15,2,FALSE),0),0.5)</f>
        <v>0</v>
      </c>
      <c r="S1540">
        <f>IF(K1540=1,1,IFERROR(IF(H1540="pass",VLOOKUP(F1540,[1]Lookup!$D$2:$E$26,2,FALSE),0),1.6))</f>
        <v>1.6</v>
      </c>
      <c r="T1540" s="6">
        <v>1.6525000000000001</v>
      </c>
      <c r="U1540" s="6">
        <f t="shared" si="24"/>
        <v>1.6525000000000001</v>
      </c>
      <c r="V1540" t="s">
        <v>126</v>
      </c>
    </row>
    <row r="1541" spans="1:22" hidden="1">
      <c r="A1541">
        <v>403</v>
      </c>
      <c r="B1541" s="30">
        <v>2</v>
      </c>
      <c r="C1541" s="30" t="s">
        <v>25</v>
      </c>
      <c r="D1541" s="30" t="s">
        <v>2</v>
      </c>
      <c r="E1541" s="30">
        <v>46</v>
      </c>
      <c r="F1541" s="30">
        <v>54</v>
      </c>
      <c r="G1541" s="30" t="s">
        <v>3250</v>
      </c>
      <c r="H1541" s="30" t="s">
        <v>439</v>
      </c>
      <c r="I1541" s="30">
        <v>0</v>
      </c>
      <c r="J1541" s="30">
        <v>1</v>
      </c>
      <c r="K1541" s="30">
        <v>0</v>
      </c>
      <c r="L1541" s="30">
        <v>0</v>
      </c>
      <c r="M1541" s="30" t="s">
        <v>1685</v>
      </c>
      <c r="N1541" s="30">
        <v>-4</v>
      </c>
      <c r="O1541" s="22">
        <v>-4</v>
      </c>
      <c r="P1541" s="22">
        <v>0</v>
      </c>
      <c r="Q1541" s="22">
        <v>1</v>
      </c>
      <c r="R1541">
        <f>IFERROR(IF(I1541=1,VLOOKUP(F1541,Lookup!$A$2:$B$15,2,FALSE),0),0.5)</f>
        <v>0</v>
      </c>
      <c r="S1541">
        <f>IF(K1541=1,1,IFERROR(IF(H1541="pass",VLOOKUP(F1541,[1]Lookup!$D$2:$E$26,2,FALSE),0),1.6))</f>
        <v>1.6</v>
      </c>
      <c r="T1541" s="6">
        <v>1.53</v>
      </c>
      <c r="U1541" s="6">
        <f t="shared" si="24"/>
        <v>1.53</v>
      </c>
      <c r="V1541" t="s">
        <v>39</v>
      </c>
    </row>
    <row r="1542" spans="1:22" hidden="1">
      <c r="A1542">
        <v>404</v>
      </c>
      <c r="B1542" s="30">
        <v>2</v>
      </c>
      <c r="C1542" s="30" t="s">
        <v>25</v>
      </c>
      <c r="D1542" s="30" t="s">
        <v>2</v>
      </c>
      <c r="E1542" s="30">
        <v>48</v>
      </c>
      <c r="F1542" s="30">
        <v>52</v>
      </c>
      <c r="G1542" s="30" t="s">
        <v>3251</v>
      </c>
      <c r="H1542" s="30" t="s">
        <v>439</v>
      </c>
      <c r="I1542" s="30">
        <v>0</v>
      </c>
      <c r="J1542" s="30">
        <v>1</v>
      </c>
      <c r="K1542" s="30">
        <v>0</v>
      </c>
      <c r="L1542" s="30">
        <v>0</v>
      </c>
      <c r="M1542" s="30" t="s">
        <v>1683</v>
      </c>
      <c r="N1542" s="30">
        <v>3</v>
      </c>
      <c r="O1542" s="22">
        <v>3</v>
      </c>
      <c r="P1542" s="22">
        <v>0</v>
      </c>
      <c r="Q1542" s="22">
        <v>1</v>
      </c>
      <c r="R1542">
        <f>IFERROR(IF(I1542=1,VLOOKUP(F1542,Lookup!$A$2:$B$15,2,FALSE),0),0.5)</f>
        <v>0</v>
      </c>
      <c r="S1542">
        <f>IF(K1542=1,1,IFERROR(IF(H1542="pass",VLOOKUP(F1542,[1]Lookup!$D$2:$E$26,2,FALSE),0),1.6))</f>
        <v>1.6</v>
      </c>
      <c r="T1542" s="6">
        <v>1.6525000000000001</v>
      </c>
      <c r="U1542" s="6">
        <f t="shared" si="24"/>
        <v>1.6525000000000001</v>
      </c>
      <c r="V1542" t="s">
        <v>489</v>
      </c>
    </row>
    <row r="1543" spans="1:22" hidden="1">
      <c r="A1543">
        <v>406</v>
      </c>
      <c r="B1543" s="30">
        <v>2</v>
      </c>
      <c r="C1543" s="30" t="s">
        <v>25</v>
      </c>
      <c r="D1543" s="30" t="s">
        <v>2</v>
      </c>
      <c r="E1543" s="30">
        <v>46</v>
      </c>
      <c r="F1543" s="30">
        <v>54</v>
      </c>
      <c r="G1543" s="30" t="s">
        <v>3253</v>
      </c>
      <c r="H1543" s="30" t="s">
        <v>439</v>
      </c>
      <c r="I1543" s="30">
        <v>0</v>
      </c>
      <c r="J1543" s="30">
        <v>1</v>
      </c>
      <c r="K1543" s="30">
        <v>0</v>
      </c>
      <c r="L1543" s="30">
        <v>0</v>
      </c>
      <c r="M1543" s="30" t="s">
        <v>1681</v>
      </c>
      <c r="N1543" s="30">
        <v>4</v>
      </c>
      <c r="O1543" s="22">
        <v>4</v>
      </c>
      <c r="P1543" s="22">
        <v>0</v>
      </c>
      <c r="Q1543" s="22">
        <v>1</v>
      </c>
      <c r="R1543">
        <f>IFERROR(IF(I1543=1,VLOOKUP(F1543,Lookup!$A$2:$B$15,2,FALSE),0),0.5)</f>
        <v>0</v>
      </c>
      <c r="S1543">
        <f>IF(K1543=1,1,IFERROR(IF(H1543="pass",VLOOKUP(F1543,[1]Lookup!$D$2:$E$26,2,FALSE),0),1.6))</f>
        <v>1.6</v>
      </c>
      <c r="T1543" s="6">
        <v>1.6700000000000002</v>
      </c>
      <c r="U1543" s="6">
        <f t="shared" si="24"/>
        <v>1.6700000000000002</v>
      </c>
      <c r="V1543" t="s">
        <v>108</v>
      </c>
    </row>
    <row r="1544" spans="1:22" hidden="1">
      <c r="A1544">
        <v>408</v>
      </c>
      <c r="B1544" s="30">
        <v>2</v>
      </c>
      <c r="C1544" s="30" t="s">
        <v>25</v>
      </c>
      <c r="D1544" s="30" t="s">
        <v>2</v>
      </c>
      <c r="E1544" s="30">
        <v>39</v>
      </c>
      <c r="F1544" s="30">
        <v>61</v>
      </c>
      <c r="G1544" s="30" t="s">
        <v>3255</v>
      </c>
      <c r="H1544" s="30" t="s">
        <v>439</v>
      </c>
      <c r="I1544" s="30">
        <v>0</v>
      </c>
      <c r="J1544" s="30">
        <v>1</v>
      </c>
      <c r="K1544" s="30">
        <v>0</v>
      </c>
      <c r="L1544" s="30">
        <v>0</v>
      </c>
      <c r="M1544" s="30" t="s">
        <v>649</v>
      </c>
      <c r="N1544" s="30">
        <v>19</v>
      </c>
      <c r="O1544" s="22">
        <v>19</v>
      </c>
      <c r="P1544" s="22">
        <v>0</v>
      </c>
      <c r="Q1544" s="22">
        <v>1</v>
      </c>
      <c r="R1544">
        <f>IFERROR(IF(I1544=1,VLOOKUP(F1544,Lookup!$A$2:$B$15,2,FALSE),0),0.5)</f>
        <v>0</v>
      </c>
      <c r="S1544">
        <f>IF(K1544=1,1,IFERROR(IF(H1544="pass",VLOOKUP(F1544,[1]Lookup!$D$2:$E$26,2,FALSE),0),1.6))</f>
        <v>1.6</v>
      </c>
      <c r="T1544" s="6">
        <v>1.9325000000000001</v>
      </c>
      <c r="U1544" s="6">
        <f t="shared" si="24"/>
        <v>1.9325000000000001</v>
      </c>
      <c r="V1544" t="s">
        <v>150</v>
      </c>
    </row>
    <row r="1545" spans="1:22" hidden="1">
      <c r="A1545">
        <v>409</v>
      </c>
      <c r="B1545" s="30">
        <v>2</v>
      </c>
      <c r="C1545" s="30" t="s">
        <v>25</v>
      </c>
      <c r="D1545" s="30" t="s">
        <v>2</v>
      </c>
      <c r="E1545" s="30">
        <v>12</v>
      </c>
      <c r="F1545" s="30">
        <v>88</v>
      </c>
      <c r="G1545" s="30" t="s">
        <v>3256</v>
      </c>
      <c r="H1545" s="30" t="s">
        <v>439</v>
      </c>
      <c r="I1545" s="30">
        <v>0</v>
      </c>
      <c r="J1545" s="30">
        <v>1</v>
      </c>
      <c r="K1545" s="30">
        <v>0</v>
      </c>
      <c r="L1545" s="30">
        <v>0</v>
      </c>
      <c r="M1545" s="30" t="s">
        <v>649</v>
      </c>
      <c r="N1545" s="30">
        <v>0</v>
      </c>
      <c r="O1545" s="22">
        <v>0</v>
      </c>
      <c r="P1545" s="22">
        <v>0</v>
      </c>
      <c r="Q1545" s="22">
        <v>1</v>
      </c>
      <c r="R1545">
        <f>IFERROR(IF(I1545=1,VLOOKUP(F1545,Lookup!$A$2:$B$15,2,FALSE),0),0.5)</f>
        <v>0</v>
      </c>
      <c r="S1545">
        <f>IF(K1545=1,1,IFERROR(IF(H1545="pass",VLOOKUP(F1545,[1]Lookup!$D$2:$E$26,2,FALSE),0),1.6))</f>
        <v>2.2000000000000002</v>
      </c>
      <c r="T1545" s="6">
        <v>1.6</v>
      </c>
      <c r="U1545" s="6">
        <f t="shared" si="24"/>
        <v>1.9960000000000002</v>
      </c>
      <c r="V1545" t="s">
        <v>150</v>
      </c>
    </row>
    <row r="1546" spans="1:22" hidden="1">
      <c r="A1546">
        <v>414</v>
      </c>
      <c r="B1546" s="30">
        <v>2</v>
      </c>
      <c r="C1546" s="30" t="s">
        <v>2</v>
      </c>
      <c r="D1546" s="30" t="s">
        <v>25</v>
      </c>
      <c r="E1546" s="30">
        <v>62</v>
      </c>
      <c r="F1546" s="30">
        <v>38</v>
      </c>
      <c r="G1546" s="30" t="s">
        <v>3261</v>
      </c>
      <c r="H1546" s="30" t="s">
        <v>439</v>
      </c>
      <c r="I1546" s="30">
        <v>0</v>
      </c>
      <c r="J1546" s="30">
        <v>1</v>
      </c>
      <c r="K1546" s="30">
        <v>0</v>
      </c>
      <c r="L1546" s="30">
        <v>0</v>
      </c>
      <c r="M1546" s="30" t="s">
        <v>1175</v>
      </c>
      <c r="N1546" s="30">
        <v>-4</v>
      </c>
      <c r="O1546" s="22">
        <v>-4</v>
      </c>
      <c r="P1546" s="22">
        <v>0</v>
      </c>
      <c r="Q1546" s="22">
        <v>1</v>
      </c>
      <c r="R1546">
        <f>IFERROR(IF(I1546=1,VLOOKUP(F1546,Lookup!$A$2:$B$15,2,FALSE),0),0.5)</f>
        <v>0</v>
      </c>
      <c r="S1546">
        <f>IF(K1546=1,1,IFERROR(IF(H1546="pass",VLOOKUP(F1546,[1]Lookup!$D$2:$E$26,2,FALSE),0),1.6))</f>
        <v>1.6</v>
      </c>
      <c r="T1546" s="6">
        <v>1.53</v>
      </c>
      <c r="U1546" s="6">
        <f t="shared" si="24"/>
        <v>1.53</v>
      </c>
      <c r="V1546" t="s">
        <v>66</v>
      </c>
    </row>
    <row r="1547" spans="1:22" hidden="1">
      <c r="A1547">
        <v>417</v>
      </c>
      <c r="B1547" s="30">
        <v>2</v>
      </c>
      <c r="C1547" s="30" t="s">
        <v>2</v>
      </c>
      <c r="D1547" s="30" t="s">
        <v>25</v>
      </c>
      <c r="E1547" s="30">
        <v>51</v>
      </c>
      <c r="F1547" s="30">
        <v>49</v>
      </c>
      <c r="G1547" s="30" t="s">
        <v>3264</v>
      </c>
      <c r="H1547" s="30" t="s">
        <v>439</v>
      </c>
      <c r="I1547" s="30">
        <v>0</v>
      </c>
      <c r="J1547" s="30">
        <v>1</v>
      </c>
      <c r="K1547" s="30">
        <v>0</v>
      </c>
      <c r="L1547" s="30">
        <v>0</v>
      </c>
      <c r="M1547" s="30" t="s">
        <v>1167</v>
      </c>
      <c r="N1547" s="30">
        <v>10</v>
      </c>
      <c r="O1547" s="22">
        <v>10</v>
      </c>
      <c r="P1547" s="22">
        <v>0</v>
      </c>
      <c r="Q1547" s="22">
        <v>1</v>
      </c>
      <c r="R1547">
        <f>IFERROR(IF(I1547=1,VLOOKUP(F1547,Lookup!$A$2:$B$15,2,FALSE),0),0.5)</f>
        <v>0</v>
      </c>
      <c r="S1547">
        <f>IF(K1547=1,1,IFERROR(IF(H1547="pass",VLOOKUP(F1547,[1]Lookup!$D$2:$E$26,2,FALSE),0),1.6))</f>
        <v>1.6</v>
      </c>
      <c r="T1547" s="6">
        <v>1.7750000000000001</v>
      </c>
      <c r="U1547" s="6">
        <f t="shared" si="24"/>
        <v>1.7750000000000001</v>
      </c>
      <c r="V1547" t="s">
        <v>52</v>
      </c>
    </row>
    <row r="1548" spans="1:22" hidden="1">
      <c r="A1548">
        <v>418</v>
      </c>
      <c r="B1548" s="30">
        <v>2</v>
      </c>
      <c r="C1548" s="30" t="s">
        <v>2</v>
      </c>
      <c r="D1548" s="30" t="s">
        <v>25</v>
      </c>
      <c r="E1548" s="30">
        <v>41</v>
      </c>
      <c r="F1548" s="30">
        <v>59</v>
      </c>
      <c r="G1548" s="30" t="s">
        <v>3265</v>
      </c>
      <c r="H1548" s="30" t="s">
        <v>439</v>
      </c>
      <c r="I1548" s="30">
        <v>0</v>
      </c>
      <c r="J1548" s="30">
        <v>1</v>
      </c>
      <c r="K1548" s="30">
        <v>0</v>
      </c>
      <c r="L1548" s="30">
        <v>0</v>
      </c>
      <c r="M1548" s="30" t="s">
        <v>1135</v>
      </c>
      <c r="N1548" s="30">
        <v>14</v>
      </c>
      <c r="O1548" s="22">
        <v>14</v>
      </c>
      <c r="P1548" s="22">
        <v>0</v>
      </c>
      <c r="Q1548" s="22">
        <v>1</v>
      </c>
      <c r="R1548">
        <f>IFERROR(IF(I1548=1,VLOOKUP(F1548,Lookup!$A$2:$B$15,2,FALSE),0),0.5)</f>
        <v>0</v>
      </c>
      <c r="S1548">
        <f>IF(K1548=1,1,IFERROR(IF(H1548="pass",VLOOKUP(F1548,[1]Lookup!$D$2:$E$26,2,FALSE),0),1.6))</f>
        <v>1.6</v>
      </c>
      <c r="T1548" s="6">
        <v>1.845</v>
      </c>
      <c r="U1548" s="6">
        <f t="shared" si="24"/>
        <v>1.845</v>
      </c>
      <c r="V1548" t="s">
        <v>38</v>
      </c>
    </row>
    <row r="1549" spans="1:22" hidden="1">
      <c r="A1549">
        <v>420</v>
      </c>
      <c r="B1549" s="30">
        <v>2</v>
      </c>
      <c r="C1549" s="30" t="s">
        <v>25</v>
      </c>
      <c r="D1549" s="30" t="s">
        <v>2</v>
      </c>
      <c r="E1549" s="30">
        <v>58</v>
      </c>
      <c r="F1549" s="30">
        <v>42</v>
      </c>
      <c r="G1549" s="30" t="s">
        <v>3267</v>
      </c>
      <c r="H1549" s="30" t="s">
        <v>439</v>
      </c>
      <c r="I1549" s="30">
        <v>0</v>
      </c>
      <c r="J1549" s="30">
        <v>1</v>
      </c>
      <c r="K1549" s="30">
        <v>0</v>
      </c>
      <c r="L1549" s="30">
        <v>0</v>
      </c>
      <c r="M1549" s="30" t="s">
        <v>649</v>
      </c>
      <c r="N1549" s="30">
        <v>6</v>
      </c>
      <c r="O1549" s="22">
        <v>6</v>
      </c>
      <c r="P1549" s="22">
        <v>0</v>
      </c>
      <c r="Q1549" s="22">
        <v>1</v>
      </c>
      <c r="R1549">
        <f>IFERROR(IF(I1549=1,VLOOKUP(F1549,Lookup!$A$2:$B$15,2,FALSE),0),0.5)</f>
        <v>0</v>
      </c>
      <c r="S1549">
        <f>IF(K1549=1,1,IFERROR(IF(H1549="pass",VLOOKUP(F1549,[1]Lookup!$D$2:$E$26,2,FALSE),0),1.6))</f>
        <v>1.6</v>
      </c>
      <c r="T1549" s="6">
        <v>1.7050000000000001</v>
      </c>
      <c r="U1549" s="6">
        <f t="shared" si="24"/>
        <v>1.7050000000000001</v>
      </c>
      <c r="V1549" t="s">
        <v>150</v>
      </c>
    </row>
    <row r="1550" spans="1:22" hidden="1">
      <c r="A1550">
        <v>421</v>
      </c>
      <c r="B1550" s="30">
        <v>2</v>
      </c>
      <c r="C1550" s="30" t="s">
        <v>25</v>
      </c>
      <c r="D1550" s="30" t="s">
        <v>2</v>
      </c>
      <c r="E1550" s="30">
        <v>44</v>
      </c>
      <c r="F1550" s="30">
        <v>56</v>
      </c>
      <c r="G1550" s="30" t="s">
        <v>3268</v>
      </c>
      <c r="H1550" s="30" t="s">
        <v>439</v>
      </c>
      <c r="I1550" s="30">
        <v>0</v>
      </c>
      <c r="J1550" s="30">
        <v>1</v>
      </c>
      <c r="K1550" s="30">
        <v>0</v>
      </c>
      <c r="L1550" s="30">
        <v>0</v>
      </c>
      <c r="M1550" s="30" t="s">
        <v>649</v>
      </c>
      <c r="N1550" s="30">
        <v>5</v>
      </c>
      <c r="O1550" s="22">
        <v>5</v>
      </c>
      <c r="P1550" s="22">
        <v>0</v>
      </c>
      <c r="Q1550" s="22">
        <v>1</v>
      </c>
      <c r="R1550">
        <f>IFERROR(IF(I1550=1,VLOOKUP(F1550,Lookup!$A$2:$B$15,2,FALSE),0),0.5)</f>
        <v>0</v>
      </c>
      <c r="S1550">
        <f>IF(K1550=1,1,IFERROR(IF(H1550="pass",VLOOKUP(F1550,[1]Lookup!$D$2:$E$26,2,FALSE),0),1.6))</f>
        <v>1.6</v>
      </c>
      <c r="T1550" s="6">
        <v>1.6875</v>
      </c>
      <c r="U1550" s="6">
        <f t="shared" si="24"/>
        <v>1.6875</v>
      </c>
      <c r="V1550" t="s">
        <v>150</v>
      </c>
    </row>
    <row r="1551" spans="1:22" hidden="1">
      <c r="A1551">
        <v>423</v>
      </c>
      <c r="B1551" s="30">
        <v>2</v>
      </c>
      <c r="C1551" s="30" t="s">
        <v>25</v>
      </c>
      <c r="D1551" s="30" t="s">
        <v>2</v>
      </c>
      <c r="E1551" s="30">
        <v>46</v>
      </c>
      <c r="F1551" s="30">
        <v>54</v>
      </c>
      <c r="G1551" s="30" t="s">
        <v>3270</v>
      </c>
      <c r="H1551" s="30" t="s">
        <v>439</v>
      </c>
      <c r="I1551" s="30">
        <v>0</v>
      </c>
      <c r="J1551" s="30">
        <v>1</v>
      </c>
      <c r="K1551" s="30">
        <v>0</v>
      </c>
      <c r="L1551" s="30">
        <v>0</v>
      </c>
      <c r="M1551" s="30" t="s">
        <v>1688</v>
      </c>
      <c r="N1551" s="30">
        <v>-1</v>
      </c>
      <c r="O1551" s="22">
        <v>-1</v>
      </c>
      <c r="P1551" s="22">
        <v>0</v>
      </c>
      <c r="Q1551" s="22">
        <v>1</v>
      </c>
      <c r="R1551">
        <f>IFERROR(IF(I1551=1,VLOOKUP(F1551,Lookup!$A$2:$B$15,2,FALSE),0),0.5)</f>
        <v>0</v>
      </c>
      <c r="S1551">
        <f>IF(K1551=1,1,IFERROR(IF(H1551="pass",VLOOKUP(F1551,[1]Lookup!$D$2:$E$26,2,FALSE),0),1.6))</f>
        <v>1.6</v>
      </c>
      <c r="T1551" s="6">
        <v>1.5825</v>
      </c>
      <c r="U1551" s="6">
        <f t="shared" si="24"/>
        <v>1.5825</v>
      </c>
      <c r="V1551" t="s">
        <v>511</v>
      </c>
    </row>
    <row r="1552" spans="1:22" hidden="1">
      <c r="A1552">
        <v>425</v>
      </c>
      <c r="B1552" s="30">
        <v>2</v>
      </c>
      <c r="C1552" s="30" t="s">
        <v>25</v>
      </c>
      <c r="D1552" s="30" t="s">
        <v>2</v>
      </c>
      <c r="E1552" s="30">
        <v>49</v>
      </c>
      <c r="F1552" s="30">
        <v>51</v>
      </c>
      <c r="G1552" s="30" t="s">
        <v>3272</v>
      </c>
      <c r="H1552" s="30" t="s">
        <v>439</v>
      </c>
      <c r="I1552" s="30">
        <v>0</v>
      </c>
      <c r="J1552" s="30">
        <v>1</v>
      </c>
      <c r="K1552" s="30">
        <v>0</v>
      </c>
      <c r="L1552" s="30">
        <v>0</v>
      </c>
      <c r="M1552" s="30" t="s">
        <v>1683</v>
      </c>
      <c r="N1552" s="30">
        <v>4</v>
      </c>
      <c r="O1552" s="22">
        <v>4</v>
      </c>
      <c r="P1552" s="22">
        <v>0</v>
      </c>
      <c r="Q1552" s="22">
        <v>1</v>
      </c>
      <c r="R1552">
        <f>IFERROR(IF(I1552=1,VLOOKUP(F1552,Lookup!$A$2:$B$15,2,FALSE),0),0.5)</f>
        <v>0</v>
      </c>
      <c r="S1552">
        <f>IF(K1552=1,1,IFERROR(IF(H1552="pass",VLOOKUP(F1552,[1]Lookup!$D$2:$E$26,2,FALSE),0),1.6))</f>
        <v>1.6</v>
      </c>
      <c r="T1552" s="6">
        <v>1.6700000000000002</v>
      </c>
      <c r="U1552" s="6">
        <f t="shared" si="24"/>
        <v>1.6700000000000002</v>
      </c>
      <c r="V1552" t="s">
        <v>489</v>
      </c>
    </row>
    <row r="1553" spans="1:22" hidden="1">
      <c r="A1553">
        <v>426</v>
      </c>
      <c r="B1553" s="30">
        <v>2</v>
      </c>
      <c r="C1553" s="30" t="s">
        <v>25</v>
      </c>
      <c r="D1553" s="30" t="s">
        <v>2</v>
      </c>
      <c r="E1553" s="30">
        <v>43</v>
      </c>
      <c r="F1553" s="30">
        <v>57</v>
      </c>
      <c r="G1553" s="30" t="s">
        <v>3273</v>
      </c>
      <c r="H1553" s="30" t="s">
        <v>439</v>
      </c>
      <c r="I1553" s="30">
        <v>0</v>
      </c>
      <c r="J1553" s="30">
        <v>1</v>
      </c>
      <c r="K1553" s="30">
        <v>0</v>
      </c>
      <c r="L1553" s="30">
        <v>0</v>
      </c>
      <c r="M1553" s="30" t="s">
        <v>1683</v>
      </c>
      <c r="N1553" s="30">
        <v>4</v>
      </c>
      <c r="O1553" s="22">
        <v>4</v>
      </c>
      <c r="P1553" s="22">
        <v>0</v>
      </c>
      <c r="Q1553" s="22">
        <v>1</v>
      </c>
      <c r="R1553">
        <f>IFERROR(IF(I1553=1,VLOOKUP(F1553,Lookup!$A$2:$B$15,2,FALSE),0),0.5)</f>
        <v>0</v>
      </c>
      <c r="S1553">
        <f>IF(K1553=1,1,IFERROR(IF(H1553="pass",VLOOKUP(F1553,[1]Lookup!$D$2:$E$26,2,FALSE),0),1.6))</f>
        <v>1.6</v>
      </c>
      <c r="T1553" s="6">
        <v>1.6700000000000002</v>
      </c>
      <c r="U1553" s="6">
        <f t="shared" si="24"/>
        <v>1.6700000000000002</v>
      </c>
      <c r="V1553" t="s">
        <v>489</v>
      </c>
    </row>
    <row r="1554" spans="1:22" hidden="1">
      <c r="A1554">
        <v>428</v>
      </c>
      <c r="B1554" s="30">
        <v>2</v>
      </c>
      <c r="C1554" s="30" t="s">
        <v>25</v>
      </c>
      <c r="D1554" s="30" t="s">
        <v>2</v>
      </c>
      <c r="E1554" s="30">
        <v>28</v>
      </c>
      <c r="F1554" s="30">
        <v>72</v>
      </c>
      <c r="G1554" s="30" t="s">
        <v>3275</v>
      </c>
      <c r="H1554" s="30" t="s">
        <v>439</v>
      </c>
      <c r="I1554" s="30">
        <v>0</v>
      </c>
      <c r="J1554" s="30">
        <v>1</v>
      </c>
      <c r="K1554" s="30">
        <v>0</v>
      </c>
      <c r="L1554" s="30">
        <v>0</v>
      </c>
      <c r="M1554" s="30" t="s">
        <v>1685</v>
      </c>
      <c r="N1554" s="30">
        <v>1</v>
      </c>
      <c r="O1554" s="22">
        <v>1</v>
      </c>
      <c r="P1554" s="22">
        <v>0</v>
      </c>
      <c r="Q1554" s="22">
        <v>1</v>
      </c>
      <c r="R1554">
        <f>IFERROR(IF(I1554=1,VLOOKUP(F1554,Lookup!$A$2:$B$15,2,FALSE),0),0.5)</f>
        <v>0</v>
      </c>
      <c r="S1554">
        <f>IF(K1554=1,1,IFERROR(IF(H1554="pass",VLOOKUP(F1554,[1]Lookup!$D$2:$E$26,2,FALSE),0),1.6))</f>
        <v>1.6</v>
      </c>
      <c r="T1554" s="6">
        <v>1.6175000000000002</v>
      </c>
      <c r="U1554" s="6">
        <f t="shared" si="24"/>
        <v>1.6175000000000002</v>
      </c>
      <c r="V1554" t="s">
        <v>39</v>
      </c>
    </row>
    <row r="1555" spans="1:22" hidden="1">
      <c r="A1555">
        <v>429</v>
      </c>
      <c r="B1555" s="30">
        <v>2</v>
      </c>
      <c r="C1555" s="30" t="s">
        <v>25</v>
      </c>
      <c r="D1555" s="30" t="s">
        <v>2</v>
      </c>
      <c r="E1555" s="30">
        <v>26</v>
      </c>
      <c r="F1555" s="30">
        <v>74</v>
      </c>
      <c r="G1555" s="30" t="s">
        <v>3276</v>
      </c>
      <c r="H1555" s="30" t="s">
        <v>439</v>
      </c>
      <c r="I1555" s="30">
        <v>0</v>
      </c>
      <c r="J1555" s="30">
        <v>1</v>
      </c>
      <c r="K1555" s="30">
        <v>0</v>
      </c>
      <c r="L1555" s="30">
        <v>0</v>
      </c>
      <c r="M1555" s="30" t="s">
        <v>649</v>
      </c>
      <c r="N1555" s="30">
        <v>26</v>
      </c>
      <c r="O1555" s="22">
        <v>26</v>
      </c>
      <c r="P1555" s="22">
        <v>0</v>
      </c>
      <c r="Q1555" s="22">
        <v>1</v>
      </c>
      <c r="R1555">
        <f>IFERROR(IF(I1555=1,VLOOKUP(F1555,Lookup!$A$2:$B$15,2,FALSE),0),0.5)</f>
        <v>0</v>
      </c>
      <c r="S1555">
        <f>IF(K1555=1,1,IFERROR(IF(H1555="pass",VLOOKUP(F1555,[1]Lookup!$D$2:$E$26,2,FALSE),0),1.6))</f>
        <v>1.6</v>
      </c>
      <c r="T1555" s="6">
        <v>2.0550000000000002</v>
      </c>
      <c r="U1555" s="6">
        <f t="shared" si="24"/>
        <v>2.0550000000000002</v>
      </c>
      <c r="V1555" t="s">
        <v>150</v>
      </c>
    </row>
    <row r="1556" spans="1:22" hidden="1">
      <c r="A1556">
        <v>430</v>
      </c>
      <c r="B1556" s="30">
        <v>2</v>
      </c>
      <c r="C1556" s="30" t="s">
        <v>25</v>
      </c>
      <c r="D1556" s="30" t="s">
        <v>2</v>
      </c>
      <c r="E1556" s="30">
        <v>26</v>
      </c>
      <c r="F1556" s="30">
        <v>74</v>
      </c>
      <c r="G1556" s="30" t="s">
        <v>3277</v>
      </c>
      <c r="H1556" s="30" t="s">
        <v>439</v>
      </c>
      <c r="I1556" s="30">
        <v>0</v>
      </c>
      <c r="J1556" s="30">
        <v>1</v>
      </c>
      <c r="K1556" s="30">
        <v>0</v>
      </c>
      <c r="L1556" s="30">
        <v>0</v>
      </c>
      <c r="M1556" s="30" t="s">
        <v>1693</v>
      </c>
      <c r="N1556" s="30">
        <v>5</v>
      </c>
      <c r="O1556" s="22">
        <v>5</v>
      </c>
      <c r="P1556" s="22">
        <v>0</v>
      </c>
      <c r="Q1556" s="22">
        <v>1</v>
      </c>
      <c r="R1556">
        <f>IFERROR(IF(I1556=1,VLOOKUP(F1556,Lookup!$A$2:$B$15,2,FALSE),0),0.5)</f>
        <v>0</v>
      </c>
      <c r="S1556">
        <f>IF(K1556=1,1,IFERROR(IF(H1556="pass",VLOOKUP(F1556,[1]Lookup!$D$2:$E$26,2,FALSE),0),1.6))</f>
        <v>1.6</v>
      </c>
      <c r="T1556" s="6">
        <v>1.6875</v>
      </c>
      <c r="U1556" s="6">
        <f t="shared" si="24"/>
        <v>1.6875</v>
      </c>
      <c r="V1556" t="s">
        <v>126</v>
      </c>
    </row>
    <row r="1557" spans="1:22" hidden="1">
      <c r="A1557">
        <v>431</v>
      </c>
      <c r="B1557" s="30">
        <v>2</v>
      </c>
      <c r="C1557" s="30" t="s">
        <v>2</v>
      </c>
      <c r="D1557" s="30" t="s">
        <v>25</v>
      </c>
      <c r="E1557" s="30">
        <v>51</v>
      </c>
      <c r="F1557" s="30">
        <v>49</v>
      </c>
      <c r="G1557" s="30" t="s">
        <v>3278</v>
      </c>
      <c r="H1557" s="30" t="s">
        <v>439</v>
      </c>
      <c r="I1557" s="30">
        <v>0</v>
      </c>
      <c r="J1557" s="30">
        <v>1</v>
      </c>
      <c r="K1557" s="30">
        <v>0</v>
      </c>
      <c r="L1557" s="30">
        <v>0</v>
      </c>
      <c r="M1557" s="30" t="s">
        <v>1144</v>
      </c>
      <c r="N1557" s="30">
        <v>6</v>
      </c>
      <c r="O1557" s="22">
        <v>6</v>
      </c>
      <c r="P1557" s="22">
        <v>0</v>
      </c>
      <c r="Q1557" s="22">
        <v>1</v>
      </c>
      <c r="R1557">
        <f>IFERROR(IF(I1557=1,VLOOKUP(F1557,Lookup!$A$2:$B$15,2,FALSE),0),0.5)</f>
        <v>0</v>
      </c>
      <c r="S1557">
        <f>IF(K1557=1,1,IFERROR(IF(H1557="pass",VLOOKUP(F1557,[1]Lookup!$D$2:$E$26,2,FALSE),0),1.6))</f>
        <v>1.6</v>
      </c>
      <c r="T1557" s="6">
        <v>1.7050000000000001</v>
      </c>
      <c r="U1557" s="6">
        <f t="shared" si="24"/>
        <v>1.7050000000000001</v>
      </c>
      <c r="V1557" t="s">
        <v>62</v>
      </c>
    </row>
    <row r="1558" spans="1:22" hidden="1">
      <c r="A1558">
        <v>433</v>
      </c>
      <c r="B1558" s="30">
        <v>2</v>
      </c>
      <c r="C1558" s="30" t="s">
        <v>25</v>
      </c>
      <c r="D1558" s="30" t="s">
        <v>2</v>
      </c>
      <c r="E1558" s="30">
        <v>74</v>
      </c>
      <c r="F1558" s="30">
        <v>26</v>
      </c>
      <c r="G1558" s="30" t="s">
        <v>3280</v>
      </c>
      <c r="H1558" s="30" t="s">
        <v>439</v>
      </c>
      <c r="I1558" s="30">
        <v>0</v>
      </c>
      <c r="J1558" s="30">
        <v>1</v>
      </c>
      <c r="K1558" s="30">
        <v>0</v>
      </c>
      <c r="L1558" s="30">
        <v>0</v>
      </c>
      <c r="M1558" s="30" t="s">
        <v>1685</v>
      </c>
      <c r="N1558" s="30">
        <v>1</v>
      </c>
      <c r="O1558" s="22">
        <v>1</v>
      </c>
      <c r="P1558" s="22">
        <v>0</v>
      </c>
      <c r="Q1558" s="22">
        <v>1</v>
      </c>
      <c r="R1558">
        <f>IFERROR(IF(I1558=1,VLOOKUP(F1558,Lookup!$A$2:$B$15,2,FALSE),0),0.5)</f>
        <v>0</v>
      </c>
      <c r="S1558">
        <f>IF(K1558=1,1,IFERROR(IF(H1558="pass",VLOOKUP(F1558,[1]Lookup!$D$2:$E$26,2,FALSE),0),1.6))</f>
        <v>1.6</v>
      </c>
      <c r="T1558" s="6">
        <v>1.6175000000000002</v>
      </c>
      <c r="U1558" s="6">
        <f t="shared" si="24"/>
        <v>1.6175000000000002</v>
      </c>
      <c r="V1558" t="s">
        <v>39</v>
      </c>
    </row>
    <row r="1559" spans="1:22" hidden="1">
      <c r="A1559">
        <v>437</v>
      </c>
      <c r="B1559" s="30">
        <v>2</v>
      </c>
      <c r="C1559" s="30" t="s">
        <v>25</v>
      </c>
      <c r="D1559" s="30" t="s">
        <v>2</v>
      </c>
      <c r="E1559" s="30">
        <v>68</v>
      </c>
      <c r="F1559" s="30">
        <v>32</v>
      </c>
      <c r="G1559" s="30" t="s">
        <v>3284</v>
      </c>
      <c r="H1559" s="30" t="s">
        <v>439</v>
      </c>
      <c r="I1559" s="30">
        <v>0</v>
      </c>
      <c r="J1559" s="30">
        <v>1</v>
      </c>
      <c r="K1559" s="30">
        <v>0</v>
      </c>
      <c r="L1559" s="30">
        <v>0</v>
      </c>
      <c r="M1559" s="30" t="s">
        <v>1683</v>
      </c>
      <c r="N1559" s="30">
        <v>12</v>
      </c>
      <c r="O1559" s="22">
        <v>12</v>
      </c>
      <c r="P1559" s="22">
        <v>0</v>
      </c>
      <c r="Q1559" s="22">
        <v>1</v>
      </c>
      <c r="R1559">
        <f>IFERROR(IF(I1559=1,VLOOKUP(F1559,Lookup!$A$2:$B$15,2,FALSE),0),0.5)</f>
        <v>0</v>
      </c>
      <c r="S1559">
        <f>IF(K1559=1,1,IFERROR(IF(H1559="pass",VLOOKUP(F1559,[1]Lookup!$D$2:$E$26,2,FALSE),0),1.6))</f>
        <v>1.6</v>
      </c>
      <c r="T1559" s="6">
        <v>1.81</v>
      </c>
      <c r="U1559" s="6">
        <f t="shared" si="24"/>
        <v>1.81</v>
      </c>
      <c r="V1559" t="s">
        <v>489</v>
      </c>
    </row>
    <row r="1560" spans="1:22" hidden="1">
      <c r="A1560">
        <v>438</v>
      </c>
      <c r="B1560" s="30">
        <v>2</v>
      </c>
      <c r="C1560" s="30" t="s">
        <v>25</v>
      </c>
      <c r="D1560" s="30" t="s">
        <v>2</v>
      </c>
      <c r="E1560" s="30">
        <v>68</v>
      </c>
      <c r="F1560" s="30">
        <v>32</v>
      </c>
      <c r="G1560" s="30" t="s">
        <v>3285</v>
      </c>
      <c r="H1560" s="30" t="s">
        <v>439</v>
      </c>
      <c r="I1560" s="30">
        <v>0</v>
      </c>
      <c r="J1560" s="30">
        <v>1</v>
      </c>
      <c r="K1560" s="30">
        <v>0</v>
      </c>
      <c r="L1560" s="30">
        <v>0</v>
      </c>
      <c r="M1560" s="30" t="s">
        <v>1693</v>
      </c>
      <c r="N1560" s="30">
        <v>42</v>
      </c>
      <c r="O1560" s="22">
        <v>42</v>
      </c>
      <c r="P1560" s="22">
        <v>0</v>
      </c>
      <c r="Q1560" s="22">
        <v>1</v>
      </c>
      <c r="R1560">
        <f>IFERROR(IF(I1560=1,VLOOKUP(F1560,Lookup!$A$2:$B$15,2,FALSE),0),0.5)</f>
        <v>0</v>
      </c>
      <c r="S1560">
        <f>IF(K1560=1,1,IFERROR(IF(H1560="pass",VLOOKUP(F1560,[1]Lookup!$D$2:$E$26,2,FALSE),0),1.6))</f>
        <v>1.6</v>
      </c>
      <c r="T1560" s="6">
        <v>2.335</v>
      </c>
      <c r="U1560" s="6">
        <f t="shared" si="24"/>
        <v>2.335</v>
      </c>
      <c r="V1560" t="s">
        <v>126</v>
      </c>
    </row>
    <row r="1561" spans="1:22" hidden="1">
      <c r="A1561">
        <v>439</v>
      </c>
      <c r="B1561" s="30">
        <v>2</v>
      </c>
      <c r="C1561" s="30" t="s">
        <v>25</v>
      </c>
      <c r="D1561" s="30" t="s">
        <v>2</v>
      </c>
      <c r="E1561" s="30">
        <v>26</v>
      </c>
      <c r="F1561" s="30">
        <v>74</v>
      </c>
      <c r="G1561" s="30" t="s">
        <v>3286</v>
      </c>
      <c r="H1561" s="30" t="s">
        <v>439</v>
      </c>
      <c r="I1561" s="30">
        <v>0</v>
      </c>
      <c r="J1561" s="30">
        <v>1</v>
      </c>
      <c r="K1561" s="30">
        <v>0</v>
      </c>
      <c r="L1561" s="30">
        <v>0</v>
      </c>
      <c r="M1561" s="30" t="s">
        <v>1703</v>
      </c>
      <c r="N1561" s="30">
        <v>2</v>
      </c>
      <c r="O1561" s="22">
        <v>2</v>
      </c>
      <c r="P1561" s="22">
        <v>0</v>
      </c>
      <c r="Q1561" s="22">
        <v>1</v>
      </c>
      <c r="R1561">
        <f>IFERROR(IF(I1561=1,VLOOKUP(F1561,Lookup!$A$2:$B$15,2,FALSE),0),0.5)</f>
        <v>0</v>
      </c>
      <c r="S1561">
        <f>IF(K1561=1,1,IFERROR(IF(H1561="pass",VLOOKUP(F1561,[1]Lookup!$D$2:$E$26,2,FALSE),0),1.6))</f>
        <v>1.6</v>
      </c>
      <c r="T1561" s="6">
        <v>1.635</v>
      </c>
      <c r="U1561" s="6">
        <f t="shared" si="24"/>
        <v>1.635</v>
      </c>
      <c r="V1561" t="s">
        <v>110</v>
      </c>
    </row>
    <row r="1562" spans="1:22" hidden="1">
      <c r="A1562">
        <v>441</v>
      </c>
      <c r="B1562" s="30">
        <v>2</v>
      </c>
      <c r="C1562" s="30" t="s">
        <v>25</v>
      </c>
      <c r="D1562" s="30" t="s">
        <v>2</v>
      </c>
      <c r="E1562" s="30">
        <v>13</v>
      </c>
      <c r="F1562" s="30">
        <v>87</v>
      </c>
      <c r="G1562" s="30" t="s">
        <v>3288</v>
      </c>
      <c r="H1562" s="30" t="s">
        <v>439</v>
      </c>
      <c r="I1562" s="30">
        <v>0</v>
      </c>
      <c r="J1562" s="30">
        <v>1</v>
      </c>
      <c r="K1562" s="30">
        <v>0</v>
      </c>
      <c r="L1562" s="30">
        <v>0</v>
      </c>
      <c r="M1562" s="30" t="s">
        <v>1685</v>
      </c>
      <c r="N1562" s="30">
        <v>-2</v>
      </c>
      <c r="O1562" s="22">
        <v>-2</v>
      </c>
      <c r="P1562" s="22">
        <v>0</v>
      </c>
      <c r="Q1562" s="22">
        <v>1</v>
      </c>
      <c r="R1562">
        <f>IFERROR(IF(I1562=1,VLOOKUP(F1562,Lookup!$A$2:$B$15,2,FALSE),0),0.5)</f>
        <v>0</v>
      </c>
      <c r="S1562">
        <f>IF(K1562=1,1,IFERROR(IF(H1562="pass",VLOOKUP(F1562,[1]Lookup!$D$2:$E$26,2,FALSE),0),1.6))</f>
        <v>2.2000000000000002</v>
      </c>
      <c r="T1562" s="6">
        <v>1.5650000000000002</v>
      </c>
      <c r="U1562" s="6">
        <f t="shared" si="24"/>
        <v>1.9841000000000002</v>
      </c>
      <c r="V1562" t="s">
        <v>39</v>
      </c>
    </row>
    <row r="1563" spans="1:22" hidden="1">
      <c r="A1563">
        <v>443</v>
      </c>
      <c r="B1563" s="30">
        <v>2</v>
      </c>
      <c r="C1563" s="30" t="s">
        <v>25</v>
      </c>
      <c r="D1563" s="30" t="s">
        <v>2</v>
      </c>
      <c r="E1563" s="30">
        <v>14</v>
      </c>
      <c r="F1563" s="30">
        <v>86</v>
      </c>
      <c r="G1563" s="30" t="s">
        <v>3290</v>
      </c>
      <c r="H1563" s="30" t="s">
        <v>439</v>
      </c>
      <c r="I1563" s="30">
        <v>0</v>
      </c>
      <c r="J1563" s="30">
        <v>1</v>
      </c>
      <c r="K1563" s="30">
        <v>0</v>
      </c>
      <c r="L1563" s="30">
        <v>0</v>
      </c>
      <c r="M1563" s="30" t="s">
        <v>1683</v>
      </c>
      <c r="N1563" s="30">
        <v>11</v>
      </c>
      <c r="O1563" s="22">
        <v>11</v>
      </c>
      <c r="P1563" s="22">
        <v>0</v>
      </c>
      <c r="Q1563" s="22">
        <v>1</v>
      </c>
      <c r="R1563">
        <f>IFERROR(IF(I1563=1,VLOOKUP(F1563,Lookup!$A$2:$B$15,2,FALSE),0),0.5)</f>
        <v>0</v>
      </c>
      <c r="S1563">
        <f>IF(K1563=1,1,IFERROR(IF(H1563="pass",VLOOKUP(F1563,[1]Lookup!$D$2:$E$26,2,FALSE),0),1.6))</f>
        <v>2</v>
      </c>
      <c r="T1563" s="6">
        <v>1.7925</v>
      </c>
      <c r="U1563" s="6">
        <f t="shared" si="24"/>
        <v>1.9294500000000001</v>
      </c>
      <c r="V1563" t="s">
        <v>489</v>
      </c>
    </row>
    <row r="1564" spans="1:22" hidden="1">
      <c r="A1564">
        <v>445</v>
      </c>
      <c r="B1564" s="30">
        <v>2</v>
      </c>
      <c r="C1564" s="30" t="s">
        <v>2</v>
      </c>
      <c r="D1564" s="30" t="s">
        <v>25</v>
      </c>
      <c r="E1564" s="30">
        <v>69</v>
      </c>
      <c r="F1564" s="30">
        <v>31</v>
      </c>
      <c r="G1564" s="30" t="s">
        <v>3292</v>
      </c>
      <c r="H1564" s="30" t="s">
        <v>439</v>
      </c>
      <c r="I1564" s="30">
        <v>0</v>
      </c>
      <c r="J1564" s="30">
        <v>1</v>
      </c>
      <c r="K1564" s="30">
        <v>0</v>
      </c>
      <c r="L1564" s="30">
        <v>0</v>
      </c>
      <c r="M1564" s="30" t="s">
        <v>1144</v>
      </c>
      <c r="N1564" s="30">
        <v>4</v>
      </c>
      <c r="O1564" s="22">
        <v>4</v>
      </c>
      <c r="P1564" s="22">
        <v>0</v>
      </c>
      <c r="Q1564" s="22">
        <v>1</v>
      </c>
      <c r="R1564">
        <f>IFERROR(IF(I1564=1,VLOOKUP(F1564,Lookup!$A$2:$B$15,2,FALSE),0),0.5)</f>
        <v>0</v>
      </c>
      <c r="S1564">
        <f>IF(K1564=1,1,IFERROR(IF(H1564="pass",VLOOKUP(F1564,[1]Lookup!$D$2:$E$26,2,FALSE),0),1.6))</f>
        <v>1.6</v>
      </c>
      <c r="T1564" s="6">
        <v>1.6700000000000002</v>
      </c>
      <c r="U1564" s="6">
        <f t="shared" si="24"/>
        <v>1.6700000000000002</v>
      </c>
      <c r="V1564" t="s">
        <v>62</v>
      </c>
    </row>
    <row r="1565" spans="1:22" hidden="1">
      <c r="A1565">
        <v>447</v>
      </c>
      <c r="B1565" s="30">
        <v>2</v>
      </c>
      <c r="C1565" s="30" t="s">
        <v>2</v>
      </c>
      <c r="D1565" s="30" t="s">
        <v>25</v>
      </c>
      <c r="E1565" s="30">
        <v>46</v>
      </c>
      <c r="F1565" s="30">
        <v>54</v>
      </c>
      <c r="G1565" s="30" t="s">
        <v>3294</v>
      </c>
      <c r="H1565" s="30" t="s">
        <v>439</v>
      </c>
      <c r="I1565" s="30">
        <v>0</v>
      </c>
      <c r="J1565" s="30">
        <v>1</v>
      </c>
      <c r="K1565" s="30">
        <v>0</v>
      </c>
      <c r="L1565" s="30">
        <v>0</v>
      </c>
      <c r="M1565" s="30" t="s">
        <v>1160</v>
      </c>
      <c r="N1565" s="30">
        <v>-4</v>
      </c>
      <c r="O1565" s="22">
        <v>-4</v>
      </c>
      <c r="P1565" s="22">
        <v>0</v>
      </c>
      <c r="Q1565" s="22">
        <v>1</v>
      </c>
      <c r="R1565">
        <f>IFERROR(IF(I1565=1,VLOOKUP(F1565,Lookup!$A$2:$B$15,2,FALSE),0),0.5)</f>
        <v>0</v>
      </c>
      <c r="S1565">
        <f>IF(K1565=1,1,IFERROR(IF(H1565="pass",VLOOKUP(F1565,[1]Lookup!$D$2:$E$26,2,FALSE),0),1.6))</f>
        <v>1.6</v>
      </c>
      <c r="T1565" s="6">
        <v>1.53</v>
      </c>
      <c r="U1565" s="6">
        <f t="shared" si="24"/>
        <v>1.53</v>
      </c>
      <c r="V1565" t="s">
        <v>180</v>
      </c>
    </row>
    <row r="1566" spans="1:22" hidden="1">
      <c r="A1566">
        <v>449</v>
      </c>
      <c r="B1566" s="30">
        <v>2</v>
      </c>
      <c r="C1566" s="30" t="s">
        <v>2</v>
      </c>
      <c r="D1566" s="30" t="s">
        <v>25</v>
      </c>
      <c r="E1566" s="30">
        <v>28</v>
      </c>
      <c r="F1566" s="30">
        <v>72</v>
      </c>
      <c r="G1566" s="30" t="s">
        <v>3296</v>
      </c>
      <c r="H1566" s="30" t="s">
        <v>439</v>
      </c>
      <c r="I1566" s="30">
        <v>0</v>
      </c>
      <c r="J1566" s="30">
        <v>1</v>
      </c>
      <c r="K1566" s="30">
        <v>0</v>
      </c>
      <c r="L1566" s="30">
        <v>0</v>
      </c>
      <c r="M1566" s="30" t="s">
        <v>1144</v>
      </c>
      <c r="N1566" s="30">
        <v>-4</v>
      </c>
      <c r="O1566" s="22">
        <v>-4</v>
      </c>
      <c r="P1566" s="22">
        <v>0</v>
      </c>
      <c r="Q1566" s="22">
        <v>1</v>
      </c>
      <c r="R1566">
        <f>IFERROR(IF(I1566=1,VLOOKUP(F1566,Lookup!$A$2:$B$15,2,FALSE),0),0.5)</f>
        <v>0</v>
      </c>
      <c r="S1566">
        <f>IF(K1566=1,1,IFERROR(IF(H1566="pass",VLOOKUP(F1566,[1]Lookup!$D$2:$E$26,2,FALSE),0),1.6))</f>
        <v>1.6</v>
      </c>
      <c r="T1566" s="6">
        <v>1.53</v>
      </c>
      <c r="U1566" s="6">
        <f t="shared" si="24"/>
        <v>1.53</v>
      </c>
      <c r="V1566" t="s">
        <v>62</v>
      </c>
    </row>
    <row r="1567" spans="1:22" hidden="1">
      <c r="A1567">
        <v>455</v>
      </c>
      <c r="B1567" s="30">
        <v>2</v>
      </c>
      <c r="C1567" s="30" t="s">
        <v>25</v>
      </c>
      <c r="D1567" s="30" t="s">
        <v>2</v>
      </c>
      <c r="E1567" s="30">
        <v>60</v>
      </c>
      <c r="F1567" s="30">
        <v>40</v>
      </c>
      <c r="G1567" s="30" t="s">
        <v>3302</v>
      </c>
      <c r="H1567" s="30" t="s">
        <v>439</v>
      </c>
      <c r="I1567" s="30">
        <v>0</v>
      </c>
      <c r="J1567" s="30">
        <v>1</v>
      </c>
      <c r="K1567" s="30">
        <v>0</v>
      </c>
      <c r="L1567" s="30">
        <v>0</v>
      </c>
      <c r="M1567" s="30" t="s">
        <v>1693</v>
      </c>
      <c r="N1567" s="30">
        <v>-2</v>
      </c>
      <c r="O1567" s="22">
        <v>-2</v>
      </c>
      <c r="P1567" s="22">
        <v>0</v>
      </c>
      <c r="Q1567" s="22">
        <v>1</v>
      </c>
      <c r="R1567">
        <f>IFERROR(IF(I1567=1,VLOOKUP(F1567,Lookup!$A$2:$B$15,2,FALSE),0),0.5)</f>
        <v>0</v>
      </c>
      <c r="S1567">
        <f>IF(K1567=1,1,IFERROR(IF(H1567="pass",VLOOKUP(F1567,[1]Lookup!$D$2:$E$26,2,FALSE),0),1.6))</f>
        <v>1.6</v>
      </c>
      <c r="T1567" s="6">
        <v>1.5650000000000002</v>
      </c>
      <c r="U1567" s="6">
        <f t="shared" si="24"/>
        <v>1.5650000000000002</v>
      </c>
      <c r="V1567" t="s">
        <v>126</v>
      </c>
    </row>
    <row r="1568" spans="1:22" hidden="1">
      <c r="A1568">
        <v>456</v>
      </c>
      <c r="B1568" s="30">
        <v>2</v>
      </c>
      <c r="C1568" s="30" t="s">
        <v>25</v>
      </c>
      <c r="D1568" s="30" t="s">
        <v>2</v>
      </c>
      <c r="E1568" s="30">
        <v>60</v>
      </c>
      <c r="F1568" s="30">
        <v>40</v>
      </c>
      <c r="G1568" s="30" t="s">
        <v>3303</v>
      </c>
      <c r="H1568" s="30" t="s">
        <v>439</v>
      </c>
      <c r="I1568" s="30">
        <v>0</v>
      </c>
      <c r="J1568" s="30">
        <v>1</v>
      </c>
      <c r="K1568" s="30">
        <v>0</v>
      </c>
      <c r="L1568" s="30">
        <v>0</v>
      </c>
      <c r="M1568" s="30" t="s">
        <v>1743</v>
      </c>
      <c r="N1568" s="30">
        <v>8</v>
      </c>
      <c r="O1568" s="22">
        <v>8</v>
      </c>
      <c r="P1568" s="22">
        <v>0</v>
      </c>
      <c r="Q1568" s="22">
        <v>1</v>
      </c>
      <c r="R1568">
        <f>IFERROR(IF(I1568=1,VLOOKUP(F1568,Lookup!$A$2:$B$15,2,FALSE),0),0.5)</f>
        <v>0</v>
      </c>
      <c r="S1568">
        <f>IF(K1568=1,1,IFERROR(IF(H1568="pass",VLOOKUP(F1568,[1]Lookup!$D$2:$E$26,2,FALSE),0),1.6))</f>
        <v>1.6</v>
      </c>
      <c r="T1568" s="6">
        <v>1.74</v>
      </c>
      <c r="U1568" s="6">
        <f t="shared" si="24"/>
        <v>1.74</v>
      </c>
      <c r="V1568" t="s">
        <v>494</v>
      </c>
    </row>
    <row r="1569" spans="1:22" hidden="1">
      <c r="A1569">
        <v>457</v>
      </c>
      <c r="B1569" s="30">
        <v>2</v>
      </c>
      <c r="C1569" s="30" t="s">
        <v>25</v>
      </c>
      <c r="D1569" s="30" t="s">
        <v>2</v>
      </c>
      <c r="E1569" s="30">
        <v>44</v>
      </c>
      <c r="F1569" s="30">
        <v>56</v>
      </c>
      <c r="G1569" s="30" t="s">
        <v>3304</v>
      </c>
      <c r="H1569" s="30" t="s">
        <v>439</v>
      </c>
      <c r="I1569" s="30">
        <v>0</v>
      </c>
      <c r="J1569" s="30">
        <v>1</v>
      </c>
      <c r="K1569" s="30">
        <v>0</v>
      </c>
      <c r="L1569" s="30">
        <v>0</v>
      </c>
      <c r="M1569" s="30" t="s">
        <v>649</v>
      </c>
      <c r="N1569" s="30">
        <v>6</v>
      </c>
      <c r="O1569" s="22">
        <v>6</v>
      </c>
      <c r="P1569" s="22">
        <v>0</v>
      </c>
      <c r="Q1569" s="22">
        <v>1</v>
      </c>
      <c r="R1569">
        <f>IFERROR(IF(I1569=1,VLOOKUP(F1569,Lookup!$A$2:$B$15,2,FALSE),0),0.5)</f>
        <v>0</v>
      </c>
      <c r="S1569">
        <f>IF(K1569=1,1,IFERROR(IF(H1569="pass",VLOOKUP(F1569,[1]Lookup!$D$2:$E$26,2,FALSE),0),1.6))</f>
        <v>1.6</v>
      </c>
      <c r="T1569" s="6">
        <v>1.7050000000000001</v>
      </c>
      <c r="U1569" s="6">
        <f t="shared" si="24"/>
        <v>1.7050000000000001</v>
      </c>
      <c r="V1569" t="s">
        <v>150</v>
      </c>
    </row>
    <row r="1570" spans="1:22" hidden="1">
      <c r="A1570">
        <v>459</v>
      </c>
      <c r="B1570" s="30">
        <v>2</v>
      </c>
      <c r="C1570" s="30" t="s">
        <v>25</v>
      </c>
      <c r="D1570" s="30" t="s">
        <v>2</v>
      </c>
      <c r="E1570" s="30">
        <v>46</v>
      </c>
      <c r="F1570" s="30">
        <v>54</v>
      </c>
      <c r="G1570" s="30" t="s">
        <v>3306</v>
      </c>
      <c r="H1570" s="30" t="s">
        <v>439</v>
      </c>
      <c r="I1570" s="30">
        <v>0</v>
      </c>
      <c r="J1570" s="30">
        <v>1</v>
      </c>
      <c r="K1570" s="30">
        <v>0</v>
      </c>
      <c r="L1570" s="30">
        <v>0</v>
      </c>
      <c r="M1570" s="30" t="s">
        <v>1685</v>
      </c>
      <c r="N1570" s="30">
        <v>16</v>
      </c>
      <c r="O1570" s="22">
        <v>16</v>
      </c>
      <c r="P1570" s="22">
        <v>0</v>
      </c>
      <c r="Q1570" s="22">
        <v>1</v>
      </c>
      <c r="R1570">
        <f>IFERROR(IF(I1570=1,VLOOKUP(F1570,Lookup!$A$2:$B$15,2,FALSE),0),0.5)</f>
        <v>0</v>
      </c>
      <c r="S1570">
        <f>IF(K1570=1,1,IFERROR(IF(H1570="pass",VLOOKUP(F1570,[1]Lookup!$D$2:$E$26,2,FALSE),0),1.6))</f>
        <v>1.6</v>
      </c>
      <c r="T1570" s="6">
        <v>1.8800000000000001</v>
      </c>
      <c r="U1570" s="6">
        <f t="shared" si="24"/>
        <v>1.8800000000000001</v>
      </c>
      <c r="V1570" t="s">
        <v>39</v>
      </c>
    </row>
    <row r="1571" spans="1:22" hidden="1">
      <c r="A1571">
        <v>460</v>
      </c>
      <c r="B1571" s="30">
        <v>2</v>
      </c>
      <c r="C1571" s="30" t="s">
        <v>25</v>
      </c>
      <c r="D1571" s="30" t="s">
        <v>2</v>
      </c>
      <c r="E1571" s="30">
        <v>13</v>
      </c>
      <c r="F1571" s="30">
        <v>87</v>
      </c>
      <c r="G1571" s="30" t="s">
        <v>3307</v>
      </c>
      <c r="H1571" s="30" t="s">
        <v>439</v>
      </c>
      <c r="I1571" s="30">
        <v>0</v>
      </c>
      <c r="J1571" s="30">
        <v>1</v>
      </c>
      <c r="K1571" s="30">
        <v>0</v>
      </c>
      <c r="L1571" s="30">
        <v>0</v>
      </c>
      <c r="M1571" s="30" t="s">
        <v>1681</v>
      </c>
      <c r="N1571" s="30">
        <v>4</v>
      </c>
      <c r="O1571" s="22">
        <v>4</v>
      </c>
      <c r="P1571" s="22">
        <v>0</v>
      </c>
      <c r="Q1571" s="22">
        <v>1</v>
      </c>
      <c r="R1571">
        <f>IFERROR(IF(I1571=1,VLOOKUP(F1571,Lookup!$A$2:$B$15,2,FALSE),0),0.5)</f>
        <v>0</v>
      </c>
      <c r="S1571">
        <f>IF(K1571=1,1,IFERROR(IF(H1571="pass",VLOOKUP(F1571,[1]Lookup!$D$2:$E$26,2,FALSE),0),1.6))</f>
        <v>2.2000000000000002</v>
      </c>
      <c r="T1571" s="6">
        <v>1.6700000000000002</v>
      </c>
      <c r="U1571" s="6">
        <f t="shared" si="24"/>
        <v>2.0198</v>
      </c>
      <c r="V1571" t="s">
        <v>108</v>
      </c>
    </row>
    <row r="1572" spans="1:22" hidden="1">
      <c r="A1572">
        <v>461</v>
      </c>
      <c r="B1572" s="30">
        <v>2</v>
      </c>
      <c r="C1572" s="30" t="s">
        <v>25</v>
      </c>
      <c r="D1572" s="30" t="s">
        <v>2</v>
      </c>
      <c r="E1572" s="30">
        <v>9</v>
      </c>
      <c r="F1572" s="30">
        <v>91</v>
      </c>
      <c r="G1572" s="30" t="s">
        <v>3308</v>
      </c>
      <c r="H1572" s="30" t="s">
        <v>439</v>
      </c>
      <c r="I1572" s="30">
        <v>0</v>
      </c>
      <c r="J1572" s="30">
        <v>1</v>
      </c>
      <c r="K1572" s="30">
        <v>0</v>
      </c>
      <c r="L1572" s="30">
        <v>0</v>
      </c>
      <c r="M1572" s="30" t="s">
        <v>649</v>
      </c>
      <c r="N1572" s="30">
        <v>8</v>
      </c>
      <c r="O1572" s="22">
        <v>8</v>
      </c>
      <c r="P1572" s="22">
        <v>0</v>
      </c>
      <c r="Q1572" s="22">
        <v>1</v>
      </c>
      <c r="R1572">
        <f>IFERROR(IF(I1572=1,VLOOKUP(F1572,Lookup!$A$2:$B$15,2,FALSE),0),0.5)</f>
        <v>0</v>
      </c>
      <c r="S1572">
        <f>IF(K1572=1,1,IFERROR(IF(H1572="pass",VLOOKUP(F1572,[1]Lookup!$D$2:$E$26,2,FALSE),0),1.6))</f>
        <v>2.5</v>
      </c>
      <c r="T1572" s="6">
        <v>1.74</v>
      </c>
      <c r="U1572" s="6">
        <f t="shared" si="24"/>
        <v>2.2416</v>
      </c>
      <c r="V1572" t="s">
        <v>150</v>
      </c>
    </row>
    <row r="1573" spans="1:22" hidden="1">
      <c r="A1573">
        <v>462</v>
      </c>
      <c r="B1573" s="30">
        <v>2</v>
      </c>
      <c r="C1573" s="30" t="s">
        <v>25</v>
      </c>
      <c r="D1573" s="30" t="s">
        <v>2</v>
      </c>
      <c r="E1573" s="30">
        <v>9</v>
      </c>
      <c r="F1573" s="30">
        <v>91</v>
      </c>
      <c r="G1573" s="30" t="s">
        <v>3309</v>
      </c>
      <c r="H1573" s="30" t="s">
        <v>439</v>
      </c>
      <c r="I1573" s="30">
        <v>0</v>
      </c>
      <c r="J1573" s="30">
        <v>1</v>
      </c>
      <c r="K1573" s="30">
        <v>0</v>
      </c>
      <c r="L1573" s="30">
        <v>0</v>
      </c>
      <c r="M1573" s="30" t="s">
        <v>1693</v>
      </c>
      <c r="N1573" s="30">
        <v>9</v>
      </c>
      <c r="O1573" s="22">
        <v>9</v>
      </c>
      <c r="P1573" s="22">
        <v>0</v>
      </c>
      <c r="Q1573" s="22">
        <v>1</v>
      </c>
      <c r="R1573">
        <f>IFERROR(IF(I1573=1,VLOOKUP(F1573,Lookup!$A$2:$B$15,2,FALSE),0),0.5)</f>
        <v>0</v>
      </c>
      <c r="S1573">
        <f>IF(K1573=1,1,IFERROR(IF(H1573="pass",VLOOKUP(F1573,[1]Lookup!$D$2:$E$26,2,FALSE),0),1.6))</f>
        <v>2.5</v>
      </c>
      <c r="T1573" s="6">
        <v>1.7575000000000001</v>
      </c>
      <c r="U1573" s="6">
        <f t="shared" si="24"/>
        <v>2.2475500000000004</v>
      </c>
      <c r="V1573" t="s">
        <v>126</v>
      </c>
    </row>
    <row r="1574" spans="1:22" hidden="1">
      <c r="A1574">
        <v>467</v>
      </c>
      <c r="B1574" s="30">
        <v>2</v>
      </c>
      <c r="C1574" s="30" t="s">
        <v>2</v>
      </c>
      <c r="D1574" s="30" t="s">
        <v>25</v>
      </c>
      <c r="E1574" s="30">
        <v>23</v>
      </c>
      <c r="F1574" s="30">
        <v>77</v>
      </c>
      <c r="G1574" s="30" t="s">
        <v>3314</v>
      </c>
      <c r="H1574" s="30" t="s">
        <v>439</v>
      </c>
      <c r="I1574" s="30">
        <v>0</v>
      </c>
      <c r="J1574" s="30">
        <v>1</v>
      </c>
      <c r="K1574" s="30">
        <v>0</v>
      </c>
      <c r="L1574" s="30">
        <v>0</v>
      </c>
      <c r="M1574" s="30" t="s">
        <v>1144</v>
      </c>
      <c r="N1574" s="30">
        <v>-4</v>
      </c>
      <c r="O1574" s="22">
        <v>-4</v>
      </c>
      <c r="P1574" s="22">
        <v>0</v>
      </c>
      <c r="Q1574" s="22">
        <v>1</v>
      </c>
      <c r="R1574">
        <f>IFERROR(IF(I1574=1,VLOOKUP(F1574,Lookup!$A$2:$B$15,2,FALSE),0),0.5)</f>
        <v>0</v>
      </c>
      <c r="S1574">
        <f>IF(K1574=1,1,IFERROR(IF(H1574="pass",VLOOKUP(F1574,[1]Lookup!$D$2:$E$26,2,FALSE),0),1.6))</f>
        <v>1.8</v>
      </c>
      <c r="T1574" s="6">
        <v>1.53</v>
      </c>
      <c r="U1574" s="6">
        <f t="shared" si="24"/>
        <v>1.7082000000000002</v>
      </c>
      <c r="V1574" t="s">
        <v>62</v>
      </c>
    </row>
    <row r="1575" spans="1:22" hidden="1">
      <c r="A1575">
        <v>468</v>
      </c>
      <c r="B1575" s="30">
        <v>2</v>
      </c>
      <c r="C1575" s="30" t="s">
        <v>2</v>
      </c>
      <c r="D1575" s="30" t="s">
        <v>25</v>
      </c>
      <c r="E1575" s="30">
        <v>22</v>
      </c>
      <c r="F1575" s="30">
        <v>78</v>
      </c>
      <c r="G1575" s="30" t="s">
        <v>3315</v>
      </c>
      <c r="H1575" s="30" t="s">
        <v>439</v>
      </c>
      <c r="I1575" s="30">
        <v>0</v>
      </c>
      <c r="J1575" s="30">
        <v>1</v>
      </c>
      <c r="K1575" s="30">
        <v>0</v>
      </c>
      <c r="L1575" s="30">
        <v>0</v>
      </c>
      <c r="M1575" s="30" t="s">
        <v>1139</v>
      </c>
      <c r="N1575" s="30">
        <v>11</v>
      </c>
      <c r="O1575" s="22">
        <v>11</v>
      </c>
      <c r="P1575" s="22">
        <v>0</v>
      </c>
      <c r="Q1575" s="22">
        <v>1</v>
      </c>
      <c r="R1575">
        <f>IFERROR(IF(I1575=1,VLOOKUP(F1575,Lookup!$A$2:$B$15,2,FALSE),0),0.5)</f>
        <v>0</v>
      </c>
      <c r="S1575">
        <f>IF(K1575=1,1,IFERROR(IF(H1575="pass",VLOOKUP(F1575,[1]Lookup!$D$2:$E$26,2,FALSE),0),1.6))</f>
        <v>1.8</v>
      </c>
      <c r="T1575" s="6">
        <v>1.7925</v>
      </c>
      <c r="U1575" s="6">
        <f t="shared" si="24"/>
        <v>1.7974500000000002</v>
      </c>
      <c r="V1575" t="s">
        <v>88</v>
      </c>
    </row>
    <row r="1576" spans="1:22" hidden="1">
      <c r="A1576">
        <v>470</v>
      </c>
      <c r="B1576" s="30">
        <v>2</v>
      </c>
      <c r="C1576" s="30" t="s">
        <v>2</v>
      </c>
      <c r="D1576" s="30" t="s">
        <v>25</v>
      </c>
      <c r="E1576" s="30">
        <v>10</v>
      </c>
      <c r="F1576" s="30">
        <v>90</v>
      </c>
      <c r="G1576" s="30" t="s">
        <v>3317</v>
      </c>
      <c r="H1576" s="30" t="s">
        <v>439</v>
      </c>
      <c r="I1576" s="30">
        <v>0</v>
      </c>
      <c r="J1576" s="30">
        <v>1</v>
      </c>
      <c r="K1576" s="30">
        <v>0</v>
      </c>
      <c r="L1576" s="30">
        <v>0</v>
      </c>
      <c r="M1576" s="30" t="s">
        <v>1167</v>
      </c>
      <c r="N1576" s="30">
        <v>10</v>
      </c>
      <c r="O1576" s="22">
        <v>10</v>
      </c>
      <c r="P1576" s="22">
        <v>0</v>
      </c>
      <c r="Q1576" s="22">
        <v>1</v>
      </c>
      <c r="R1576">
        <f>IFERROR(IF(I1576=1,VLOOKUP(F1576,Lookup!$A$2:$B$15,2,FALSE),0),0.5)</f>
        <v>0</v>
      </c>
      <c r="S1576">
        <f>IF(K1576=1,1,IFERROR(IF(H1576="pass",VLOOKUP(F1576,[1]Lookup!$D$2:$E$26,2,FALSE),0),1.6))</f>
        <v>2.2000000000000002</v>
      </c>
      <c r="T1576" s="6">
        <v>1.7750000000000001</v>
      </c>
      <c r="U1576" s="6">
        <f t="shared" si="24"/>
        <v>2.0555000000000003</v>
      </c>
      <c r="V1576" t="s">
        <v>52</v>
      </c>
    </row>
    <row r="1577" spans="1:22" hidden="1">
      <c r="A1577">
        <v>473</v>
      </c>
      <c r="B1577" s="30">
        <v>2</v>
      </c>
      <c r="C1577" s="30" t="s">
        <v>25</v>
      </c>
      <c r="D1577" s="30" t="s">
        <v>2</v>
      </c>
      <c r="E1577" s="30">
        <v>63</v>
      </c>
      <c r="F1577" s="30">
        <v>37</v>
      </c>
      <c r="G1577" s="30" t="s">
        <v>3320</v>
      </c>
      <c r="H1577" s="30" t="s">
        <v>439</v>
      </c>
      <c r="I1577" s="30">
        <v>0</v>
      </c>
      <c r="J1577" s="30">
        <v>1</v>
      </c>
      <c r="K1577" s="30">
        <v>0</v>
      </c>
      <c r="L1577" s="30">
        <v>0</v>
      </c>
      <c r="M1577" s="30" t="s">
        <v>1733</v>
      </c>
      <c r="N1577" s="30">
        <v>1</v>
      </c>
      <c r="O1577" s="22">
        <v>1</v>
      </c>
      <c r="P1577" s="22">
        <v>0</v>
      </c>
      <c r="Q1577" s="22">
        <v>1</v>
      </c>
      <c r="R1577">
        <f>IFERROR(IF(I1577=1,VLOOKUP(F1577,Lookup!$A$2:$B$15,2,FALSE),0),0.5)</f>
        <v>0</v>
      </c>
      <c r="S1577">
        <f>IF(K1577=1,1,IFERROR(IF(H1577="pass",VLOOKUP(F1577,[1]Lookup!$D$2:$E$26,2,FALSE),0),1.6))</f>
        <v>1.6</v>
      </c>
      <c r="T1577" s="6">
        <v>1.6175000000000002</v>
      </c>
      <c r="U1577" s="6">
        <f t="shared" si="24"/>
        <v>1.6175000000000002</v>
      </c>
      <c r="V1577" t="s">
        <v>421</v>
      </c>
    </row>
    <row r="1578" spans="1:22" hidden="1">
      <c r="A1578">
        <v>474</v>
      </c>
      <c r="B1578" s="30">
        <v>2</v>
      </c>
      <c r="C1578" s="30" t="s">
        <v>25</v>
      </c>
      <c r="D1578" s="30" t="s">
        <v>2</v>
      </c>
      <c r="E1578" s="30">
        <v>61</v>
      </c>
      <c r="F1578" s="30">
        <v>39</v>
      </c>
      <c r="G1578" s="30" t="s">
        <v>3321</v>
      </c>
      <c r="H1578" s="30" t="s">
        <v>439</v>
      </c>
      <c r="I1578" s="30">
        <v>0</v>
      </c>
      <c r="J1578" s="30">
        <v>1</v>
      </c>
      <c r="K1578" s="30">
        <v>0</v>
      </c>
      <c r="L1578" s="30">
        <v>0</v>
      </c>
      <c r="M1578" s="30" t="s">
        <v>649</v>
      </c>
      <c r="N1578" s="30">
        <v>9</v>
      </c>
      <c r="O1578" s="22">
        <v>9</v>
      </c>
      <c r="P1578" s="22">
        <v>0</v>
      </c>
      <c r="Q1578" s="22">
        <v>1</v>
      </c>
      <c r="R1578">
        <f>IFERROR(IF(I1578=1,VLOOKUP(F1578,Lookup!$A$2:$B$15,2,FALSE),0),0.5)</f>
        <v>0</v>
      </c>
      <c r="S1578">
        <f>IF(K1578=1,1,IFERROR(IF(H1578="pass",VLOOKUP(F1578,[1]Lookup!$D$2:$E$26,2,FALSE),0),1.6))</f>
        <v>1.6</v>
      </c>
      <c r="T1578" s="6">
        <v>1.7575000000000001</v>
      </c>
      <c r="U1578" s="6">
        <f t="shared" si="24"/>
        <v>1.7575000000000001</v>
      </c>
      <c r="V1578" t="s">
        <v>150</v>
      </c>
    </row>
    <row r="1579" spans="1:22" hidden="1">
      <c r="A1579">
        <v>478</v>
      </c>
      <c r="B1579" s="30">
        <v>2</v>
      </c>
      <c r="C1579" s="30" t="s">
        <v>25</v>
      </c>
      <c r="D1579" s="30" t="s">
        <v>2</v>
      </c>
      <c r="E1579" s="30">
        <v>32</v>
      </c>
      <c r="F1579" s="30">
        <v>68</v>
      </c>
      <c r="G1579" s="30" t="s">
        <v>3325</v>
      </c>
      <c r="H1579" s="30" t="s">
        <v>439</v>
      </c>
      <c r="I1579" s="30">
        <v>0</v>
      </c>
      <c r="J1579" s="30">
        <v>1</v>
      </c>
      <c r="K1579" s="30">
        <v>0</v>
      </c>
      <c r="L1579" s="30">
        <v>0</v>
      </c>
      <c r="M1579" s="30" t="s">
        <v>1693</v>
      </c>
      <c r="N1579" s="30">
        <v>17</v>
      </c>
      <c r="O1579" s="22">
        <v>17</v>
      </c>
      <c r="P1579" s="22">
        <v>0</v>
      </c>
      <c r="Q1579" s="22">
        <v>1</v>
      </c>
      <c r="R1579">
        <f>IFERROR(IF(I1579=1,VLOOKUP(F1579,Lookup!$A$2:$B$15,2,FALSE),0),0.5)</f>
        <v>0</v>
      </c>
      <c r="S1579">
        <f>IF(K1579=1,1,IFERROR(IF(H1579="pass",VLOOKUP(F1579,[1]Lookup!$D$2:$E$26,2,FALSE),0),1.6))</f>
        <v>1.6</v>
      </c>
      <c r="T1579" s="6">
        <v>1.8975</v>
      </c>
      <c r="U1579" s="6">
        <f t="shared" si="24"/>
        <v>1.8975</v>
      </c>
      <c r="V1579" t="s">
        <v>126</v>
      </c>
    </row>
    <row r="1580" spans="1:22" hidden="1">
      <c r="A1580">
        <v>480</v>
      </c>
      <c r="B1580" s="30">
        <v>2</v>
      </c>
      <c r="C1580" s="30" t="s">
        <v>25</v>
      </c>
      <c r="D1580" s="30" t="s">
        <v>2</v>
      </c>
      <c r="E1580" s="30">
        <v>7</v>
      </c>
      <c r="F1580" s="30">
        <v>93</v>
      </c>
      <c r="G1580" s="30" t="s">
        <v>3327</v>
      </c>
      <c r="H1580" s="30" t="s">
        <v>439</v>
      </c>
      <c r="I1580" s="30">
        <v>0</v>
      </c>
      <c r="J1580" s="30">
        <v>1</v>
      </c>
      <c r="K1580" s="30">
        <v>0</v>
      </c>
      <c r="L1580" s="30">
        <v>0</v>
      </c>
      <c r="M1580" s="30" t="s">
        <v>649</v>
      </c>
      <c r="N1580" s="30">
        <v>7</v>
      </c>
      <c r="O1580" s="22">
        <v>7</v>
      </c>
      <c r="P1580" s="22">
        <v>0</v>
      </c>
      <c r="Q1580" s="22">
        <v>1</v>
      </c>
      <c r="R1580">
        <f>IFERROR(IF(I1580=1,VLOOKUP(F1580,Lookup!$A$2:$B$15,2,FALSE),0),0.5)</f>
        <v>0</v>
      </c>
      <c r="S1580">
        <f>IF(K1580=1,1,IFERROR(IF(H1580="pass",VLOOKUP(F1580,[1]Lookup!$D$2:$E$26,2,FALSE),0),1.6))</f>
        <v>2.7</v>
      </c>
      <c r="T1580" s="6">
        <v>1.7225000000000001</v>
      </c>
      <c r="U1580" s="6">
        <f t="shared" si="24"/>
        <v>2.3676500000000003</v>
      </c>
      <c r="V1580" t="s">
        <v>150</v>
      </c>
    </row>
    <row r="1581" spans="1:22" hidden="1">
      <c r="A1581">
        <v>481</v>
      </c>
      <c r="B1581" s="30">
        <v>2</v>
      </c>
      <c r="C1581" s="30" t="s">
        <v>25</v>
      </c>
      <c r="D1581" s="30" t="s">
        <v>2</v>
      </c>
      <c r="E1581" s="30">
        <v>25</v>
      </c>
      <c r="F1581" s="30">
        <v>75</v>
      </c>
      <c r="G1581" s="30" t="s">
        <v>3328</v>
      </c>
      <c r="H1581" s="30" t="s">
        <v>439</v>
      </c>
      <c r="I1581" s="30">
        <v>0</v>
      </c>
      <c r="J1581" s="30">
        <v>1</v>
      </c>
      <c r="K1581" s="30">
        <v>0</v>
      </c>
      <c r="L1581" s="30">
        <v>0</v>
      </c>
      <c r="M1581" s="30" t="s">
        <v>1685</v>
      </c>
      <c r="N1581" s="30">
        <v>9</v>
      </c>
      <c r="O1581" s="22">
        <v>9</v>
      </c>
      <c r="P1581" s="22">
        <v>0</v>
      </c>
      <c r="Q1581" s="22">
        <v>1</v>
      </c>
      <c r="R1581">
        <f>IFERROR(IF(I1581=1,VLOOKUP(F1581,Lookup!$A$2:$B$15,2,FALSE),0),0.5)</f>
        <v>0</v>
      </c>
      <c r="S1581">
        <f>IF(K1581=1,1,IFERROR(IF(H1581="pass",VLOOKUP(F1581,[1]Lookup!$D$2:$E$26,2,FALSE),0),1.6))</f>
        <v>1.8</v>
      </c>
      <c r="T1581" s="6">
        <v>1.7575000000000001</v>
      </c>
      <c r="U1581" s="6">
        <f t="shared" si="24"/>
        <v>1.7855500000000002</v>
      </c>
      <c r="V1581" t="s">
        <v>39</v>
      </c>
    </row>
    <row r="1582" spans="1:22" hidden="1">
      <c r="A1582">
        <v>488</v>
      </c>
      <c r="B1582" s="30">
        <v>2</v>
      </c>
      <c r="C1582" s="30" t="s">
        <v>2</v>
      </c>
      <c r="D1582" s="30" t="s">
        <v>25</v>
      </c>
      <c r="E1582" s="30">
        <v>62</v>
      </c>
      <c r="F1582" s="30">
        <v>38</v>
      </c>
      <c r="G1582" s="30" t="s">
        <v>3335</v>
      </c>
      <c r="H1582" s="30" t="s">
        <v>439</v>
      </c>
      <c r="I1582" s="30">
        <v>0</v>
      </c>
      <c r="J1582" s="30">
        <v>1</v>
      </c>
      <c r="K1582" s="30">
        <v>0</v>
      </c>
      <c r="L1582" s="30">
        <v>0</v>
      </c>
      <c r="M1582" s="30" t="s">
        <v>1137</v>
      </c>
      <c r="N1582" s="30">
        <v>0</v>
      </c>
      <c r="O1582" s="22">
        <v>0</v>
      </c>
      <c r="P1582" s="22">
        <v>0</v>
      </c>
      <c r="Q1582" s="22">
        <v>1</v>
      </c>
      <c r="R1582">
        <f>IFERROR(IF(I1582=1,VLOOKUP(F1582,Lookup!$A$2:$B$15,2,FALSE),0),0.5)</f>
        <v>0</v>
      </c>
      <c r="S1582">
        <f>IF(K1582=1,1,IFERROR(IF(H1582="pass",VLOOKUP(F1582,[1]Lookup!$D$2:$E$26,2,FALSE),0),1.6))</f>
        <v>1.6</v>
      </c>
      <c r="T1582" s="6">
        <v>1.6</v>
      </c>
      <c r="U1582" s="6">
        <f t="shared" si="24"/>
        <v>1.6</v>
      </c>
      <c r="V1582" t="s">
        <v>95</v>
      </c>
    </row>
    <row r="1583" spans="1:22" hidden="1">
      <c r="A1583">
        <v>489</v>
      </c>
      <c r="B1583" s="30">
        <v>2</v>
      </c>
      <c r="C1583" s="30" t="s">
        <v>2</v>
      </c>
      <c r="D1583" s="30" t="s">
        <v>25</v>
      </c>
      <c r="E1583" s="30">
        <v>57</v>
      </c>
      <c r="F1583" s="30">
        <v>43</v>
      </c>
      <c r="G1583" s="30" t="s">
        <v>3336</v>
      </c>
      <c r="H1583" s="30" t="s">
        <v>439</v>
      </c>
      <c r="I1583" s="30">
        <v>0</v>
      </c>
      <c r="J1583" s="30">
        <v>1</v>
      </c>
      <c r="K1583" s="30">
        <v>0</v>
      </c>
      <c r="L1583" s="30">
        <v>0</v>
      </c>
      <c r="M1583" s="30" t="s">
        <v>1135</v>
      </c>
      <c r="N1583" s="30">
        <v>7</v>
      </c>
      <c r="O1583" s="22">
        <v>7</v>
      </c>
      <c r="P1583" s="22">
        <v>0</v>
      </c>
      <c r="Q1583" s="22">
        <v>1</v>
      </c>
      <c r="R1583">
        <f>IFERROR(IF(I1583=1,VLOOKUP(F1583,Lookup!$A$2:$B$15,2,FALSE),0),0.5)</f>
        <v>0</v>
      </c>
      <c r="S1583">
        <f>IF(K1583=1,1,IFERROR(IF(H1583="pass",VLOOKUP(F1583,[1]Lookup!$D$2:$E$26,2,FALSE),0),1.6))</f>
        <v>1.6</v>
      </c>
      <c r="T1583" s="6">
        <v>1.7225000000000001</v>
      </c>
      <c r="U1583" s="6">
        <f t="shared" si="24"/>
        <v>1.7225000000000001</v>
      </c>
      <c r="V1583" t="s">
        <v>38</v>
      </c>
    </row>
    <row r="1584" spans="1:22" hidden="1">
      <c r="A1584">
        <v>490</v>
      </c>
      <c r="B1584" s="30">
        <v>2</v>
      </c>
      <c r="C1584" s="30" t="s">
        <v>2</v>
      </c>
      <c r="D1584" s="30" t="s">
        <v>25</v>
      </c>
      <c r="E1584" s="30">
        <v>45</v>
      </c>
      <c r="F1584" s="30">
        <v>55</v>
      </c>
      <c r="G1584" s="30" t="s">
        <v>3337</v>
      </c>
      <c r="H1584" s="30" t="s">
        <v>439</v>
      </c>
      <c r="I1584" s="30">
        <v>0</v>
      </c>
      <c r="J1584" s="30">
        <v>1</v>
      </c>
      <c r="K1584" s="30">
        <v>0</v>
      </c>
      <c r="L1584" s="30">
        <v>0</v>
      </c>
      <c r="M1584" s="30" t="s">
        <v>1175</v>
      </c>
      <c r="N1584" s="30">
        <v>2</v>
      </c>
      <c r="O1584" s="22">
        <v>2</v>
      </c>
      <c r="P1584" s="22">
        <v>0</v>
      </c>
      <c r="Q1584" s="22">
        <v>1</v>
      </c>
      <c r="R1584">
        <f>IFERROR(IF(I1584=1,VLOOKUP(F1584,Lookup!$A$2:$B$15,2,FALSE),0),0.5)</f>
        <v>0</v>
      </c>
      <c r="S1584">
        <f>IF(K1584=1,1,IFERROR(IF(H1584="pass",VLOOKUP(F1584,[1]Lookup!$D$2:$E$26,2,FALSE),0),1.6))</f>
        <v>1.6</v>
      </c>
      <c r="T1584" s="6">
        <v>1.635</v>
      </c>
      <c r="U1584" s="6">
        <f t="shared" si="24"/>
        <v>1.635</v>
      </c>
      <c r="V1584" t="s">
        <v>66</v>
      </c>
    </row>
    <row r="1585" spans="1:22" hidden="1">
      <c r="A1585">
        <v>495</v>
      </c>
      <c r="B1585" s="30">
        <v>2</v>
      </c>
      <c r="C1585" s="30" t="s">
        <v>20</v>
      </c>
      <c r="D1585" s="30" t="s">
        <v>27</v>
      </c>
      <c r="E1585" s="30">
        <v>51</v>
      </c>
      <c r="F1585" s="30">
        <v>49</v>
      </c>
      <c r="G1585" s="30" t="s">
        <v>3342</v>
      </c>
      <c r="H1585" s="30" t="s">
        <v>439</v>
      </c>
      <c r="I1585" s="30">
        <v>0</v>
      </c>
      <c r="J1585" s="30">
        <v>1</v>
      </c>
      <c r="K1585" s="30">
        <v>0</v>
      </c>
      <c r="L1585" s="30">
        <v>0</v>
      </c>
      <c r="M1585" s="30" t="s">
        <v>1538</v>
      </c>
      <c r="N1585" s="30">
        <v>11</v>
      </c>
      <c r="O1585" s="22">
        <v>11</v>
      </c>
      <c r="P1585" s="22">
        <v>0</v>
      </c>
      <c r="Q1585" s="22">
        <v>1</v>
      </c>
      <c r="R1585">
        <f>IFERROR(IF(I1585=1,VLOOKUP(F1585,Lookup!$A$2:$B$15,2,FALSE),0),0.5)</f>
        <v>0</v>
      </c>
      <c r="S1585">
        <f>IF(K1585=1,1,IFERROR(IF(H1585="pass",VLOOKUP(F1585,[1]Lookup!$D$2:$E$26,2,FALSE),0),1.6))</f>
        <v>1.6</v>
      </c>
      <c r="T1585" s="6">
        <v>1.7925</v>
      </c>
      <c r="U1585" s="6">
        <f t="shared" si="24"/>
        <v>1.7925</v>
      </c>
      <c r="V1585" t="s">
        <v>132</v>
      </c>
    </row>
    <row r="1586" spans="1:22" hidden="1">
      <c r="A1586">
        <v>498</v>
      </c>
      <c r="B1586" s="30">
        <v>2</v>
      </c>
      <c r="C1586" s="30" t="s">
        <v>20</v>
      </c>
      <c r="D1586" s="30" t="s">
        <v>27</v>
      </c>
      <c r="E1586" s="30">
        <v>42</v>
      </c>
      <c r="F1586" s="30">
        <v>58</v>
      </c>
      <c r="G1586" s="30" t="s">
        <v>3345</v>
      </c>
      <c r="H1586" s="30" t="s">
        <v>439</v>
      </c>
      <c r="I1586" s="30">
        <v>0</v>
      </c>
      <c r="J1586" s="30">
        <v>1</v>
      </c>
      <c r="K1586" s="30">
        <v>0</v>
      </c>
      <c r="L1586" s="30">
        <v>0</v>
      </c>
      <c r="M1586" s="30" t="s">
        <v>1556</v>
      </c>
      <c r="N1586" s="30">
        <v>7</v>
      </c>
      <c r="O1586" s="22">
        <v>7</v>
      </c>
      <c r="P1586" s="22">
        <v>0</v>
      </c>
      <c r="Q1586" s="22">
        <v>1</v>
      </c>
      <c r="R1586">
        <f>IFERROR(IF(I1586=1,VLOOKUP(F1586,Lookup!$A$2:$B$15,2,FALSE),0),0.5)</f>
        <v>0</v>
      </c>
      <c r="S1586">
        <f>IF(K1586=1,1,IFERROR(IF(H1586="pass",VLOOKUP(F1586,[1]Lookup!$D$2:$E$26,2,FALSE),0),1.6))</f>
        <v>1.6</v>
      </c>
      <c r="T1586" s="6">
        <v>1.7225000000000001</v>
      </c>
      <c r="U1586" s="6">
        <f t="shared" si="24"/>
        <v>1.7225000000000001</v>
      </c>
      <c r="V1586" t="s">
        <v>518</v>
      </c>
    </row>
    <row r="1587" spans="1:22" hidden="1">
      <c r="A1587">
        <v>499</v>
      </c>
      <c r="B1587" s="30">
        <v>2</v>
      </c>
      <c r="C1587" s="30" t="s">
        <v>20</v>
      </c>
      <c r="D1587" s="30" t="s">
        <v>27</v>
      </c>
      <c r="E1587" s="30">
        <v>35</v>
      </c>
      <c r="F1587" s="30">
        <v>65</v>
      </c>
      <c r="G1587" s="30" t="s">
        <v>3346</v>
      </c>
      <c r="H1587" s="30" t="s">
        <v>439</v>
      </c>
      <c r="I1587" s="30">
        <v>0</v>
      </c>
      <c r="J1587" s="30">
        <v>1</v>
      </c>
      <c r="K1587" s="30">
        <v>0</v>
      </c>
      <c r="L1587" s="30">
        <v>0</v>
      </c>
      <c r="M1587" s="30" t="s">
        <v>3347</v>
      </c>
      <c r="N1587" s="30">
        <v>32</v>
      </c>
      <c r="O1587" s="22">
        <v>32</v>
      </c>
      <c r="P1587" s="22">
        <v>0</v>
      </c>
      <c r="Q1587" s="22">
        <v>1</v>
      </c>
      <c r="R1587">
        <f>IFERROR(IF(I1587=1,VLOOKUP(F1587,Lookup!$A$2:$B$15,2,FALSE),0),0.5)</f>
        <v>0</v>
      </c>
      <c r="S1587">
        <f>IF(K1587=1,1,IFERROR(IF(H1587="pass",VLOOKUP(F1587,[1]Lookup!$D$2:$E$26,2,FALSE),0),1.6))</f>
        <v>1.6</v>
      </c>
      <c r="T1587" s="6">
        <v>2.16</v>
      </c>
      <c r="U1587" s="6">
        <f t="shared" si="24"/>
        <v>2.16</v>
      </c>
      <c r="V1587" t="s">
        <v>2806</v>
      </c>
    </row>
    <row r="1588" spans="1:22" hidden="1">
      <c r="A1588">
        <v>500</v>
      </c>
      <c r="B1588" s="30">
        <v>2</v>
      </c>
      <c r="C1588" s="30" t="s">
        <v>20</v>
      </c>
      <c r="D1588" s="30" t="s">
        <v>27</v>
      </c>
      <c r="E1588" s="30">
        <v>35</v>
      </c>
      <c r="F1588" s="30">
        <v>65</v>
      </c>
      <c r="G1588" s="30" t="s">
        <v>3348</v>
      </c>
      <c r="H1588" s="30" t="s">
        <v>439</v>
      </c>
      <c r="I1588" s="30">
        <v>0</v>
      </c>
      <c r="J1588" s="30">
        <v>1</v>
      </c>
      <c r="K1588" s="30">
        <v>0</v>
      </c>
      <c r="L1588" s="30">
        <v>0</v>
      </c>
      <c r="M1588" s="30" t="s">
        <v>1556</v>
      </c>
      <c r="N1588" s="30">
        <v>11</v>
      </c>
      <c r="O1588" s="22">
        <v>11</v>
      </c>
      <c r="P1588" s="22">
        <v>0</v>
      </c>
      <c r="Q1588" s="22">
        <v>1</v>
      </c>
      <c r="R1588">
        <f>IFERROR(IF(I1588=1,VLOOKUP(F1588,Lookup!$A$2:$B$15,2,FALSE),0),0.5)</f>
        <v>0</v>
      </c>
      <c r="S1588">
        <f>IF(K1588=1,1,IFERROR(IF(H1588="pass",VLOOKUP(F1588,[1]Lookup!$D$2:$E$26,2,FALSE),0),1.6))</f>
        <v>1.6</v>
      </c>
      <c r="T1588" s="6">
        <v>1.7925</v>
      </c>
      <c r="U1588" s="6">
        <f t="shared" si="24"/>
        <v>1.7925</v>
      </c>
      <c r="V1588" t="s">
        <v>518</v>
      </c>
    </row>
    <row r="1589" spans="1:22" hidden="1">
      <c r="A1589">
        <v>503</v>
      </c>
      <c r="B1589" s="30">
        <v>2</v>
      </c>
      <c r="C1589" s="30" t="s">
        <v>20</v>
      </c>
      <c r="D1589" s="30" t="s">
        <v>27</v>
      </c>
      <c r="E1589" s="30">
        <v>25</v>
      </c>
      <c r="F1589" s="30">
        <v>75</v>
      </c>
      <c r="G1589" s="30" t="s">
        <v>3351</v>
      </c>
      <c r="H1589" s="30" t="s">
        <v>439</v>
      </c>
      <c r="I1589" s="30">
        <v>0</v>
      </c>
      <c r="J1589" s="30">
        <v>1</v>
      </c>
      <c r="K1589" s="30">
        <v>0</v>
      </c>
      <c r="L1589" s="30">
        <v>0</v>
      </c>
      <c r="M1589" s="30" t="s">
        <v>1556</v>
      </c>
      <c r="N1589" s="30">
        <v>25</v>
      </c>
      <c r="O1589" s="22">
        <v>25</v>
      </c>
      <c r="P1589" s="22">
        <v>0</v>
      </c>
      <c r="Q1589" s="22">
        <v>1</v>
      </c>
      <c r="R1589">
        <f>IFERROR(IF(I1589=1,VLOOKUP(F1589,Lookup!$A$2:$B$15,2,FALSE),0),0.5)</f>
        <v>0</v>
      </c>
      <c r="S1589">
        <f>IF(K1589=1,1,IFERROR(IF(H1589="pass",VLOOKUP(F1589,[1]Lookup!$D$2:$E$26,2,FALSE),0),1.6))</f>
        <v>1.8</v>
      </c>
      <c r="T1589" s="6">
        <v>2.0375000000000001</v>
      </c>
      <c r="U1589" s="6">
        <f t="shared" si="24"/>
        <v>1.8807500000000004</v>
      </c>
      <c r="V1589" t="s">
        <v>518</v>
      </c>
    </row>
    <row r="1590" spans="1:22" hidden="1">
      <c r="A1590">
        <v>508</v>
      </c>
      <c r="B1590" s="30">
        <v>2</v>
      </c>
      <c r="C1590" s="30" t="s">
        <v>27</v>
      </c>
      <c r="D1590" s="30" t="s">
        <v>20</v>
      </c>
      <c r="E1590" s="30">
        <v>59</v>
      </c>
      <c r="F1590" s="30">
        <v>41</v>
      </c>
      <c r="G1590" s="30" t="s">
        <v>3356</v>
      </c>
      <c r="H1590" s="30" t="s">
        <v>439</v>
      </c>
      <c r="I1590" s="30">
        <v>0</v>
      </c>
      <c r="J1590" s="30">
        <v>1</v>
      </c>
      <c r="K1590" s="30">
        <v>0</v>
      </c>
      <c r="L1590" s="30">
        <v>0</v>
      </c>
      <c r="M1590" s="30" t="s">
        <v>1296</v>
      </c>
      <c r="N1590" s="30">
        <v>11</v>
      </c>
      <c r="O1590" s="22">
        <v>11</v>
      </c>
      <c r="P1590" s="22">
        <v>0</v>
      </c>
      <c r="Q1590" s="22">
        <v>1</v>
      </c>
      <c r="R1590">
        <f>IFERROR(IF(I1590=1,VLOOKUP(F1590,Lookup!$A$2:$B$15,2,FALSE),0),0.5)</f>
        <v>0</v>
      </c>
      <c r="S1590">
        <f>IF(K1590=1,1,IFERROR(IF(H1590="pass",VLOOKUP(F1590,[1]Lookup!$D$2:$E$26,2,FALSE),0),1.6))</f>
        <v>1.6</v>
      </c>
      <c r="T1590" s="6">
        <v>1.7925</v>
      </c>
      <c r="U1590" s="6">
        <f t="shared" si="24"/>
        <v>1.7925</v>
      </c>
      <c r="V1590" t="s">
        <v>461</v>
      </c>
    </row>
    <row r="1591" spans="1:22" hidden="1">
      <c r="A1591">
        <v>509</v>
      </c>
      <c r="B1591" s="30">
        <v>2</v>
      </c>
      <c r="C1591" s="30" t="s">
        <v>27</v>
      </c>
      <c r="D1591" s="30" t="s">
        <v>20</v>
      </c>
      <c r="E1591" s="30">
        <v>46</v>
      </c>
      <c r="F1591" s="30">
        <v>54</v>
      </c>
      <c r="G1591" s="30" t="s">
        <v>3357</v>
      </c>
      <c r="H1591" s="30" t="s">
        <v>439</v>
      </c>
      <c r="I1591" s="30">
        <v>0</v>
      </c>
      <c r="J1591" s="30">
        <v>1</v>
      </c>
      <c r="K1591" s="30">
        <v>0</v>
      </c>
      <c r="L1591" s="30">
        <v>0</v>
      </c>
      <c r="M1591" s="30" t="s">
        <v>1306</v>
      </c>
      <c r="N1591" s="30">
        <v>7</v>
      </c>
      <c r="O1591" s="22">
        <v>7</v>
      </c>
      <c r="P1591" s="22">
        <v>0</v>
      </c>
      <c r="Q1591" s="22">
        <v>1</v>
      </c>
      <c r="R1591">
        <f>IFERROR(IF(I1591=1,VLOOKUP(F1591,Lookup!$A$2:$B$15,2,FALSE),0),0.5)</f>
        <v>0</v>
      </c>
      <c r="S1591">
        <f>IF(K1591=1,1,IFERROR(IF(H1591="pass",VLOOKUP(F1591,[1]Lookup!$D$2:$E$26,2,FALSE),0),1.6))</f>
        <v>1.6</v>
      </c>
      <c r="T1591" s="6">
        <v>1.7225000000000001</v>
      </c>
      <c r="U1591" s="6">
        <f t="shared" si="24"/>
        <v>1.7225000000000001</v>
      </c>
      <c r="V1591" t="s">
        <v>179</v>
      </c>
    </row>
    <row r="1592" spans="1:22" hidden="1">
      <c r="A1592">
        <v>512</v>
      </c>
      <c r="B1592" s="30">
        <v>2</v>
      </c>
      <c r="C1592" s="30" t="s">
        <v>27</v>
      </c>
      <c r="D1592" s="30" t="s">
        <v>20</v>
      </c>
      <c r="E1592" s="30">
        <v>20</v>
      </c>
      <c r="F1592" s="30">
        <v>80</v>
      </c>
      <c r="G1592" s="30" t="s">
        <v>3360</v>
      </c>
      <c r="H1592" s="30" t="s">
        <v>439</v>
      </c>
      <c r="I1592" s="30">
        <v>0</v>
      </c>
      <c r="J1592" s="30">
        <v>1</v>
      </c>
      <c r="K1592" s="30">
        <v>0</v>
      </c>
      <c r="L1592" s="30">
        <v>0</v>
      </c>
      <c r="M1592" s="30" t="s">
        <v>1289</v>
      </c>
      <c r="N1592" s="30">
        <v>2</v>
      </c>
      <c r="O1592" s="22">
        <v>2</v>
      </c>
      <c r="P1592" s="22">
        <v>0</v>
      </c>
      <c r="Q1592" s="22">
        <v>1</v>
      </c>
      <c r="R1592">
        <f>IFERROR(IF(I1592=1,VLOOKUP(F1592,Lookup!$A$2:$B$15,2,FALSE),0),0.5)</f>
        <v>0</v>
      </c>
      <c r="S1592">
        <f>IF(K1592=1,1,IFERROR(IF(H1592="pass",VLOOKUP(F1592,[1]Lookup!$D$2:$E$26,2,FALSE),0),1.6))</f>
        <v>1.8</v>
      </c>
      <c r="T1592" s="6">
        <v>1.635</v>
      </c>
      <c r="U1592" s="6">
        <f t="shared" si="24"/>
        <v>1.7439000000000002</v>
      </c>
      <c r="V1592" t="s">
        <v>142</v>
      </c>
    </row>
    <row r="1593" spans="1:22" hidden="1">
      <c r="A1593">
        <v>514</v>
      </c>
      <c r="B1593" s="30">
        <v>2</v>
      </c>
      <c r="C1593" s="30" t="s">
        <v>27</v>
      </c>
      <c r="D1593" s="30" t="s">
        <v>20</v>
      </c>
      <c r="E1593" s="30">
        <v>26</v>
      </c>
      <c r="F1593" s="30">
        <v>74</v>
      </c>
      <c r="G1593" s="30" t="s">
        <v>3362</v>
      </c>
      <c r="H1593" s="30" t="s">
        <v>439</v>
      </c>
      <c r="I1593" s="30">
        <v>0</v>
      </c>
      <c r="J1593" s="30">
        <v>1</v>
      </c>
      <c r="K1593" s="30">
        <v>0</v>
      </c>
      <c r="L1593" s="30">
        <v>0</v>
      </c>
      <c r="M1593" s="30" t="s">
        <v>1296</v>
      </c>
      <c r="N1593" s="30">
        <v>6</v>
      </c>
      <c r="O1593" s="22">
        <v>6</v>
      </c>
      <c r="P1593" s="22">
        <v>0</v>
      </c>
      <c r="Q1593" s="22">
        <v>1</v>
      </c>
      <c r="R1593">
        <f>IFERROR(IF(I1593=1,VLOOKUP(F1593,Lookup!$A$2:$B$15,2,FALSE),0),0.5)</f>
        <v>0</v>
      </c>
      <c r="S1593">
        <f>IF(K1593=1,1,IFERROR(IF(H1593="pass",VLOOKUP(F1593,[1]Lookup!$D$2:$E$26,2,FALSE),0),1.6))</f>
        <v>1.6</v>
      </c>
      <c r="T1593" s="6">
        <v>1.7050000000000001</v>
      </c>
      <c r="U1593" s="6">
        <f t="shared" si="24"/>
        <v>1.7050000000000001</v>
      </c>
      <c r="V1593" t="s">
        <v>461</v>
      </c>
    </row>
    <row r="1594" spans="1:22" hidden="1">
      <c r="A1594">
        <v>515</v>
      </c>
      <c r="B1594" s="30">
        <v>2</v>
      </c>
      <c r="C1594" s="30" t="s">
        <v>27</v>
      </c>
      <c r="D1594" s="30" t="s">
        <v>20</v>
      </c>
      <c r="E1594" s="30">
        <v>20</v>
      </c>
      <c r="F1594" s="30">
        <v>80</v>
      </c>
      <c r="G1594" s="30" t="s">
        <v>3363</v>
      </c>
      <c r="H1594" s="30" t="s">
        <v>439</v>
      </c>
      <c r="I1594" s="30">
        <v>0</v>
      </c>
      <c r="J1594" s="30">
        <v>1</v>
      </c>
      <c r="K1594" s="30">
        <v>0</v>
      </c>
      <c r="L1594" s="30">
        <v>0</v>
      </c>
      <c r="M1594" s="30" t="s">
        <v>1291</v>
      </c>
      <c r="N1594" s="30">
        <v>6</v>
      </c>
      <c r="O1594" s="22">
        <v>6</v>
      </c>
      <c r="P1594" s="22">
        <v>0</v>
      </c>
      <c r="Q1594" s="22">
        <v>1</v>
      </c>
      <c r="R1594">
        <f>IFERROR(IF(I1594=1,VLOOKUP(F1594,Lookup!$A$2:$B$15,2,FALSE),0),0.5)</f>
        <v>0</v>
      </c>
      <c r="S1594">
        <f>IF(K1594=1,1,IFERROR(IF(H1594="pass",VLOOKUP(F1594,[1]Lookup!$D$2:$E$26,2,FALSE),0),1.6))</f>
        <v>1.8</v>
      </c>
      <c r="T1594" s="6">
        <v>1.7050000000000001</v>
      </c>
      <c r="U1594" s="6">
        <f t="shared" si="24"/>
        <v>1.7677000000000003</v>
      </c>
      <c r="V1594" t="s">
        <v>152</v>
      </c>
    </row>
    <row r="1595" spans="1:22" hidden="1">
      <c r="A1595">
        <v>519</v>
      </c>
      <c r="B1595" s="30">
        <v>2</v>
      </c>
      <c r="C1595" s="30" t="s">
        <v>27</v>
      </c>
      <c r="D1595" s="30" t="s">
        <v>20</v>
      </c>
      <c r="E1595" s="30">
        <v>67</v>
      </c>
      <c r="F1595" s="30">
        <v>33</v>
      </c>
      <c r="G1595" s="30" t="s">
        <v>3367</v>
      </c>
      <c r="H1595" s="30" t="s">
        <v>439</v>
      </c>
      <c r="I1595" s="30">
        <v>0</v>
      </c>
      <c r="J1595" s="30">
        <v>1</v>
      </c>
      <c r="K1595" s="30">
        <v>0</v>
      </c>
      <c r="L1595" s="30">
        <v>0</v>
      </c>
      <c r="M1595" s="30" t="s">
        <v>1302</v>
      </c>
      <c r="N1595" s="30">
        <v>0</v>
      </c>
      <c r="O1595" s="22">
        <v>0</v>
      </c>
      <c r="P1595" s="22">
        <v>0</v>
      </c>
      <c r="Q1595" s="22">
        <v>1</v>
      </c>
      <c r="R1595">
        <f>IFERROR(IF(I1595=1,VLOOKUP(F1595,Lookup!$A$2:$B$15,2,FALSE),0),0.5)</f>
        <v>0</v>
      </c>
      <c r="S1595">
        <f>IF(K1595=1,1,IFERROR(IF(H1595="pass",VLOOKUP(F1595,[1]Lookup!$D$2:$E$26,2,FALSE),0),1.6))</f>
        <v>1.6</v>
      </c>
      <c r="T1595" s="6">
        <v>1.6</v>
      </c>
      <c r="U1595" s="6">
        <f t="shared" si="24"/>
        <v>1.6</v>
      </c>
      <c r="V1595" t="s">
        <v>481</v>
      </c>
    </row>
    <row r="1596" spans="1:22" hidden="1">
      <c r="A1596">
        <v>522</v>
      </c>
      <c r="B1596" s="30">
        <v>2</v>
      </c>
      <c r="C1596" s="30" t="s">
        <v>27</v>
      </c>
      <c r="D1596" s="30" t="s">
        <v>20</v>
      </c>
      <c r="E1596" s="30">
        <v>53</v>
      </c>
      <c r="F1596" s="30">
        <v>47</v>
      </c>
      <c r="G1596" s="30" t="s">
        <v>3370</v>
      </c>
      <c r="H1596" s="30" t="s">
        <v>439</v>
      </c>
      <c r="I1596" s="30">
        <v>0</v>
      </c>
      <c r="J1596" s="30">
        <v>1</v>
      </c>
      <c r="K1596" s="30">
        <v>0</v>
      </c>
      <c r="L1596" s="30">
        <v>0</v>
      </c>
      <c r="M1596" s="30" t="s">
        <v>1291</v>
      </c>
      <c r="N1596" s="30">
        <v>4</v>
      </c>
      <c r="O1596" s="22">
        <v>4</v>
      </c>
      <c r="P1596" s="22">
        <v>0</v>
      </c>
      <c r="Q1596" s="22">
        <v>1</v>
      </c>
      <c r="R1596">
        <f>IFERROR(IF(I1596=1,VLOOKUP(F1596,Lookup!$A$2:$B$15,2,FALSE),0),0.5)</f>
        <v>0</v>
      </c>
      <c r="S1596">
        <f>IF(K1596=1,1,IFERROR(IF(H1596="pass",VLOOKUP(F1596,[1]Lookup!$D$2:$E$26,2,FALSE),0),1.6))</f>
        <v>1.6</v>
      </c>
      <c r="T1596" s="6">
        <v>1.6700000000000002</v>
      </c>
      <c r="U1596" s="6">
        <f t="shared" si="24"/>
        <v>1.6700000000000002</v>
      </c>
      <c r="V1596" t="s">
        <v>152</v>
      </c>
    </row>
    <row r="1597" spans="1:22" hidden="1">
      <c r="A1597">
        <v>523</v>
      </c>
      <c r="B1597" s="30">
        <v>2</v>
      </c>
      <c r="C1597" s="30" t="s">
        <v>27</v>
      </c>
      <c r="D1597" s="30" t="s">
        <v>20</v>
      </c>
      <c r="E1597" s="30">
        <v>49</v>
      </c>
      <c r="F1597" s="30">
        <v>51</v>
      </c>
      <c r="G1597" s="30" t="s">
        <v>3371</v>
      </c>
      <c r="H1597" s="30" t="s">
        <v>439</v>
      </c>
      <c r="I1597" s="30">
        <v>0</v>
      </c>
      <c r="J1597" s="30">
        <v>1</v>
      </c>
      <c r="K1597" s="30">
        <v>0</v>
      </c>
      <c r="L1597" s="30">
        <v>0</v>
      </c>
      <c r="M1597" s="30" t="s">
        <v>1296</v>
      </c>
      <c r="N1597" s="30">
        <v>47</v>
      </c>
      <c r="O1597" s="22">
        <v>47</v>
      </c>
      <c r="P1597" s="22">
        <v>0</v>
      </c>
      <c r="Q1597" s="22">
        <v>1</v>
      </c>
      <c r="R1597">
        <f>IFERROR(IF(I1597=1,VLOOKUP(F1597,Lookup!$A$2:$B$15,2,FALSE),0),0.5)</f>
        <v>0</v>
      </c>
      <c r="S1597">
        <f>IF(K1597=1,1,IFERROR(IF(H1597="pass",VLOOKUP(F1597,[1]Lookup!$D$2:$E$26,2,FALSE),0),1.6))</f>
        <v>1.6</v>
      </c>
      <c r="T1597" s="6">
        <v>2.4224999999999999</v>
      </c>
      <c r="U1597" s="6">
        <f t="shared" si="24"/>
        <v>2.4224999999999999</v>
      </c>
      <c r="V1597" t="s">
        <v>461</v>
      </c>
    </row>
    <row r="1598" spans="1:22" hidden="1">
      <c r="A1598">
        <v>527</v>
      </c>
      <c r="B1598" s="30">
        <v>2</v>
      </c>
      <c r="C1598" s="30" t="s">
        <v>20</v>
      </c>
      <c r="D1598" s="30" t="s">
        <v>27</v>
      </c>
      <c r="E1598" s="30">
        <v>28</v>
      </c>
      <c r="F1598" s="30">
        <v>72</v>
      </c>
      <c r="G1598" s="30" t="s">
        <v>3375</v>
      </c>
      <c r="H1598" s="30" t="s">
        <v>439</v>
      </c>
      <c r="I1598" s="30">
        <v>0</v>
      </c>
      <c r="J1598" s="30">
        <v>1</v>
      </c>
      <c r="K1598" s="30">
        <v>0</v>
      </c>
      <c r="L1598" s="30">
        <v>0</v>
      </c>
      <c r="M1598" s="30" t="s">
        <v>1538</v>
      </c>
      <c r="N1598" s="30">
        <v>-8</v>
      </c>
      <c r="O1598" s="22">
        <v>-8</v>
      </c>
      <c r="P1598" s="22">
        <v>0</v>
      </c>
      <c r="Q1598" s="22">
        <v>1</v>
      </c>
      <c r="R1598">
        <f>IFERROR(IF(I1598=1,VLOOKUP(F1598,Lookup!$A$2:$B$15,2,FALSE),0),0.5)</f>
        <v>0</v>
      </c>
      <c r="S1598">
        <f>IF(K1598=1,1,IFERROR(IF(H1598="pass",VLOOKUP(F1598,[1]Lookup!$D$2:$E$26,2,FALSE),0),1.6))</f>
        <v>1.6</v>
      </c>
      <c r="T1598" s="6">
        <v>1.4600000000000002</v>
      </c>
      <c r="U1598" s="6">
        <f t="shared" si="24"/>
        <v>1.4600000000000002</v>
      </c>
      <c r="V1598" t="s">
        <v>132</v>
      </c>
    </row>
    <row r="1599" spans="1:22" hidden="1">
      <c r="A1599">
        <v>529</v>
      </c>
      <c r="B1599" s="30">
        <v>2</v>
      </c>
      <c r="C1599" s="30" t="s">
        <v>20</v>
      </c>
      <c r="D1599" s="30" t="s">
        <v>27</v>
      </c>
      <c r="E1599" s="30">
        <v>34</v>
      </c>
      <c r="F1599" s="30">
        <v>66</v>
      </c>
      <c r="G1599" s="30" t="s">
        <v>3377</v>
      </c>
      <c r="H1599" s="30" t="s">
        <v>439</v>
      </c>
      <c r="I1599" s="30">
        <v>0</v>
      </c>
      <c r="J1599" s="30">
        <v>1</v>
      </c>
      <c r="K1599" s="30">
        <v>0</v>
      </c>
      <c r="L1599" s="30">
        <v>0</v>
      </c>
      <c r="M1599" s="30" t="s">
        <v>1536</v>
      </c>
      <c r="N1599" s="30">
        <v>19</v>
      </c>
      <c r="O1599" s="22">
        <v>19</v>
      </c>
      <c r="P1599" s="22">
        <v>0</v>
      </c>
      <c r="Q1599" s="22">
        <v>1</v>
      </c>
      <c r="R1599">
        <f>IFERROR(IF(I1599=1,VLOOKUP(F1599,Lookup!$A$2:$B$15,2,FALSE),0),0.5)</f>
        <v>0</v>
      </c>
      <c r="S1599">
        <f>IF(K1599=1,1,IFERROR(IF(H1599="pass",VLOOKUP(F1599,[1]Lookup!$D$2:$E$26,2,FALSE),0),1.6))</f>
        <v>1.6</v>
      </c>
      <c r="T1599" s="6">
        <v>1.9325000000000001</v>
      </c>
      <c r="U1599" s="6">
        <f t="shared" si="24"/>
        <v>1.9325000000000001</v>
      </c>
      <c r="V1599" t="s">
        <v>68</v>
      </c>
    </row>
    <row r="1600" spans="1:22" hidden="1">
      <c r="A1600">
        <v>531</v>
      </c>
      <c r="B1600" s="30">
        <v>2</v>
      </c>
      <c r="C1600" s="30" t="s">
        <v>27</v>
      </c>
      <c r="D1600" s="30" t="s">
        <v>20</v>
      </c>
      <c r="E1600" s="30">
        <v>57</v>
      </c>
      <c r="F1600" s="30">
        <v>43</v>
      </c>
      <c r="G1600" s="30" t="s">
        <v>3379</v>
      </c>
      <c r="H1600" s="30" t="s">
        <v>439</v>
      </c>
      <c r="I1600" s="30">
        <v>0</v>
      </c>
      <c r="J1600" s="30">
        <v>1</v>
      </c>
      <c r="K1600" s="30">
        <v>0</v>
      </c>
      <c r="L1600" s="30">
        <v>0</v>
      </c>
      <c r="M1600" s="30" t="s">
        <v>1296</v>
      </c>
      <c r="N1600" s="30">
        <v>45</v>
      </c>
      <c r="O1600" s="22">
        <v>45</v>
      </c>
      <c r="P1600" s="22">
        <v>0</v>
      </c>
      <c r="Q1600" s="22">
        <v>1</v>
      </c>
      <c r="R1600">
        <f>IFERROR(IF(I1600=1,VLOOKUP(F1600,Lookup!$A$2:$B$15,2,FALSE),0),0.5)</f>
        <v>0</v>
      </c>
      <c r="S1600">
        <f>IF(K1600=1,1,IFERROR(IF(H1600="pass",VLOOKUP(F1600,[1]Lookup!$D$2:$E$26,2,FALSE),0),1.6))</f>
        <v>1.6</v>
      </c>
      <c r="T1600" s="6">
        <v>2.3875000000000002</v>
      </c>
      <c r="U1600" s="6">
        <f t="shared" si="24"/>
        <v>2.3875000000000002</v>
      </c>
      <c r="V1600" t="s">
        <v>461</v>
      </c>
    </row>
    <row r="1601" spans="1:22" hidden="1">
      <c r="A1601">
        <v>532</v>
      </c>
      <c r="B1601" s="30">
        <v>2</v>
      </c>
      <c r="C1601" s="30" t="s">
        <v>27</v>
      </c>
      <c r="D1601" s="30" t="s">
        <v>20</v>
      </c>
      <c r="E1601" s="30">
        <v>57</v>
      </c>
      <c r="F1601" s="30">
        <v>43</v>
      </c>
      <c r="G1601" s="30" t="s">
        <v>3380</v>
      </c>
      <c r="H1601" s="30" t="s">
        <v>439</v>
      </c>
      <c r="I1601" s="30">
        <v>0</v>
      </c>
      <c r="J1601" s="30">
        <v>1</v>
      </c>
      <c r="K1601" s="30">
        <v>0</v>
      </c>
      <c r="L1601" s="30">
        <v>0</v>
      </c>
      <c r="M1601" s="30" t="s">
        <v>1313</v>
      </c>
      <c r="N1601" s="30">
        <v>21</v>
      </c>
      <c r="O1601" s="22">
        <v>21</v>
      </c>
      <c r="P1601" s="22">
        <v>0</v>
      </c>
      <c r="Q1601" s="22">
        <v>1</v>
      </c>
      <c r="R1601">
        <f>IFERROR(IF(I1601=1,VLOOKUP(F1601,Lookup!$A$2:$B$15,2,FALSE),0),0.5)</f>
        <v>0</v>
      </c>
      <c r="S1601">
        <f>IF(K1601=1,1,IFERROR(IF(H1601="pass",VLOOKUP(F1601,[1]Lookup!$D$2:$E$26,2,FALSE),0),1.6))</f>
        <v>1.6</v>
      </c>
      <c r="T1601" s="6">
        <v>1.9675</v>
      </c>
      <c r="U1601" s="6">
        <f t="shared" si="24"/>
        <v>1.9675</v>
      </c>
      <c r="V1601" t="s">
        <v>127</v>
      </c>
    </row>
    <row r="1602" spans="1:22" hidden="1">
      <c r="A1602">
        <v>540</v>
      </c>
      <c r="B1602" s="30">
        <v>2</v>
      </c>
      <c r="C1602" s="30" t="s">
        <v>27</v>
      </c>
      <c r="D1602" s="30" t="s">
        <v>20</v>
      </c>
      <c r="E1602" s="30">
        <v>60</v>
      </c>
      <c r="F1602" s="30">
        <v>40</v>
      </c>
      <c r="G1602" s="30" t="s">
        <v>3388</v>
      </c>
      <c r="H1602" s="30" t="s">
        <v>439</v>
      </c>
      <c r="I1602" s="30">
        <v>0</v>
      </c>
      <c r="J1602" s="30">
        <v>1</v>
      </c>
      <c r="K1602" s="30">
        <v>0</v>
      </c>
      <c r="L1602" s="30">
        <v>0</v>
      </c>
      <c r="M1602" s="30" t="s">
        <v>1296</v>
      </c>
      <c r="N1602" s="30">
        <v>26</v>
      </c>
      <c r="O1602" s="22">
        <v>26</v>
      </c>
      <c r="P1602" s="22">
        <v>0</v>
      </c>
      <c r="Q1602" s="22">
        <v>1</v>
      </c>
      <c r="R1602">
        <f>IFERROR(IF(I1602=1,VLOOKUP(F1602,Lookup!$A$2:$B$15,2,FALSE),0),0.5)</f>
        <v>0</v>
      </c>
      <c r="S1602">
        <f>IF(K1602=1,1,IFERROR(IF(H1602="pass",VLOOKUP(F1602,[1]Lookup!$D$2:$E$26,2,FALSE),0),1.6))</f>
        <v>1.6</v>
      </c>
      <c r="T1602" s="6">
        <v>2.0550000000000002</v>
      </c>
      <c r="U1602" s="6">
        <f t="shared" si="24"/>
        <v>2.0550000000000002</v>
      </c>
      <c r="V1602" t="s">
        <v>461</v>
      </c>
    </row>
    <row r="1603" spans="1:22" hidden="1">
      <c r="A1603">
        <v>541</v>
      </c>
      <c r="B1603" s="30">
        <v>2</v>
      </c>
      <c r="C1603" s="30" t="s">
        <v>27</v>
      </c>
      <c r="D1603" s="30" t="s">
        <v>20</v>
      </c>
      <c r="E1603" s="30">
        <v>27</v>
      </c>
      <c r="F1603" s="30">
        <v>73</v>
      </c>
      <c r="G1603" s="30" t="s">
        <v>3389</v>
      </c>
      <c r="H1603" s="30" t="s">
        <v>439</v>
      </c>
      <c r="I1603" s="30">
        <v>0</v>
      </c>
      <c r="J1603" s="30">
        <v>1</v>
      </c>
      <c r="K1603" s="30">
        <v>0</v>
      </c>
      <c r="L1603" s="30">
        <v>0</v>
      </c>
      <c r="M1603" s="30" t="s">
        <v>1291</v>
      </c>
      <c r="N1603" s="30">
        <v>4</v>
      </c>
      <c r="O1603" s="22">
        <v>4</v>
      </c>
      <c r="P1603" s="22">
        <v>0</v>
      </c>
      <c r="Q1603" s="22">
        <v>1</v>
      </c>
      <c r="R1603">
        <f>IFERROR(IF(I1603=1,VLOOKUP(F1603,Lookup!$A$2:$B$15,2,FALSE),0),0.5)</f>
        <v>0</v>
      </c>
      <c r="S1603">
        <f>IF(K1603=1,1,IFERROR(IF(H1603="pass",VLOOKUP(F1603,[1]Lookup!$D$2:$E$26,2,FALSE),0),1.6))</f>
        <v>1.6</v>
      </c>
      <c r="T1603" s="6">
        <v>1.6700000000000002</v>
      </c>
      <c r="U1603" s="6">
        <f t="shared" ref="U1603:U1666" si="25">R1603+IF(S1603&gt;=3.2,S1603,IF(AND(S1603&lt;3.2,S1603&gt;=1.8),S1603*0.66+T1603*0.34,T1603))+K1603*0.4735*2</f>
        <v>1.6700000000000002</v>
      </c>
      <c r="V1603" t="s">
        <v>152</v>
      </c>
    </row>
    <row r="1604" spans="1:22" hidden="1">
      <c r="A1604">
        <v>542</v>
      </c>
      <c r="B1604" s="30">
        <v>2</v>
      </c>
      <c r="C1604" s="30" t="s">
        <v>27</v>
      </c>
      <c r="D1604" s="30" t="s">
        <v>20</v>
      </c>
      <c r="E1604" s="30">
        <v>27</v>
      </c>
      <c r="F1604" s="30">
        <v>73</v>
      </c>
      <c r="G1604" s="30" t="s">
        <v>3390</v>
      </c>
      <c r="H1604" s="30" t="s">
        <v>439</v>
      </c>
      <c r="I1604" s="30">
        <v>0</v>
      </c>
      <c r="J1604" s="30">
        <v>1</v>
      </c>
      <c r="K1604" s="30">
        <v>0</v>
      </c>
      <c r="L1604" s="30">
        <v>0</v>
      </c>
      <c r="M1604" s="30" t="s">
        <v>3391</v>
      </c>
      <c r="N1604" s="30">
        <v>9</v>
      </c>
      <c r="O1604" s="22">
        <v>9</v>
      </c>
      <c r="P1604" s="22">
        <v>0</v>
      </c>
      <c r="Q1604" s="22">
        <v>1</v>
      </c>
      <c r="R1604">
        <f>IFERROR(IF(I1604=1,VLOOKUP(F1604,Lookup!$A$2:$B$15,2,FALSE),0),0.5)</f>
        <v>0</v>
      </c>
      <c r="S1604">
        <f>IF(K1604=1,1,IFERROR(IF(H1604="pass",VLOOKUP(F1604,[1]Lookup!$D$2:$E$26,2,FALSE),0),1.6))</f>
        <v>1.6</v>
      </c>
      <c r="T1604" s="6">
        <v>1.7575000000000001</v>
      </c>
      <c r="U1604" s="6">
        <f t="shared" si="25"/>
        <v>1.7575000000000001</v>
      </c>
      <c r="V1604" t="s">
        <v>2808</v>
      </c>
    </row>
    <row r="1605" spans="1:22" hidden="1">
      <c r="A1605">
        <v>543</v>
      </c>
      <c r="B1605" s="30">
        <v>2</v>
      </c>
      <c r="C1605" s="30" t="s">
        <v>27</v>
      </c>
      <c r="D1605" s="30" t="s">
        <v>20</v>
      </c>
      <c r="E1605" s="30">
        <v>12</v>
      </c>
      <c r="F1605" s="30">
        <v>88</v>
      </c>
      <c r="G1605" s="30" t="s">
        <v>3392</v>
      </c>
      <c r="H1605" s="30" t="s">
        <v>439</v>
      </c>
      <c r="I1605" s="30">
        <v>0</v>
      </c>
      <c r="J1605" s="30">
        <v>1</v>
      </c>
      <c r="K1605" s="30">
        <v>0</v>
      </c>
      <c r="L1605" s="30">
        <v>0</v>
      </c>
      <c r="M1605" s="30" t="s">
        <v>1306</v>
      </c>
      <c r="N1605" s="30">
        <v>3</v>
      </c>
      <c r="O1605" s="22">
        <v>3</v>
      </c>
      <c r="P1605" s="22">
        <v>0</v>
      </c>
      <c r="Q1605" s="22">
        <v>1</v>
      </c>
      <c r="R1605">
        <f>IFERROR(IF(I1605=1,VLOOKUP(F1605,Lookup!$A$2:$B$15,2,FALSE),0),0.5)</f>
        <v>0</v>
      </c>
      <c r="S1605">
        <f>IF(K1605=1,1,IFERROR(IF(H1605="pass",VLOOKUP(F1605,[1]Lookup!$D$2:$E$26,2,FALSE),0),1.6))</f>
        <v>2.2000000000000002</v>
      </c>
      <c r="T1605" s="6">
        <v>1.6525000000000001</v>
      </c>
      <c r="U1605" s="6">
        <f t="shared" si="25"/>
        <v>2.0138500000000001</v>
      </c>
      <c r="V1605" t="s">
        <v>179</v>
      </c>
    </row>
    <row r="1606" spans="1:22" hidden="1">
      <c r="A1606">
        <v>545</v>
      </c>
      <c r="B1606" s="30">
        <v>2</v>
      </c>
      <c r="C1606" s="30" t="s">
        <v>20</v>
      </c>
      <c r="D1606" s="30" t="s">
        <v>27</v>
      </c>
      <c r="E1606" s="30">
        <v>69</v>
      </c>
      <c r="F1606" s="30">
        <v>31</v>
      </c>
      <c r="G1606" s="30" t="s">
        <v>3395</v>
      </c>
      <c r="H1606" s="30" t="s">
        <v>439</v>
      </c>
      <c r="I1606" s="30">
        <v>0</v>
      </c>
      <c r="J1606" s="30">
        <v>1</v>
      </c>
      <c r="K1606" s="30">
        <v>0</v>
      </c>
      <c r="L1606" s="30">
        <v>0</v>
      </c>
      <c r="M1606" s="30" t="s">
        <v>1556</v>
      </c>
      <c r="N1606" s="30">
        <v>14</v>
      </c>
      <c r="O1606" s="22">
        <v>14</v>
      </c>
      <c r="P1606" s="22">
        <v>0</v>
      </c>
      <c r="Q1606" s="22">
        <v>1</v>
      </c>
      <c r="R1606">
        <f>IFERROR(IF(I1606=1,VLOOKUP(F1606,Lookup!$A$2:$B$15,2,FALSE),0),0.5)</f>
        <v>0</v>
      </c>
      <c r="S1606">
        <f>IF(K1606=1,1,IFERROR(IF(H1606="pass",VLOOKUP(F1606,[1]Lookup!$D$2:$E$26,2,FALSE),0),1.6))</f>
        <v>1.6</v>
      </c>
      <c r="T1606" s="6">
        <v>1.845</v>
      </c>
      <c r="U1606" s="6">
        <f t="shared" si="25"/>
        <v>1.845</v>
      </c>
      <c r="V1606" t="s">
        <v>518</v>
      </c>
    </row>
    <row r="1607" spans="1:22" hidden="1">
      <c r="A1607">
        <v>546</v>
      </c>
      <c r="B1607" s="30">
        <v>2</v>
      </c>
      <c r="C1607" s="30" t="s">
        <v>20</v>
      </c>
      <c r="D1607" s="30" t="s">
        <v>27</v>
      </c>
      <c r="E1607" s="30">
        <v>69</v>
      </c>
      <c r="F1607" s="30">
        <v>31</v>
      </c>
      <c r="G1607" s="30" t="s">
        <v>3396</v>
      </c>
      <c r="H1607" s="30" t="s">
        <v>439</v>
      </c>
      <c r="I1607" s="30">
        <v>0</v>
      </c>
      <c r="J1607" s="30">
        <v>1</v>
      </c>
      <c r="K1607" s="30">
        <v>0</v>
      </c>
      <c r="L1607" s="30">
        <v>0</v>
      </c>
      <c r="M1607" s="30" t="s">
        <v>1538</v>
      </c>
      <c r="N1607" s="30">
        <v>2</v>
      </c>
      <c r="O1607" s="22">
        <v>2</v>
      </c>
      <c r="P1607" s="22">
        <v>0</v>
      </c>
      <c r="Q1607" s="22">
        <v>1</v>
      </c>
      <c r="R1607">
        <f>IFERROR(IF(I1607=1,VLOOKUP(F1607,Lookup!$A$2:$B$15,2,FALSE),0),0.5)</f>
        <v>0</v>
      </c>
      <c r="S1607">
        <f>IF(K1607=1,1,IFERROR(IF(H1607="pass",VLOOKUP(F1607,[1]Lookup!$D$2:$E$26,2,FALSE),0),1.6))</f>
        <v>1.6</v>
      </c>
      <c r="T1607" s="6">
        <v>1.635</v>
      </c>
      <c r="U1607" s="6">
        <f t="shared" si="25"/>
        <v>1.635</v>
      </c>
      <c r="V1607" t="s">
        <v>132</v>
      </c>
    </row>
    <row r="1608" spans="1:22" hidden="1">
      <c r="A1608">
        <v>547</v>
      </c>
      <c r="B1608" s="30">
        <v>2</v>
      </c>
      <c r="C1608" s="30" t="s">
        <v>20</v>
      </c>
      <c r="D1608" s="30" t="s">
        <v>27</v>
      </c>
      <c r="E1608" s="30">
        <v>64</v>
      </c>
      <c r="F1608" s="30">
        <v>36</v>
      </c>
      <c r="G1608" s="30" t="s">
        <v>3397</v>
      </c>
      <c r="H1608" s="30" t="s">
        <v>439</v>
      </c>
      <c r="I1608" s="30">
        <v>0</v>
      </c>
      <c r="J1608" s="30">
        <v>1</v>
      </c>
      <c r="K1608" s="30">
        <v>0</v>
      </c>
      <c r="L1608" s="30">
        <v>0</v>
      </c>
      <c r="M1608" s="30" t="s">
        <v>1536</v>
      </c>
      <c r="N1608" s="30">
        <v>17</v>
      </c>
      <c r="O1608" s="22">
        <v>17</v>
      </c>
      <c r="P1608" s="22">
        <v>0</v>
      </c>
      <c r="Q1608" s="22">
        <v>1</v>
      </c>
      <c r="R1608">
        <f>IFERROR(IF(I1608=1,VLOOKUP(F1608,Lookup!$A$2:$B$15,2,FALSE),0),0.5)</f>
        <v>0</v>
      </c>
      <c r="S1608">
        <f>IF(K1608=1,1,IFERROR(IF(H1608="pass",VLOOKUP(F1608,[1]Lookup!$D$2:$E$26,2,FALSE),0),1.6))</f>
        <v>1.6</v>
      </c>
      <c r="T1608" s="6">
        <v>1.8975</v>
      </c>
      <c r="U1608" s="6">
        <f t="shared" si="25"/>
        <v>1.8975</v>
      </c>
      <c r="V1608" t="s">
        <v>68</v>
      </c>
    </row>
    <row r="1609" spans="1:22" hidden="1">
      <c r="A1609">
        <v>549</v>
      </c>
      <c r="B1609" s="30">
        <v>2</v>
      </c>
      <c r="C1609" s="30" t="s">
        <v>20</v>
      </c>
      <c r="D1609" s="30" t="s">
        <v>27</v>
      </c>
      <c r="E1609" s="30">
        <v>40</v>
      </c>
      <c r="F1609" s="30">
        <v>60</v>
      </c>
      <c r="G1609" s="30" t="s">
        <v>3399</v>
      </c>
      <c r="H1609" s="30" t="s">
        <v>439</v>
      </c>
      <c r="I1609" s="30">
        <v>0</v>
      </c>
      <c r="J1609" s="30">
        <v>1</v>
      </c>
      <c r="K1609" s="30">
        <v>0</v>
      </c>
      <c r="L1609" s="30">
        <v>0</v>
      </c>
      <c r="M1609" s="30" t="s">
        <v>1570</v>
      </c>
      <c r="N1609" s="30">
        <v>3</v>
      </c>
      <c r="O1609" s="22">
        <v>3</v>
      </c>
      <c r="P1609" s="22">
        <v>0</v>
      </c>
      <c r="Q1609" s="22">
        <v>1</v>
      </c>
      <c r="R1609">
        <f>IFERROR(IF(I1609=1,VLOOKUP(F1609,Lookup!$A$2:$B$15,2,FALSE),0),0.5)</f>
        <v>0</v>
      </c>
      <c r="S1609">
        <f>IF(K1609=1,1,IFERROR(IF(H1609="pass",VLOOKUP(F1609,[1]Lookup!$D$2:$E$26,2,FALSE),0),1.6))</f>
        <v>1.6</v>
      </c>
      <c r="T1609" s="6">
        <v>1.6525000000000001</v>
      </c>
      <c r="U1609" s="6">
        <f t="shared" si="25"/>
        <v>1.6525000000000001</v>
      </c>
      <c r="V1609" t="s">
        <v>457</v>
      </c>
    </row>
    <row r="1610" spans="1:22" hidden="1">
      <c r="A1610">
        <v>550</v>
      </c>
      <c r="B1610" s="30">
        <v>2</v>
      </c>
      <c r="C1610" s="30" t="s">
        <v>20</v>
      </c>
      <c r="D1610" s="30" t="s">
        <v>27</v>
      </c>
      <c r="E1610" s="30">
        <v>40</v>
      </c>
      <c r="F1610" s="30">
        <v>60</v>
      </c>
      <c r="G1610" s="30" t="s">
        <v>3400</v>
      </c>
      <c r="H1610" s="30" t="s">
        <v>439</v>
      </c>
      <c r="I1610" s="30">
        <v>0</v>
      </c>
      <c r="J1610" s="30">
        <v>1</v>
      </c>
      <c r="K1610" s="30">
        <v>0</v>
      </c>
      <c r="L1610" s="30">
        <v>0</v>
      </c>
      <c r="M1610" s="30" t="s">
        <v>1556</v>
      </c>
      <c r="N1610" s="30">
        <v>27</v>
      </c>
      <c r="O1610" s="22">
        <v>27</v>
      </c>
      <c r="P1610" s="22">
        <v>0</v>
      </c>
      <c r="Q1610" s="22">
        <v>1</v>
      </c>
      <c r="R1610">
        <f>IFERROR(IF(I1610=1,VLOOKUP(F1610,Lookup!$A$2:$B$15,2,FALSE),0),0.5)</f>
        <v>0</v>
      </c>
      <c r="S1610">
        <f>IF(K1610=1,1,IFERROR(IF(H1610="pass",VLOOKUP(F1610,[1]Lookup!$D$2:$E$26,2,FALSE),0),1.6))</f>
        <v>1.6</v>
      </c>
      <c r="T1610" s="6">
        <v>2.0725000000000002</v>
      </c>
      <c r="U1610" s="6">
        <f t="shared" si="25"/>
        <v>2.0725000000000002</v>
      </c>
      <c r="V1610" t="s">
        <v>518</v>
      </c>
    </row>
    <row r="1611" spans="1:22" hidden="1">
      <c r="A1611">
        <v>551</v>
      </c>
      <c r="B1611" s="30">
        <v>2</v>
      </c>
      <c r="C1611" s="30" t="s">
        <v>20</v>
      </c>
      <c r="D1611" s="30" t="s">
        <v>27</v>
      </c>
      <c r="E1611" s="30">
        <v>40</v>
      </c>
      <c r="F1611" s="30">
        <v>60</v>
      </c>
      <c r="G1611" s="30" t="s">
        <v>3401</v>
      </c>
      <c r="H1611" s="30" t="s">
        <v>439</v>
      </c>
      <c r="I1611" s="30">
        <v>0</v>
      </c>
      <c r="J1611" s="30">
        <v>1</v>
      </c>
      <c r="K1611" s="30">
        <v>0</v>
      </c>
      <c r="L1611" s="30">
        <v>0</v>
      </c>
      <c r="M1611" s="30" t="s">
        <v>1538</v>
      </c>
      <c r="N1611" s="30">
        <v>5</v>
      </c>
      <c r="O1611" s="22">
        <v>5</v>
      </c>
      <c r="P1611" s="22">
        <v>0</v>
      </c>
      <c r="Q1611" s="22">
        <v>1</v>
      </c>
      <c r="R1611">
        <f>IFERROR(IF(I1611=1,VLOOKUP(F1611,Lookup!$A$2:$B$15,2,FALSE),0),0.5)</f>
        <v>0</v>
      </c>
      <c r="S1611">
        <f>IF(K1611=1,1,IFERROR(IF(H1611="pass",VLOOKUP(F1611,[1]Lookup!$D$2:$E$26,2,FALSE),0),1.6))</f>
        <v>1.6</v>
      </c>
      <c r="T1611" s="6">
        <v>1.6875</v>
      </c>
      <c r="U1611" s="6">
        <f t="shared" si="25"/>
        <v>1.6875</v>
      </c>
      <c r="V1611" t="s">
        <v>132</v>
      </c>
    </row>
    <row r="1612" spans="1:22" hidden="1">
      <c r="A1612">
        <v>553</v>
      </c>
      <c r="B1612" s="30">
        <v>2</v>
      </c>
      <c r="C1612" s="30" t="s">
        <v>20</v>
      </c>
      <c r="D1612" s="30" t="s">
        <v>27</v>
      </c>
      <c r="E1612" s="30">
        <v>30</v>
      </c>
      <c r="F1612" s="30">
        <v>70</v>
      </c>
      <c r="G1612" s="30" t="s">
        <v>3404</v>
      </c>
      <c r="H1612" s="30" t="s">
        <v>439</v>
      </c>
      <c r="I1612" s="30">
        <v>0</v>
      </c>
      <c r="J1612" s="30">
        <v>1</v>
      </c>
      <c r="K1612" s="30">
        <v>0</v>
      </c>
      <c r="L1612" s="30">
        <v>0</v>
      </c>
      <c r="M1612" s="30" t="s">
        <v>1570</v>
      </c>
      <c r="N1612" s="30">
        <v>5</v>
      </c>
      <c r="O1612" s="22">
        <v>5</v>
      </c>
      <c r="P1612" s="22">
        <v>0</v>
      </c>
      <c r="Q1612" s="22">
        <v>1</v>
      </c>
      <c r="R1612">
        <f>IFERROR(IF(I1612=1,VLOOKUP(F1612,Lookup!$A$2:$B$15,2,FALSE),0),0.5)</f>
        <v>0</v>
      </c>
      <c r="S1612">
        <f>IF(K1612=1,1,IFERROR(IF(H1612="pass",VLOOKUP(F1612,[1]Lookup!$D$2:$E$26,2,FALSE),0),1.6))</f>
        <v>1.6</v>
      </c>
      <c r="T1612" s="6">
        <v>1.6875</v>
      </c>
      <c r="U1612" s="6">
        <f t="shared" si="25"/>
        <v>1.6875</v>
      </c>
      <c r="V1612" t="s">
        <v>457</v>
      </c>
    </row>
    <row r="1613" spans="1:22" hidden="1">
      <c r="A1613">
        <v>554</v>
      </c>
      <c r="B1613" s="30">
        <v>2</v>
      </c>
      <c r="C1613" s="30" t="s">
        <v>20</v>
      </c>
      <c r="D1613" s="30" t="s">
        <v>27</v>
      </c>
      <c r="E1613" s="30">
        <v>30</v>
      </c>
      <c r="F1613" s="30">
        <v>70</v>
      </c>
      <c r="G1613" s="30" t="s">
        <v>3405</v>
      </c>
      <c r="H1613" s="30" t="s">
        <v>439</v>
      </c>
      <c r="I1613" s="30">
        <v>0</v>
      </c>
      <c r="J1613" s="30">
        <v>1</v>
      </c>
      <c r="K1613" s="30">
        <v>0</v>
      </c>
      <c r="L1613" s="30">
        <v>0</v>
      </c>
      <c r="M1613" s="30" t="s">
        <v>1556</v>
      </c>
      <c r="N1613" s="30">
        <v>10</v>
      </c>
      <c r="O1613" s="22">
        <v>10</v>
      </c>
      <c r="P1613" s="22">
        <v>0</v>
      </c>
      <c r="Q1613" s="22">
        <v>1</v>
      </c>
      <c r="R1613">
        <f>IFERROR(IF(I1613=1,VLOOKUP(F1613,Lookup!$A$2:$B$15,2,FALSE),0),0.5)</f>
        <v>0</v>
      </c>
      <c r="S1613">
        <f>IF(K1613=1,1,IFERROR(IF(H1613="pass",VLOOKUP(F1613,[1]Lookup!$D$2:$E$26,2,FALSE),0),1.6))</f>
        <v>1.6</v>
      </c>
      <c r="T1613" s="6">
        <v>1.7750000000000001</v>
      </c>
      <c r="U1613" s="6">
        <f t="shared" si="25"/>
        <v>1.7750000000000001</v>
      </c>
      <c r="V1613" t="s">
        <v>518</v>
      </c>
    </row>
    <row r="1614" spans="1:22" hidden="1">
      <c r="A1614">
        <v>555</v>
      </c>
      <c r="B1614" s="30">
        <v>2</v>
      </c>
      <c r="C1614" s="30" t="s">
        <v>20</v>
      </c>
      <c r="D1614" s="30" t="s">
        <v>27</v>
      </c>
      <c r="E1614" s="30">
        <v>30</v>
      </c>
      <c r="F1614" s="30">
        <v>70</v>
      </c>
      <c r="G1614" s="30" t="s">
        <v>3406</v>
      </c>
      <c r="H1614" s="30" t="s">
        <v>439</v>
      </c>
      <c r="I1614" s="30">
        <v>0</v>
      </c>
      <c r="J1614" s="30">
        <v>1</v>
      </c>
      <c r="K1614" s="30">
        <v>0</v>
      </c>
      <c r="L1614" s="30">
        <v>0</v>
      </c>
      <c r="M1614" s="30" t="s">
        <v>1536</v>
      </c>
      <c r="N1614" s="30">
        <v>10</v>
      </c>
      <c r="O1614" s="22">
        <v>10</v>
      </c>
      <c r="P1614" s="22">
        <v>0</v>
      </c>
      <c r="Q1614" s="22">
        <v>1</v>
      </c>
      <c r="R1614">
        <f>IFERROR(IF(I1614=1,VLOOKUP(F1614,Lookup!$A$2:$B$15,2,FALSE),0),0.5)</f>
        <v>0</v>
      </c>
      <c r="S1614">
        <f>IF(K1614=1,1,IFERROR(IF(H1614="pass",VLOOKUP(F1614,[1]Lookup!$D$2:$E$26,2,FALSE),0),1.6))</f>
        <v>1.6</v>
      </c>
      <c r="T1614" s="6">
        <v>1.7750000000000001</v>
      </c>
      <c r="U1614" s="6">
        <f t="shared" si="25"/>
        <v>1.7750000000000001</v>
      </c>
      <c r="V1614" t="s">
        <v>68</v>
      </c>
    </row>
    <row r="1615" spans="1:22" hidden="1">
      <c r="A1615">
        <v>556</v>
      </c>
      <c r="B1615" s="30">
        <v>2</v>
      </c>
      <c r="C1615" s="30" t="s">
        <v>27</v>
      </c>
      <c r="D1615" s="30" t="s">
        <v>20</v>
      </c>
      <c r="E1615" s="30">
        <v>62</v>
      </c>
      <c r="F1615" s="30">
        <v>38</v>
      </c>
      <c r="G1615" s="30" t="s">
        <v>3407</v>
      </c>
      <c r="H1615" s="30" t="s">
        <v>439</v>
      </c>
      <c r="I1615" s="30">
        <v>0</v>
      </c>
      <c r="J1615" s="30">
        <v>1</v>
      </c>
      <c r="K1615" s="30">
        <v>0</v>
      </c>
      <c r="L1615" s="30">
        <v>0</v>
      </c>
      <c r="M1615" s="30" t="s">
        <v>1291</v>
      </c>
      <c r="N1615" s="30">
        <v>2</v>
      </c>
      <c r="O1615" s="22">
        <v>2</v>
      </c>
      <c r="P1615" s="22">
        <v>0</v>
      </c>
      <c r="Q1615" s="22">
        <v>1</v>
      </c>
      <c r="R1615">
        <f>IFERROR(IF(I1615=1,VLOOKUP(F1615,Lookup!$A$2:$B$15,2,FALSE),0),0.5)</f>
        <v>0</v>
      </c>
      <c r="S1615">
        <f>IF(K1615=1,1,IFERROR(IF(H1615="pass",VLOOKUP(F1615,[1]Lookup!$D$2:$E$26,2,FALSE),0),1.6))</f>
        <v>1.6</v>
      </c>
      <c r="T1615" s="6">
        <v>1.635</v>
      </c>
      <c r="U1615" s="6">
        <f t="shared" si="25"/>
        <v>1.635</v>
      </c>
      <c r="V1615" t="s">
        <v>152</v>
      </c>
    </row>
    <row r="1616" spans="1:22" hidden="1">
      <c r="A1616">
        <v>557</v>
      </c>
      <c r="B1616" s="30">
        <v>2</v>
      </c>
      <c r="C1616" s="30" t="s">
        <v>27</v>
      </c>
      <c r="D1616" s="30" t="s">
        <v>20</v>
      </c>
      <c r="E1616" s="30">
        <v>62</v>
      </c>
      <c r="F1616" s="30">
        <v>38</v>
      </c>
      <c r="G1616" s="30" t="s">
        <v>3408</v>
      </c>
      <c r="H1616" s="30" t="s">
        <v>439</v>
      </c>
      <c r="I1616" s="30">
        <v>0</v>
      </c>
      <c r="J1616" s="30">
        <v>1</v>
      </c>
      <c r="K1616" s="30">
        <v>0</v>
      </c>
      <c r="L1616" s="30">
        <v>0</v>
      </c>
      <c r="M1616" s="30" t="s">
        <v>1291</v>
      </c>
      <c r="N1616" s="30">
        <v>3</v>
      </c>
      <c r="O1616" s="22">
        <v>3</v>
      </c>
      <c r="P1616" s="22">
        <v>0</v>
      </c>
      <c r="Q1616" s="22">
        <v>1</v>
      </c>
      <c r="R1616">
        <f>IFERROR(IF(I1616=1,VLOOKUP(F1616,Lookup!$A$2:$B$15,2,FALSE),0),0.5)</f>
        <v>0</v>
      </c>
      <c r="S1616">
        <f>IF(K1616=1,1,IFERROR(IF(H1616="pass",VLOOKUP(F1616,[1]Lookup!$D$2:$E$26,2,FALSE),0),1.6))</f>
        <v>1.6</v>
      </c>
      <c r="T1616" s="6">
        <v>1.6525000000000001</v>
      </c>
      <c r="U1616" s="6">
        <f t="shared" si="25"/>
        <v>1.6525000000000001</v>
      </c>
      <c r="V1616" t="s">
        <v>152</v>
      </c>
    </row>
    <row r="1617" spans="1:22" hidden="1">
      <c r="A1617">
        <v>558</v>
      </c>
      <c r="B1617" s="30">
        <v>2</v>
      </c>
      <c r="C1617" s="30" t="s">
        <v>27</v>
      </c>
      <c r="D1617" s="30" t="s">
        <v>20</v>
      </c>
      <c r="E1617" s="30">
        <v>53</v>
      </c>
      <c r="F1617" s="30">
        <v>47</v>
      </c>
      <c r="G1617" s="30" t="s">
        <v>3409</v>
      </c>
      <c r="H1617" s="30" t="s">
        <v>439</v>
      </c>
      <c r="I1617" s="30">
        <v>0</v>
      </c>
      <c r="J1617" s="30">
        <v>1</v>
      </c>
      <c r="K1617" s="30">
        <v>0</v>
      </c>
      <c r="L1617" s="30">
        <v>0</v>
      </c>
      <c r="M1617" s="30" t="s">
        <v>1313</v>
      </c>
      <c r="N1617" s="30">
        <v>28</v>
      </c>
      <c r="O1617" s="22">
        <v>28</v>
      </c>
      <c r="P1617" s="22">
        <v>0</v>
      </c>
      <c r="Q1617" s="22">
        <v>1</v>
      </c>
      <c r="R1617">
        <f>IFERROR(IF(I1617=1,VLOOKUP(F1617,Lookup!$A$2:$B$15,2,FALSE),0),0.5)</f>
        <v>0</v>
      </c>
      <c r="S1617">
        <f>IF(K1617=1,1,IFERROR(IF(H1617="pass",VLOOKUP(F1617,[1]Lookup!$D$2:$E$26,2,FALSE),0),1.6))</f>
        <v>1.6</v>
      </c>
      <c r="T1617" s="6">
        <v>2.09</v>
      </c>
      <c r="U1617" s="6">
        <f t="shared" si="25"/>
        <v>2.09</v>
      </c>
      <c r="V1617" t="s">
        <v>127</v>
      </c>
    </row>
    <row r="1618" spans="1:22" hidden="1">
      <c r="A1618">
        <v>559</v>
      </c>
      <c r="B1618" s="30">
        <v>2</v>
      </c>
      <c r="C1618" s="30" t="s">
        <v>27</v>
      </c>
      <c r="D1618" s="30" t="s">
        <v>20</v>
      </c>
      <c r="E1618" s="30">
        <v>53</v>
      </c>
      <c r="F1618" s="30">
        <v>47</v>
      </c>
      <c r="G1618" s="30" t="s">
        <v>3410</v>
      </c>
      <c r="H1618" s="30" t="s">
        <v>439</v>
      </c>
      <c r="I1618" s="30">
        <v>0</v>
      </c>
      <c r="J1618" s="30">
        <v>1</v>
      </c>
      <c r="K1618" s="30">
        <v>0</v>
      </c>
      <c r="L1618" s="30">
        <v>0</v>
      </c>
      <c r="M1618" s="30" t="s">
        <v>1289</v>
      </c>
      <c r="N1618" s="30">
        <v>8</v>
      </c>
      <c r="O1618" s="22">
        <v>8</v>
      </c>
      <c r="P1618" s="22">
        <v>0</v>
      </c>
      <c r="Q1618" s="22">
        <v>1</v>
      </c>
      <c r="R1618">
        <f>IFERROR(IF(I1618=1,VLOOKUP(F1618,Lookup!$A$2:$B$15,2,FALSE),0),0.5)</f>
        <v>0</v>
      </c>
      <c r="S1618">
        <f>IF(K1618=1,1,IFERROR(IF(H1618="pass",VLOOKUP(F1618,[1]Lookup!$D$2:$E$26,2,FALSE),0),1.6))</f>
        <v>1.6</v>
      </c>
      <c r="T1618" s="6">
        <v>1.74</v>
      </c>
      <c r="U1618" s="6">
        <f t="shared" si="25"/>
        <v>1.74</v>
      </c>
      <c r="V1618" t="s">
        <v>142</v>
      </c>
    </row>
    <row r="1619" spans="1:22" hidden="1">
      <c r="A1619">
        <v>561</v>
      </c>
      <c r="B1619" s="30">
        <v>2</v>
      </c>
      <c r="C1619" s="30" t="s">
        <v>27</v>
      </c>
      <c r="D1619" s="30" t="s">
        <v>20</v>
      </c>
      <c r="E1619" s="30">
        <v>72</v>
      </c>
      <c r="F1619" s="30">
        <v>28</v>
      </c>
      <c r="G1619" s="30" t="s">
        <v>3412</v>
      </c>
      <c r="H1619" s="30" t="s">
        <v>439</v>
      </c>
      <c r="I1619" s="30">
        <v>0</v>
      </c>
      <c r="J1619" s="30">
        <v>1</v>
      </c>
      <c r="K1619" s="30">
        <v>0</v>
      </c>
      <c r="L1619" s="30">
        <v>0</v>
      </c>
      <c r="M1619" s="30" t="s">
        <v>1296</v>
      </c>
      <c r="N1619" s="30">
        <v>52</v>
      </c>
      <c r="O1619" s="22">
        <v>52</v>
      </c>
      <c r="P1619" s="22">
        <v>0</v>
      </c>
      <c r="Q1619" s="22">
        <v>1</v>
      </c>
      <c r="R1619">
        <f>IFERROR(IF(I1619=1,VLOOKUP(F1619,Lookup!$A$2:$B$15,2,FALSE),0),0.5)</f>
        <v>0</v>
      </c>
      <c r="S1619">
        <f>IF(K1619=1,1,IFERROR(IF(H1619="pass",VLOOKUP(F1619,[1]Lookup!$D$2:$E$26,2,FALSE),0),1.6))</f>
        <v>1.6</v>
      </c>
      <c r="T1619" s="6">
        <v>2.5099999999999998</v>
      </c>
      <c r="U1619" s="6">
        <f t="shared" si="25"/>
        <v>2.5099999999999998</v>
      </c>
      <c r="V1619" t="s">
        <v>461</v>
      </c>
    </row>
    <row r="1620" spans="1:22" hidden="1">
      <c r="A1620">
        <v>563</v>
      </c>
      <c r="B1620" s="30">
        <v>2</v>
      </c>
      <c r="C1620" s="30" t="s">
        <v>27</v>
      </c>
      <c r="D1620" s="30" t="s">
        <v>20</v>
      </c>
      <c r="E1620" s="30">
        <v>14</v>
      </c>
      <c r="F1620" s="30">
        <v>86</v>
      </c>
      <c r="G1620" s="30" t="s">
        <v>3414</v>
      </c>
      <c r="H1620" s="30" t="s">
        <v>439</v>
      </c>
      <c r="I1620" s="30">
        <v>0</v>
      </c>
      <c r="J1620" s="30">
        <v>1</v>
      </c>
      <c r="K1620" s="30">
        <v>0</v>
      </c>
      <c r="L1620" s="30">
        <v>0</v>
      </c>
      <c r="M1620" s="30" t="s">
        <v>1291</v>
      </c>
      <c r="N1620" s="30">
        <v>5</v>
      </c>
      <c r="O1620" s="22">
        <v>5</v>
      </c>
      <c r="P1620" s="22">
        <v>0</v>
      </c>
      <c r="Q1620" s="22">
        <v>1</v>
      </c>
      <c r="R1620">
        <f>IFERROR(IF(I1620=1,VLOOKUP(F1620,Lookup!$A$2:$B$15,2,FALSE),0),0.5)</f>
        <v>0</v>
      </c>
      <c r="S1620">
        <f>IF(K1620=1,1,IFERROR(IF(H1620="pass",VLOOKUP(F1620,[1]Lookup!$D$2:$E$26,2,FALSE),0),1.6))</f>
        <v>2</v>
      </c>
      <c r="T1620" s="6">
        <v>1.6875</v>
      </c>
      <c r="U1620" s="6">
        <f t="shared" si="25"/>
        <v>1.8937500000000003</v>
      </c>
      <c r="V1620" t="s">
        <v>152</v>
      </c>
    </row>
    <row r="1621" spans="1:22" hidden="1">
      <c r="A1621">
        <v>568</v>
      </c>
      <c r="B1621" s="30">
        <v>2</v>
      </c>
      <c r="C1621" s="30" t="s">
        <v>27</v>
      </c>
      <c r="D1621" s="30" t="s">
        <v>20</v>
      </c>
      <c r="E1621" s="30">
        <v>70</v>
      </c>
      <c r="F1621" s="30">
        <v>30</v>
      </c>
      <c r="G1621" s="30" t="s">
        <v>3419</v>
      </c>
      <c r="H1621" s="30" t="s">
        <v>439</v>
      </c>
      <c r="I1621" s="30">
        <v>0</v>
      </c>
      <c r="J1621" s="30">
        <v>1</v>
      </c>
      <c r="K1621" s="30">
        <v>0</v>
      </c>
      <c r="L1621" s="30">
        <v>0</v>
      </c>
      <c r="M1621" s="30" t="s">
        <v>1296</v>
      </c>
      <c r="N1621" s="30">
        <v>4</v>
      </c>
      <c r="O1621" s="22">
        <v>4</v>
      </c>
      <c r="P1621" s="22">
        <v>0</v>
      </c>
      <c r="Q1621" s="22">
        <v>1</v>
      </c>
      <c r="R1621">
        <f>IFERROR(IF(I1621=1,VLOOKUP(F1621,Lookup!$A$2:$B$15,2,FALSE),0),0.5)</f>
        <v>0</v>
      </c>
      <c r="S1621">
        <f>IF(K1621=1,1,IFERROR(IF(H1621="pass",VLOOKUP(F1621,[1]Lookup!$D$2:$E$26,2,FALSE),0),1.6))</f>
        <v>1.6</v>
      </c>
      <c r="T1621" s="6">
        <v>1.6700000000000002</v>
      </c>
      <c r="U1621" s="6">
        <f t="shared" si="25"/>
        <v>1.6700000000000002</v>
      </c>
      <c r="V1621" t="s">
        <v>461</v>
      </c>
    </row>
    <row r="1622" spans="1:22" hidden="1">
      <c r="A1622">
        <v>572</v>
      </c>
      <c r="B1622" s="30">
        <v>2</v>
      </c>
      <c r="C1622" s="30" t="s">
        <v>20</v>
      </c>
      <c r="D1622" s="30" t="s">
        <v>27</v>
      </c>
      <c r="E1622" s="30">
        <v>60</v>
      </c>
      <c r="F1622" s="30">
        <v>40</v>
      </c>
      <c r="G1622" s="30" t="s">
        <v>3423</v>
      </c>
      <c r="H1622" s="30" t="s">
        <v>439</v>
      </c>
      <c r="I1622" s="30">
        <v>0</v>
      </c>
      <c r="J1622" s="30">
        <v>1</v>
      </c>
      <c r="K1622" s="30">
        <v>0</v>
      </c>
      <c r="L1622" s="30">
        <v>0</v>
      </c>
      <c r="M1622" s="30" t="s">
        <v>3394</v>
      </c>
      <c r="N1622" s="30">
        <v>18</v>
      </c>
      <c r="O1622" s="22">
        <v>18</v>
      </c>
      <c r="P1622" s="22">
        <v>0</v>
      </c>
      <c r="Q1622" s="22">
        <v>1</v>
      </c>
      <c r="R1622">
        <f>IFERROR(IF(I1622=1,VLOOKUP(F1622,Lookup!$A$2:$B$15,2,FALSE),0),0.5)</f>
        <v>0</v>
      </c>
      <c r="S1622">
        <f>IF(K1622=1,1,IFERROR(IF(H1622="pass",VLOOKUP(F1622,[1]Lookup!$D$2:$E$26,2,FALSE),0),1.6))</f>
        <v>1.6</v>
      </c>
      <c r="T1622" s="6">
        <v>1.915</v>
      </c>
      <c r="U1622" s="6">
        <f t="shared" si="25"/>
        <v>1.915</v>
      </c>
      <c r="V1622" t="s">
        <v>2829</v>
      </c>
    </row>
    <row r="1623" spans="1:22" hidden="1">
      <c r="A1623">
        <v>573</v>
      </c>
      <c r="B1623" s="30">
        <v>2</v>
      </c>
      <c r="C1623" s="30" t="s">
        <v>27</v>
      </c>
      <c r="D1623" s="30" t="s">
        <v>20</v>
      </c>
      <c r="E1623" s="30">
        <v>51</v>
      </c>
      <c r="F1623" s="30">
        <v>49</v>
      </c>
      <c r="G1623" s="30" t="s">
        <v>3424</v>
      </c>
      <c r="H1623" s="30" t="s">
        <v>439</v>
      </c>
      <c r="I1623" s="30">
        <v>0</v>
      </c>
      <c r="J1623" s="30">
        <v>1</v>
      </c>
      <c r="K1623" s="30">
        <v>0</v>
      </c>
      <c r="L1623" s="30">
        <v>0</v>
      </c>
      <c r="M1623" s="30" t="s">
        <v>1296</v>
      </c>
      <c r="N1623" s="30">
        <v>10</v>
      </c>
      <c r="O1623" s="22">
        <v>10</v>
      </c>
      <c r="P1623" s="22">
        <v>0</v>
      </c>
      <c r="Q1623" s="22">
        <v>1</v>
      </c>
      <c r="R1623">
        <f>IFERROR(IF(I1623=1,VLOOKUP(F1623,Lookup!$A$2:$B$15,2,FALSE),0),0.5)</f>
        <v>0</v>
      </c>
      <c r="S1623">
        <f>IF(K1623=1,1,IFERROR(IF(H1623="pass",VLOOKUP(F1623,[1]Lookup!$D$2:$E$26,2,FALSE),0),1.6))</f>
        <v>1.6</v>
      </c>
      <c r="T1623" s="6">
        <v>1.7750000000000001</v>
      </c>
      <c r="U1623" s="6">
        <f t="shared" si="25"/>
        <v>1.7750000000000001</v>
      </c>
      <c r="V1623" t="s">
        <v>461</v>
      </c>
    </row>
    <row r="1624" spans="1:22" hidden="1">
      <c r="A1624">
        <v>574</v>
      </c>
      <c r="B1624" s="30">
        <v>2</v>
      </c>
      <c r="C1624" s="30" t="s">
        <v>27</v>
      </c>
      <c r="D1624" s="30" t="s">
        <v>20</v>
      </c>
      <c r="E1624" s="30">
        <v>40</v>
      </c>
      <c r="F1624" s="30">
        <v>60</v>
      </c>
      <c r="G1624" s="30" t="s">
        <v>3425</v>
      </c>
      <c r="H1624" s="30" t="s">
        <v>439</v>
      </c>
      <c r="I1624" s="30">
        <v>0</v>
      </c>
      <c r="J1624" s="30">
        <v>1</v>
      </c>
      <c r="K1624" s="30">
        <v>0</v>
      </c>
      <c r="L1624" s="30">
        <v>0</v>
      </c>
      <c r="M1624" s="30" t="s">
        <v>1296</v>
      </c>
      <c r="N1624" s="30">
        <v>7</v>
      </c>
      <c r="O1624" s="22">
        <v>7</v>
      </c>
      <c r="P1624" s="22">
        <v>0</v>
      </c>
      <c r="Q1624" s="22">
        <v>1</v>
      </c>
      <c r="R1624">
        <f>IFERROR(IF(I1624=1,VLOOKUP(F1624,Lookup!$A$2:$B$15,2,FALSE),0),0.5)</f>
        <v>0</v>
      </c>
      <c r="S1624">
        <f>IF(K1624=1,1,IFERROR(IF(H1624="pass",VLOOKUP(F1624,[1]Lookup!$D$2:$E$26,2,FALSE),0),1.6))</f>
        <v>1.6</v>
      </c>
      <c r="T1624" s="6">
        <v>1.7225000000000001</v>
      </c>
      <c r="U1624" s="6">
        <f t="shared" si="25"/>
        <v>1.7225000000000001</v>
      </c>
      <c r="V1624" t="s">
        <v>461</v>
      </c>
    </row>
    <row r="1625" spans="1:22" hidden="1">
      <c r="A1625">
        <v>577</v>
      </c>
      <c r="B1625" s="30">
        <v>2</v>
      </c>
      <c r="C1625" s="30" t="s">
        <v>27</v>
      </c>
      <c r="D1625" s="30" t="s">
        <v>20</v>
      </c>
      <c r="E1625" s="30">
        <v>27</v>
      </c>
      <c r="F1625" s="30">
        <v>73</v>
      </c>
      <c r="G1625" s="30" t="s">
        <v>3429</v>
      </c>
      <c r="H1625" s="30" t="s">
        <v>439</v>
      </c>
      <c r="I1625" s="30">
        <v>0</v>
      </c>
      <c r="J1625" s="30">
        <v>1</v>
      </c>
      <c r="K1625" s="30">
        <v>0</v>
      </c>
      <c r="L1625" s="30">
        <v>0</v>
      </c>
      <c r="M1625" s="30" t="s">
        <v>1331</v>
      </c>
      <c r="N1625" s="30">
        <v>-1</v>
      </c>
      <c r="O1625" s="22">
        <v>-1</v>
      </c>
      <c r="P1625" s="22">
        <v>0</v>
      </c>
      <c r="Q1625" s="22">
        <v>1</v>
      </c>
      <c r="R1625">
        <f>IFERROR(IF(I1625=1,VLOOKUP(F1625,Lookup!$A$2:$B$15,2,FALSE),0),0.5)</f>
        <v>0</v>
      </c>
      <c r="S1625">
        <f>IF(K1625=1,1,IFERROR(IF(H1625="pass",VLOOKUP(F1625,[1]Lookup!$D$2:$E$26,2,FALSE),0),1.6))</f>
        <v>1.6</v>
      </c>
      <c r="T1625" s="6">
        <v>1.5825</v>
      </c>
      <c r="U1625" s="6">
        <f t="shared" si="25"/>
        <v>1.5825</v>
      </c>
      <c r="V1625" t="s">
        <v>367</v>
      </c>
    </row>
    <row r="1626" spans="1:22" hidden="1">
      <c r="A1626">
        <v>578</v>
      </c>
      <c r="B1626" s="30">
        <v>2</v>
      </c>
      <c r="C1626" s="30" t="s">
        <v>27</v>
      </c>
      <c r="D1626" s="30" t="s">
        <v>20</v>
      </c>
      <c r="E1626" s="30">
        <v>27</v>
      </c>
      <c r="F1626" s="30">
        <v>73</v>
      </c>
      <c r="G1626" s="30" t="s">
        <v>3430</v>
      </c>
      <c r="H1626" s="30" t="s">
        <v>439</v>
      </c>
      <c r="I1626" s="30">
        <v>0</v>
      </c>
      <c r="J1626" s="30">
        <v>1</v>
      </c>
      <c r="K1626" s="30">
        <v>0</v>
      </c>
      <c r="L1626" s="30">
        <v>0</v>
      </c>
      <c r="M1626" s="30" t="s">
        <v>1306</v>
      </c>
      <c r="N1626" s="30">
        <v>15</v>
      </c>
      <c r="O1626" s="22">
        <v>15</v>
      </c>
      <c r="P1626" s="22">
        <v>0</v>
      </c>
      <c r="Q1626" s="22">
        <v>1</v>
      </c>
      <c r="R1626">
        <f>IFERROR(IF(I1626=1,VLOOKUP(F1626,Lookup!$A$2:$B$15,2,FALSE),0),0.5)</f>
        <v>0</v>
      </c>
      <c r="S1626">
        <f>IF(K1626=1,1,IFERROR(IF(H1626="pass",VLOOKUP(F1626,[1]Lookup!$D$2:$E$26,2,FALSE),0),1.6))</f>
        <v>1.6</v>
      </c>
      <c r="T1626" s="6">
        <v>1.8625</v>
      </c>
      <c r="U1626" s="6">
        <f t="shared" si="25"/>
        <v>1.8625</v>
      </c>
      <c r="V1626" t="s">
        <v>179</v>
      </c>
    </row>
    <row r="1627" spans="1:22" hidden="1">
      <c r="A1627">
        <v>581</v>
      </c>
      <c r="B1627" s="30">
        <v>2</v>
      </c>
      <c r="C1627" s="30" t="s">
        <v>20</v>
      </c>
      <c r="D1627" s="30" t="s">
        <v>27</v>
      </c>
      <c r="E1627" s="30">
        <v>74</v>
      </c>
      <c r="F1627" s="30">
        <v>26</v>
      </c>
      <c r="G1627" s="30" t="s">
        <v>3433</v>
      </c>
      <c r="H1627" s="30" t="s">
        <v>439</v>
      </c>
      <c r="I1627" s="30">
        <v>0</v>
      </c>
      <c r="J1627" s="30">
        <v>1</v>
      </c>
      <c r="K1627" s="30">
        <v>0</v>
      </c>
      <c r="L1627" s="30">
        <v>0</v>
      </c>
      <c r="M1627" s="30" t="s">
        <v>1536</v>
      </c>
      <c r="N1627" s="30">
        <v>16</v>
      </c>
      <c r="O1627" s="22">
        <v>16</v>
      </c>
      <c r="P1627" s="22">
        <v>0</v>
      </c>
      <c r="Q1627" s="22">
        <v>1</v>
      </c>
      <c r="R1627">
        <f>IFERROR(IF(I1627=1,VLOOKUP(F1627,Lookup!$A$2:$B$15,2,FALSE),0),0.5)</f>
        <v>0</v>
      </c>
      <c r="S1627">
        <f>IF(K1627=1,1,IFERROR(IF(H1627="pass",VLOOKUP(F1627,[1]Lookup!$D$2:$E$26,2,FALSE),0),1.6))</f>
        <v>1.6</v>
      </c>
      <c r="T1627" s="6">
        <v>1.8800000000000001</v>
      </c>
      <c r="U1627" s="6">
        <f t="shared" si="25"/>
        <v>1.8800000000000001</v>
      </c>
      <c r="V1627" t="s">
        <v>68</v>
      </c>
    </row>
    <row r="1628" spans="1:22" hidden="1">
      <c r="A1628">
        <v>582</v>
      </c>
      <c r="B1628" s="30">
        <v>2</v>
      </c>
      <c r="C1628" s="30" t="s">
        <v>20</v>
      </c>
      <c r="D1628" s="30" t="s">
        <v>27</v>
      </c>
      <c r="E1628" s="30">
        <v>74</v>
      </c>
      <c r="F1628" s="30">
        <v>26</v>
      </c>
      <c r="G1628" s="30" t="s">
        <v>3434</v>
      </c>
      <c r="H1628" s="30" t="s">
        <v>439</v>
      </c>
      <c r="I1628" s="30">
        <v>0</v>
      </c>
      <c r="J1628" s="30">
        <v>1</v>
      </c>
      <c r="K1628" s="30">
        <v>0</v>
      </c>
      <c r="L1628" s="30">
        <v>0</v>
      </c>
      <c r="M1628" s="30" t="s">
        <v>1580</v>
      </c>
      <c r="N1628" s="30">
        <v>9</v>
      </c>
      <c r="O1628" s="22">
        <v>9</v>
      </c>
      <c r="P1628" s="22">
        <v>0</v>
      </c>
      <c r="Q1628" s="22">
        <v>1</v>
      </c>
      <c r="R1628">
        <f>IFERROR(IF(I1628=1,VLOOKUP(F1628,Lookup!$A$2:$B$15,2,FALSE),0),0.5)</f>
        <v>0</v>
      </c>
      <c r="S1628">
        <f>IF(K1628=1,1,IFERROR(IF(H1628="pass",VLOOKUP(F1628,[1]Lookup!$D$2:$E$26,2,FALSE),0),1.6))</f>
        <v>1.6</v>
      </c>
      <c r="T1628" s="6">
        <v>1.7575000000000001</v>
      </c>
      <c r="U1628" s="6">
        <f t="shared" si="25"/>
        <v>1.7575000000000001</v>
      </c>
      <c r="V1628" t="s">
        <v>458</v>
      </c>
    </row>
    <row r="1629" spans="1:22" hidden="1">
      <c r="A1629">
        <v>583</v>
      </c>
      <c r="B1629" s="30">
        <v>2</v>
      </c>
      <c r="C1629" s="30" t="s">
        <v>27</v>
      </c>
      <c r="D1629" s="30" t="s">
        <v>20</v>
      </c>
      <c r="E1629" s="30">
        <v>65</v>
      </c>
      <c r="F1629" s="30">
        <v>35</v>
      </c>
      <c r="G1629" s="30" t="s">
        <v>3435</v>
      </c>
      <c r="H1629" s="30" t="s">
        <v>439</v>
      </c>
      <c r="I1629" s="30">
        <v>0</v>
      </c>
      <c r="J1629" s="30">
        <v>1</v>
      </c>
      <c r="K1629" s="30">
        <v>0</v>
      </c>
      <c r="L1629" s="30">
        <v>0</v>
      </c>
      <c r="M1629" s="30" t="s">
        <v>1331</v>
      </c>
      <c r="N1629" s="30">
        <v>2</v>
      </c>
      <c r="O1629" s="22">
        <v>2</v>
      </c>
      <c r="P1629" s="22">
        <v>0</v>
      </c>
      <c r="Q1629" s="22">
        <v>1</v>
      </c>
      <c r="R1629">
        <f>IFERROR(IF(I1629=1,VLOOKUP(F1629,Lookup!$A$2:$B$15,2,FALSE),0),0.5)</f>
        <v>0</v>
      </c>
      <c r="S1629">
        <f>IF(K1629=1,1,IFERROR(IF(H1629="pass",VLOOKUP(F1629,[1]Lookup!$D$2:$E$26,2,FALSE),0),1.6))</f>
        <v>1.6</v>
      </c>
      <c r="T1629" s="6">
        <v>1.635</v>
      </c>
      <c r="U1629" s="6">
        <f t="shared" si="25"/>
        <v>1.635</v>
      </c>
      <c r="V1629" t="s">
        <v>367</v>
      </c>
    </row>
    <row r="1630" spans="1:22" hidden="1">
      <c r="A1630">
        <v>589</v>
      </c>
      <c r="B1630" s="30">
        <v>2</v>
      </c>
      <c r="C1630" s="30" t="s">
        <v>20</v>
      </c>
      <c r="D1630" s="30" t="s">
        <v>27</v>
      </c>
      <c r="E1630" s="30">
        <v>74</v>
      </c>
      <c r="F1630" s="30">
        <v>26</v>
      </c>
      <c r="G1630" s="30" t="s">
        <v>3441</v>
      </c>
      <c r="H1630" s="30" t="s">
        <v>439</v>
      </c>
      <c r="I1630" s="30">
        <v>0</v>
      </c>
      <c r="J1630" s="30">
        <v>1</v>
      </c>
      <c r="K1630" s="30">
        <v>0</v>
      </c>
      <c r="L1630" s="30">
        <v>0</v>
      </c>
      <c r="M1630" s="30" t="s">
        <v>1556</v>
      </c>
      <c r="N1630" s="30">
        <v>35</v>
      </c>
      <c r="O1630" s="22">
        <v>35</v>
      </c>
      <c r="P1630" s="22">
        <v>0</v>
      </c>
      <c r="Q1630" s="22">
        <v>1</v>
      </c>
      <c r="R1630">
        <f>IFERROR(IF(I1630=1,VLOOKUP(F1630,Lookup!$A$2:$B$15,2,FALSE),0),0.5)</f>
        <v>0</v>
      </c>
      <c r="S1630">
        <f>IF(K1630=1,1,IFERROR(IF(H1630="pass",VLOOKUP(F1630,[1]Lookup!$D$2:$E$26,2,FALSE),0),1.6))</f>
        <v>1.6</v>
      </c>
      <c r="T1630" s="6">
        <v>2.2124999999999999</v>
      </c>
      <c r="U1630" s="6">
        <f t="shared" si="25"/>
        <v>2.2124999999999999</v>
      </c>
      <c r="V1630" t="s">
        <v>518</v>
      </c>
    </row>
    <row r="1631" spans="1:22" hidden="1">
      <c r="A1631">
        <v>591</v>
      </c>
      <c r="B1631" s="30">
        <v>2</v>
      </c>
      <c r="C1631" s="30" t="s">
        <v>20</v>
      </c>
      <c r="D1631" s="30" t="s">
        <v>27</v>
      </c>
      <c r="E1631" s="30">
        <v>64</v>
      </c>
      <c r="F1631" s="30">
        <v>36</v>
      </c>
      <c r="G1631" s="30" t="s">
        <v>3443</v>
      </c>
      <c r="H1631" s="30" t="s">
        <v>439</v>
      </c>
      <c r="I1631" s="30">
        <v>0</v>
      </c>
      <c r="J1631" s="30">
        <v>1</v>
      </c>
      <c r="K1631" s="30">
        <v>0</v>
      </c>
      <c r="L1631" s="30">
        <v>0</v>
      </c>
      <c r="M1631" s="30" t="s">
        <v>1556</v>
      </c>
      <c r="N1631" s="30">
        <v>6</v>
      </c>
      <c r="O1631" s="22">
        <v>6</v>
      </c>
      <c r="P1631" s="22">
        <v>0</v>
      </c>
      <c r="Q1631" s="22">
        <v>1</v>
      </c>
      <c r="R1631">
        <f>IFERROR(IF(I1631=1,VLOOKUP(F1631,Lookup!$A$2:$B$15,2,FALSE),0),0.5)</f>
        <v>0</v>
      </c>
      <c r="S1631">
        <f>IF(K1631=1,1,IFERROR(IF(H1631="pass",VLOOKUP(F1631,[1]Lookup!$D$2:$E$26,2,FALSE),0),1.6))</f>
        <v>1.6</v>
      </c>
      <c r="T1631" s="6">
        <v>1.7050000000000001</v>
      </c>
      <c r="U1631" s="6">
        <f t="shared" si="25"/>
        <v>1.7050000000000001</v>
      </c>
      <c r="V1631" t="s">
        <v>518</v>
      </c>
    </row>
    <row r="1632" spans="1:22" hidden="1">
      <c r="A1632">
        <v>592</v>
      </c>
      <c r="B1632" s="30">
        <v>2</v>
      </c>
      <c r="C1632" s="30" t="s">
        <v>20</v>
      </c>
      <c r="D1632" s="30" t="s">
        <v>27</v>
      </c>
      <c r="E1632" s="30">
        <v>58</v>
      </c>
      <c r="F1632" s="30">
        <v>42</v>
      </c>
      <c r="G1632" s="30" t="s">
        <v>3444</v>
      </c>
      <c r="H1632" s="30" t="s">
        <v>439</v>
      </c>
      <c r="I1632" s="30">
        <v>0</v>
      </c>
      <c r="J1632" s="30">
        <v>1</v>
      </c>
      <c r="K1632" s="30">
        <v>0</v>
      </c>
      <c r="L1632" s="30">
        <v>0</v>
      </c>
      <c r="M1632" s="30" t="s">
        <v>1578</v>
      </c>
      <c r="N1632" s="30">
        <v>0</v>
      </c>
      <c r="O1632" s="22">
        <v>0</v>
      </c>
      <c r="P1632" s="22">
        <v>0</v>
      </c>
      <c r="Q1632" s="22">
        <v>1</v>
      </c>
      <c r="R1632">
        <f>IFERROR(IF(I1632=1,VLOOKUP(F1632,Lookup!$A$2:$B$15,2,FALSE),0),0.5)</f>
        <v>0</v>
      </c>
      <c r="S1632">
        <f>IF(K1632=1,1,IFERROR(IF(H1632="pass",VLOOKUP(F1632,[1]Lookup!$D$2:$E$26,2,FALSE),0),1.6))</f>
        <v>1.6</v>
      </c>
      <c r="T1632" s="6">
        <v>1.6</v>
      </c>
      <c r="U1632" s="6">
        <f t="shared" si="25"/>
        <v>1.6</v>
      </c>
      <c r="V1632" t="s">
        <v>120</v>
      </c>
    </row>
    <row r="1633" spans="1:22" hidden="1">
      <c r="A1633">
        <v>593</v>
      </c>
      <c r="B1633" s="30">
        <v>2</v>
      </c>
      <c r="C1633" s="30" t="s">
        <v>20</v>
      </c>
      <c r="D1633" s="30" t="s">
        <v>27</v>
      </c>
      <c r="E1633" s="30">
        <v>50</v>
      </c>
      <c r="F1633" s="30">
        <v>50</v>
      </c>
      <c r="G1633" s="30" t="s">
        <v>3445</v>
      </c>
      <c r="H1633" s="30" t="s">
        <v>439</v>
      </c>
      <c r="I1633" s="30">
        <v>0</v>
      </c>
      <c r="J1633" s="30">
        <v>1</v>
      </c>
      <c r="K1633" s="30">
        <v>0</v>
      </c>
      <c r="L1633" s="30">
        <v>0</v>
      </c>
      <c r="M1633" s="30" t="s">
        <v>1208</v>
      </c>
      <c r="N1633" s="30">
        <v>44</v>
      </c>
      <c r="O1633" s="22">
        <v>44</v>
      </c>
      <c r="P1633" s="22">
        <v>0</v>
      </c>
      <c r="Q1633" s="22">
        <v>1</v>
      </c>
      <c r="R1633">
        <f>IFERROR(IF(I1633=1,VLOOKUP(F1633,Lookup!$A$2:$B$15,2,FALSE),0),0.5)</f>
        <v>0</v>
      </c>
      <c r="S1633">
        <f>IF(K1633=1,1,IFERROR(IF(H1633="pass",VLOOKUP(F1633,[1]Lookup!$D$2:$E$26,2,FALSE),0),1.6))</f>
        <v>1.6</v>
      </c>
      <c r="T1633" s="6">
        <v>2.37</v>
      </c>
      <c r="U1633" s="6">
        <f t="shared" si="25"/>
        <v>2.37</v>
      </c>
      <c r="V1633" t="s">
        <v>539</v>
      </c>
    </row>
    <row r="1634" spans="1:22" hidden="1">
      <c r="A1634">
        <v>600</v>
      </c>
      <c r="B1634" s="30">
        <v>2</v>
      </c>
      <c r="C1634" s="30" t="s">
        <v>27</v>
      </c>
      <c r="D1634" s="30" t="s">
        <v>20</v>
      </c>
      <c r="E1634" s="30">
        <v>30</v>
      </c>
      <c r="F1634" s="30">
        <v>70</v>
      </c>
      <c r="G1634" s="30" t="s">
        <v>3452</v>
      </c>
      <c r="H1634" s="30" t="s">
        <v>439</v>
      </c>
      <c r="I1634" s="30">
        <v>0</v>
      </c>
      <c r="J1634" s="30">
        <v>1</v>
      </c>
      <c r="K1634" s="30">
        <v>0</v>
      </c>
      <c r="L1634" s="30">
        <v>0</v>
      </c>
      <c r="M1634" s="30" t="s">
        <v>1296</v>
      </c>
      <c r="N1634" s="30">
        <v>30</v>
      </c>
      <c r="O1634" s="22">
        <v>30</v>
      </c>
      <c r="P1634" s="22">
        <v>0</v>
      </c>
      <c r="Q1634" s="22">
        <v>1</v>
      </c>
      <c r="R1634">
        <f>IFERROR(IF(I1634=1,VLOOKUP(F1634,Lookup!$A$2:$B$15,2,FALSE),0),0.5)</f>
        <v>0</v>
      </c>
      <c r="S1634">
        <f>IF(K1634=1,1,IFERROR(IF(H1634="pass",VLOOKUP(F1634,[1]Lookup!$D$2:$E$26,2,FALSE),0),1.6))</f>
        <v>1.6</v>
      </c>
      <c r="T1634" s="6">
        <v>2.125</v>
      </c>
      <c r="U1634" s="6">
        <f t="shared" si="25"/>
        <v>2.125</v>
      </c>
      <c r="V1634" t="s">
        <v>461</v>
      </c>
    </row>
    <row r="1635" spans="1:22" hidden="1">
      <c r="A1635">
        <v>602</v>
      </c>
      <c r="B1635" s="30">
        <v>2</v>
      </c>
      <c r="C1635" s="30" t="s">
        <v>27</v>
      </c>
      <c r="D1635" s="30" t="s">
        <v>20</v>
      </c>
      <c r="E1635" s="30">
        <v>33</v>
      </c>
      <c r="F1635" s="30">
        <v>67</v>
      </c>
      <c r="G1635" s="30" t="s">
        <v>3454</v>
      </c>
      <c r="H1635" s="30" t="s">
        <v>439</v>
      </c>
      <c r="I1635" s="30">
        <v>0</v>
      </c>
      <c r="J1635" s="30">
        <v>1</v>
      </c>
      <c r="K1635" s="30">
        <v>0</v>
      </c>
      <c r="L1635" s="30">
        <v>0</v>
      </c>
      <c r="M1635" s="30" t="s">
        <v>1306</v>
      </c>
      <c r="N1635" s="30">
        <v>3</v>
      </c>
      <c r="O1635" s="22">
        <v>3</v>
      </c>
      <c r="P1635" s="22">
        <v>0</v>
      </c>
      <c r="Q1635" s="22">
        <v>1</v>
      </c>
      <c r="R1635">
        <f>IFERROR(IF(I1635=1,VLOOKUP(F1635,Lookup!$A$2:$B$15,2,FALSE),0),0.5)</f>
        <v>0</v>
      </c>
      <c r="S1635">
        <f>IF(K1635=1,1,IFERROR(IF(H1635="pass",VLOOKUP(F1635,[1]Lookup!$D$2:$E$26,2,FALSE),0),1.6))</f>
        <v>1.6</v>
      </c>
      <c r="T1635" s="6">
        <v>1.6525000000000001</v>
      </c>
      <c r="U1635" s="6">
        <f t="shared" si="25"/>
        <v>1.6525000000000001</v>
      </c>
      <c r="V1635" t="s">
        <v>179</v>
      </c>
    </row>
    <row r="1636" spans="1:22" hidden="1">
      <c r="A1636">
        <v>604</v>
      </c>
      <c r="B1636" s="30">
        <v>2</v>
      </c>
      <c r="C1636" s="30" t="s">
        <v>27</v>
      </c>
      <c r="D1636" s="30" t="s">
        <v>20</v>
      </c>
      <c r="E1636" s="30">
        <v>39</v>
      </c>
      <c r="F1636" s="30">
        <v>61</v>
      </c>
      <c r="G1636" s="30" t="s">
        <v>3456</v>
      </c>
      <c r="H1636" s="30" t="s">
        <v>439</v>
      </c>
      <c r="I1636" s="30">
        <v>0</v>
      </c>
      <c r="J1636" s="30">
        <v>1</v>
      </c>
      <c r="K1636" s="30">
        <v>0</v>
      </c>
      <c r="L1636" s="30">
        <v>0</v>
      </c>
      <c r="M1636" s="30" t="s">
        <v>1331</v>
      </c>
      <c r="N1636" s="30">
        <v>4</v>
      </c>
      <c r="O1636" s="22">
        <v>4</v>
      </c>
      <c r="P1636" s="22">
        <v>0</v>
      </c>
      <c r="Q1636" s="22">
        <v>1</v>
      </c>
      <c r="R1636">
        <f>IFERROR(IF(I1636=1,VLOOKUP(F1636,Lookup!$A$2:$B$15,2,FALSE),0),0.5)</f>
        <v>0</v>
      </c>
      <c r="S1636">
        <f>IF(K1636=1,1,IFERROR(IF(H1636="pass",VLOOKUP(F1636,[1]Lookup!$D$2:$E$26,2,FALSE),0),1.6))</f>
        <v>1.6</v>
      </c>
      <c r="T1636" s="6">
        <v>1.6700000000000002</v>
      </c>
      <c r="U1636" s="6">
        <f t="shared" si="25"/>
        <v>1.6700000000000002</v>
      </c>
      <c r="V1636" t="s">
        <v>367</v>
      </c>
    </row>
    <row r="1637" spans="1:22" hidden="1">
      <c r="A1637">
        <v>605</v>
      </c>
      <c r="B1637" s="30">
        <v>2</v>
      </c>
      <c r="C1637" s="30" t="s">
        <v>27</v>
      </c>
      <c r="D1637" s="30" t="s">
        <v>20</v>
      </c>
      <c r="E1637" s="30">
        <v>25</v>
      </c>
      <c r="F1637" s="30">
        <v>75</v>
      </c>
      <c r="G1637" s="30" t="s">
        <v>3457</v>
      </c>
      <c r="H1637" s="30" t="s">
        <v>439</v>
      </c>
      <c r="I1637" s="30">
        <v>0</v>
      </c>
      <c r="J1637" s="30">
        <v>1</v>
      </c>
      <c r="K1637" s="30">
        <v>0</v>
      </c>
      <c r="L1637" s="30">
        <v>0</v>
      </c>
      <c r="M1637" s="30" t="s">
        <v>1296</v>
      </c>
      <c r="N1637" s="30">
        <v>5</v>
      </c>
      <c r="O1637" s="22">
        <v>5</v>
      </c>
      <c r="P1637" s="22">
        <v>0</v>
      </c>
      <c r="Q1637" s="22">
        <v>1</v>
      </c>
      <c r="R1637">
        <f>IFERROR(IF(I1637=1,VLOOKUP(F1637,Lookup!$A$2:$B$15,2,FALSE),0),0.5)</f>
        <v>0</v>
      </c>
      <c r="S1637">
        <f>IF(K1637=1,1,IFERROR(IF(H1637="pass",VLOOKUP(F1637,[1]Lookup!$D$2:$E$26,2,FALSE),0),1.6))</f>
        <v>1.8</v>
      </c>
      <c r="T1637" s="6">
        <v>1.6875</v>
      </c>
      <c r="U1637" s="6">
        <f t="shared" si="25"/>
        <v>1.7617500000000001</v>
      </c>
      <c r="V1637" t="s">
        <v>461</v>
      </c>
    </row>
    <row r="1638" spans="1:22" hidden="1">
      <c r="A1638">
        <v>614</v>
      </c>
      <c r="B1638" s="30">
        <v>2</v>
      </c>
      <c r="C1638" s="30" t="s">
        <v>28</v>
      </c>
      <c r="D1638" s="30" t="s">
        <v>24</v>
      </c>
      <c r="E1638" s="30">
        <v>74</v>
      </c>
      <c r="F1638" s="30">
        <v>26</v>
      </c>
      <c r="G1638" s="30" t="s">
        <v>3466</v>
      </c>
      <c r="H1638" s="30" t="s">
        <v>439</v>
      </c>
      <c r="I1638" s="30">
        <v>0</v>
      </c>
      <c r="J1638" s="30">
        <v>1</v>
      </c>
      <c r="K1638" s="30">
        <v>0</v>
      </c>
      <c r="L1638" s="30">
        <v>0</v>
      </c>
      <c r="M1638" s="30" t="s">
        <v>2635</v>
      </c>
      <c r="N1638" s="30">
        <v>5</v>
      </c>
      <c r="O1638" s="22">
        <v>5</v>
      </c>
      <c r="P1638" s="22">
        <v>0</v>
      </c>
      <c r="Q1638" s="22">
        <v>1</v>
      </c>
      <c r="R1638">
        <f>IFERROR(IF(I1638=1,VLOOKUP(F1638,Lookup!$A$2:$B$15,2,FALSE),0),0.5)</f>
        <v>0</v>
      </c>
      <c r="S1638">
        <f>IF(K1638=1,1,IFERROR(IF(H1638="pass",VLOOKUP(F1638,[1]Lookup!$D$2:$E$26,2,FALSE),0),1.6))</f>
        <v>1.6</v>
      </c>
      <c r="T1638" s="6">
        <v>1.6875</v>
      </c>
      <c r="U1638" s="6">
        <f t="shared" si="25"/>
        <v>1.6875</v>
      </c>
      <c r="V1638" t="s">
        <v>507</v>
      </c>
    </row>
    <row r="1639" spans="1:22" hidden="1">
      <c r="A1639">
        <v>615</v>
      </c>
      <c r="B1639" s="30">
        <v>2</v>
      </c>
      <c r="C1639" s="30" t="s">
        <v>28</v>
      </c>
      <c r="D1639" s="30" t="s">
        <v>24</v>
      </c>
      <c r="E1639" s="30">
        <v>66</v>
      </c>
      <c r="F1639" s="30">
        <v>34</v>
      </c>
      <c r="G1639" s="30" t="s">
        <v>3467</v>
      </c>
      <c r="H1639" s="30" t="s">
        <v>439</v>
      </c>
      <c r="I1639" s="30">
        <v>0</v>
      </c>
      <c r="J1639" s="30">
        <v>1</v>
      </c>
      <c r="K1639" s="30">
        <v>0</v>
      </c>
      <c r="L1639" s="30">
        <v>0</v>
      </c>
      <c r="M1639" s="30" t="s">
        <v>2726</v>
      </c>
      <c r="N1639" s="30">
        <v>31</v>
      </c>
      <c r="O1639" s="22">
        <v>31</v>
      </c>
      <c r="P1639" s="22">
        <v>0</v>
      </c>
      <c r="Q1639" s="22">
        <v>1</v>
      </c>
      <c r="R1639">
        <f>IFERROR(IF(I1639=1,VLOOKUP(F1639,Lookup!$A$2:$B$15,2,FALSE),0),0.5)</f>
        <v>0</v>
      </c>
      <c r="S1639">
        <f>IF(K1639=1,1,IFERROR(IF(H1639="pass",VLOOKUP(F1639,[1]Lookup!$D$2:$E$26,2,FALSE),0),1.6))</f>
        <v>1.6</v>
      </c>
      <c r="T1639" s="6">
        <v>2.1425000000000001</v>
      </c>
      <c r="U1639" s="6">
        <f t="shared" si="25"/>
        <v>2.1425000000000001</v>
      </c>
      <c r="V1639" t="s">
        <v>156</v>
      </c>
    </row>
    <row r="1640" spans="1:22" hidden="1">
      <c r="A1640">
        <v>616</v>
      </c>
      <c r="B1640" s="30">
        <v>2</v>
      </c>
      <c r="C1640" s="30" t="s">
        <v>28</v>
      </c>
      <c r="D1640" s="30" t="s">
        <v>24</v>
      </c>
      <c r="E1640" s="30">
        <v>20</v>
      </c>
      <c r="F1640" s="30">
        <v>80</v>
      </c>
      <c r="G1640" s="30" t="s">
        <v>3468</v>
      </c>
      <c r="H1640" s="30" t="s">
        <v>439</v>
      </c>
      <c r="I1640" s="30">
        <v>0</v>
      </c>
      <c r="J1640" s="30">
        <v>1</v>
      </c>
      <c r="K1640" s="30">
        <v>0</v>
      </c>
      <c r="L1640" s="30">
        <v>0</v>
      </c>
      <c r="M1640" s="30" t="s">
        <v>2625</v>
      </c>
      <c r="N1640" s="30">
        <v>1</v>
      </c>
      <c r="O1640" s="22">
        <v>1</v>
      </c>
      <c r="P1640" s="22">
        <v>0</v>
      </c>
      <c r="Q1640" s="22">
        <v>1</v>
      </c>
      <c r="R1640">
        <f>IFERROR(IF(I1640=1,VLOOKUP(F1640,Lookup!$A$2:$B$15,2,FALSE),0),0.5)</f>
        <v>0</v>
      </c>
      <c r="S1640">
        <f>IF(K1640=1,1,IFERROR(IF(H1640="pass",VLOOKUP(F1640,[1]Lookup!$D$2:$E$26,2,FALSE),0),1.6))</f>
        <v>1.8</v>
      </c>
      <c r="T1640" s="6">
        <v>1.6175000000000002</v>
      </c>
      <c r="U1640" s="6">
        <f t="shared" si="25"/>
        <v>1.7379500000000001</v>
      </c>
      <c r="V1640" t="s">
        <v>173</v>
      </c>
    </row>
    <row r="1641" spans="1:22" hidden="1">
      <c r="A1641">
        <v>619</v>
      </c>
      <c r="B1641" s="30">
        <v>2</v>
      </c>
      <c r="C1641" s="30" t="s">
        <v>28</v>
      </c>
      <c r="D1641" s="30" t="s">
        <v>24</v>
      </c>
      <c r="E1641" s="30">
        <v>5</v>
      </c>
      <c r="F1641" s="30">
        <v>95</v>
      </c>
      <c r="G1641" s="30" t="s">
        <v>3471</v>
      </c>
      <c r="H1641" s="30" t="s">
        <v>439</v>
      </c>
      <c r="I1641" s="30">
        <v>0</v>
      </c>
      <c r="J1641" s="30">
        <v>1</v>
      </c>
      <c r="K1641" s="30">
        <v>0</v>
      </c>
      <c r="L1641" s="30">
        <v>0</v>
      </c>
      <c r="M1641" s="30" t="s">
        <v>2726</v>
      </c>
      <c r="N1641" s="30">
        <v>5</v>
      </c>
      <c r="O1641" s="22">
        <v>5</v>
      </c>
      <c r="P1641" s="22">
        <v>0</v>
      </c>
      <c r="Q1641" s="22">
        <v>1</v>
      </c>
      <c r="R1641">
        <f>IFERROR(IF(I1641=1,VLOOKUP(F1641,Lookup!$A$2:$B$15,2,FALSE),0),0.5)</f>
        <v>0</v>
      </c>
      <c r="S1641">
        <f>IF(K1641=1,1,IFERROR(IF(H1641="pass",VLOOKUP(F1641,[1]Lookup!$D$2:$E$26,2,FALSE),0),1.6))</f>
        <v>3.2</v>
      </c>
      <c r="T1641" s="6">
        <v>1.6875</v>
      </c>
      <c r="U1641" s="6">
        <f t="shared" si="25"/>
        <v>3.2</v>
      </c>
      <c r="V1641" t="s">
        <v>156</v>
      </c>
    </row>
    <row r="1642" spans="1:22" hidden="1">
      <c r="A1642">
        <v>623</v>
      </c>
      <c r="B1642" s="30">
        <v>2</v>
      </c>
      <c r="C1642" s="30" t="s">
        <v>24</v>
      </c>
      <c r="D1642" s="30" t="s">
        <v>28</v>
      </c>
      <c r="E1642" s="30">
        <v>59</v>
      </c>
      <c r="F1642" s="30">
        <v>41</v>
      </c>
      <c r="G1642" s="30" t="s">
        <v>3475</v>
      </c>
      <c r="H1642" s="30" t="s">
        <v>439</v>
      </c>
      <c r="I1642" s="30">
        <v>0</v>
      </c>
      <c r="J1642" s="30">
        <v>1</v>
      </c>
      <c r="K1642" s="30">
        <v>0</v>
      </c>
      <c r="L1642" s="30">
        <v>0</v>
      </c>
      <c r="M1642" s="30" t="s">
        <v>1420</v>
      </c>
      <c r="N1642" s="30">
        <v>4</v>
      </c>
      <c r="O1642" s="22">
        <v>4</v>
      </c>
      <c r="P1642" s="22">
        <v>0</v>
      </c>
      <c r="Q1642" s="22">
        <v>1</v>
      </c>
      <c r="R1642">
        <f>IFERROR(IF(I1642=1,VLOOKUP(F1642,Lookup!$A$2:$B$15,2,FALSE),0),0.5)</f>
        <v>0</v>
      </c>
      <c r="S1642">
        <f>IF(K1642=1,1,IFERROR(IF(H1642="pass",VLOOKUP(F1642,[1]Lookup!$D$2:$E$26,2,FALSE),0),1.6))</f>
        <v>1.6</v>
      </c>
      <c r="T1642" s="6">
        <v>1.6700000000000002</v>
      </c>
      <c r="U1642" s="6">
        <f t="shared" si="25"/>
        <v>1.6700000000000002</v>
      </c>
      <c r="V1642" t="s">
        <v>67</v>
      </c>
    </row>
    <row r="1643" spans="1:22" hidden="1">
      <c r="A1643">
        <v>626</v>
      </c>
      <c r="B1643" s="30">
        <v>2</v>
      </c>
      <c r="C1643" s="30" t="s">
        <v>24</v>
      </c>
      <c r="D1643" s="30" t="s">
        <v>28</v>
      </c>
      <c r="E1643" s="30">
        <v>37</v>
      </c>
      <c r="F1643" s="30">
        <v>63</v>
      </c>
      <c r="G1643" s="30" t="s">
        <v>3479</v>
      </c>
      <c r="H1643" s="30" t="s">
        <v>439</v>
      </c>
      <c r="I1643" s="30">
        <v>0</v>
      </c>
      <c r="J1643" s="30">
        <v>1</v>
      </c>
      <c r="K1643" s="30">
        <v>0</v>
      </c>
      <c r="L1643" s="30">
        <v>0</v>
      </c>
      <c r="M1643" s="30" t="s">
        <v>1426</v>
      </c>
      <c r="N1643" s="30">
        <v>-3</v>
      </c>
      <c r="O1643" s="22">
        <v>-3</v>
      </c>
      <c r="P1643" s="22">
        <v>0</v>
      </c>
      <c r="Q1643" s="22">
        <v>1</v>
      </c>
      <c r="R1643">
        <f>IFERROR(IF(I1643=1,VLOOKUP(F1643,Lookup!$A$2:$B$15,2,FALSE),0),0.5)</f>
        <v>0</v>
      </c>
      <c r="S1643">
        <f>IF(K1643=1,1,IFERROR(IF(H1643="pass",VLOOKUP(F1643,[1]Lookup!$D$2:$E$26,2,FALSE),0),1.6))</f>
        <v>1.6</v>
      </c>
      <c r="T1643" s="6">
        <v>1.5475000000000001</v>
      </c>
      <c r="U1643" s="6">
        <f t="shared" si="25"/>
        <v>1.5475000000000001</v>
      </c>
      <c r="V1643" t="s">
        <v>163</v>
      </c>
    </row>
    <row r="1644" spans="1:22" hidden="1">
      <c r="A1644">
        <v>630</v>
      </c>
      <c r="B1644" s="30">
        <v>2</v>
      </c>
      <c r="C1644" s="30" t="s">
        <v>24</v>
      </c>
      <c r="D1644" s="30" t="s">
        <v>28</v>
      </c>
      <c r="E1644" s="30">
        <v>4</v>
      </c>
      <c r="F1644" s="30">
        <v>96</v>
      </c>
      <c r="G1644" s="30" t="s">
        <v>3483</v>
      </c>
      <c r="H1644" s="30" t="s">
        <v>439</v>
      </c>
      <c r="I1644" s="30">
        <v>0</v>
      </c>
      <c r="J1644" s="30">
        <v>1</v>
      </c>
      <c r="K1644" s="30">
        <v>0</v>
      </c>
      <c r="L1644" s="30">
        <v>0</v>
      </c>
      <c r="M1644" s="30" t="s">
        <v>1418</v>
      </c>
      <c r="N1644" s="30">
        <v>-4</v>
      </c>
      <c r="O1644" s="22">
        <v>-4</v>
      </c>
      <c r="P1644" s="22">
        <v>0</v>
      </c>
      <c r="Q1644" s="22">
        <v>1</v>
      </c>
      <c r="R1644">
        <f>IFERROR(IF(I1644=1,VLOOKUP(F1644,Lookup!$A$2:$B$15,2,FALSE),0),0.5)</f>
        <v>0</v>
      </c>
      <c r="S1644">
        <f>IF(K1644=1,1,IFERROR(IF(H1644="pass",VLOOKUP(F1644,[1]Lookup!$D$2:$E$26,2,FALSE),0),1.6))</f>
        <v>3.2</v>
      </c>
      <c r="T1644" s="6">
        <v>1.53</v>
      </c>
      <c r="U1644" s="6">
        <f t="shared" si="25"/>
        <v>3.2</v>
      </c>
      <c r="V1644" t="s">
        <v>43</v>
      </c>
    </row>
    <row r="1645" spans="1:22" hidden="1">
      <c r="A1645">
        <v>633</v>
      </c>
      <c r="B1645" s="30">
        <v>2</v>
      </c>
      <c r="C1645" s="30" t="s">
        <v>28</v>
      </c>
      <c r="D1645" s="30" t="s">
        <v>24</v>
      </c>
      <c r="E1645" s="30">
        <v>61</v>
      </c>
      <c r="F1645" s="30">
        <v>39</v>
      </c>
      <c r="G1645" s="30" t="s">
        <v>3486</v>
      </c>
      <c r="H1645" s="30" t="s">
        <v>439</v>
      </c>
      <c r="I1645" s="30">
        <v>0</v>
      </c>
      <c r="J1645" s="30">
        <v>1</v>
      </c>
      <c r="K1645" s="30">
        <v>0</v>
      </c>
      <c r="L1645" s="30">
        <v>0</v>
      </c>
      <c r="M1645" s="30" t="s">
        <v>2625</v>
      </c>
      <c r="N1645" s="30">
        <v>4</v>
      </c>
      <c r="O1645" s="22">
        <v>4</v>
      </c>
      <c r="P1645" s="22">
        <v>0</v>
      </c>
      <c r="Q1645" s="22">
        <v>1</v>
      </c>
      <c r="R1645">
        <f>IFERROR(IF(I1645=1,VLOOKUP(F1645,Lookup!$A$2:$B$15,2,FALSE),0),0.5)</f>
        <v>0</v>
      </c>
      <c r="S1645">
        <f>IF(K1645=1,1,IFERROR(IF(H1645="pass",VLOOKUP(F1645,[1]Lookup!$D$2:$E$26,2,FALSE),0),1.6))</f>
        <v>1.6</v>
      </c>
      <c r="T1645" s="6">
        <v>1.6700000000000002</v>
      </c>
      <c r="U1645" s="6">
        <f t="shared" si="25"/>
        <v>1.6700000000000002</v>
      </c>
      <c r="V1645" t="s">
        <v>173</v>
      </c>
    </row>
    <row r="1646" spans="1:22" hidden="1">
      <c r="A1646">
        <v>637</v>
      </c>
      <c r="B1646" s="30">
        <v>2</v>
      </c>
      <c r="C1646" s="30" t="s">
        <v>28</v>
      </c>
      <c r="D1646" s="30" t="s">
        <v>24</v>
      </c>
      <c r="E1646" s="30">
        <v>65</v>
      </c>
      <c r="F1646" s="30">
        <v>35</v>
      </c>
      <c r="G1646" s="30" t="s">
        <v>3490</v>
      </c>
      <c r="H1646" s="30" t="s">
        <v>439</v>
      </c>
      <c r="I1646" s="30">
        <v>0</v>
      </c>
      <c r="J1646" s="30">
        <v>1</v>
      </c>
      <c r="K1646" s="30">
        <v>0</v>
      </c>
      <c r="L1646" s="30">
        <v>0</v>
      </c>
      <c r="M1646" s="30" t="s">
        <v>2726</v>
      </c>
      <c r="N1646" s="30">
        <v>2</v>
      </c>
      <c r="O1646" s="22">
        <v>2</v>
      </c>
      <c r="P1646" s="22">
        <v>0</v>
      </c>
      <c r="Q1646" s="22">
        <v>1</v>
      </c>
      <c r="R1646">
        <f>IFERROR(IF(I1646=1,VLOOKUP(F1646,Lookup!$A$2:$B$15,2,FALSE),0),0.5)</f>
        <v>0</v>
      </c>
      <c r="S1646">
        <f>IF(K1646=1,1,IFERROR(IF(H1646="pass",VLOOKUP(F1646,[1]Lookup!$D$2:$E$26,2,FALSE),0),1.6))</f>
        <v>1.6</v>
      </c>
      <c r="T1646" s="6">
        <v>1.635</v>
      </c>
      <c r="U1646" s="6">
        <f t="shared" si="25"/>
        <v>1.635</v>
      </c>
      <c r="V1646" t="s">
        <v>156</v>
      </c>
    </row>
    <row r="1647" spans="1:22" hidden="1">
      <c r="A1647">
        <v>638</v>
      </c>
      <c r="B1647" s="30">
        <v>2</v>
      </c>
      <c r="C1647" s="30" t="s">
        <v>28</v>
      </c>
      <c r="D1647" s="30" t="s">
        <v>24</v>
      </c>
      <c r="E1647" s="30">
        <v>60</v>
      </c>
      <c r="F1647" s="30">
        <v>40</v>
      </c>
      <c r="G1647" s="30" t="s">
        <v>3491</v>
      </c>
      <c r="H1647" s="30" t="s">
        <v>439</v>
      </c>
      <c r="I1647" s="30">
        <v>0</v>
      </c>
      <c r="J1647" s="30">
        <v>1</v>
      </c>
      <c r="K1647" s="30">
        <v>0</v>
      </c>
      <c r="L1647" s="30">
        <v>0</v>
      </c>
      <c r="M1647" s="30" t="s">
        <v>2633</v>
      </c>
      <c r="N1647" s="30">
        <v>-5</v>
      </c>
      <c r="O1647" s="22">
        <v>-5</v>
      </c>
      <c r="P1647" s="22">
        <v>0</v>
      </c>
      <c r="Q1647" s="22">
        <v>1</v>
      </c>
      <c r="R1647">
        <f>IFERROR(IF(I1647=1,VLOOKUP(F1647,Lookup!$A$2:$B$15,2,FALSE),0),0.5)</f>
        <v>0</v>
      </c>
      <c r="S1647">
        <f>IF(K1647=1,1,IFERROR(IF(H1647="pass",VLOOKUP(F1647,[1]Lookup!$D$2:$E$26,2,FALSE),0),1.6))</f>
        <v>1.6</v>
      </c>
      <c r="T1647" s="6">
        <v>1.5125000000000002</v>
      </c>
      <c r="U1647" s="6">
        <f t="shared" si="25"/>
        <v>1.5125000000000002</v>
      </c>
      <c r="V1647" t="s">
        <v>92</v>
      </c>
    </row>
    <row r="1648" spans="1:22" hidden="1">
      <c r="A1648">
        <v>642</v>
      </c>
      <c r="B1648" s="30">
        <v>2</v>
      </c>
      <c r="C1648" s="30" t="s">
        <v>28</v>
      </c>
      <c r="D1648" s="30" t="s">
        <v>24</v>
      </c>
      <c r="E1648" s="30">
        <v>55</v>
      </c>
      <c r="F1648" s="30">
        <v>45</v>
      </c>
      <c r="G1648" s="30" t="s">
        <v>3495</v>
      </c>
      <c r="H1648" s="30" t="s">
        <v>439</v>
      </c>
      <c r="I1648" s="30">
        <v>0</v>
      </c>
      <c r="J1648" s="30">
        <v>1</v>
      </c>
      <c r="K1648" s="30">
        <v>0</v>
      </c>
      <c r="L1648" s="30">
        <v>0</v>
      </c>
      <c r="M1648" s="30" t="s">
        <v>2714</v>
      </c>
      <c r="N1648" s="30">
        <v>0</v>
      </c>
      <c r="O1648" s="22">
        <v>0</v>
      </c>
      <c r="P1648" s="22">
        <v>0</v>
      </c>
      <c r="Q1648" s="22">
        <v>1</v>
      </c>
      <c r="R1648">
        <f>IFERROR(IF(I1648=1,VLOOKUP(F1648,Lookup!$A$2:$B$15,2,FALSE),0),0.5)</f>
        <v>0</v>
      </c>
      <c r="S1648">
        <f>IF(K1648=1,1,IFERROR(IF(H1648="pass",VLOOKUP(F1648,[1]Lookup!$D$2:$E$26,2,FALSE),0),1.6))</f>
        <v>1.6</v>
      </c>
      <c r="T1648" s="6">
        <v>1.6</v>
      </c>
      <c r="U1648" s="6">
        <f t="shared" si="25"/>
        <v>1.6</v>
      </c>
      <c r="V1648" t="s">
        <v>414</v>
      </c>
    </row>
    <row r="1649" spans="1:22" hidden="1">
      <c r="A1649">
        <v>647</v>
      </c>
      <c r="B1649" s="30">
        <v>2</v>
      </c>
      <c r="C1649" s="30" t="s">
        <v>28</v>
      </c>
      <c r="D1649" s="30" t="s">
        <v>24</v>
      </c>
      <c r="E1649" s="30">
        <v>19</v>
      </c>
      <c r="F1649" s="30">
        <v>81</v>
      </c>
      <c r="G1649" s="30" t="s">
        <v>3501</v>
      </c>
      <c r="H1649" s="30" t="s">
        <v>439</v>
      </c>
      <c r="I1649" s="30">
        <v>0</v>
      </c>
      <c r="J1649" s="30">
        <v>1</v>
      </c>
      <c r="K1649" s="30">
        <v>0</v>
      </c>
      <c r="L1649" s="30">
        <v>0</v>
      </c>
      <c r="M1649" s="30" t="s">
        <v>2635</v>
      </c>
      <c r="N1649" s="30">
        <v>4</v>
      </c>
      <c r="O1649" s="22">
        <v>4</v>
      </c>
      <c r="P1649" s="22">
        <v>0</v>
      </c>
      <c r="Q1649" s="22">
        <v>1</v>
      </c>
      <c r="R1649">
        <f>IFERROR(IF(I1649=1,VLOOKUP(F1649,Lookup!$A$2:$B$15,2,FALSE),0),0.5)</f>
        <v>0</v>
      </c>
      <c r="S1649">
        <f>IF(K1649=1,1,IFERROR(IF(H1649="pass",VLOOKUP(F1649,[1]Lookup!$D$2:$E$26,2,FALSE),0),1.6))</f>
        <v>2</v>
      </c>
      <c r="T1649" s="6">
        <v>1.6700000000000002</v>
      </c>
      <c r="U1649" s="6">
        <f t="shared" si="25"/>
        <v>1.8878000000000001</v>
      </c>
      <c r="V1649" t="s">
        <v>507</v>
      </c>
    </row>
    <row r="1650" spans="1:22" hidden="1">
      <c r="A1650">
        <v>649</v>
      </c>
      <c r="B1650" s="30">
        <v>2</v>
      </c>
      <c r="C1650" s="30" t="s">
        <v>28</v>
      </c>
      <c r="D1650" s="30" t="s">
        <v>24</v>
      </c>
      <c r="E1650" s="30">
        <v>8</v>
      </c>
      <c r="F1650" s="30">
        <v>92</v>
      </c>
      <c r="G1650" s="30" t="s">
        <v>3503</v>
      </c>
      <c r="H1650" s="30" t="s">
        <v>439</v>
      </c>
      <c r="I1650" s="30">
        <v>0</v>
      </c>
      <c r="J1650" s="30">
        <v>1</v>
      </c>
      <c r="K1650" s="30">
        <v>0</v>
      </c>
      <c r="L1650" s="30">
        <v>0</v>
      </c>
      <c r="M1650" s="30" t="s">
        <v>2625</v>
      </c>
      <c r="N1650" s="30">
        <v>8</v>
      </c>
      <c r="O1650" s="22">
        <v>8</v>
      </c>
      <c r="P1650" s="22">
        <v>0</v>
      </c>
      <c r="Q1650" s="22">
        <v>1</v>
      </c>
      <c r="R1650">
        <f>IFERROR(IF(I1650=1,VLOOKUP(F1650,Lookup!$A$2:$B$15,2,FALSE),0),0.5)</f>
        <v>0</v>
      </c>
      <c r="S1650">
        <f>IF(K1650=1,1,IFERROR(IF(H1650="pass",VLOOKUP(F1650,[1]Lookup!$D$2:$E$26,2,FALSE),0),1.6))</f>
        <v>2.7</v>
      </c>
      <c r="T1650" s="6">
        <v>1.74</v>
      </c>
      <c r="U1650" s="6">
        <f t="shared" si="25"/>
        <v>2.3736000000000002</v>
      </c>
      <c r="V1650" t="s">
        <v>173</v>
      </c>
    </row>
    <row r="1651" spans="1:22" hidden="1">
      <c r="A1651">
        <v>653</v>
      </c>
      <c r="B1651" s="30">
        <v>2</v>
      </c>
      <c r="C1651" s="30" t="s">
        <v>24</v>
      </c>
      <c r="D1651" s="30" t="s">
        <v>28</v>
      </c>
      <c r="E1651" s="30">
        <v>38</v>
      </c>
      <c r="F1651" s="30">
        <v>62</v>
      </c>
      <c r="G1651" s="30" t="s">
        <v>3507</v>
      </c>
      <c r="H1651" s="30" t="s">
        <v>439</v>
      </c>
      <c r="I1651" s="30">
        <v>0</v>
      </c>
      <c r="J1651" s="30">
        <v>1</v>
      </c>
      <c r="K1651" s="30">
        <v>0</v>
      </c>
      <c r="L1651" s="30">
        <v>0</v>
      </c>
      <c r="M1651" s="30" t="s">
        <v>1420</v>
      </c>
      <c r="N1651" s="30">
        <v>-2</v>
      </c>
      <c r="O1651" s="22">
        <v>-2</v>
      </c>
      <c r="P1651" s="22">
        <v>0</v>
      </c>
      <c r="Q1651" s="22">
        <v>1</v>
      </c>
      <c r="R1651">
        <f>IFERROR(IF(I1651=1,VLOOKUP(F1651,Lookup!$A$2:$B$15,2,FALSE),0),0.5)</f>
        <v>0</v>
      </c>
      <c r="S1651">
        <f>IF(K1651=1,1,IFERROR(IF(H1651="pass",VLOOKUP(F1651,[1]Lookup!$D$2:$E$26,2,FALSE),0),1.6))</f>
        <v>1.6</v>
      </c>
      <c r="T1651" s="6">
        <v>1.5650000000000002</v>
      </c>
      <c r="U1651" s="6">
        <f t="shared" si="25"/>
        <v>1.5650000000000002</v>
      </c>
      <c r="V1651" t="s">
        <v>67</v>
      </c>
    </row>
    <row r="1652" spans="1:22" hidden="1">
      <c r="A1652">
        <v>654</v>
      </c>
      <c r="B1652" s="30">
        <v>2</v>
      </c>
      <c r="C1652" s="30" t="s">
        <v>24</v>
      </c>
      <c r="D1652" s="30" t="s">
        <v>28</v>
      </c>
      <c r="E1652" s="30">
        <v>32</v>
      </c>
      <c r="F1652" s="30">
        <v>68</v>
      </c>
      <c r="G1652" s="30" t="s">
        <v>3508</v>
      </c>
      <c r="H1652" s="30" t="s">
        <v>439</v>
      </c>
      <c r="I1652" s="30">
        <v>0</v>
      </c>
      <c r="J1652" s="30">
        <v>1</v>
      </c>
      <c r="K1652" s="30">
        <v>0</v>
      </c>
      <c r="L1652" s="30">
        <v>0</v>
      </c>
      <c r="M1652" s="30" t="s">
        <v>1418</v>
      </c>
      <c r="N1652" s="30">
        <v>1</v>
      </c>
      <c r="O1652" s="22">
        <v>1</v>
      </c>
      <c r="P1652" s="22">
        <v>0</v>
      </c>
      <c r="Q1652" s="22">
        <v>1</v>
      </c>
      <c r="R1652">
        <f>IFERROR(IF(I1652=1,VLOOKUP(F1652,Lookup!$A$2:$B$15,2,FALSE),0),0.5)</f>
        <v>0</v>
      </c>
      <c r="S1652">
        <f>IF(K1652=1,1,IFERROR(IF(H1652="pass",VLOOKUP(F1652,[1]Lookup!$D$2:$E$26,2,FALSE),0),1.6))</f>
        <v>1.6</v>
      </c>
      <c r="T1652" s="6">
        <v>1.6175000000000002</v>
      </c>
      <c r="U1652" s="6">
        <f t="shared" si="25"/>
        <v>1.6175000000000002</v>
      </c>
      <c r="V1652" t="s">
        <v>43</v>
      </c>
    </row>
    <row r="1653" spans="1:22" hidden="1">
      <c r="A1653">
        <v>657</v>
      </c>
      <c r="B1653" s="30">
        <v>2</v>
      </c>
      <c r="C1653" s="30" t="s">
        <v>24</v>
      </c>
      <c r="D1653" s="30" t="s">
        <v>28</v>
      </c>
      <c r="E1653" s="30">
        <v>14</v>
      </c>
      <c r="F1653" s="30">
        <v>86</v>
      </c>
      <c r="G1653" s="30" t="s">
        <v>3511</v>
      </c>
      <c r="H1653" s="30" t="s">
        <v>439</v>
      </c>
      <c r="I1653" s="30">
        <v>0</v>
      </c>
      <c r="J1653" s="30">
        <v>1</v>
      </c>
      <c r="K1653" s="30">
        <v>0</v>
      </c>
      <c r="L1653" s="30">
        <v>0</v>
      </c>
      <c r="M1653" s="30" t="s">
        <v>1418</v>
      </c>
      <c r="N1653" s="30">
        <v>-3</v>
      </c>
      <c r="O1653" s="22">
        <v>-3</v>
      </c>
      <c r="P1653" s="22">
        <v>0</v>
      </c>
      <c r="Q1653" s="22">
        <v>1</v>
      </c>
      <c r="R1653">
        <f>IFERROR(IF(I1653=1,VLOOKUP(F1653,Lookup!$A$2:$B$15,2,FALSE),0),0.5)</f>
        <v>0</v>
      </c>
      <c r="S1653">
        <f>IF(K1653=1,1,IFERROR(IF(H1653="pass",VLOOKUP(F1653,[1]Lookup!$D$2:$E$26,2,FALSE),0),1.6))</f>
        <v>2</v>
      </c>
      <c r="T1653" s="6">
        <v>1.5475000000000001</v>
      </c>
      <c r="U1653" s="6">
        <f t="shared" si="25"/>
        <v>1.8461500000000002</v>
      </c>
      <c r="V1653" t="s">
        <v>43</v>
      </c>
    </row>
    <row r="1654" spans="1:22" hidden="1">
      <c r="A1654">
        <v>658</v>
      </c>
      <c r="B1654" s="30">
        <v>2</v>
      </c>
      <c r="C1654" s="30" t="s">
        <v>24</v>
      </c>
      <c r="D1654" s="30" t="s">
        <v>28</v>
      </c>
      <c r="E1654" s="30">
        <v>1</v>
      </c>
      <c r="F1654" s="30">
        <v>99</v>
      </c>
      <c r="G1654" s="30" t="s">
        <v>3512</v>
      </c>
      <c r="H1654" s="30" t="s">
        <v>439</v>
      </c>
      <c r="I1654" s="30">
        <v>0</v>
      </c>
      <c r="J1654" s="30">
        <v>1</v>
      </c>
      <c r="K1654" s="30">
        <v>0</v>
      </c>
      <c r="L1654" s="30">
        <v>0</v>
      </c>
      <c r="M1654" s="30" t="s">
        <v>1423</v>
      </c>
      <c r="N1654" s="30">
        <v>1</v>
      </c>
      <c r="O1654" s="22">
        <v>1</v>
      </c>
      <c r="P1654" s="22">
        <v>0</v>
      </c>
      <c r="Q1654" s="22">
        <v>1</v>
      </c>
      <c r="R1654">
        <f>IFERROR(IF(I1654=1,VLOOKUP(F1654,Lookup!$A$2:$B$15,2,FALSE),0),0.5)</f>
        <v>0</v>
      </c>
      <c r="S1654">
        <f>IF(K1654=1,1,IFERROR(IF(H1654="pass",VLOOKUP(F1654,[1]Lookup!$D$2:$E$26,2,FALSE),0),1.6))</f>
        <v>4</v>
      </c>
      <c r="T1654" s="6">
        <v>1.6175000000000002</v>
      </c>
      <c r="U1654" s="6">
        <f t="shared" si="25"/>
        <v>4</v>
      </c>
      <c r="V1654" t="s">
        <v>148</v>
      </c>
    </row>
    <row r="1655" spans="1:22" hidden="1">
      <c r="A1655">
        <v>659</v>
      </c>
      <c r="B1655" s="30">
        <v>2</v>
      </c>
      <c r="C1655" s="30" t="s">
        <v>24</v>
      </c>
      <c r="D1655" s="30" t="s">
        <v>28</v>
      </c>
      <c r="E1655" s="30">
        <v>1</v>
      </c>
      <c r="F1655" s="30">
        <v>99</v>
      </c>
      <c r="G1655" s="30" t="s">
        <v>3513</v>
      </c>
      <c r="H1655" s="30" t="s">
        <v>439</v>
      </c>
      <c r="I1655" s="30">
        <v>0</v>
      </c>
      <c r="J1655" s="30">
        <v>1</v>
      </c>
      <c r="K1655" s="30">
        <v>0</v>
      </c>
      <c r="L1655" s="30">
        <v>0</v>
      </c>
      <c r="M1655" s="30" t="s">
        <v>1418</v>
      </c>
      <c r="N1655" s="30">
        <v>0</v>
      </c>
      <c r="O1655" s="22">
        <v>0</v>
      </c>
      <c r="P1655" s="22">
        <v>0</v>
      </c>
      <c r="Q1655" s="22">
        <v>1</v>
      </c>
      <c r="R1655">
        <f>IFERROR(IF(I1655=1,VLOOKUP(F1655,Lookup!$A$2:$B$15,2,FALSE),0),0.5)</f>
        <v>0</v>
      </c>
      <c r="S1655">
        <f>IF(K1655=1,1,IFERROR(IF(H1655="pass",VLOOKUP(F1655,[1]Lookup!$D$2:$E$26,2,FALSE),0),1.6))</f>
        <v>4</v>
      </c>
      <c r="T1655" s="6">
        <v>1.6</v>
      </c>
      <c r="U1655" s="6">
        <f t="shared" si="25"/>
        <v>4</v>
      </c>
      <c r="V1655" t="s">
        <v>43</v>
      </c>
    </row>
    <row r="1656" spans="1:22" hidden="1">
      <c r="A1656">
        <v>662</v>
      </c>
      <c r="B1656" s="30">
        <v>2</v>
      </c>
      <c r="C1656" s="30" t="s">
        <v>28</v>
      </c>
      <c r="D1656" s="30" t="s">
        <v>24</v>
      </c>
      <c r="E1656" s="30">
        <v>45</v>
      </c>
      <c r="F1656" s="30">
        <v>55</v>
      </c>
      <c r="G1656" s="30" t="s">
        <v>3516</v>
      </c>
      <c r="H1656" s="30" t="s">
        <v>439</v>
      </c>
      <c r="I1656" s="30">
        <v>0</v>
      </c>
      <c r="J1656" s="30">
        <v>1</v>
      </c>
      <c r="K1656" s="30">
        <v>0</v>
      </c>
      <c r="L1656" s="30">
        <v>0</v>
      </c>
      <c r="M1656" s="30" t="s">
        <v>2625</v>
      </c>
      <c r="N1656" s="30">
        <v>13</v>
      </c>
      <c r="O1656" s="22">
        <v>13</v>
      </c>
      <c r="P1656" s="22">
        <v>0</v>
      </c>
      <c r="Q1656" s="22">
        <v>1</v>
      </c>
      <c r="R1656">
        <f>IFERROR(IF(I1656=1,VLOOKUP(F1656,Lookup!$A$2:$B$15,2,FALSE),0),0.5)</f>
        <v>0</v>
      </c>
      <c r="S1656">
        <f>IF(K1656=1,1,IFERROR(IF(H1656="pass",VLOOKUP(F1656,[1]Lookup!$D$2:$E$26,2,FALSE),0),1.6))</f>
        <v>1.6</v>
      </c>
      <c r="T1656" s="6">
        <v>1.8275000000000001</v>
      </c>
      <c r="U1656" s="6">
        <f t="shared" si="25"/>
        <v>1.8275000000000001</v>
      </c>
      <c r="V1656" t="s">
        <v>173</v>
      </c>
    </row>
    <row r="1657" spans="1:22" hidden="1">
      <c r="A1657">
        <v>663</v>
      </c>
      <c r="B1657" s="30">
        <v>2</v>
      </c>
      <c r="C1657" s="30" t="s">
        <v>28</v>
      </c>
      <c r="D1657" s="30" t="s">
        <v>24</v>
      </c>
      <c r="E1657" s="30">
        <v>25</v>
      </c>
      <c r="F1657" s="30">
        <v>75</v>
      </c>
      <c r="G1657" s="30" t="s">
        <v>3517</v>
      </c>
      <c r="H1657" s="30" t="s">
        <v>439</v>
      </c>
      <c r="I1657" s="30">
        <v>0</v>
      </c>
      <c r="J1657" s="30">
        <v>1</v>
      </c>
      <c r="K1657" s="30">
        <v>0</v>
      </c>
      <c r="L1657" s="30">
        <v>0</v>
      </c>
      <c r="M1657" s="30" t="s">
        <v>1294</v>
      </c>
      <c r="N1657" s="30">
        <v>-3</v>
      </c>
      <c r="O1657" s="22">
        <v>-3</v>
      </c>
      <c r="P1657" s="22">
        <v>0</v>
      </c>
      <c r="Q1657" s="22">
        <v>1</v>
      </c>
      <c r="R1657">
        <f>IFERROR(IF(I1657=1,VLOOKUP(F1657,Lookup!$A$2:$B$15,2,FALSE),0),0.5)</f>
        <v>0</v>
      </c>
      <c r="S1657">
        <f>IF(K1657=1,1,IFERROR(IF(H1657="pass",VLOOKUP(F1657,[1]Lookup!$D$2:$E$26,2,FALSE),0),1.6))</f>
        <v>1.8</v>
      </c>
      <c r="T1657" s="6">
        <v>1.5475000000000001</v>
      </c>
      <c r="U1657" s="6">
        <f t="shared" si="25"/>
        <v>1.7141500000000003</v>
      </c>
      <c r="V1657" t="s">
        <v>419</v>
      </c>
    </row>
    <row r="1658" spans="1:22" hidden="1">
      <c r="A1658">
        <v>664</v>
      </c>
      <c r="B1658" s="30">
        <v>2</v>
      </c>
      <c r="C1658" s="30" t="s">
        <v>28</v>
      </c>
      <c r="D1658" s="30" t="s">
        <v>24</v>
      </c>
      <c r="E1658" s="30">
        <v>24</v>
      </c>
      <c r="F1658" s="30">
        <v>76</v>
      </c>
      <c r="G1658" s="30" t="s">
        <v>3518</v>
      </c>
      <c r="H1658" s="30" t="s">
        <v>439</v>
      </c>
      <c r="I1658" s="30">
        <v>0</v>
      </c>
      <c r="J1658" s="30">
        <v>1</v>
      </c>
      <c r="K1658" s="30">
        <v>0</v>
      </c>
      <c r="L1658" s="30">
        <v>0</v>
      </c>
      <c r="M1658" s="30" t="s">
        <v>2637</v>
      </c>
      <c r="N1658" s="30">
        <v>19</v>
      </c>
      <c r="O1658" s="22">
        <v>19</v>
      </c>
      <c r="P1658" s="22">
        <v>0</v>
      </c>
      <c r="Q1658" s="22">
        <v>1</v>
      </c>
      <c r="R1658">
        <f>IFERROR(IF(I1658=1,VLOOKUP(F1658,Lookup!$A$2:$B$15,2,FALSE),0),0.5)</f>
        <v>0</v>
      </c>
      <c r="S1658">
        <f>IF(K1658=1,1,IFERROR(IF(H1658="pass",VLOOKUP(F1658,[1]Lookup!$D$2:$E$26,2,FALSE),0),1.6))</f>
        <v>1.8</v>
      </c>
      <c r="T1658" s="6">
        <v>1.9325000000000001</v>
      </c>
      <c r="U1658" s="6">
        <f t="shared" si="25"/>
        <v>1.8450500000000003</v>
      </c>
      <c r="V1658" t="s">
        <v>443</v>
      </c>
    </row>
    <row r="1659" spans="1:22" hidden="1">
      <c r="A1659">
        <v>665</v>
      </c>
      <c r="B1659" s="30">
        <v>2</v>
      </c>
      <c r="C1659" s="30" t="s">
        <v>28</v>
      </c>
      <c r="D1659" s="30" t="s">
        <v>24</v>
      </c>
      <c r="E1659" s="30">
        <v>24</v>
      </c>
      <c r="F1659" s="30">
        <v>76</v>
      </c>
      <c r="G1659" s="30" t="s">
        <v>3519</v>
      </c>
      <c r="H1659" s="30" t="s">
        <v>439</v>
      </c>
      <c r="I1659" s="30">
        <v>0</v>
      </c>
      <c r="J1659" s="30">
        <v>1</v>
      </c>
      <c r="K1659" s="30">
        <v>0</v>
      </c>
      <c r="L1659" s="30">
        <v>0</v>
      </c>
      <c r="M1659" s="30" t="s">
        <v>2726</v>
      </c>
      <c r="N1659" s="30">
        <v>24</v>
      </c>
      <c r="O1659" s="22">
        <v>24</v>
      </c>
      <c r="P1659" s="22">
        <v>0</v>
      </c>
      <c r="Q1659" s="22">
        <v>1</v>
      </c>
      <c r="R1659">
        <f>IFERROR(IF(I1659=1,VLOOKUP(F1659,Lookup!$A$2:$B$15,2,FALSE),0),0.5)</f>
        <v>0</v>
      </c>
      <c r="S1659">
        <f>IF(K1659=1,1,IFERROR(IF(H1659="pass",VLOOKUP(F1659,[1]Lookup!$D$2:$E$26,2,FALSE),0),1.6))</f>
        <v>1.8</v>
      </c>
      <c r="T1659" s="6">
        <v>2.02</v>
      </c>
      <c r="U1659" s="6">
        <f t="shared" si="25"/>
        <v>1.8748000000000002</v>
      </c>
      <c r="V1659" t="s">
        <v>156</v>
      </c>
    </row>
    <row r="1660" spans="1:22" hidden="1">
      <c r="A1660">
        <v>673</v>
      </c>
      <c r="B1660" s="30">
        <v>2</v>
      </c>
      <c r="C1660" s="30" t="s">
        <v>24</v>
      </c>
      <c r="D1660" s="30" t="s">
        <v>28</v>
      </c>
      <c r="E1660" s="30">
        <v>22</v>
      </c>
      <c r="F1660" s="30">
        <v>78</v>
      </c>
      <c r="G1660" s="30" t="s">
        <v>3527</v>
      </c>
      <c r="H1660" s="30" t="s">
        <v>439</v>
      </c>
      <c r="I1660" s="30">
        <v>0</v>
      </c>
      <c r="J1660" s="30">
        <v>1</v>
      </c>
      <c r="K1660" s="30">
        <v>0</v>
      </c>
      <c r="L1660" s="30">
        <v>0</v>
      </c>
      <c r="M1660" s="30" t="s">
        <v>1426</v>
      </c>
      <c r="N1660" s="30">
        <v>20</v>
      </c>
      <c r="O1660" s="22">
        <v>20</v>
      </c>
      <c r="P1660" s="22">
        <v>0</v>
      </c>
      <c r="Q1660" s="22">
        <v>1</v>
      </c>
      <c r="R1660">
        <f>IFERROR(IF(I1660=1,VLOOKUP(F1660,Lookup!$A$2:$B$15,2,FALSE),0),0.5)</f>
        <v>0</v>
      </c>
      <c r="S1660">
        <f>IF(K1660=1,1,IFERROR(IF(H1660="pass",VLOOKUP(F1660,[1]Lookup!$D$2:$E$26,2,FALSE),0),1.6))</f>
        <v>1.8</v>
      </c>
      <c r="T1660" s="6">
        <v>1.9500000000000002</v>
      </c>
      <c r="U1660" s="6">
        <f t="shared" si="25"/>
        <v>1.8510000000000004</v>
      </c>
      <c r="V1660" t="s">
        <v>163</v>
      </c>
    </row>
    <row r="1661" spans="1:22" hidden="1">
      <c r="A1661">
        <v>675</v>
      </c>
      <c r="B1661" s="30">
        <v>2</v>
      </c>
      <c r="C1661" s="30" t="s">
        <v>28</v>
      </c>
      <c r="D1661" s="30" t="s">
        <v>24</v>
      </c>
      <c r="E1661" s="30">
        <v>58</v>
      </c>
      <c r="F1661" s="30">
        <v>42</v>
      </c>
      <c r="G1661" s="30" t="s">
        <v>3529</v>
      </c>
      <c r="H1661" s="30" t="s">
        <v>439</v>
      </c>
      <c r="I1661" s="30">
        <v>0</v>
      </c>
      <c r="J1661" s="30">
        <v>1</v>
      </c>
      <c r="K1661" s="30">
        <v>0</v>
      </c>
      <c r="L1661" s="30">
        <v>0</v>
      </c>
      <c r="M1661" s="30" t="s">
        <v>1294</v>
      </c>
      <c r="N1661" s="30">
        <v>3</v>
      </c>
      <c r="O1661" s="22">
        <v>3</v>
      </c>
      <c r="P1661" s="22">
        <v>0</v>
      </c>
      <c r="Q1661" s="22">
        <v>1</v>
      </c>
      <c r="R1661">
        <f>IFERROR(IF(I1661=1,VLOOKUP(F1661,Lookup!$A$2:$B$15,2,FALSE),0),0.5)</f>
        <v>0</v>
      </c>
      <c r="S1661">
        <f>IF(K1661=1,1,IFERROR(IF(H1661="pass",VLOOKUP(F1661,[1]Lookup!$D$2:$E$26,2,FALSE),0),1.6))</f>
        <v>1.6</v>
      </c>
      <c r="T1661" s="6">
        <v>1.6525000000000001</v>
      </c>
      <c r="U1661" s="6">
        <f t="shared" si="25"/>
        <v>1.6525000000000001</v>
      </c>
      <c r="V1661" t="s">
        <v>419</v>
      </c>
    </row>
    <row r="1662" spans="1:22" hidden="1">
      <c r="A1662">
        <v>677</v>
      </c>
      <c r="B1662" s="30">
        <v>2</v>
      </c>
      <c r="C1662" s="30" t="s">
        <v>28</v>
      </c>
      <c r="D1662" s="30" t="s">
        <v>24</v>
      </c>
      <c r="E1662" s="30">
        <v>49</v>
      </c>
      <c r="F1662" s="30">
        <v>51</v>
      </c>
      <c r="G1662" s="30" t="s">
        <v>3531</v>
      </c>
      <c r="H1662" s="30" t="s">
        <v>439</v>
      </c>
      <c r="I1662" s="30">
        <v>0</v>
      </c>
      <c r="J1662" s="30">
        <v>1</v>
      </c>
      <c r="K1662" s="30">
        <v>0</v>
      </c>
      <c r="L1662" s="30">
        <v>0</v>
      </c>
      <c r="M1662" s="30" t="s">
        <v>2625</v>
      </c>
      <c r="N1662" s="30">
        <v>8</v>
      </c>
      <c r="O1662" s="22">
        <v>8</v>
      </c>
      <c r="P1662" s="22">
        <v>0</v>
      </c>
      <c r="Q1662" s="22">
        <v>1</v>
      </c>
      <c r="R1662">
        <f>IFERROR(IF(I1662=1,VLOOKUP(F1662,Lookup!$A$2:$B$15,2,FALSE),0),0.5)</f>
        <v>0</v>
      </c>
      <c r="S1662">
        <f>IF(K1662=1,1,IFERROR(IF(H1662="pass",VLOOKUP(F1662,[1]Lookup!$D$2:$E$26,2,FALSE),0),1.6))</f>
        <v>1.6</v>
      </c>
      <c r="T1662" s="6">
        <v>1.74</v>
      </c>
      <c r="U1662" s="6">
        <f t="shared" si="25"/>
        <v>1.74</v>
      </c>
      <c r="V1662" t="s">
        <v>173</v>
      </c>
    </row>
    <row r="1663" spans="1:22" hidden="1">
      <c r="A1663">
        <v>678</v>
      </c>
      <c r="B1663" s="30">
        <v>2</v>
      </c>
      <c r="C1663" s="30" t="s">
        <v>28</v>
      </c>
      <c r="D1663" s="30" t="s">
        <v>24</v>
      </c>
      <c r="E1663" s="30">
        <v>34</v>
      </c>
      <c r="F1663" s="30">
        <v>66</v>
      </c>
      <c r="G1663" s="30" t="s">
        <v>3532</v>
      </c>
      <c r="H1663" s="30" t="s">
        <v>439</v>
      </c>
      <c r="I1663" s="30">
        <v>0</v>
      </c>
      <c r="J1663" s="30">
        <v>1</v>
      </c>
      <c r="K1663" s="30">
        <v>0</v>
      </c>
      <c r="L1663" s="30">
        <v>0</v>
      </c>
      <c r="M1663" s="30" t="s">
        <v>2625</v>
      </c>
      <c r="N1663" s="30">
        <v>34</v>
      </c>
      <c r="O1663" s="22">
        <v>34</v>
      </c>
      <c r="P1663" s="22">
        <v>0</v>
      </c>
      <c r="Q1663" s="22">
        <v>1</v>
      </c>
      <c r="R1663">
        <f>IFERROR(IF(I1663=1,VLOOKUP(F1663,Lookup!$A$2:$B$15,2,FALSE),0),0.5)</f>
        <v>0</v>
      </c>
      <c r="S1663">
        <f>IF(K1663=1,1,IFERROR(IF(H1663="pass",VLOOKUP(F1663,[1]Lookup!$D$2:$E$26,2,FALSE),0),1.6))</f>
        <v>1.6</v>
      </c>
      <c r="T1663" s="6">
        <v>2.1950000000000003</v>
      </c>
      <c r="U1663" s="6">
        <f t="shared" si="25"/>
        <v>2.1950000000000003</v>
      </c>
      <c r="V1663" t="s">
        <v>173</v>
      </c>
    </row>
    <row r="1664" spans="1:22" hidden="1">
      <c r="A1664">
        <v>680</v>
      </c>
      <c r="B1664" s="30">
        <v>2</v>
      </c>
      <c r="C1664" s="30" t="s">
        <v>28</v>
      </c>
      <c r="D1664" s="30" t="s">
        <v>24</v>
      </c>
      <c r="E1664" s="30">
        <v>32</v>
      </c>
      <c r="F1664" s="30">
        <v>68</v>
      </c>
      <c r="G1664" s="30" t="s">
        <v>3534</v>
      </c>
      <c r="H1664" s="30" t="s">
        <v>439</v>
      </c>
      <c r="I1664" s="30">
        <v>0</v>
      </c>
      <c r="J1664" s="30">
        <v>1</v>
      </c>
      <c r="K1664" s="30">
        <v>0</v>
      </c>
      <c r="L1664" s="30">
        <v>0</v>
      </c>
      <c r="M1664" s="30" t="s">
        <v>2637</v>
      </c>
      <c r="N1664" s="30">
        <v>7</v>
      </c>
      <c r="O1664" s="22">
        <v>7</v>
      </c>
      <c r="P1664" s="22">
        <v>0</v>
      </c>
      <c r="Q1664" s="22">
        <v>1</v>
      </c>
      <c r="R1664">
        <f>IFERROR(IF(I1664=1,VLOOKUP(F1664,Lookup!$A$2:$B$15,2,FALSE),0),0.5)</f>
        <v>0</v>
      </c>
      <c r="S1664">
        <f>IF(K1664=1,1,IFERROR(IF(H1664="pass",VLOOKUP(F1664,[1]Lookup!$D$2:$E$26,2,FALSE),0),1.6))</f>
        <v>1.6</v>
      </c>
      <c r="T1664" s="6">
        <v>1.7225000000000001</v>
      </c>
      <c r="U1664" s="6">
        <f t="shared" si="25"/>
        <v>1.7225000000000001</v>
      </c>
      <c r="V1664" t="s">
        <v>443</v>
      </c>
    </row>
    <row r="1665" spans="1:22" hidden="1">
      <c r="A1665">
        <v>681</v>
      </c>
      <c r="B1665" s="30">
        <v>2</v>
      </c>
      <c r="C1665" s="30" t="s">
        <v>28</v>
      </c>
      <c r="D1665" s="30" t="s">
        <v>24</v>
      </c>
      <c r="E1665" s="30">
        <v>25</v>
      </c>
      <c r="F1665" s="30">
        <v>75</v>
      </c>
      <c r="G1665" s="30" t="s">
        <v>3535</v>
      </c>
      <c r="H1665" s="30" t="s">
        <v>439</v>
      </c>
      <c r="I1665" s="30">
        <v>0</v>
      </c>
      <c r="J1665" s="30">
        <v>1</v>
      </c>
      <c r="K1665" s="30">
        <v>0</v>
      </c>
      <c r="L1665" s="30">
        <v>0</v>
      </c>
      <c r="M1665" s="30" t="s">
        <v>2726</v>
      </c>
      <c r="N1665" s="30">
        <v>4</v>
      </c>
      <c r="O1665" s="22">
        <v>4</v>
      </c>
      <c r="P1665" s="22">
        <v>0</v>
      </c>
      <c r="Q1665" s="22">
        <v>1</v>
      </c>
      <c r="R1665">
        <f>IFERROR(IF(I1665=1,VLOOKUP(F1665,Lookup!$A$2:$B$15,2,FALSE),0),0.5)</f>
        <v>0</v>
      </c>
      <c r="S1665">
        <f>IF(K1665=1,1,IFERROR(IF(H1665="pass",VLOOKUP(F1665,[1]Lookup!$D$2:$E$26,2,FALSE),0),1.6))</f>
        <v>1.8</v>
      </c>
      <c r="T1665" s="6">
        <v>1.6700000000000002</v>
      </c>
      <c r="U1665" s="6">
        <f t="shared" si="25"/>
        <v>1.7558000000000002</v>
      </c>
      <c r="V1665" t="s">
        <v>156</v>
      </c>
    </row>
    <row r="1666" spans="1:22" hidden="1">
      <c r="A1666">
        <v>687</v>
      </c>
      <c r="B1666" s="30">
        <v>2</v>
      </c>
      <c r="C1666" s="30" t="s">
        <v>24</v>
      </c>
      <c r="D1666" s="30" t="s">
        <v>28</v>
      </c>
      <c r="E1666" s="30">
        <v>50</v>
      </c>
      <c r="F1666" s="30">
        <v>50</v>
      </c>
      <c r="G1666" s="30" t="s">
        <v>3541</v>
      </c>
      <c r="H1666" s="30" t="s">
        <v>439</v>
      </c>
      <c r="I1666" s="30">
        <v>0</v>
      </c>
      <c r="J1666" s="30">
        <v>1</v>
      </c>
      <c r="K1666" s="30">
        <v>0</v>
      </c>
      <c r="L1666" s="30">
        <v>0</v>
      </c>
      <c r="M1666" s="30" t="s">
        <v>1420</v>
      </c>
      <c r="N1666" s="30">
        <v>20</v>
      </c>
      <c r="O1666" s="22">
        <v>20</v>
      </c>
      <c r="P1666" s="22">
        <v>0</v>
      </c>
      <c r="Q1666" s="22">
        <v>1</v>
      </c>
      <c r="R1666">
        <f>IFERROR(IF(I1666=1,VLOOKUP(F1666,Lookup!$A$2:$B$15,2,FALSE),0),0.5)</f>
        <v>0</v>
      </c>
      <c r="S1666">
        <f>IF(K1666=1,1,IFERROR(IF(H1666="pass",VLOOKUP(F1666,[1]Lookup!$D$2:$E$26,2,FALSE),0),1.6))</f>
        <v>1.6</v>
      </c>
      <c r="T1666" s="6">
        <v>1.9500000000000002</v>
      </c>
      <c r="U1666" s="6">
        <f t="shared" si="25"/>
        <v>1.9500000000000002</v>
      </c>
      <c r="V1666" t="s">
        <v>67</v>
      </c>
    </row>
    <row r="1667" spans="1:22" hidden="1">
      <c r="A1667">
        <v>688</v>
      </c>
      <c r="B1667" s="30">
        <v>2</v>
      </c>
      <c r="C1667" s="30" t="s">
        <v>24</v>
      </c>
      <c r="D1667" s="30" t="s">
        <v>28</v>
      </c>
      <c r="E1667" s="30">
        <v>50</v>
      </c>
      <c r="F1667" s="30">
        <v>50</v>
      </c>
      <c r="G1667" s="30" t="s">
        <v>3542</v>
      </c>
      <c r="H1667" s="30" t="s">
        <v>439</v>
      </c>
      <c r="I1667" s="30">
        <v>0</v>
      </c>
      <c r="J1667" s="30">
        <v>1</v>
      </c>
      <c r="K1667" s="30">
        <v>0</v>
      </c>
      <c r="L1667" s="30">
        <v>0</v>
      </c>
      <c r="M1667" s="30" t="s">
        <v>1522</v>
      </c>
      <c r="N1667" s="30">
        <v>2</v>
      </c>
      <c r="O1667" s="22">
        <v>2</v>
      </c>
      <c r="P1667" s="22">
        <v>0</v>
      </c>
      <c r="Q1667" s="22">
        <v>1</v>
      </c>
      <c r="R1667">
        <f>IFERROR(IF(I1667=1,VLOOKUP(F1667,Lookup!$A$2:$B$15,2,FALSE),0),0.5)</f>
        <v>0</v>
      </c>
      <c r="S1667">
        <f>IF(K1667=1,1,IFERROR(IF(H1667="pass",VLOOKUP(F1667,[1]Lookup!$D$2:$E$26,2,FALSE),0),1.6))</f>
        <v>1.6</v>
      </c>
      <c r="T1667" s="6">
        <v>1.635</v>
      </c>
      <c r="U1667" s="6">
        <f t="shared" ref="U1667:U1730" si="26">R1667+IF(S1667&gt;=3.2,S1667,IF(AND(S1667&lt;3.2,S1667&gt;=1.8),S1667*0.66+T1667*0.34,T1667))+K1667*0.4735*2</f>
        <v>1.635</v>
      </c>
      <c r="V1667" t="s">
        <v>530</v>
      </c>
    </row>
    <row r="1668" spans="1:22" hidden="1">
      <c r="A1668">
        <v>689</v>
      </c>
      <c r="B1668" s="30">
        <v>2</v>
      </c>
      <c r="C1668" s="30" t="s">
        <v>24</v>
      </c>
      <c r="D1668" s="30" t="s">
        <v>28</v>
      </c>
      <c r="E1668" s="30">
        <v>47</v>
      </c>
      <c r="F1668" s="30">
        <v>53</v>
      </c>
      <c r="G1668" s="30" t="s">
        <v>3543</v>
      </c>
      <c r="H1668" s="30" t="s">
        <v>439</v>
      </c>
      <c r="I1668" s="30">
        <v>0</v>
      </c>
      <c r="J1668" s="30">
        <v>1</v>
      </c>
      <c r="K1668" s="30">
        <v>0</v>
      </c>
      <c r="L1668" s="30">
        <v>0</v>
      </c>
      <c r="M1668" s="30" t="s">
        <v>1522</v>
      </c>
      <c r="N1668" s="30">
        <v>9</v>
      </c>
      <c r="O1668" s="22">
        <v>9</v>
      </c>
      <c r="P1668" s="22">
        <v>0</v>
      </c>
      <c r="Q1668" s="22">
        <v>1</v>
      </c>
      <c r="R1668">
        <f>IFERROR(IF(I1668=1,VLOOKUP(F1668,Lookup!$A$2:$B$15,2,FALSE),0),0.5)</f>
        <v>0</v>
      </c>
      <c r="S1668">
        <f>IF(K1668=1,1,IFERROR(IF(H1668="pass",VLOOKUP(F1668,[1]Lookup!$D$2:$E$26,2,FALSE),0),1.6))</f>
        <v>1.6</v>
      </c>
      <c r="T1668" s="6">
        <v>1.7575000000000001</v>
      </c>
      <c r="U1668" s="6">
        <f t="shared" si="26"/>
        <v>1.7575000000000001</v>
      </c>
      <c r="V1668" t="s">
        <v>530</v>
      </c>
    </row>
    <row r="1669" spans="1:22" hidden="1">
      <c r="A1669">
        <v>690</v>
      </c>
      <c r="B1669" s="30">
        <v>2</v>
      </c>
      <c r="C1669" s="30" t="s">
        <v>24</v>
      </c>
      <c r="D1669" s="30" t="s">
        <v>28</v>
      </c>
      <c r="E1669" s="30">
        <v>38</v>
      </c>
      <c r="F1669" s="30">
        <v>62</v>
      </c>
      <c r="G1669" s="30" t="s">
        <v>3544</v>
      </c>
      <c r="H1669" s="30" t="s">
        <v>439</v>
      </c>
      <c r="I1669" s="30">
        <v>0</v>
      </c>
      <c r="J1669" s="30">
        <v>1</v>
      </c>
      <c r="K1669" s="30">
        <v>0</v>
      </c>
      <c r="L1669" s="30">
        <v>0</v>
      </c>
      <c r="M1669" s="30" t="s">
        <v>1420</v>
      </c>
      <c r="N1669" s="30">
        <v>-1</v>
      </c>
      <c r="O1669" s="22">
        <v>-1</v>
      </c>
      <c r="P1669" s="22">
        <v>0</v>
      </c>
      <c r="Q1669" s="22">
        <v>1</v>
      </c>
      <c r="R1669">
        <f>IFERROR(IF(I1669=1,VLOOKUP(F1669,Lookup!$A$2:$B$15,2,FALSE),0),0.5)</f>
        <v>0</v>
      </c>
      <c r="S1669">
        <f>IF(K1669=1,1,IFERROR(IF(H1669="pass",VLOOKUP(F1669,[1]Lookup!$D$2:$E$26,2,FALSE),0),1.6))</f>
        <v>1.6</v>
      </c>
      <c r="T1669" s="6">
        <v>1.5825</v>
      </c>
      <c r="U1669" s="6">
        <f t="shared" si="26"/>
        <v>1.5825</v>
      </c>
      <c r="V1669" t="s">
        <v>67</v>
      </c>
    </row>
    <row r="1670" spans="1:22" hidden="1">
      <c r="A1670">
        <v>691</v>
      </c>
      <c r="B1670" s="30">
        <v>2</v>
      </c>
      <c r="C1670" s="30" t="s">
        <v>24</v>
      </c>
      <c r="D1670" s="30" t="s">
        <v>28</v>
      </c>
      <c r="E1670" s="30">
        <v>33</v>
      </c>
      <c r="F1670" s="30">
        <v>67</v>
      </c>
      <c r="G1670" s="30" t="s">
        <v>3545</v>
      </c>
      <c r="H1670" s="30" t="s">
        <v>439</v>
      </c>
      <c r="I1670" s="30">
        <v>0</v>
      </c>
      <c r="J1670" s="30">
        <v>1</v>
      </c>
      <c r="K1670" s="30">
        <v>0</v>
      </c>
      <c r="L1670" s="30">
        <v>0</v>
      </c>
      <c r="M1670" s="30" t="s">
        <v>1420</v>
      </c>
      <c r="N1670" s="30">
        <v>16</v>
      </c>
      <c r="O1670" s="22">
        <v>16</v>
      </c>
      <c r="P1670" s="22">
        <v>0</v>
      </c>
      <c r="Q1670" s="22">
        <v>1</v>
      </c>
      <c r="R1670">
        <f>IFERROR(IF(I1670=1,VLOOKUP(F1670,Lookup!$A$2:$B$15,2,FALSE),0),0.5)</f>
        <v>0</v>
      </c>
      <c r="S1670">
        <f>IF(K1670=1,1,IFERROR(IF(H1670="pass",VLOOKUP(F1670,[1]Lookup!$D$2:$E$26,2,FALSE),0),1.6))</f>
        <v>1.6</v>
      </c>
      <c r="T1670" s="6">
        <v>1.8800000000000001</v>
      </c>
      <c r="U1670" s="6">
        <f t="shared" si="26"/>
        <v>1.8800000000000001</v>
      </c>
      <c r="V1670" t="s">
        <v>67</v>
      </c>
    </row>
    <row r="1671" spans="1:22" hidden="1">
      <c r="A1671">
        <v>695</v>
      </c>
      <c r="B1671" s="30">
        <v>2</v>
      </c>
      <c r="C1671" s="30" t="s">
        <v>24</v>
      </c>
      <c r="D1671" s="30" t="s">
        <v>28</v>
      </c>
      <c r="E1671" s="30">
        <v>11</v>
      </c>
      <c r="F1671" s="30">
        <v>89</v>
      </c>
      <c r="G1671" s="30" t="s">
        <v>3549</v>
      </c>
      <c r="H1671" s="30" t="s">
        <v>439</v>
      </c>
      <c r="I1671" s="30">
        <v>0</v>
      </c>
      <c r="J1671" s="30">
        <v>1</v>
      </c>
      <c r="K1671" s="30">
        <v>0</v>
      </c>
      <c r="L1671" s="30">
        <v>0</v>
      </c>
      <c r="M1671" s="30" t="s">
        <v>1418</v>
      </c>
      <c r="N1671" s="30">
        <v>1</v>
      </c>
      <c r="O1671" s="22">
        <v>1</v>
      </c>
      <c r="P1671" s="22">
        <v>0</v>
      </c>
      <c r="Q1671" s="22">
        <v>1</v>
      </c>
      <c r="R1671">
        <f>IFERROR(IF(I1671=1,VLOOKUP(F1671,Lookup!$A$2:$B$15,2,FALSE),0),0.5)</f>
        <v>0</v>
      </c>
      <c r="S1671">
        <f>IF(K1671=1,1,IFERROR(IF(H1671="pass",VLOOKUP(F1671,[1]Lookup!$D$2:$E$26,2,FALSE),0),1.6))</f>
        <v>2.2000000000000002</v>
      </c>
      <c r="T1671" s="6">
        <v>1.6175000000000002</v>
      </c>
      <c r="U1671" s="6">
        <f t="shared" si="26"/>
        <v>2.0019500000000003</v>
      </c>
      <c r="V1671" t="s">
        <v>43</v>
      </c>
    </row>
    <row r="1672" spans="1:22" hidden="1">
      <c r="A1672">
        <v>698</v>
      </c>
      <c r="B1672" s="30">
        <v>2</v>
      </c>
      <c r="C1672" s="30" t="s">
        <v>24</v>
      </c>
      <c r="D1672" s="30" t="s">
        <v>28</v>
      </c>
      <c r="E1672" s="30">
        <v>20</v>
      </c>
      <c r="F1672" s="30">
        <v>80</v>
      </c>
      <c r="G1672" s="30" t="s">
        <v>3552</v>
      </c>
      <c r="H1672" s="30" t="s">
        <v>439</v>
      </c>
      <c r="I1672" s="30">
        <v>0</v>
      </c>
      <c r="J1672" s="30">
        <v>1</v>
      </c>
      <c r="K1672" s="30">
        <v>0</v>
      </c>
      <c r="L1672" s="30">
        <v>0</v>
      </c>
      <c r="M1672" s="30" t="s">
        <v>1426</v>
      </c>
      <c r="N1672" s="30">
        <v>-2</v>
      </c>
      <c r="O1672" s="22">
        <v>-2</v>
      </c>
      <c r="P1672" s="22">
        <v>0</v>
      </c>
      <c r="Q1672" s="22">
        <v>1</v>
      </c>
      <c r="R1672">
        <f>IFERROR(IF(I1672=1,VLOOKUP(F1672,Lookup!$A$2:$B$15,2,FALSE),0),0.5)</f>
        <v>0</v>
      </c>
      <c r="S1672">
        <f>IF(K1672=1,1,IFERROR(IF(H1672="pass",VLOOKUP(F1672,[1]Lookup!$D$2:$E$26,2,FALSE),0),1.6))</f>
        <v>1.8</v>
      </c>
      <c r="T1672" s="6">
        <v>1.5650000000000002</v>
      </c>
      <c r="U1672" s="6">
        <f t="shared" si="26"/>
        <v>1.7201000000000004</v>
      </c>
      <c r="V1672" t="s">
        <v>163</v>
      </c>
    </row>
    <row r="1673" spans="1:22" hidden="1">
      <c r="A1673">
        <v>699</v>
      </c>
      <c r="B1673" s="30">
        <v>2</v>
      </c>
      <c r="C1673" s="30" t="s">
        <v>24</v>
      </c>
      <c r="D1673" s="30" t="s">
        <v>28</v>
      </c>
      <c r="E1673" s="30">
        <v>9</v>
      </c>
      <c r="F1673" s="30">
        <v>91</v>
      </c>
      <c r="G1673" s="30" t="s">
        <v>3553</v>
      </c>
      <c r="H1673" s="30" t="s">
        <v>439</v>
      </c>
      <c r="I1673" s="30">
        <v>0</v>
      </c>
      <c r="J1673" s="30">
        <v>1</v>
      </c>
      <c r="K1673" s="30">
        <v>0</v>
      </c>
      <c r="L1673" s="30">
        <v>0</v>
      </c>
      <c r="M1673" s="30" t="s">
        <v>1420</v>
      </c>
      <c r="N1673" s="30">
        <v>0</v>
      </c>
      <c r="O1673" s="22">
        <v>0</v>
      </c>
      <c r="P1673" s="22">
        <v>0</v>
      </c>
      <c r="Q1673" s="22">
        <v>1</v>
      </c>
      <c r="R1673">
        <f>IFERROR(IF(I1673=1,VLOOKUP(F1673,Lookup!$A$2:$B$15,2,FALSE),0),0.5)</f>
        <v>0</v>
      </c>
      <c r="S1673">
        <f>IF(K1673=1,1,IFERROR(IF(H1673="pass",VLOOKUP(F1673,[1]Lookup!$D$2:$E$26,2,FALSE),0),1.6))</f>
        <v>2.5</v>
      </c>
      <c r="T1673" s="6">
        <v>1.6</v>
      </c>
      <c r="U1673" s="6">
        <f t="shared" si="26"/>
        <v>2.194</v>
      </c>
      <c r="V1673" t="s">
        <v>67</v>
      </c>
    </row>
    <row r="1674" spans="1:22" hidden="1">
      <c r="A1674">
        <v>705</v>
      </c>
      <c r="B1674" s="30">
        <v>2</v>
      </c>
      <c r="C1674" s="30" t="s">
        <v>28</v>
      </c>
      <c r="D1674" s="30" t="s">
        <v>24</v>
      </c>
      <c r="E1674" s="30">
        <v>70</v>
      </c>
      <c r="F1674" s="30">
        <v>30</v>
      </c>
      <c r="G1674" s="30" t="s">
        <v>3559</v>
      </c>
      <c r="H1674" s="30" t="s">
        <v>439</v>
      </c>
      <c r="I1674" s="30">
        <v>0</v>
      </c>
      <c r="J1674" s="30">
        <v>1</v>
      </c>
      <c r="K1674" s="30">
        <v>0</v>
      </c>
      <c r="L1674" s="30">
        <v>0</v>
      </c>
      <c r="M1674" s="30" t="s">
        <v>2625</v>
      </c>
      <c r="N1674" s="30">
        <v>2</v>
      </c>
      <c r="O1674" s="22">
        <v>2</v>
      </c>
      <c r="P1674" s="22">
        <v>0</v>
      </c>
      <c r="Q1674" s="22">
        <v>1</v>
      </c>
      <c r="R1674">
        <f>IFERROR(IF(I1674=1,VLOOKUP(F1674,Lookup!$A$2:$B$15,2,FALSE),0),0.5)</f>
        <v>0</v>
      </c>
      <c r="S1674">
        <f>IF(K1674=1,1,IFERROR(IF(H1674="pass",VLOOKUP(F1674,[1]Lookup!$D$2:$E$26,2,FALSE),0),1.6))</f>
        <v>1.6</v>
      </c>
      <c r="T1674" s="6">
        <v>1.635</v>
      </c>
      <c r="U1674" s="6">
        <f t="shared" si="26"/>
        <v>1.635</v>
      </c>
      <c r="V1674" t="s">
        <v>173</v>
      </c>
    </row>
    <row r="1675" spans="1:22" hidden="1">
      <c r="A1675">
        <v>706</v>
      </c>
      <c r="B1675" s="30">
        <v>2</v>
      </c>
      <c r="C1675" s="30" t="s">
        <v>28</v>
      </c>
      <c r="D1675" s="30" t="s">
        <v>24</v>
      </c>
      <c r="E1675" s="30">
        <v>72</v>
      </c>
      <c r="F1675" s="30">
        <v>28</v>
      </c>
      <c r="G1675" s="30" t="s">
        <v>3560</v>
      </c>
      <c r="H1675" s="30" t="s">
        <v>439</v>
      </c>
      <c r="I1675" s="30">
        <v>0</v>
      </c>
      <c r="J1675" s="30">
        <v>1</v>
      </c>
      <c r="K1675" s="30">
        <v>0</v>
      </c>
      <c r="L1675" s="30">
        <v>0</v>
      </c>
      <c r="M1675" s="30" t="s">
        <v>1294</v>
      </c>
      <c r="N1675" s="30">
        <v>2</v>
      </c>
      <c r="O1675" s="22">
        <v>2</v>
      </c>
      <c r="P1675" s="22">
        <v>0</v>
      </c>
      <c r="Q1675" s="22">
        <v>1</v>
      </c>
      <c r="R1675">
        <f>IFERROR(IF(I1675=1,VLOOKUP(F1675,Lookup!$A$2:$B$15,2,FALSE),0),0.5)</f>
        <v>0</v>
      </c>
      <c r="S1675">
        <f>IF(K1675=1,1,IFERROR(IF(H1675="pass",VLOOKUP(F1675,[1]Lookup!$D$2:$E$26,2,FALSE),0),1.6))</f>
        <v>1.6</v>
      </c>
      <c r="T1675" s="6">
        <v>1.635</v>
      </c>
      <c r="U1675" s="6">
        <f t="shared" si="26"/>
        <v>1.635</v>
      </c>
      <c r="V1675" t="s">
        <v>419</v>
      </c>
    </row>
    <row r="1676" spans="1:22" hidden="1">
      <c r="A1676">
        <v>707</v>
      </c>
      <c r="B1676" s="30">
        <v>2</v>
      </c>
      <c r="C1676" s="30" t="s">
        <v>28</v>
      </c>
      <c r="D1676" s="30" t="s">
        <v>24</v>
      </c>
      <c r="E1676" s="30">
        <v>67</v>
      </c>
      <c r="F1676" s="30">
        <v>33</v>
      </c>
      <c r="G1676" s="30" t="s">
        <v>3561</v>
      </c>
      <c r="H1676" s="30" t="s">
        <v>439</v>
      </c>
      <c r="I1676" s="30">
        <v>0</v>
      </c>
      <c r="J1676" s="30">
        <v>1</v>
      </c>
      <c r="K1676" s="30">
        <v>0</v>
      </c>
      <c r="L1676" s="30">
        <v>0</v>
      </c>
      <c r="M1676" s="30" t="s">
        <v>2726</v>
      </c>
      <c r="N1676" s="30">
        <v>-1</v>
      </c>
      <c r="O1676" s="22">
        <v>-1</v>
      </c>
      <c r="P1676" s="22">
        <v>0</v>
      </c>
      <c r="Q1676" s="22">
        <v>1</v>
      </c>
      <c r="R1676">
        <f>IFERROR(IF(I1676=1,VLOOKUP(F1676,Lookup!$A$2:$B$15,2,FALSE),0),0.5)</f>
        <v>0</v>
      </c>
      <c r="S1676">
        <f>IF(K1676=1,1,IFERROR(IF(H1676="pass",VLOOKUP(F1676,[1]Lookup!$D$2:$E$26,2,FALSE),0),1.6))</f>
        <v>1.6</v>
      </c>
      <c r="T1676" s="6">
        <v>1.5825</v>
      </c>
      <c r="U1676" s="6">
        <f t="shared" si="26"/>
        <v>1.5825</v>
      </c>
      <c r="V1676" t="s">
        <v>156</v>
      </c>
    </row>
    <row r="1677" spans="1:22" hidden="1">
      <c r="A1677">
        <v>710</v>
      </c>
      <c r="B1677" s="30">
        <v>2</v>
      </c>
      <c r="C1677" s="30" t="s">
        <v>24</v>
      </c>
      <c r="D1677" s="30" t="s">
        <v>28</v>
      </c>
      <c r="E1677" s="30">
        <v>62</v>
      </c>
      <c r="F1677" s="30">
        <v>38</v>
      </c>
      <c r="G1677" s="30" t="s">
        <v>3564</v>
      </c>
      <c r="H1677" s="30" t="s">
        <v>439</v>
      </c>
      <c r="I1677" s="30">
        <v>0</v>
      </c>
      <c r="J1677" s="30">
        <v>1</v>
      </c>
      <c r="K1677" s="30">
        <v>0</v>
      </c>
      <c r="L1677" s="30">
        <v>0</v>
      </c>
      <c r="M1677" s="30" t="s">
        <v>1442</v>
      </c>
      <c r="N1677" s="30">
        <v>8</v>
      </c>
      <c r="O1677" s="22">
        <v>8</v>
      </c>
      <c r="P1677" s="22">
        <v>0</v>
      </c>
      <c r="Q1677" s="22">
        <v>1</v>
      </c>
      <c r="R1677">
        <f>IFERROR(IF(I1677=1,VLOOKUP(F1677,Lookup!$A$2:$B$15,2,FALSE),0),0.5)</f>
        <v>0</v>
      </c>
      <c r="S1677">
        <f>IF(K1677=1,1,IFERROR(IF(H1677="pass",VLOOKUP(F1677,[1]Lookup!$D$2:$E$26,2,FALSE),0),1.6))</f>
        <v>1.6</v>
      </c>
      <c r="T1677" s="6">
        <v>1.74</v>
      </c>
      <c r="U1677" s="6">
        <f t="shared" si="26"/>
        <v>1.74</v>
      </c>
      <c r="V1677" t="s">
        <v>372</v>
      </c>
    </row>
    <row r="1678" spans="1:22" hidden="1">
      <c r="A1678">
        <v>711</v>
      </c>
      <c r="B1678" s="30">
        <v>2</v>
      </c>
      <c r="C1678" s="30" t="s">
        <v>24</v>
      </c>
      <c r="D1678" s="30" t="s">
        <v>28</v>
      </c>
      <c r="E1678" s="30">
        <v>54</v>
      </c>
      <c r="F1678" s="30">
        <v>46</v>
      </c>
      <c r="G1678" s="30" t="s">
        <v>3565</v>
      </c>
      <c r="H1678" s="30" t="s">
        <v>439</v>
      </c>
      <c r="I1678" s="30">
        <v>0</v>
      </c>
      <c r="J1678" s="30">
        <v>1</v>
      </c>
      <c r="K1678" s="30">
        <v>0</v>
      </c>
      <c r="L1678" s="30">
        <v>0</v>
      </c>
      <c r="M1678" s="30" t="s">
        <v>3566</v>
      </c>
      <c r="N1678" s="30">
        <v>-1</v>
      </c>
      <c r="O1678" s="22">
        <v>-1</v>
      </c>
      <c r="P1678" s="22">
        <v>0</v>
      </c>
      <c r="Q1678" s="22">
        <v>1</v>
      </c>
      <c r="R1678">
        <f>IFERROR(IF(I1678=1,VLOOKUP(F1678,Lookup!$A$2:$B$15,2,FALSE),0),0.5)</f>
        <v>0</v>
      </c>
      <c r="S1678">
        <f>IF(K1678=1,1,IFERROR(IF(H1678="pass",VLOOKUP(F1678,[1]Lookup!$D$2:$E$26,2,FALSE),0),1.6))</f>
        <v>1.6</v>
      </c>
      <c r="T1678" s="6">
        <v>1.5825</v>
      </c>
      <c r="U1678" s="6">
        <f t="shared" si="26"/>
        <v>1.5825</v>
      </c>
      <c r="V1678" t="s">
        <v>2820</v>
      </c>
    </row>
    <row r="1679" spans="1:22" hidden="1">
      <c r="A1679">
        <v>715</v>
      </c>
      <c r="B1679" s="30">
        <v>2</v>
      </c>
      <c r="C1679" s="30" t="s">
        <v>28</v>
      </c>
      <c r="D1679" s="30" t="s">
        <v>24</v>
      </c>
      <c r="E1679" s="30">
        <v>55</v>
      </c>
      <c r="F1679" s="30">
        <v>45</v>
      </c>
      <c r="G1679" s="30" t="s">
        <v>3570</v>
      </c>
      <c r="H1679" s="30" t="s">
        <v>439</v>
      </c>
      <c r="I1679" s="30">
        <v>0</v>
      </c>
      <c r="J1679" s="30">
        <v>1</v>
      </c>
      <c r="K1679" s="30">
        <v>0</v>
      </c>
      <c r="L1679" s="30">
        <v>0</v>
      </c>
      <c r="M1679" s="30" t="s">
        <v>2734</v>
      </c>
      <c r="N1679" s="30">
        <v>12</v>
      </c>
      <c r="O1679" s="22">
        <v>12</v>
      </c>
      <c r="P1679" s="22">
        <v>0</v>
      </c>
      <c r="Q1679" s="22">
        <v>1</v>
      </c>
      <c r="R1679">
        <f>IFERROR(IF(I1679=1,VLOOKUP(F1679,Lookup!$A$2:$B$15,2,FALSE),0),0.5)</f>
        <v>0</v>
      </c>
      <c r="S1679">
        <f>IF(K1679=1,1,IFERROR(IF(H1679="pass",VLOOKUP(F1679,[1]Lookup!$D$2:$E$26,2,FALSE),0),1.6))</f>
        <v>1.6</v>
      </c>
      <c r="T1679" s="6">
        <v>1.81</v>
      </c>
      <c r="U1679" s="6">
        <f t="shared" si="26"/>
        <v>1.81</v>
      </c>
      <c r="V1679" t="s">
        <v>536</v>
      </c>
    </row>
    <row r="1680" spans="1:22" hidden="1">
      <c r="A1680">
        <v>718</v>
      </c>
      <c r="B1680" s="30">
        <v>2</v>
      </c>
      <c r="C1680" s="30" t="s">
        <v>24</v>
      </c>
      <c r="D1680" s="30" t="s">
        <v>28</v>
      </c>
      <c r="E1680" s="30">
        <v>47</v>
      </c>
      <c r="F1680" s="30">
        <v>53</v>
      </c>
      <c r="G1680" s="30" t="s">
        <v>3573</v>
      </c>
      <c r="H1680" s="30" t="s">
        <v>439</v>
      </c>
      <c r="I1680" s="30">
        <v>0</v>
      </c>
      <c r="J1680" s="30">
        <v>1</v>
      </c>
      <c r="K1680" s="30">
        <v>0</v>
      </c>
      <c r="L1680" s="30">
        <v>0</v>
      </c>
      <c r="M1680" s="30" t="s">
        <v>1423</v>
      </c>
      <c r="N1680" s="30">
        <v>34</v>
      </c>
      <c r="O1680" s="22">
        <v>34</v>
      </c>
      <c r="P1680" s="22">
        <v>0</v>
      </c>
      <c r="Q1680" s="22">
        <v>1</v>
      </c>
      <c r="R1680">
        <f>IFERROR(IF(I1680=1,VLOOKUP(F1680,Lookup!$A$2:$B$15,2,FALSE),0),0.5)</f>
        <v>0</v>
      </c>
      <c r="S1680">
        <f>IF(K1680=1,1,IFERROR(IF(H1680="pass",VLOOKUP(F1680,[1]Lookup!$D$2:$E$26,2,FALSE),0),1.6))</f>
        <v>1.6</v>
      </c>
      <c r="T1680" s="6">
        <v>2.1950000000000003</v>
      </c>
      <c r="U1680" s="6">
        <f t="shared" si="26"/>
        <v>2.1950000000000003</v>
      </c>
      <c r="V1680" t="s">
        <v>148</v>
      </c>
    </row>
    <row r="1681" spans="1:22" hidden="1">
      <c r="A1681">
        <v>722</v>
      </c>
      <c r="B1681" s="30">
        <v>2</v>
      </c>
      <c r="C1681" s="30" t="s">
        <v>28</v>
      </c>
      <c r="D1681" s="30" t="s">
        <v>24</v>
      </c>
      <c r="E1681" s="30">
        <v>55</v>
      </c>
      <c r="F1681" s="30">
        <v>45</v>
      </c>
      <c r="G1681" s="30" t="s">
        <v>3577</v>
      </c>
      <c r="H1681" s="30" t="s">
        <v>439</v>
      </c>
      <c r="I1681" s="30">
        <v>0</v>
      </c>
      <c r="J1681" s="30">
        <v>1</v>
      </c>
      <c r="K1681" s="30">
        <v>0</v>
      </c>
      <c r="L1681" s="30">
        <v>0</v>
      </c>
      <c r="M1681" s="30" t="s">
        <v>2633</v>
      </c>
      <c r="N1681" s="30">
        <v>-5</v>
      </c>
      <c r="O1681" s="22">
        <v>-5</v>
      </c>
      <c r="P1681" s="22">
        <v>0</v>
      </c>
      <c r="Q1681" s="22">
        <v>1</v>
      </c>
      <c r="R1681">
        <f>IFERROR(IF(I1681=1,VLOOKUP(F1681,Lookup!$A$2:$B$15,2,FALSE),0),0.5)</f>
        <v>0</v>
      </c>
      <c r="S1681">
        <f>IF(K1681=1,1,IFERROR(IF(H1681="pass",VLOOKUP(F1681,[1]Lookup!$D$2:$E$26,2,FALSE),0),1.6))</f>
        <v>1.6</v>
      </c>
      <c r="T1681" s="6">
        <v>1.5125000000000002</v>
      </c>
      <c r="U1681" s="6">
        <f t="shared" si="26"/>
        <v>1.5125000000000002</v>
      </c>
      <c r="V1681" t="s">
        <v>92</v>
      </c>
    </row>
    <row r="1682" spans="1:22" hidden="1">
      <c r="A1682">
        <v>723</v>
      </c>
      <c r="B1682" s="30">
        <v>2</v>
      </c>
      <c r="C1682" s="30" t="s">
        <v>28</v>
      </c>
      <c r="D1682" s="30" t="s">
        <v>24</v>
      </c>
      <c r="E1682" s="30">
        <v>39</v>
      </c>
      <c r="F1682" s="30">
        <v>61</v>
      </c>
      <c r="G1682" s="30" t="s">
        <v>3578</v>
      </c>
      <c r="H1682" s="30" t="s">
        <v>439</v>
      </c>
      <c r="I1682" s="30">
        <v>0</v>
      </c>
      <c r="J1682" s="30">
        <v>1</v>
      </c>
      <c r="K1682" s="30">
        <v>0</v>
      </c>
      <c r="L1682" s="30">
        <v>0</v>
      </c>
      <c r="M1682" s="30" t="s">
        <v>2637</v>
      </c>
      <c r="N1682" s="30">
        <v>10</v>
      </c>
      <c r="O1682" s="22">
        <v>10</v>
      </c>
      <c r="P1682" s="22">
        <v>0</v>
      </c>
      <c r="Q1682" s="22">
        <v>1</v>
      </c>
      <c r="R1682">
        <f>IFERROR(IF(I1682=1,VLOOKUP(F1682,Lookup!$A$2:$B$15,2,FALSE),0),0.5)</f>
        <v>0</v>
      </c>
      <c r="S1682">
        <f>IF(K1682=1,1,IFERROR(IF(H1682="pass",VLOOKUP(F1682,[1]Lookup!$D$2:$E$26,2,FALSE),0),1.6))</f>
        <v>1.6</v>
      </c>
      <c r="T1682" s="6">
        <v>1.7750000000000001</v>
      </c>
      <c r="U1682" s="6">
        <f t="shared" si="26"/>
        <v>1.7750000000000001</v>
      </c>
      <c r="V1682" t="s">
        <v>443</v>
      </c>
    </row>
    <row r="1683" spans="1:22" hidden="1">
      <c r="A1683">
        <v>724</v>
      </c>
      <c r="B1683" s="30">
        <v>2</v>
      </c>
      <c r="C1683" s="30" t="s">
        <v>28</v>
      </c>
      <c r="D1683" s="30" t="s">
        <v>24</v>
      </c>
      <c r="E1683" s="30">
        <v>39</v>
      </c>
      <c r="F1683" s="30">
        <v>61</v>
      </c>
      <c r="G1683" s="30" t="s">
        <v>3579</v>
      </c>
      <c r="H1683" s="30" t="s">
        <v>439</v>
      </c>
      <c r="I1683" s="30">
        <v>0</v>
      </c>
      <c r="J1683" s="30">
        <v>1</v>
      </c>
      <c r="K1683" s="30">
        <v>0</v>
      </c>
      <c r="L1683" s="30">
        <v>0</v>
      </c>
      <c r="M1683" s="30" t="s">
        <v>2633</v>
      </c>
      <c r="N1683" s="30">
        <v>-5</v>
      </c>
      <c r="O1683" s="22">
        <v>-5</v>
      </c>
      <c r="P1683" s="22">
        <v>0</v>
      </c>
      <c r="Q1683" s="22">
        <v>1</v>
      </c>
      <c r="R1683">
        <f>IFERROR(IF(I1683=1,VLOOKUP(F1683,Lookup!$A$2:$B$15,2,FALSE),0),0.5)</f>
        <v>0</v>
      </c>
      <c r="S1683">
        <f>IF(K1683=1,1,IFERROR(IF(H1683="pass",VLOOKUP(F1683,[1]Lookup!$D$2:$E$26,2,FALSE),0),1.6))</f>
        <v>1.6</v>
      </c>
      <c r="T1683" s="6">
        <v>1.5125000000000002</v>
      </c>
      <c r="U1683" s="6">
        <f t="shared" si="26"/>
        <v>1.5125000000000002</v>
      </c>
      <c r="V1683" t="s">
        <v>92</v>
      </c>
    </row>
    <row r="1684" spans="1:22" hidden="1">
      <c r="A1684">
        <v>725</v>
      </c>
      <c r="B1684" s="30">
        <v>2</v>
      </c>
      <c r="C1684" s="30" t="s">
        <v>28</v>
      </c>
      <c r="D1684" s="30" t="s">
        <v>24</v>
      </c>
      <c r="E1684" s="30">
        <v>32</v>
      </c>
      <c r="F1684" s="30">
        <v>68</v>
      </c>
      <c r="G1684" s="30" t="s">
        <v>3580</v>
      </c>
      <c r="H1684" s="30" t="s">
        <v>439</v>
      </c>
      <c r="I1684" s="30">
        <v>0</v>
      </c>
      <c r="J1684" s="30">
        <v>1</v>
      </c>
      <c r="K1684" s="30">
        <v>0</v>
      </c>
      <c r="L1684" s="30">
        <v>0</v>
      </c>
      <c r="M1684" s="30" t="s">
        <v>2633</v>
      </c>
      <c r="N1684" s="30">
        <v>6</v>
      </c>
      <c r="O1684" s="22">
        <v>6</v>
      </c>
      <c r="P1684" s="22">
        <v>0</v>
      </c>
      <c r="Q1684" s="22">
        <v>1</v>
      </c>
      <c r="R1684">
        <f>IFERROR(IF(I1684=1,VLOOKUP(F1684,Lookup!$A$2:$B$15,2,FALSE),0),0.5)</f>
        <v>0</v>
      </c>
      <c r="S1684">
        <f>IF(K1684=1,1,IFERROR(IF(H1684="pass",VLOOKUP(F1684,[1]Lookup!$D$2:$E$26,2,FALSE),0),1.6))</f>
        <v>1.6</v>
      </c>
      <c r="T1684" s="6">
        <v>1.7050000000000001</v>
      </c>
      <c r="U1684" s="6">
        <f t="shared" si="26"/>
        <v>1.7050000000000001</v>
      </c>
      <c r="V1684" t="s">
        <v>92</v>
      </c>
    </row>
    <row r="1685" spans="1:22" hidden="1">
      <c r="A1685">
        <v>726</v>
      </c>
      <c r="B1685" s="30">
        <v>2</v>
      </c>
      <c r="C1685" s="30" t="s">
        <v>28</v>
      </c>
      <c r="D1685" s="30" t="s">
        <v>24</v>
      </c>
      <c r="E1685" s="30">
        <v>32</v>
      </c>
      <c r="F1685" s="30">
        <v>68</v>
      </c>
      <c r="G1685" s="30" t="s">
        <v>3581</v>
      </c>
      <c r="H1685" s="30" t="s">
        <v>439</v>
      </c>
      <c r="I1685" s="30">
        <v>0</v>
      </c>
      <c r="J1685" s="30">
        <v>1</v>
      </c>
      <c r="K1685" s="30">
        <v>0</v>
      </c>
      <c r="L1685" s="30">
        <v>0</v>
      </c>
      <c r="M1685" s="30" t="s">
        <v>2734</v>
      </c>
      <c r="N1685" s="30">
        <v>32</v>
      </c>
      <c r="O1685" s="22">
        <v>32</v>
      </c>
      <c r="P1685" s="22">
        <v>0</v>
      </c>
      <c r="Q1685" s="22">
        <v>1</v>
      </c>
      <c r="R1685">
        <f>IFERROR(IF(I1685=1,VLOOKUP(F1685,Lookup!$A$2:$B$15,2,FALSE),0),0.5)</f>
        <v>0</v>
      </c>
      <c r="S1685">
        <f>IF(K1685=1,1,IFERROR(IF(H1685="pass",VLOOKUP(F1685,[1]Lookup!$D$2:$E$26,2,FALSE),0),1.6))</f>
        <v>1.6</v>
      </c>
      <c r="T1685" s="6">
        <v>2.16</v>
      </c>
      <c r="U1685" s="6">
        <f t="shared" si="26"/>
        <v>2.16</v>
      </c>
      <c r="V1685" t="s">
        <v>536</v>
      </c>
    </row>
    <row r="1686" spans="1:22" hidden="1">
      <c r="A1686">
        <v>731</v>
      </c>
      <c r="B1686" s="30">
        <v>2</v>
      </c>
      <c r="C1686" s="30" t="s">
        <v>4</v>
      </c>
      <c r="D1686" s="30" t="s">
        <v>19</v>
      </c>
      <c r="E1686" s="30">
        <v>63</v>
      </c>
      <c r="F1686" s="30">
        <v>37</v>
      </c>
      <c r="G1686" s="30" t="s">
        <v>3587</v>
      </c>
      <c r="H1686" s="30" t="s">
        <v>439</v>
      </c>
      <c r="I1686" s="30">
        <v>0</v>
      </c>
      <c r="J1686" s="30">
        <v>1</v>
      </c>
      <c r="K1686" s="30">
        <v>0</v>
      </c>
      <c r="L1686" s="30">
        <v>0</v>
      </c>
      <c r="M1686" s="30" t="s">
        <v>1042</v>
      </c>
      <c r="N1686" s="30">
        <v>-2</v>
      </c>
      <c r="O1686" s="22">
        <v>-2</v>
      </c>
      <c r="P1686" s="22">
        <v>0</v>
      </c>
      <c r="Q1686" s="22">
        <v>1</v>
      </c>
      <c r="R1686">
        <f>IFERROR(IF(I1686=1,VLOOKUP(F1686,Lookup!$A$2:$B$15,2,FALSE),0),0.5)</f>
        <v>0</v>
      </c>
      <c r="S1686">
        <f>IF(K1686=1,1,IFERROR(IF(H1686="pass",VLOOKUP(F1686,[1]Lookup!$D$2:$E$26,2,FALSE),0),1.6))</f>
        <v>1.6</v>
      </c>
      <c r="T1686" s="6">
        <v>1.5650000000000002</v>
      </c>
      <c r="U1686" s="6">
        <f t="shared" si="26"/>
        <v>1.5650000000000002</v>
      </c>
      <c r="V1686" t="s">
        <v>114</v>
      </c>
    </row>
    <row r="1687" spans="1:22" hidden="1">
      <c r="A1687">
        <v>732</v>
      </c>
      <c r="B1687" s="30">
        <v>2</v>
      </c>
      <c r="C1687" s="30" t="s">
        <v>4</v>
      </c>
      <c r="D1687" s="30" t="s">
        <v>19</v>
      </c>
      <c r="E1687" s="30">
        <v>54</v>
      </c>
      <c r="F1687" s="30">
        <v>46</v>
      </c>
      <c r="G1687" s="30" t="s">
        <v>3588</v>
      </c>
      <c r="H1687" s="30" t="s">
        <v>439</v>
      </c>
      <c r="I1687" s="30">
        <v>0</v>
      </c>
      <c r="J1687" s="30">
        <v>1</v>
      </c>
      <c r="K1687" s="30">
        <v>0</v>
      </c>
      <c r="L1687" s="30">
        <v>0</v>
      </c>
      <c r="M1687" s="30" t="s">
        <v>1063</v>
      </c>
      <c r="N1687" s="30">
        <v>-5</v>
      </c>
      <c r="O1687" s="22">
        <v>-5</v>
      </c>
      <c r="P1687" s="22">
        <v>0</v>
      </c>
      <c r="Q1687" s="22">
        <v>1</v>
      </c>
      <c r="R1687">
        <f>IFERROR(IF(I1687=1,VLOOKUP(F1687,Lookup!$A$2:$B$15,2,FALSE),0),0.5)</f>
        <v>0</v>
      </c>
      <c r="S1687">
        <f>IF(K1687=1,1,IFERROR(IF(H1687="pass",VLOOKUP(F1687,[1]Lookup!$D$2:$E$26,2,FALSE),0),1.6))</f>
        <v>1.6</v>
      </c>
      <c r="T1687" s="6">
        <v>1.5125000000000002</v>
      </c>
      <c r="U1687" s="6">
        <f t="shared" si="26"/>
        <v>1.5125000000000002</v>
      </c>
      <c r="V1687" t="s">
        <v>151</v>
      </c>
    </row>
    <row r="1688" spans="1:22" hidden="1">
      <c r="A1688">
        <v>734</v>
      </c>
      <c r="B1688" s="30">
        <v>2</v>
      </c>
      <c r="C1688" s="30" t="s">
        <v>4</v>
      </c>
      <c r="D1688" s="30" t="s">
        <v>19</v>
      </c>
      <c r="E1688" s="30">
        <v>35</v>
      </c>
      <c r="F1688" s="30">
        <v>65</v>
      </c>
      <c r="G1688" s="30" t="s">
        <v>3590</v>
      </c>
      <c r="H1688" s="30" t="s">
        <v>439</v>
      </c>
      <c r="I1688" s="30">
        <v>0</v>
      </c>
      <c r="J1688" s="30">
        <v>1</v>
      </c>
      <c r="K1688" s="30">
        <v>0</v>
      </c>
      <c r="L1688" s="30">
        <v>0</v>
      </c>
      <c r="M1688" s="30" t="s">
        <v>1037</v>
      </c>
      <c r="N1688" s="30">
        <v>29</v>
      </c>
      <c r="O1688" s="22">
        <v>29</v>
      </c>
      <c r="P1688" s="22">
        <v>0</v>
      </c>
      <c r="Q1688" s="22">
        <v>1</v>
      </c>
      <c r="R1688">
        <f>IFERROR(IF(I1688=1,VLOOKUP(F1688,Lookup!$A$2:$B$15,2,FALSE),0),0.5)</f>
        <v>0</v>
      </c>
      <c r="S1688">
        <f>IF(K1688=1,1,IFERROR(IF(H1688="pass",VLOOKUP(F1688,[1]Lookup!$D$2:$E$26,2,FALSE),0),1.6))</f>
        <v>1.6</v>
      </c>
      <c r="T1688" s="6">
        <v>2.1074999999999999</v>
      </c>
      <c r="U1688" s="6">
        <f t="shared" si="26"/>
        <v>2.1074999999999999</v>
      </c>
      <c r="V1688" t="s">
        <v>98</v>
      </c>
    </row>
    <row r="1689" spans="1:22" hidden="1">
      <c r="A1689">
        <v>735</v>
      </c>
      <c r="B1689" s="30">
        <v>2</v>
      </c>
      <c r="C1689" s="30" t="s">
        <v>4</v>
      </c>
      <c r="D1689" s="30" t="s">
        <v>19</v>
      </c>
      <c r="E1689" s="30">
        <v>6</v>
      </c>
      <c r="F1689" s="30">
        <v>94</v>
      </c>
      <c r="G1689" s="30" t="s">
        <v>3591</v>
      </c>
      <c r="H1689" s="30" t="s">
        <v>439</v>
      </c>
      <c r="I1689" s="30">
        <v>0</v>
      </c>
      <c r="J1689" s="30">
        <v>1</v>
      </c>
      <c r="K1689" s="30">
        <v>0</v>
      </c>
      <c r="L1689" s="30">
        <v>0</v>
      </c>
      <c r="M1689" s="30" t="s">
        <v>1009</v>
      </c>
      <c r="N1689" s="30">
        <v>4</v>
      </c>
      <c r="O1689" s="22">
        <v>4</v>
      </c>
      <c r="P1689" s="22">
        <v>0</v>
      </c>
      <c r="Q1689" s="22">
        <v>1</v>
      </c>
      <c r="R1689">
        <f>IFERROR(IF(I1689=1,VLOOKUP(F1689,Lookup!$A$2:$B$15,2,FALSE),0),0.5)</f>
        <v>0</v>
      </c>
      <c r="S1689">
        <f>IF(K1689=1,1,IFERROR(IF(H1689="pass",VLOOKUP(F1689,[1]Lookup!$D$2:$E$26,2,FALSE),0),1.6))</f>
        <v>2.8</v>
      </c>
      <c r="T1689" s="6">
        <v>1.6700000000000002</v>
      </c>
      <c r="U1689" s="6">
        <f t="shared" si="26"/>
        <v>2.4157999999999999</v>
      </c>
      <c r="V1689" t="s">
        <v>42</v>
      </c>
    </row>
    <row r="1690" spans="1:22" hidden="1">
      <c r="A1690">
        <v>739</v>
      </c>
      <c r="B1690" s="30">
        <v>2</v>
      </c>
      <c r="C1690" s="30" t="s">
        <v>19</v>
      </c>
      <c r="D1690" s="30" t="s">
        <v>4</v>
      </c>
      <c r="E1690" s="30">
        <v>52</v>
      </c>
      <c r="F1690" s="30">
        <v>48</v>
      </c>
      <c r="G1690" s="30" t="s">
        <v>3595</v>
      </c>
      <c r="H1690" s="30" t="s">
        <v>439</v>
      </c>
      <c r="I1690" s="30">
        <v>0</v>
      </c>
      <c r="J1690" s="30">
        <v>1</v>
      </c>
      <c r="K1690" s="30">
        <v>0</v>
      </c>
      <c r="L1690" s="30">
        <v>0</v>
      </c>
      <c r="M1690" s="30" t="s">
        <v>1530</v>
      </c>
      <c r="N1690" s="30">
        <v>-1</v>
      </c>
      <c r="O1690" s="22">
        <v>-1</v>
      </c>
      <c r="P1690" s="22">
        <v>0</v>
      </c>
      <c r="Q1690" s="22">
        <v>1</v>
      </c>
      <c r="R1690">
        <f>IFERROR(IF(I1690=1,VLOOKUP(F1690,Lookup!$A$2:$B$15,2,FALSE),0),0.5)</f>
        <v>0</v>
      </c>
      <c r="S1690">
        <f>IF(K1690=1,1,IFERROR(IF(H1690="pass",VLOOKUP(F1690,[1]Lookup!$D$2:$E$26,2,FALSE),0),1.6))</f>
        <v>1.6</v>
      </c>
      <c r="T1690" s="6">
        <v>1.5825</v>
      </c>
      <c r="U1690" s="6">
        <f t="shared" si="26"/>
        <v>1.5825</v>
      </c>
      <c r="V1690" t="s">
        <v>517</v>
      </c>
    </row>
    <row r="1691" spans="1:22" hidden="1">
      <c r="A1691">
        <v>741</v>
      </c>
      <c r="B1691" s="30">
        <v>2</v>
      </c>
      <c r="C1691" s="30" t="s">
        <v>19</v>
      </c>
      <c r="D1691" s="30" t="s">
        <v>4</v>
      </c>
      <c r="E1691" s="30">
        <v>51</v>
      </c>
      <c r="F1691" s="30">
        <v>49</v>
      </c>
      <c r="G1691" s="30" t="s">
        <v>3597</v>
      </c>
      <c r="H1691" s="30" t="s">
        <v>439</v>
      </c>
      <c r="I1691" s="30">
        <v>0</v>
      </c>
      <c r="J1691" s="30">
        <v>1</v>
      </c>
      <c r="K1691" s="30">
        <v>0</v>
      </c>
      <c r="L1691" s="30">
        <v>0</v>
      </c>
      <c r="M1691" s="30" t="s">
        <v>1532</v>
      </c>
      <c r="N1691" s="30">
        <v>12</v>
      </c>
      <c r="O1691" s="22">
        <v>12</v>
      </c>
      <c r="P1691" s="22">
        <v>0</v>
      </c>
      <c r="Q1691" s="22">
        <v>1</v>
      </c>
      <c r="R1691">
        <f>IFERROR(IF(I1691=1,VLOOKUP(F1691,Lookup!$A$2:$B$15,2,FALSE),0),0.5)</f>
        <v>0</v>
      </c>
      <c r="S1691">
        <f>IF(K1691=1,1,IFERROR(IF(H1691="pass",VLOOKUP(F1691,[1]Lookup!$D$2:$E$26,2,FALSE),0),1.6))</f>
        <v>1.6</v>
      </c>
      <c r="T1691" s="6">
        <v>1.81</v>
      </c>
      <c r="U1691" s="6">
        <f t="shared" si="26"/>
        <v>1.81</v>
      </c>
      <c r="V1691" t="s">
        <v>51</v>
      </c>
    </row>
    <row r="1692" spans="1:22" hidden="1">
      <c r="A1692">
        <v>743</v>
      </c>
      <c r="B1692" s="30">
        <v>2</v>
      </c>
      <c r="C1692" s="30" t="s">
        <v>19</v>
      </c>
      <c r="D1692" s="30" t="s">
        <v>4</v>
      </c>
      <c r="E1692" s="30">
        <v>41</v>
      </c>
      <c r="F1692" s="30">
        <v>59</v>
      </c>
      <c r="G1692" s="30" t="s">
        <v>3599</v>
      </c>
      <c r="H1692" s="30" t="s">
        <v>439</v>
      </c>
      <c r="I1692" s="30">
        <v>0</v>
      </c>
      <c r="J1692" s="30">
        <v>1</v>
      </c>
      <c r="K1692" s="30">
        <v>0</v>
      </c>
      <c r="L1692" s="30">
        <v>0</v>
      </c>
      <c r="M1692" s="30" t="s">
        <v>1562</v>
      </c>
      <c r="N1692" s="30">
        <v>6</v>
      </c>
      <c r="O1692" s="22">
        <v>6</v>
      </c>
      <c r="P1692" s="22">
        <v>0</v>
      </c>
      <c r="Q1692" s="22">
        <v>1</v>
      </c>
      <c r="R1692">
        <f>IFERROR(IF(I1692=1,VLOOKUP(F1692,Lookup!$A$2:$B$15,2,FALSE),0),0.5)</f>
        <v>0</v>
      </c>
      <c r="S1692">
        <f>IF(K1692=1,1,IFERROR(IF(H1692="pass",VLOOKUP(F1692,[1]Lookup!$D$2:$E$26,2,FALSE),0),1.6))</f>
        <v>1.6</v>
      </c>
      <c r="T1692" s="6">
        <v>1.7050000000000001</v>
      </c>
      <c r="U1692" s="6">
        <f t="shared" si="26"/>
        <v>1.7050000000000001</v>
      </c>
      <c r="V1692" t="s">
        <v>452</v>
      </c>
    </row>
    <row r="1693" spans="1:22" hidden="1">
      <c r="A1693">
        <v>744</v>
      </c>
      <c r="B1693" s="30">
        <v>2</v>
      </c>
      <c r="C1693" s="30" t="s">
        <v>19</v>
      </c>
      <c r="D1693" s="30" t="s">
        <v>4</v>
      </c>
      <c r="E1693" s="30">
        <v>28</v>
      </c>
      <c r="F1693" s="30">
        <v>72</v>
      </c>
      <c r="G1693" s="30" t="s">
        <v>3600</v>
      </c>
      <c r="H1693" s="30" t="s">
        <v>439</v>
      </c>
      <c r="I1693" s="30">
        <v>0</v>
      </c>
      <c r="J1693" s="30">
        <v>1</v>
      </c>
      <c r="K1693" s="30">
        <v>0</v>
      </c>
      <c r="L1693" s="30">
        <v>0</v>
      </c>
      <c r="M1693" s="30" t="s">
        <v>1532</v>
      </c>
      <c r="N1693" s="30">
        <v>5</v>
      </c>
      <c r="O1693" s="22">
        <v>5</v>
      </c>
      <c r="P1693" s="22">
        <v>0</v>
      </c>
      <c r="Q1693" s="22">
        <v>1</v>
      </c>
      <c r="R1693">
        <f>IFERROR(IF(I1693=1,VLOOKUP(F1693,Lookup!$A$2:$B$15,2,FALSE),0),0.5)</f>
        <v>0</v>
      </c>
      <c r="S1693">
        <f>IF(K1693=1,1,IFERROR(IF(H1693="pass",VLOOKUP(F1693,[1]Lookup!$D$2:$E$26,2,FALSE),0),1.6))</f>
        <v>1.6</v>
      </c>
      <c r="T1693" s="6">
        <v>1.6875</v>
      </c>
      <c r="U1693" s="6">
        <f t="shared" si="26"/>
        <v>1.6875</v>
      </c>
      <c r="V1693" t="s">
        <v>51</v>
      </c>
    </row>
    <row r="1694" spans="1:22" hidden="1">
      <c r="A1694">
        <v>745</v>
      </c>
      <c r="B1694" s="30">
        <v>2</v>
      </c>
      <c r="C1694" s="30" t="s">
        <v>19</v>
      </c>
      <c r="D1694" s="30" t="s">
        <v>4</v>
      </c>
      <c r="E1694" s="30">
        <v>22</v>
      </c>
      <c r="F1694" s="30">
        <v>78</v>
      </c>
      <c r="G1694" s="30" t="s">
        <v>3601</v>
      </c>
      <c r="H1694" s="30" t="s">
        <v>439</v>
      </c>
      <c r="I1694" s="30">
        <v>0</v>
      </c>
      <c r="J1694" s="30">
        <v>1</v>
      </c>
      <c r="K1694" s="30">
        <v>0</v>
      </c>
      <c r="L1694" s="30">
        <v>0</v>
      </c>
      <c r="M1694" s="30" t="s">
        <v>1552</v>
      </c>
      <c r="N1694" s="30">
        <v>-4</v>
      </c>
      <c r="O1694" s="22">
        <v>-4</v>
      </c>
      <c r="P1694" s="22">
        <v>0</v>
      </c>
      <c r="Q1694" s="22">
        <v>1</v>
      </c>
      <c r="R1694">
        <f>IFERROR(IF(I1694=1,VLOOKUP(F1694,Lookup!$A$2:$B$15,2,FALSE),0),0.5)</f>
        <v>0</v>
      </c>
      <c r="S1694">
        <f>IF(K1694=1,1,IFERROR(IF(H1694="pass",VLOOKUP(F1694,[1]Lookup!$D$2:$E$26,2,FALSE),0),1.6))</f>
        <v>1.8</v>
      </c>
      <c r="T1694" s="6">
        <v>1.53</v>
      </c>
      <c r="U1694" s="6">
        <f t="shared" si="26"/>
        <v>1.7082000000000002</v>
      </c>
      <c r="V1694" t="s">
        <v>528</v>
      </c>
    </row>
    <row r="1695" spans="1:22" hidden="1">
      <c r="A1695">
        <v>747</v>
      </c>
      <c r="B1695" s="30">
        <v>2</v>
      </c>
      <c r="C1695" s="30" t="s">
        <v>4</v>
      </c>
      <c r="D1695" s="30" t="s">
        <v>19</v>
      </c>
      <c r="E1695" s="30">
        <v>74</v>
      </c>
      <c r="F1695" s="30">
        <v>26</v>
      </c>
      <c r="G1695" s="30" t="s">
        <v>3603</v>
      </c>
      <c r="H1695" s="30" t="s">
        <v>439</v>
      </c>
      <c r="I1695" s="30">
        <v>0</v>
      </c>
      <c r="J1695" s="30">
        <v>1</v>
      </c>
      <c r="K1695" s="30">
        <v>0</v>
      </c>
      <c r="L1695" s="30">
        <v>0</v>
      </c>
      <c r="M1695" s="30" t="s">
        <v>1016</v>
      </c>
      <c r="N1695" s="30">
        <v>-3</v>
      </c>
      <c r="O1695" s="22">
        <v>-3</v>
      </c>
      <c r="P1695" s="22">
        <v>0</v>
      </c>
      <c r="Q1695" s="22">
        <v>1</v>
      </c>
      <c r="R1695">
        <f>IFERROR(IF(I1695=1,VLOOKUP(F1695,Lookup!$A$2:$B$15,2,FALSE),0),0.5)</f>
        <v>0</v>
      </c>
      <c r="S1695">
        <f>IF(K1695=1,1,IFERROR(IF(H1695="pass",VLOOKUP(F1695,[1]Lookup!$D$2:$E$26,2,FALSE),0),1.6))</f>
        <v>1.6</v>
      </c>
      <c r="T1695" s="6">
        <v>1.5475000000000001</v>
      </c>
      <c r="U1695" s="6">
        <f t="shared" si="26"/>
        <v>1.5475000000000001</v>
      </c>
      <c r="V1695" t="s">
        <v>83</v>
      </c>
    </row>
    <row r="1696" spans="1:22" hidden="1">
      <c r="A1696">
        <v>750</v>
      </c>
      <c r="B1696" s="30">
        <v>2</v>
      </c>
      <c r="C1696" s="30" t="s">
        <v>4</v>
      </c>
      <c r="D1696" s="30" t="s">
        <v>19</v>
      </c>
      <c r="E1696" s="30">
        <v>55</v>
      </c>
      <c r="F1696" s="30">
        <v>45</v>
      </c>
      <c r="G1696" s="30" t="s">
        <v>3606</v>
      </c>
      <c r="H1696" s="30" t="s">
        <v>439</v>
      </c>
      <c r="I1696" s="30">
        <v>0</v>
      </c>
      <c r="J1696" s="30">
        <v>1</v>
      </c>
      <c r="K1696" s="30">
        <v>0</v>
      </c>
      <c r="L1696" s="30">
        <v>0</v>
      </c>
      <c r="M1696" s="30" t="s">
        <v>1009</v>
      </c>
      <c r="N1696" s="30">
        <v>0</v>
      </c>
      <c r="O1696" s="22">
        <v>0</v>
      </c>
      <c r="P1696" s="22">
        <v>0</v>
      </c>
      <c r="Q1696" s="22">
        <v>1</v>
      </c>
      <c r="R1696">
        <f>IFERROR(IF(I1696=1,VLOOKUP(F1696,Lookup!$A$2:$B$15,2,FALSE),0),0.5)</f>
        <v>0</v>
      </c>
      <c r="S1696">
        <f>IF(K1696=1,1,IFERROR(IF(H1696="pass",VLOOKUP(F1696,[1]Lookup!$D$2:$E$26,2,FALSE),0),1.6))</f>
        <v>1.6</v>
      </c>
      <c r="T1696" s="6">
        <v>1.6</v>
      </c>
      <c r="U1696" s="6">
        <f t="shared" si="26"/>
        <v>1.6</v>
      </c>
      <c r="V1696" t="s">
        <v>42</v>
      </c>
    </row>
    <row r="1697" spans="1:22" hidden="1">
      <c r="A1697">
        <v>751</v>
      </c>
      <c r="B1697" s="30">
        <v>2</v>
      </c>
      <c r="C1697" s="30" t="s">
        <v>4</v>
      </c>
      <c r="D1697" s="30" t="s">
        <v>19</v>
      </c>
      <c r="E1697" s="30">
        <v>42</v>
      </c>
      <c r="F1697" s="30">
        <v>58</v>
      </c>
      <c r="G1697" s="30" t="s">
        <v>3607</v>
      </c>
      <c r="H1697" s="30" t="s">
        <v>439</v>
      </c>
      <c r="I1697" s="30">
        <v>0</v>
      </c>
      <c r="J1697" s="30">
        <v>1</v>
      </c>
      <c r="K1697" s="30">
        <v>0</v>
      </c>
      <c r="L1697" s="30">
        <v>0</v>
      </c>
      <c r="M1697" s="30" t="s">
        <v>1126</v>
      </c>
      <c r="N1697" s="30">
        <v>15</v>
      </c>
      <c r="O1697" s="22">
        <v>15</v>
      </c>
      <c r="P1697" s="22">
        <v>0</v>
      </c>
      <c r="Q1697" s="22">
        <v>1</v>
      </c>
      <c r="R1697">
        <f>IFERROR(IF(I1697=1,VLOOKUP(F1697,Lookup!$A$2:$B$15,2,FALSE),0),0.5)</f>
        <v>0</v>
      </c>
      <c r="S1697">
        <f>IF(K1697=1,1,IFERROR(IF(H1697="pass",VLOOKUP(F1697,[1]Lookup!$D$2:$E$26,2,FALSE),0),1.6))</f>
        <v>1.6</v>
      </c>
      <c r="T1697" s="6">
        <v>1.8625</v>
      </c>
      <c r="U1697" s="6">
        <f t="shared" si="26"/>
        <v>1.8625</v>
      </c>
      <c r="V1697" t="s">
        <v>376</v>
      </c>
    </row>
    <row r="1698" spans="1:22" hidden="1">
      <c r="A1698">
        <v>756</v>
      </c>
      <c r="B1698" s="30">
        <v>2</v>
      </c>
      <c r="C1698" s="30" t="s">
        <v>19</v>
      </c>
      <c r="D1698" s="30" t="s">
        <v>4</v>
      </c>
      <c r="E1698" s="30">
        <v>59</v>
      </c>
      <c r="F1698" s="30">
        <v>41</v>
      </c>
      <c r="G1698" s="30" t="s">
        <v>3612</v>
      </c>
      <c r="H1698" s="30" t="s">
        <v>439</v>
      </c>
      <c r="I1698" s="30">
        <v>0</v>
      </c>
      <c r="J1698" s="30">
        <v>1</v>
      </c>
      <c r="K1698" s="30">
        <v>0</v>
      </c>
      <c r="L1698" s="30">
        <v>0</v>
      </c>
      <c r="M1698" s="30" t="s">
        <v>1532</v>
      </c>
      <c r="N1698" s="30">
        <v>-5</v>
      </c>
      <c r="O1698" s="22">
        <v>-5</v>
      </c>
      <c r="P1698" s="22">
        <v>0</v>
      </c>
      <c r="Q1698" s="22">
        <v>1</v>
      </c>
      <c r="R1698">
        <f>IFERROR(IF(I1698=1,VLOOKUP(F1698,Lookup!$A$2:$B$15,2,FALSE),0),0.5)</f>
        <v>0</v>
      </c>
      <c r="S1698">
        <f>IF(K1698=1,1,IFERROR(IF(H1698="pass",VLOOKUP(F1698,[1]Lookup!$D$2:$E$26,2,FALSE),0),1.6))</f>
        <v>1.6</v>
      </c>
      <c r="T1698" s="6">
        <v>1.5125000000000002</v>
      </c>
      <c r="U1698" s="6">
        <f t="shared" si="26"/>
        <v>1.5125000000000002</v>
      </c>
      <c r="V1698" t="s">
        <v>51</v>
      </c>
    </row>
    <row r="1699" spans="1:22" hidden="1">
      <c r="A1699">
        <v>757</v>
      </c>
      <c r="B1699" s="30">
        <v>2</v>
      </c>
      <c r="C1699" s="30" t="s">
        <v>19</v>
      </c>
      <c r="D1699" s="30" t="s">
        <v>4</v>
      </c>
      <c r="E1699" s="30">
        <v>62</v>
      </c>
      <c r="F1699" s="30">
        <v>38</v>
      </c>
      <c r="G1699" s="30" t="s">
        <v>3613</v>
      </c>
      <c r="H1699" s="30" t="s">
        <v>439</v>
      </c>
      <c r="I1699" s="30">
        <v>0</v>
      </c>
      <c r="J1699" s="30">
        <v>1</v>
      </c>
      <c r="K1699" s="30">
        <v>0</v>
      </c>
      <c r="L1699" s="30">
        <v>0</v>
      </c>
      <c r="M1699" s="30" t="s">
        <v>1532</v>
      </c>
      <c r="N1699" s="30">
        <v>4</v>
      </c>
      <c r="O1699" s="22">
        <v>4</v>
      </c>
      <c r="P1699" s="22">
        <v>0</v>
      </c>
      <c r="Q1699" s="22">
        <v>1</v>
      </c>
      <c r="R1699">
        <f>IFERROR(IF(I1699=1,VLOOKUP(F1699,Lookup!$A$2:$B$15,2,FALSE),0),0.5)</f>
        <v>0</v>
      </c>
      <c r="S1699">
        <f>IF(K1699=1,1,IFERROR(IF(H1699="pass",VLOOKUP(F1699,[1]Lookup!$D$2:$E$26,2,FALSE),0),1.6))</f>
        <v>1.6</v>
      </c>
      <c r="T1699" s="6">
        <v>1.6700000000000002</v>
      </c>
      <c r="U1699" s="6">
        <f t="shared" si="26"/>
        <v>1.6700000000000002</v>
      </c>
      <c r="V1699" t="s">
        <v>51</v>
      </c>
    </row>
    <row r="1700" spans="1:22" hidden="1">
      <c r="A1700">
        <v>760</v>
      </c>
      <c r="B1700" s="30">
        <v>2</v>
      </c>
      <c r="C1700" s="30" t="s">
        <v>4</v>
      </c>
      <c r="D1700" s="30" t="s">
        <v>19</v>
      </c>
      <c r="E1700" s="30">
        <v>68</v>
      </c>
      <c r="F1700" s="30">
        <v>32</v>
      </c>
      <c r="G1700" s="30" t="s">
        <v>3618</v>
      </c>
      <c r="H1700" s="30" t="s">
        <v>439</v>
      </c>
      <c r="I1700" s="30">
        <v>0</v>
      </c>
      <c r="J1700" s="30">
        <v>1</v>
      </c>
      <c r="K1700" s="30">
        <v>0</v>
      </c>
      <c r="L1700" s="30">
        <v>0</v>
      </c>
      <c r="M1700" s="30" t="s">
        <v>1009</v>
      </c>
      <c r="N1700" s="30">
        <v>10</v>
      </c>
      <c r="O1700" s="22">
        <v>10</v>
      </c>
      <c r="P1700" s="22">
        <v>0</v>
      </c>
      <c r="Q1700" s="22">
        <v>1</v>
      </c>
      <c r="R1700">
        <f>IFERROR(IF(I1700=1,VLOOKUP(F1700,Lookup!$A$2:$B$15,2,FALSE),0),0.5)</f>
        <v>0</v>
      </c>
      <c r="S1700">
        <f>IF(K1700=1,1,IFERROR(IF(H1700="pass",VLOOKUP(F1700,[1]Lookup!$D$2:$E$26,2,FALSE),0),1.6))</f>
        <v>1.6</v>
      </c>
      <c r="T1700" s="6">
        <v>1.7750000000000001</v>
      </c>
      <c r="U1700" s="6">
        <f t="shared" si="26"/>
        <v>1.7750000000000001</v>
      </c>
      <c r="V1700" t="s">
        <v>42</v>
      </c>
    </row>
    <row r="1701" spans="1:22" hidden="1">
      <c r="A1701">
        <v>763</v>
      </c>
      <c r="B1701" s="30">
        <v>2</v>
      </c>
      <c r="C1701" s="30" t="s">
        <v>4</v>
      </c>
      <c r="D1701" s="30" t="s">
        <v>19</v>
      </c>
      <c r="E1701" s="30">
        <v>45</v>
      </c>
      <c r="F1701" s="30">
        <v>55</v>
      </c>
      <c r="G1701" s="30" t="s">
        <v>3621</v>
      </c>
      <c r="H1701" s="30" t="s">
        <v>439</v>
      </c>
      <c r="I1701" s="30">
        <v>0</v>
      </c>
      <c r="J1701" s="30">
        <v>1</v>
      </c>
      <c r="K1701" s="30">
        <v>0</v>
      </c>
      <c r="L1701" s="30">
        <v>0</v>
      </c>
      <c r="M1701" s="30" t="s">
        <v>1016</v>
      </c>
      <c r="N1701" s="30">
        <v>25</v>
      </c>
      <c r="O1701" s="22">
        <v>25</v>
      </c>
      <c r="P1701" s="22">
        <v>0</v>
      </c>
      <c r="Q1701" s="22">
        <v>1</v>
      </c>
      <c r="R1701">
        <f>IFERROR(IF(I1701=1,VLOOKUP(F1701,Lookup!$A$2:$B$15,2,FALSE),0),0.5)</f>
        <v>0</v>
      </c>
      <c r="S1701">
        <f>IF(K1701=1,1,IFERROR(IF(H1701="pass",VLOOKUP(F1701,[1]Lookup!$D$2:$E$26,2,FALSE),0),1.6))</f>
        <v>1.6</v>
      </c>
      <c r="T1701" s="6">
        <v>2.0375000000000001</v>
      </c>
      <c r="U1701" s="6">
        <f t="shared" si="26"/>
        <v>2.0375000000000001</v>
      </c>
      <c r="V1701" t="s">
        <v>83</v>
      </c>
    </row>
    <row r="1702" spans="1:22" hidden="1">
      <c r="A1702">
        <v>764</v>
      </c>
      <c r="B1702" s="30">
        <v>2</v>
      </c>
      <c r="C1702" s="30" t="s">
        <v>4</v>
      </c>
      <c r="D1702" s="30" t="s">
        <v>19</v>
      </c>
      <c r="E1702" s="30">
        <v>45</v>
      </c>
      <c r="F1702" s="30">
        <v>55</v>
      </c>
      <c r="G1702" s="30" t="s">
        <v>3622</v>
      </c>
      <c r="H1702" s="30" t="s">
        <v>439</v>
      </c>
      <c r="I1702" s="30">
        <v>0</v>
      </c>
      <c r="J1702" s="30">
        <v>1</v>
      </c>
      <c r="K1702" s="30">
        <v>0</v>
      </c>
      <c r="L1702" s="30">
        <v>0</v>
      </c>
      <c r="M1702" s="30" t="s">
        <v>1013</v>
      </c>
      <c r="N1702" s="30">
        <v>16</v>
      </c>
      <c r="O1702" s="22">
        <v>16</v>
      </c>
      <c r="P1702" s="22">
        <v>0</v>
      </c>
      <c r="Q1702" s="22">
        <v>1</v>
      </c>
      <c r="R1702">
        <f>IFERROR(IF(I1702=1,VLOOKUP(F1702,Lookup!$A$2:$B$15,2,FALSE),0),0.5)</f>
        <v>0</v>
      </c>
      <c r="S1702">
        <f>IF(K1702=1,1,IFERROR(IF(H1702="pass",VLOOKUP(F1702,[1]Lookup!$D$2:$E$26,2,FALSE),0),1.6))</f>
        <v>1.6</v>
      </c>
      <c r="T1702" s="6">
        <v>1.8800000000000001</v>
      </c>
      <c r="U1702" s="6">
        <f t="shared" si="26"/>
        <v>1.8800000000000001</v>
      </c>
      <c r="V1702" t="s">
        <v>447</v>
      </c>
    </row>
    <row r="1703" spans="1:22" hidden="1">
      <c r="A1703">
        <v>766</v>
      </c>
      <c r="B1703" s="30">
        <v>2</v>
      </c>
      <c r="C1703" s="30" t="s">
        <v>19</v>
      </c>
      <c r="D1703" s="30" t="s">
        <v>4</v>
      </c>
      <c r="E1703" s="30">
        <v>47</v>
      </c>
      <c r="F1703" s="30">
        <v>53</v>
      </c>
      <c r="G1703" s="30" t="s">
        <v>3624</v>
      </c>
      <c r="H1703" s="30" t="s">
        <v>439</v>
      </c>
      <c r="I1703" s="30">
        <v>0</v>
      </c>
      <c r="J1703" s="30">
        <v>1</v>
      </c>
      <c r="K1703" s="30">
        <v>0</v>
      </c>
      <c r="L1703" s="30">
        <v>0</v>
      </c>
      <c r="M1703" s="30" t="s">
        <v>1545</v>
      </c>
      <c r="N1703" s="30">
        <v>4</v>
      </c>
      <c r="O1703" s="22">
        <v>4</v>
      </c>
      <c r="P1703" s="22">
        <v>0</v>
      </c>
      <c r="Q1703" s="22">
        <v>1</v>
      </c>
      <c r="R1703">
        <f>IFERROR(IF(I1703=1,VLOOKUP(F1703,Lookup!$A$2:$B$15,2,FALSE),0),0.5)</f>
        <v>0</v>
      </c>
      <c r="S1703">
        <f>IF(K1703=1,1,IFERROR(IF(H1703="pass",VLOOKUP(F1703,[1]Lookup!$D$2:$E$26,2,FALSE),0),1.6))</f>
        <v>1.6</v>
      </c>
      <c r="T1703" s="6">
        <v>1.6700000000000002</v>
      </c>
      <c r="U1703" s="6">
        <f t="shared" si="26"/>
        <v>1.6700000000000002</v>
      </c>
      <c r="V1703" t="s">
        <v>463</v>
      </c>
    </row>
    <row r="1704" spans="1:22" hidden="1">
      <c r="A1704">
        <v>767</v>
      </c>
      <c r="B1704" s="30">
        <v>2</v>
      </c>
      <c r="C1704" s="30" t="s">
        <v>19</v>
      </c>
      <c r="D1704" s="30" t="s">
        <v>4</v>
      </c>
      <c r="E1704" s="30">
        <v>38</v>
      </c>
      <c r="F1704" s="30">
        <v>62</v>
      </c>
      <c r="G1704" s="30" t="s">
        <v>3625</v>
      </c>
      <c r="H1704" s="30" t="s">
        <v>439</v>
      </c>
      <c r="I1704" s="30">
        <v>0</v>
      </c>
      <c r="J1704" s="30">
        <v>1</v>
      </c>
      <c r="K1704" s="30">
        <v>0</v>
      </c>
      <c r="L1704" s="30">
        <v>0</v>
      </c>
      <c r="M1704" s="30" t="s">
        <v>1532</v>
      </c>
      <c r="N1704" s="30">
        <v>15</v>
      </c>
      <c r="O1704" s="22">
        <v>15</v>
      </c>
      <c r="P1704" s="22">
        <v>0</v>
      </c>
      <c r="Q1704" s="22">
        <v>1</v>
      </c>
      <c r="R1704">
        <f>IFERROR(IF(I1704=1,VLOOKUP(F1704,Lookup!$A$2:$B$15,2,FALSE),0),0.5)</f>
        <v>0</v>
      </c>
      <c r="S1704">
        <f>IF(K1704=1,1,IFERROR(IF(H1704="pass",VLOOKUP(F1704,[1]Lookup!$D$2:$E$26,2,FALSE),0),1.6))</f>
        <v>1.6</v>
      </c>
      <c r="T1704" s="6">
        <v>1.8625</v>
      </c>
      <c r="U1704" s="6">
        <f t="shared" si="26"/>
        <v>1.8625</v>
      </c>
      <c r="V1704" t="s">
        <v>51</v>
      </c>
    </row>
    <row r="1705" spans="1:22" hidden="1">
      <c r="A1705">
        <v>769</v>
      </c>
      <c r="B1705" s="30">
        <v>2</v>
      </c>
      <c r="C1705" s="30" t="s">
        <v>19</v>
      </c>
      <c r="D1705" s="30" t="s">
        <v>4</v>
      </c>
      <c r="E1705" s="30">
        <v>15</v>
      </c>
      <c r="F1705" s="30">
        <v>85</v>
      </c>
      <c r="G1705" s="30" t="s">
        <v>3627</v>
      </c>
      <c r="H1705" s="30" t="s">
        <v>439</v>
      </c>
      <c r="I1705" s="30">
        <v>0</v>
      </c>
      <c r="J1705" s="30">
        <v>1</v>
      </c>
      <c r="K1705" s="30">
        <v>0</v>
      </c>
      <c r="L1705" s="30">
        <v>0</v>
      </c>
      <c r="M1705" s="30" t="s">
        <v>1530</v>
      </c>
      <c r="N1705" s="30">
        <v>7</v>
      </c>
      <c r="O1705" s="22">
        <v>7</v>
      </c>
      <c r="P1705" s="22">
        <v>0</v>
      </c>
      <c r="Q1705" s="22">
        <v>1</v>
      </c>
      <c r="R1705">
        <f>IFERROR(IF(I1705=1,VLOOKUP(F1705,Lookup!$A$2:$B$15,2,FALSE),0),0.5)</f>
        <v>0</v>
      </c>
      <c r="S1705">
        <f>IF(K1705=1,1,IFERROR(IF(H1705="pass",VLOOKUP(F1705,[1]Lookup!$D$2:$E$26,2,FALSE),0),1.6))</f>
        <v>2</v>
      </c>
      <c r="T1705" s="6">
        <v>1.7225000000000001</v>
      </c>
      <c r="U1705" s="6">
        <f t="shared" si="26"/>
        <v>1.9056500000000001</v>
      </c>
      <c r="V1705" t="s">
        <v>517</v>
      </c>
    </row>
    <row r="1706" spans="1:22" hidden="1">
      <c r="A1706">
        <v>773</v>
      </c>
      <c r="B1706" s="30">
        <v>2</v>
      </c>
      <c r="C1706" s="30" t="s">
        <v>4</v>
      </c>
      <c r="D1706" s="30" t="s">
        <v>19</v>
      </c>
      <c r="E1706" s="30">
        <v>47</v>
      </c>
      <c r="F1706" s="30">
        <v>53</v>
      </c>
      <c r="G1706" s="30" t="s">
        <v>3632</v>
      </c>
      <c r="H1706" s="30" t="s">
        <v>439</v>
      </c>
      <c r="I1706" s="30">
        <v>0</v>
      </c>
      <c r="J1706" s="30">
        <v>1</v>
      </c>
      <c r="K1706" s="30">
        <v>0</v>
      </c>
      <c r="L1706" s="30">
        <v>0</v>
      </c>
      <c r="M1706" s="30" t="s">
        <v>1037</v>
      </c>
      <c r="N1706" s="30">
        <v>0</v>
      </c>
      <c r="O1706" s="22">
        <v>0</v>
      </c>
      <c r="P1706" s="22">
        <v>0</v>
      </c>
      <c r="Q1706" s="22">
        <v>1</v>
      </c>
      <c r="R1706">
        <f>IFERROR(IF(I1706=1,VLOOKUP(F1706,Lookup!$A$2:$B$15,2,FALSE),0),0.5)</f>
        <v>0</v>
      </c>
      <c r="S1706">
        <f>IF(K1706=1,1,IFERROR(IF(H1706="pass",VLOOKUP(F1706,[1]Lookup!$D$2:$E$26,2,FALSE),0),1.6))</f>
        <v>1.6</v>
      </c>
      <c r="T1706" s="6">
        <v>1.6</v>
      </c>
      <c r="U1706" s="6">
        <f t="shared" si="26"/>
        <v>1.6</v>
      </c>
      <c r="V1706" t="s">
        <v>98</v>
      </c>
    </row>
    <row r="1707" spans="1:22" hidden="1">
      <c r="A1707">
        <v>779</v>
      </c>
      <c r="B1707" s="30">
        <v>2</v>
      </c>
      <c r="C1707" s="30" t="s">
        <v>4</v>
      </c>
      <c r="D1707" s="30" t="s">
        <v>19</v>
      </c>
      <c r="E1707" s="30">
        <v>12</v>
      </c>
      <c r="F1707" s="30">
        <v>88</v>
      </c>
      <c r="G1707" s="30" t="s">
        <v>3638</v>
      </c>
      <c r="H1707" s="30" t="s">
        <v>439</v>
      </c>
      <c r="I1707" s="30">
        <v>0</v>
      </c>
      <c r="J1707" s="30">
        <v>1</v>
      </c>
      <c r="K1707" s="30">
        <v>0</v>
      </c>
      <c r="L1707" s="30">
        <v>0</v>
      </c>
      <c r="M1707" s="30" t="s">
        <v>1016</v>
      </c>
      <c r="N1707" s="30">
        <v>7</v>
      </c>
      <c r="O1707" s="22">
        <v>7</v>
      </c>
      <c r="P1707" s="22">
        <v>0</v>
      </c>
      <c r="Q1707" s="22">
        <v>1</v>
      </c>
      <c r="R1707">
        <f>IFERROR(IF(I1707=1,VLOOKUP(F1707,Lookup!$A$2:$B$15,2,FALSE),0),0.5)</f>
        <v>0</v>
      </c>
      <c r="S1707">
        <f>IF(K1707=1,1,IFERROR(IF(H1707="pass",VLOOKUP(F1707,[1]Lookup!$D$2:$E$26,2,FALSE),0),1.6))</f>
        <v>2.2000000000000002</v>
      </c>
      <c r="T1707" s="6">
        <v>1.7225000000000001</v>
      </c>
      <c r="U1707" s="6">
        <f t="shared" si="26"/>
        <v>2.0376500000000002</v>
      </c>
      <c r="V1707" t="s">
        <v>83</v>
      </c>
    </row>
    <row r="1708" spans="1:22" hidden="1">
      <c r="A1708">
        <v>788</v>
      </c>
      <c r="B1708" s="30">
        <v>2</v>
      </c>
      <c r="C1708" s="30" t="s">
        <v>19</v>
      </c>
      <c r="D1708" s="30" t="s">
        <v>4</v>
      </c>
      <c r="E1708" s="30">
        <v>71</v>
      </c>
      <c r="F1708" s="30">
        <v>29</v>
      </c>
      <c r="G1708" s="30" t="s">
        <v>3647</v>
      </c>
      <c r="H1708" s="30" t="s">
        <v>439</v>
      </c>
      <c r="I1708" s="30">
        <v>0</v>
      </c>
      <c r="J1708" s="30">
        <v>1</v>
      </c>
      <c r="K1708" s="30">
        <v>0</v>
      </c>
      <c r="L1708" s="30">
        <v>0</v>
      </c>
      <c r="M1708" s="30" t="s">
        <v>1532</v>
      </c>
      <c r="N1708" s="30">
        <v>5</v>
      </c>
      <c r="O1708" s="22">
        <v>5</v>
      </c>
      <c r="P1708" s="22">
        <v>0</v>
      </c>
      <c r="Q1708" s="22">
        <v>1</v>
      </c>
      <c r="R1708">
        <f>IFERROR(IF(I1708=1,VLOOKUP(F1708,Lookup!$A$2:$B$15,2,FALSE),0),0.5)</f>
        <v>0</v>
      </c>
      <c r="S1708">
        <f>IF(K1708=1,1,IFERROR(IF(H1708="pass",VLOOKUP(F1708,[1]Lookup!$D$2:$E$26,2,FALSE),0),1.6))</f>
        <v>1.6</v>
      </c>
      <c r="T1708" s="6">
        <v>1.6875</v>
      </c>
      <c r="U1708" s="6">
        <f t="shared" si="26"/>
        <v>1.6875</v>
      </c>
      <c r="V1708" t="s">
        <v>51</v>
      </c>
    </row>
    <row r="1709" spans="1:22" hidden="1">
      <c r="A1709">
        <v>791</v>
      </c>
      <c r="B1709" s="30">
        <v>2</v>
      </c>
      <c r="C1709" s="30" t="s">
        <v>4</v>
      </c>
      <c r="D1709" s="30" t="s">
        <v>19</v>
      </c>
      <c r="E1709" s="30">
        <v>71</v>
      </c>
      <c r="F1709" s="30">
        <v>29</v>
      </c>
      <c r="G1709" s="30" t="s">
        <v>3650</v>
      </c>
      <c r="H1709" s="30" t="s">
        <v>439</v>
      </c>
      <c r="I1709" s="30">
        <v>0</v>
      </c>
      <c r="J1709" s="30">
        <v>1</v>
      </c>
      <c r="K1709" s="30">
        <v>0</v>
      </c>
      <c r="L1709" s="30">
        <v>0</v>
      </c>
      <c r="M1709" s="30" t="s">
        <v>3615</v>
      </c>
      <c r="N1709" s="30">
        <v>13</v>
      </c>
      <c r="O1709" s="22">
        <v>13</v>
      </c>
      <c r="P1709" s="22">
        <v>0</v>
      </c>
      <c r="Q1709" s="22">
        <v>1</v>
      </c>
      <c r="R1709">
        <f>IFERROR(IF(I1709=1,VLOOKUP(F1709,Lookup!$A$2:$B$15,2,FALSE),0),0.5)</f>
        <v>0</v>
      </c>
      <c r="S1709">
        <f>IF(K1709=1,1,IFERROR(IF(H1709="pass",VLOOKUP(F1709,[1]Lookup!$D$2:$E$26,2,FALSE),0),1.6))</f>
        <v>1.6</v>
      </c>
      <c r="T1709" s="6">
        <v>1.8275000000000001</v>
      </c>
      <c r="U1709" s="6">
        <f t="shared" si="26"/>
        <v>1.8275000000000001</v>
      </c>
      <c r="V1709" t="s">
        <v>2824</v>
      </c>
    </row>
    <row r="1710" spans="1:22" hidden="1">
      <c r="A1710">
        <v>792</v>
      </c>
      <c r="B1710" s="30">
        <v>2</v>
      </c>
      <c r="C1710" s="30" t="s">
        <v>4</v>
      </c>
      <c r="D1710" s="30" t="s">
        <v>19</v>
      </c>
      <c r="E1710" s="30">
        <v>58</v>
      </c>
      <c r="F1710" s="30">
        <v>42</v>
      </c>
      <c r="G1710" s="30" t="s">
        <v>3651</v>
      </c>
      <c r="H1710" s="30" t="s">
        <v>439</v>
      </c>
      <c r="I1710" s="30">
        <v>0</v>
      </c>
      <c r="J1710" s="30">
        <v>1</v>
      </c>
      <c r="K1710" s="30">
        <v>0</v>
      </c>
      <c r="L1710" s="30">
        <v>0</v>
      </c>
      <c r="M1710" s="30" t="s">
        <v>1037</v>
      </c>
      <c r="N1710" s="30">
        <v>3</v>
      </c>
      <c r="O1710" s="22">
        <v>3</v>
      </c>
      <c r="P1710" s="22">
        <v>0</v>
      </c>
      <c r="Q1710" s="22">
        <v>1</v>
      </c>
      <c r="R1710">
        <f>IFERROR(IF(I1710=1,VLOOKUP(F1710,Lookup!$A$2:$B$15,2,FALSE),0),0.5)</f>
        <v>0</v>
      </c>
      <c r="S1710">
        <f>IF(K1710=1,1,IFERROR(IF(H1710="pass",VLOOKUP(F1710,[1]Lookup!$D$2:$E$26,2,FALSE),0),1.6))</f>
        <v>1.6</v>
      </c>
      <c r="T1710" s="6">
        <v>1.6525000000000001</v>
      </c>
      <c r="U1710" s="6">
        <f t="shared" si="26"/>
        <v>1.6525000000000001</v>
      </c>
      <c r="V1710" t="s">
        <v>98</v>
      </c>
    </row>
    <row r="1711" spans="1:22" hidden="1">
      <c r="A1711">
        <v>794</v>
      </c>
      <c r="B1711" s="30">
        <v>2</v>
      </c>
      <c r="C1711" s="30" t="s">
        <v>4</v>
      </c>
      <c r="D1711" s="30" t="s">
        <v>19</v>
      </c>
      <c r="E1711" s="30">
        <v>37</v>
      </c>
      <c r="F1711" s="30">
        <v>63</v>
      </c>
      <c r="G1711" s="30" t="s">
        <v>3653</v>
      </c>
      <c r="H1711" s="30" t="s">
        <v>439</v>
      </c>
      <c r="I1711" s="30">
        <v>0</v>
      </c>
      <c r="J1711" s="30">
        <v>1</v>
      </c>
      <c r="K1711" s="30">
        <v>0</v>
      </c>
      <c r="L1711" s="30">
        <v>0</v>
      </c>
      <c r="M1711" s="30" t="s">
        <v>1009</v>
      </c>
      <c r="N1711" s="30">
        <v>-2</v>
      </c>
      <c r="O1711" s="22">
        <v>-2</v>
      </c>
      <c r="P1711" s="22">
        <v>0</v>
      </c>
      <c r="Q1711" s="22">
        <v>1</v>
      </c>
      <c r="R1711">
        <f>IFERROR(IF(I1711=1,VLOOKUP(F1711,Lookup!$A$2:$B$15,2,FALSE),0),0.5)</f>
        <v>0</v>
      </c>
      <c r="S1711">
        <f>IF(K1711=1,1,IFERROR(IF(H1711="pass",VLOOKUP(F1711,[1]Lookup!$D$2:$E$26,2,FALSE),0),1.6))</f>
        <v>1.6</v>
      </c>
      <c r="T1711" s="6">
        <v>1.5650000000000002</v>
      </c>
      <c r="U1711" s="6">
        <f t="shared" si="26"/>
        <v>1.5650000000000002</v>
      </c>
      <c r="V1711" t="s">
        <v>42</v>
      </c>
    </row>
    <row r="1712" spans="1:22" hidden="1">
      <c r="A1712">
        <v>798</v>
      </c>
      <c r="B1712" s="30">
        <v>2</v>
      </c>
      <c r="C1712" s="30" t="s">
        <v>4</v>
      </c>
      <c r="D1712" s="30" t="s">
        <v>19</v>
      </c>
      <c r="E1712" s="30">
        <v>33</v>
      </c>
      <c r="F1712" s="30">
        <v>67</v>
      </c>
      <c r="G1712" s="30" t="s">
        <v>3657</v>
      </c>
      <c r="H1712" s="30" t="s">
        <v>439</v>
      </c>
      <c r="I1712" s="30">
        <v>0</v>
      </c>
      <c r="J1712" s="30">
        <v>1</v>
      </c>
      <c r="K1712" s="30">
        <v>0</v>
      </c>
      <c r="L1712" s="30">
        <v>0</v>
      </c>
      <c r="M1712" s="30" t="s">
        <v>3658</v>
      </c>
      <c r="N1712" s="30">
        <v>-3</v>
      </c>
      <c r="O1712" s="22">
        <v>-3</v>
      </c>
      <c r="P1712" s="22">
        <v>0</v>
      </c>
      <c r="Q1712" s="22">
        <v>1</v>
      </c>
      <c r="R1712">
        <f>IFERROR(IF(I1712=1,VLOOKUP(F1712,Lookup!$A$2:$B$15,2,FALSE),0),0.5)</f>
        <v>0</v>
      </c>
      <c r="S1712">
        <f>IF(K1712=1,1,IFERROR(IF(H1712="pass",VLOOKUP(F1712,[1]Lookup!$D$2:$E$26,2,FALSE),0),1.6))</f>
        <v>1.6</v>
      </c>
      <c r="T1712" s="6">
        <v>1.5475000000000001</v>
      </c>
      <c r="U1712" s="6">
        <f t="shared" si="26"/>
        <v>1.5475000000000001</v>
      </c>
      <c r="V1712" t="s">
        <v>2797</v>
      </c>
    </row>
    <row r="1713" spans="1:22" hidden="1">
      <c r="A1713">
        <v>807</v>
      </c>
      <c r="B1713" s="30">
        <v>2</v>
      </c>
      <c r="C1713" s="30" t="s">
        <v>19</v>
      </c>
      <c r="D1713" s="30" t="s">
        <v>4</v>
      </c>
      <c r="E1713" s="30">
        <v>62</v>
      </c>
      <c r="F1713" s="30">
        <v>38</v>
      </c>
      <c r="G1713" s="30" t="s">
        <v>3669</v>
      </c>
      <c r="H1713" s="30" t="s">
        <v>439</v>
      </c>
      <c r="I1713" s="30">
        <v>0</v>
      </c>
      <c r="J1713" s="30">
        <v>1</v>
      </c>
      <c r="K1713" s="30">
        <v>0</v>
      </c>
      <c r="L1713" s="30">
        <v>0</v>
      </c>
      <c r="M1713" s="30" t="s">
        <v>1532</v>
      </c>
      <c r="N1713" s="30">
        <v>56</v>
      </c>
      <c r="O1713" s="22">
        <v>56</v>
      </c>
      <c r="P1713" s="22">
        <v>0</v>
      </c>
      <c r="Q1713" s="22">
        <v>1</v>
      </c>
      <c r="R1713">
        <f>IFERROR(IF(I1713=1,VLOOKUP(F1713,Lookup!$A$2:$B$15,2,FALSE),0),0.5)</f>
        <v>0</v>
      </c>
      <c r="S1713">
        <f>IF(K1713=1,1,IFERROR(IF(H1713="pass",VLOOKUP(F1713,[1]Lookup!$D$2:$E$26,2,FALSE),0),1.6))</f>
        <v>1.6</v>
      </c>
      <c r="T1713" s="6">
        <v>2.58</v>
      </c>
      <c r="U1713" s="6">
        <f t="shared" si="26"/>
        <v>2.58</v>
      </c>
      <c r="V1713" t="s">
        <v>51</v>
      </c>
    </row>
    <row r="1714" spans="1:22" hidden="1">
      <c r="A1714">
        <v>809</v>
      </c>
      <c r="B1714" s="30">
        <v>2</v>
      </c>
      <c r="C1714" s="30" t="s">
        <v>19</v>
      </c>
      <c r="D1714" s="30" t="s">
        <v>4</v>
      </c>
      <c r="E1714" s="30">
        <v>59</v>
      </c>
      <c r="F1714" s="30">
        <v>41</v>
      </c>
      <c r="G1714" s="30" t="s">
        <v>3671</v>
      </c>
      <c r="H1714" s="30" t="s">
        <v>439</v>
      </c>
      <c r="I1714" s="30">
        <v>0</v>
      </c>
      <c r="J1714" s="30">
        <v>1</v>
      </c>
      <c r="K1714" s="30">
        <v>0</v>
      </c>
      <c r="L1714" s="30">
        <v>0</v>
      </c>
      <c r="M1714" s="30" t="s">
        <v>1604</v>
      </c>
      <c r="N1714" s="30">
        <v>10</v>
      </c>
      <c r="O1714" s="22">
        <v>10</v>
      </c>
      <c r="P1714" s="22">
        <v>0</v>
      </c>
      <c r="Q1714" s="22">
        <v>1</v>
      </c>
      <c r="R1714">
        <f>IFERROR(IF(I1714=1,VLOOKUP(F1714,Lookup!$A$2:$B$15,2,FALSE),0),0.5)</f>
        <v>0</v>
      </c>
      <c r="S1714">
        <f>IF(K1714=1,1,IFERROR(IF(H1714="pass",VLOOKUP(F1714,[1]Lookup!$D$2:$E$26,2,FALSE),0),1.6))</f>
        <v>1.6</v>
      </c>
      <c r="T1714" s="6">
        <v>1.7750000000000001</v>
      </c>
      <c r="U1714" s="6">
        <f t="shared" si="26"/>
        <v>1.7750000000000001</v>
      </c>
      <c r="V1714" t="s">
        <v>104</v>
      </c>
    </row>
    <row r="1715" spans="1:22" hidden="1">
      <c r="A1715">
        <v>810</v>
      </c>
      <c r="B1715" s="30">
        <v>2</v>
      </c>
      <c r="C1715" s="30" t="s">
        <v>19</v>
      </c>
      <c r="D1715" s="30" t="s">
        <v>4</v>
      </c>
      <c r="E1715" s="30">
        <v>57</v>
      </c>
      <c r="F1715" s="30">
        <v>43</v>
      </c>
      <c r="G1715" s="30" t="s">
        <v>3672</v>
      </c>
      <c r="H1715" s="30" t="s">
        <v>439</v>
      </c>
      <c r="I1715" s="30">
        <v>0</v>
      </c>
      <c r="J1715" s="30">
        <v>1</v>
      </c>
      <c r="K1715" s="30">
        <v>0</v>
      </c>
      <c r="L1715" s="30">
        <v>0</v>
      </c>
      <c r="M1715" s="30" t="s">
        <v>1604</v>
      </c>
      <c r="N1715" s="30">
        <v>14</v>
      </c>
      <c r="O1715" s="22">
        <v>14</v>
      </c>
      <c r="P1715" s="22">
        <v>0</v>
      </c>
      <c r="Q1715" s="22">
        <v>1</v>
      </c>
      <c r="R1715">
        <f>IFERROR(IF(I1715=1,VLOOKUP(F1715,Lookup!$A$2:$B$15,2,FALSE),0),0.5)</f>
        <v>0</v>
      </c>
      <c r="S1715">
        <f>IF(K1715=1,1,IFERROR(IF(H1715="pass",VLOOKUP(F1715,[1]Lookup!$D$2:$E$26,2,FALSE),0),1.6))</f>
        <v>1.6</v>
      </c>
      <c r="T1715" s="6">
        <v>1.845</v>
      </c>
      <c r="U1715" s="6">
        <f t="shared" si="26"/>
        <v>1.845</v>
      </c>
      <c r="V1715" t="s">
        <v>104</v>
      </c>
    </row>
    <row r="1716" spans="1:22" hidden="1">
      <c r="A1716">
        <v>812</v>
      </c>
      <c r="B1716" s="30">
        <v>2</v>
      </c>
      <c r="C1716" s="30" t="s">
        <v>19</v>
      </c>
      <c r="D1716" s="30" t="s">
        <v>4</v>
      </c>
      <c r="E1716" s="30">
        <v>60</v>
      </c>
      <c r="F1716" s="30">
        <v>40</v>
      </c>
      <c r="G1716" s="30" t="s">
        <v>3674</v>
      </c>
      <c r="H1716" s="30" t="s">
        <v>439</v>
      </c>
      <c r="I1716" s="30">
        <v>0</v>
      </c>
      <c r="J1716" s="30">
        <v>1</v>
      </c>
      <c r="K1716" s="30">
        <v>0</v>
      </c>
      <c r="L1716" s="30">
        <v>0</v>
      </c>
      <c r="M1716" s="30" t="s">
        <v>1549</v>
      </c>
      <c r="N1716" s="30">
        <v>-1</v>
      </c>
      <c r="O1716" s="22">
        <v>-1</v>
      </c>
      <c r="P1716" s="22">
        <v>0</v>
      </c>
      <c r="Q1716" s="22">
        <v>1</v>
      </c>
      <c r="R1716">
        <f>IFERROR(IF(I1716=1,VLOOKUP(F1716,Lookup!$A$2:$B$15,2,FALSE),0),0.5)</f>
        <v>0</v>
      </c>
      <c r="S1716">
        <f>IF(K1716=1,1,IFERROR(IF(H1716="pass",VLOOKUP(F1716,[1]Lookup!$D$2:$E$26,2,FALSE),0),1.6))</f>
        <v>1.6</v>
      </c>
      <c r="T1716" s="6">
        <v>1.5825</v>
      </c>
      <c r="U1716" s="6">
        <f t="shared" si="26"/>
        <v>1.5825</v>
      </c>
      <c r="V1716" t="s">
        <v>76</v>
      </c>
    </row>
    <row r="1717" spans="1:22" hidden="1">
      <c r="A1717">
        <v>817</v>
      </c>
      <c r="B1717" s="30">
        <v>2</v>
      </c>
      <c r="C1717" s="30" t="s">
        <v>19</v>
      </c>
      <c r="D1717" s="30" t="s">
        <v>4</v>
      </c>
      <c r="E1717" s="30">
        <v>13</v>
      </c>
      <c r="F1717" s="30">
        <v>87</v>
      </c>
      <c r="G1717" s="30" t="s">
        <v>3679</v>
      </c>
      <c r="H1717" s="30" t="s">
        <v>439</v>
      </c>
      <c r="I1717" s="30">
        <v>0</v>
      </c>
      <c r="J1717" s="30">
        <v>1</v>
      </c>
      <c r="K1717" s="30">
        <v>0</v>
      </c>
      <c r="L1717" s="30">
        <v>0</v>
      </c>
      <c r="M1717" s="30" t="s">
        <v>1532</v>
      </c>
      <c r="N1717" s="30">
        <v>7</v>
      </c>
      <c r="O1717" s="22">
        <v>7</v>
      </c>
      <c r="P1717" s="22">
        <v>0</v>
      </c>
      <c r="Q1717" s="22">
        <v>1</v>
      </c>
      <c r="R1717">
        <f>IFERROR(IF(I1717=1,VLOOKUP(F1717,Lookup!$A$2:$B$15,2,FALSE),0),0.5)</f>
        <v>0</v>
      </c>
      <c r="S1717">
        <f>IF(K1717=1,1,IFERROR(IF(H1717="pass",VLOOKUP(F1717,[1]Lookup!$D$2:$E$26,2,FALSE),0),1.6))</f>
        <v>2.2000000000000002</v>
      </c>
      <c r="T1717" s="6">
        <v>1.7225000000000001</v>
      </c>
      <c r="U1717" s="6">
        <f t="shared" si="26"/>
        <v>2.0376500000000002</v>
      </c>
      <c r="V1717" t="s">
        <v>51</v>
      </c>
    </row>
    <row r="1718" spans="1:22" hidden="1">
      <c r="A1718">
        <v>821</v>
      </c>
      <c r="B1718" s="30">
        <v>2</v>
      </c>
      <c r="C1718" s="30" t="s">
        <v>19</v>
      </c>
      <c r="D1718" s="30" t="s">
        <v>4</v>
      </c>
      <c r="E1718" s="30">
        <v>2</v>
      </c>
      <c r="F1718" s="30">
        <v>98</v>
      </c>
      <c r="G1718" s="30" t="s">
        <v>3683</v>
      </c>
      <c r="H1718" s="30" t="s">
        <v>439</v>
      </c>
      <c r="I1718" s="30">
        <v>0</v>
      </c>
      <c r="J1718" s="30">
        <v>1</v>
      </c>
      <c r="K1718" s="30">
        <v>0</v>
      </c>
      <c r="L1718" s="30">
        <v>0</v>
      </c>
      <c r="M1718" s="30" t="s">
        <v>1532</v>
      </c>
      <c r="N1718" s="30">
        <v>1</v>
      </c>
      <c r="O1718" s="22">
        <v>1</v>
      </c>
      <c r="P1718" s="22">
        <v>0</v>
      </c>
      <c r="Q1718" s="22">
        <v>1</v>
      </c>
      <c r="R1718">
        <f>IFERROR(IF(I1718=1,VLOOKUP(F1718,Lookup!$A$2:$B$15,2,FALSE),0),0.5)</f>
        <v>0</v>
      </c>
      <c r="S1718">
        <f>IF(K1718=1,1,IFERROR(IF(H1718="pass",VLOOKUP(F1718,[1]Lookup!$D$2:$E$26,2,FALSE),0),1.6))</f>
        <v>3.7</v>
      </c>
      <c r="T1718" s="6">
        <v>1.6175000000000002</v>
      </c>
      <c r="U1718" s="6">
        <f t="shared" si="26"/>
        <v>3.7</v>
      </c>
      <c r="V1718" t="s">
        <v>51</v>
      </c>
    </row>
    <row r="1719" spans="1:22" hidden="1">
      <c r="A1719">
        <v>825</v>
      </c>
      <c r="B1719" s="30">
        <v>2</v>
      </c>
      <c r="C1719" s="30" t="s">
        <v>4</v>
      </c>
      <c r="D1719" s="30" t="s">
        <v>19</v>
      </c>
      <c r="E1719" s="30">
        <v>70</v>
      </c>
      <c r="F1719" s="30">
        <v>30</v>
      </c>
      <c r="G1719" s="30" t="s">
        <v>3687</v>
      </c>
      <c r="H1719" s="30" t="s">
        <v>439</v>
      </c>
      <c r="I1719" s="30">
        <v>0</v>
      </c>
      <c r="J1719" s="30">
        <v>1</v>
      </c>
      <c r="K1719" s="30">
        <v>0</v>
      </c>
      <c r="L1719" s="30">
        <v>0</v>
      </c>
      <c r="M1719" s="30" t="s">
        <v>3658</v>
      </c>
      <c r="N1719" s="30">
        <v>0</v>
      </c>
      <c r="O1719" s="22">
        <v>0</v>
      </c>
      <c r="P1719" s="22">
        <v>0</v>
      </c>
      <c r="Q1719" s="22">
        <v>1</v>
      </c>
      <c r="R1719">
        <f>IFERROR(IF(I1719=1,VLOOKUP(F1719,Lookup!$A$2:$B$15,2,FALSE),0),0.5)</f>
        <v>0</v>
      </c>
      <c r="S1719">
        <f>IF(K1719=1,1,IFERROR(IF(H1719="pass",VLOOKUP(F1719,[1]Lookup!$D$2:$E$26,2,FALSE),0),1.6))</f>
        <v>1.6</v>
      </c>
      <c r="T1719" s="6">
        <v>1.6</v>
      </c>
      <c r="U1719" s="6">
        <f t="shared" si="26"/>
        <v>1.6</v>
      </c>
      <c r="V1719" t="s">
        <v>2797</v>
      </c>
    </row>
    <row r="1720" spans="1:22" hidden="1">
      <c r="A1720">
        <v>836</v>
      </c>
      <c r="B1720" s="30">
        <v>2</v>
      </c>
      <c r="C1720" s="30" t="s">
        <v>4</v>
      </c>
      <c r="D1720" s="30" t="s">
        <v>19</v>
      </c>
      <c r="E1720" s="30">
        <v>57</v>
      </c>
      <c r="F1720" s="30">
        <v>43</v>
      </c>
      <c r="G1720" s="30" t="s">
        <v>3698</v>
      </c>
      <c r="H1720" s="30" t="s">
        <v>439</v>
      </c>
      <c r="I1720" s="30">
        <v>0</v>
      </c>
      <c r="J1720" s="30">
        <v>1</v>
      </c>
      <c r="K1720" s="30">
        <v>0</v>
      </c>
      <c r="L1720" s="30">
        <v>0</v>
      </c>
      <c r="M1720" s="30" t="s">
        <v>1005</v>
      </c>
      <c r="N1720" s="30">
        <v>2</v>
      </c>
      <c r="O1720" s="22">
        <v>2</v>
      </c>
      <c r="P1720" s="22">
        <v>0</v>
      </c>
      <c r="Q1720" s="22">
        <v>1</v>
      </c>
      <c r="R1720">
        <f>IFERROR(IF(I1720=1,VLOOKUP(F1720,Lookup!$A$2:$B$15,2,FALSE),0),0.5)</f>
        <v>0</v>
      </c>
      <c r="S1720">
        <f>IF(K1720=1,1,IFERROR(IF(H1720="pass",VLOOKUP(F1720,[1]Lookup!$D$2:$E$26,2,FALSE),0),1.6))</f>
        <v>1.6</v>
      </c>
      <c r="T1720" s="6">
        <v>1.635</v>
      </c>
      <c r="U1720" s="6">
        <f t="shared" si="26"/>
        <v>1.635</v>
      </c>
      <c r="V1720" t="s">
        <v>129</v>
      </c>
    </row>
    <row r="1721" spans="1:22" hidden="1">
      <c r="A1721">
        <v>840</v>
      </c>
      <c r="B1721" s="30">
        <v>2</v>
      </c>
      <c r="C1721" s="30" t="s">
        <v>19</v>
      </c>
      <c r="D1721" s="30" t="s">
        <v>4</v>
      </c>
      <c r="E1721" s="30">
        <v>56</v>
      </c>
      <c r="F1721" s="30">
        <v>44</v>
      </c>
      <c r="G1721" s="30" t="s">
        <v>3702</v>
      </c>
      <c r="H1721" s="30" t="s">
        <v>439</v>
      </c>
      <c r="I1721" s="30">
        <v>0</v>
      </c>
      <c r="J1721" s="30">
        <v>1</v>
      </c>
      <c r="K1721" s="30">
        <v>0</v>
      </c>
      <c r="L1721" s="30">
        <v>0</v>
      </c>
      <c r="M1721" s="30" t="s">
        <v>1562</v>
      </c>
      <c r="N1721" s="30">
        <v>6</v>
      </c>
      <c r="O1721" s="22">
        <v>6</v>
      </c>
      <c r="P1721" s="22">
        <v>0</v>
      </c>
      <c r="Q1721" s="22">
        <v>1</v>
      </c>
      <c r="R1721">
        <f>IFERROR(IF(I1721=1,VLOOKUP(F1721,Lookup!$A$2:$B$15,2,FALSE),0),0.5)</f>
        <v>0</v>
      </c>
      <c r="S1721">
        <f>IF(K1721=1,1,IFERROR(IF(H1721="pass",VLOOKUP(F1721,[1]Lookup!$D$2:$E$26,2,FALSE),0),1.6))</f>
        <v>1.6</v>
      </c>
      <c r="T1721" s="6">
        <v>1.7050000000000001</v>
      </c>
      <c r="U1721" s="6">
        <f t="shared" si="26"/>
        <v>1.7050000000000001</v>
      </c>
      <c r="V1721" t="s">
        <v>452</v>
      </c>
    </row>
    <row r="1722" spans="1:22" hidden="1">
      <c r="A1722">
        <v>841</v>
      </c>
      <c r="B1722" s="30">
        <v>2</v>
      </c>
      <c r="C1722" s="30" t="s">
        <v>19</v>
      </c>
      <c r="D1722" s="30" t="s">
        <v>4</v>
      </c>
      <c r="E1722" s="30">
        <v>56</v>
      </c>
      <c r="F1722" s="30">
        <v>44</v>
      </c>
      <c r="G1722" s="30" t="s">
        <v>3703</v>
      </c>
      <c r="H1722" s="30" t="s">
        <v>439</v>
      </c>
      <c r="I1722" s="30">
        <v>0</v>
      </c>
      <c r="J1722" s="30">
        <v>1</v>
      </c>
      <c r="K1722" s="30">
        <v>0</v>
      </c>
      <c r="L1722" s="30">
        <v>0</v>
      </c>
      <c r="M1722" s="30" t="s">
        <v>3663</v>
      </c>
      <c r="N1722" s="30">
        <v>19</v>
      </c>
      <c r="O1722" s="22">
        <v>19</v>
      </c>
      <c r="P1722" s="22">
        <v>0</v>
      </c>
      <c r="Q1722" s="22">
        <v>1</v>
      </c>
      <c r="R1722">
        <f>IFERROR(IF(I1722=1,VLOOKUP(F1722,Lookup!$A$2:$B$15,2,FALSE),0),0.5)</f>
        <v>0</v>
      </c>
      <c r="S1722">
        <f>IF(K1722=1,1,IFERROR(IF(H1722="pass",VLOOKUP(F1722,[1]Lookup!$D$2:$E$26,2,FALSE),0),1.6))</f>
        <v>1.6</v>
      </c>
      <c r="T1722" s="6">
        <v>1.9325000000000001</v>
      </c>
      <c r="U1722" s="6">
        <f t="shared" si="26"/>
        <v>1.9325000000000001</v>
      </c>
      <c r="V1722" t="s">
        <v>2799</v>
      </c>
    </row>
    <row r="1723" spans="1:22" hidden="1">
      <c r="A1723">
        <v>843</v>
      </c>
      <c r="B1723" s="30">
        <v>2</v>
      </c>
      <c r="C1723" s="30" t="s">
        <v>19</v>
      </c>
      <c r="D1723" s="30" t="s">
        <v>4</v>
      </c>
      <c r="E1723" s="30">
        <v>23</v>
      </c>
      <c r="F1723" s="30">
        <v>77</v>
      </c>
      <c r="G1723" s="30" t="s">
        <v>3705</v>
      </c>
      <c r="H1723" s="30" t="s">
        <v>439</v>
      </c>
      <c r="I1723" s="30">
        <v>0</v>
      </c>
      <c r="J1723" s="30">
        <v>1</v>
      </c>
      <c r="K1723" s="30">
        <v>0</v>
      </c>
      <c r="L1723" s="30">
        <v>0</v>
      </c>
      <c r="M1723" s="30" t="s">
        <v>1532</v>
      </c>
      <c r="N1723" s="30">
        <v>8</v>
      </c>
      <c r="O1723" s="22">
        <v>8</v>
      </c>
      <c r="P1723" s="22">
        <v>0</v>
      </c>
      <c r="Q1723" s="22">
        <v>1</v>
      </c>
      <c r="R1723">
        <f>IFERROR(IF(I1723=1,VLOOKUP(F1723,Lookup!$A$2:$B$15,2,FALSE),0),0.5)</f>
        <v>0</v>
      </c>
      <c r="S1723">
        <f>IF(K1723=1,1,IFERROR(IF(H1723="pass",VLOOKUP(F1723,[1]Lookup!$D$2:$E$26,2,FALSE),0),1.6))</f>
        <v>1.8</v>
      </c>
      <c r="T1723" s="6">
        <v>1.74</v>
      </c>
      <c r="U1723" s="6">
        <f t="shared" si="26"/>
        <v>1.7796000000000003</v>
      </c>
      <c r="V1723" t="s">
        <v>51</v>
      </c>
    </row>
    <row r="1724" spans="1:22" hidden="1">
      <c r="A1724">
        <v>848</v>
      </c>
      <c r="B1724" s="30">
        <v>2</v>
      </c>
      <c r="C1724" s="30" t="s">
        <v>0</v>
      </c>
      <c r="D1724" s="30" t="s">
        <v>9</v>
      </c>
      <c r="E1724" s="30">
        <v>73</v>
      </c>
      <c r="F1724" s="30">
        <v>27</v>
      </c>
      <c r="G1724" s="30" t="s">
        <v>3710</v>
      </c>
      <c r="H1724" s="30" t="s">
        <v>439</v>
      </c>
      <c r="I1724" s="30">
        <v>0</v>
      </c>
      <c r="J1724" s="30">
        <v>1</v>
      </c>
      <c r="K1724" s="30">
        <v>0</v>
      </c>
      <c r="L1724" s="30">
        <v>0</v>
      </c>
      <c r="M1724" s="30" t="s">
        <v>756</v>
      </c>
      <c r="N1724" s="30">
        <v>45</v>
      </c>
      <c r="O1724" s="22">
        <v>45</v>
      </c>
      <c r="P1724" s="22">
        <v>0</v>
      </c>
      <c r="Q1724" s="22">
        <v>1</v>
      </c>
      <c r="R1724">
        <f>IFERROR(IF(I1724=1,VLOOKUP(F1724,Lookup!$A$2:$B$15,2,FALSE),0),0.5)</f>
        <v>0</v>
      </c>
      <c r="S1724">
        <f>IF(K1724=1,1,IFERROR(IF(H1724="pass",VLOOKUP(F1724,[1]Lookup!$D$2:$E$26,2,FALSE),0),1.6))</f>
        <v>1.6</v>
      </c>
      <c r="T1724" s="6">
        <v>2.3875000000000002</v>
      </c>
      <c r="U1724" s="6">
        <f t="shared" si="26"/>
        <v>2.3875000000000002</v>
      </c>
      <c r="V1724" t="s">
        <v>136</v>
      </c>
    </row>
    <row r="1725" spans="1:22" hidden="1">
      <c r="A1725">
        <v>849</v>
      </c>
      <c r="B1725" s="30">
        <v>2</v>
      </c>
      <c r="C1725" s="30" t="s">
        <v>0</v>
      </c>
      <c r="D1725" s="30" t="s">
        <v>9</v>
      </c>
      <c r="E1725" s="30">
        <v>73</v>
      </c>
      <c r="F1725" s="30">
        <v>27</v>
      </c>
      <c r="G1725" s="30" t="s">
        <v>3711</v>
      </c>
      <c r="H1725" s="30" t="s">
        <v>439</v>
      </c>
      <c r="I1725" s="30">
        <v>0</v>
      </c>
      <c r="J1725" s="30">
        <v>1</v>
      </c>
      <c r="K1725" s="30">
        <v>0</v>
      </c>
      <c r="L1725" s="30">
        <v>0</v>
      </c>
      <c r="M1725" s="30" t="s">
        <v>747</v>
      </c>
      <c r="N1725" s="30">
        <v>7</v>
      </c>
      <c r="O1725" s="22">
        <v>7</v>
      </c>
      <c r="P1725" s="22">
        <v>0</v>
      </c>
      <c r="Q1725" s="22">
        <v>1</v>
      </c>
      <c r="R1725">
        <f>IFERROR(IF(I1725=1,VLOOKUP(F1725,Lookup!$A$2:$B$15,2,FALSE),0),0.5)</f>
        <v>0</v>
      </c>
      <c r="S1725">
        <f>IF(K1725=1,1,IFERROR(IF(H1725="pass",VLOOKUP(F1725,[1]Lookup!$D$2:$E$26,2,FALSE),0),1.6))</f>
        <v>1.6</v>
      </c>
      <c r="T1725" s="6">
        <v>1.7225000000000001</v>
      </c>
      <c r="U1725" s="6">
        <f t="shared" si="26"/>
        <v>1.7225000000000001</v>
      </c>
      <c r="V1725" t="s">
        <v>535</v>
      </c>
    </row>
    <row r="1726" spans="1:22" hidden="1">
      <c r="A1726">
        <v>852</v>
      </c>
      <c r="B1726" s="30">
        <v>2</v>
      </c>
      <c r="C1726" s="30" t="s">
        <v>0</v>
      </c>
      <c r="D1726" s="30" t="s">
        <v>9</v>
      </c>
      <c r="E1726" s="30">
        <v>64</v>
      </c>
      <c r="F1726" s="30">
        <v>36</v>
      </c>
      <c r="G1726" s="30" t="s">
        <v>3714</v>
      </c>
      <c r="H1726" s="30" t="s">
        <v>439</v>
      </c>
      <c r="I1726" s="30">
        <v>0</v>
      </c>
      <c r="J1726" s="30">
        <v>1</v>
      </c>
      <c r="K1726" s="30">
        <v>0</v>
      </c>
      <c r="L1726" s="30">
        <v>0</v>
      </c>
      <c r="M1726" s="30" t="s">
        <v>756</v>
      </c>
      <c r="N1726" s="30">
        <v>8</v>
      </c>
      <c r="O1726" s="22">
        <v>8</v>
      </c>
      <c r="P1726" s="22">
        <v>0</v>
      </c>
      <c r="Q1726" s="22">
        <v>1</v>
      </c>
      <c r="R1726">
        <f>IFERROR(IF(I1726=1,VLOOKUP(F1726,Lookup!$A$2:$B$15,2,FALSE),0),0.5)</f>
        <v>0</v>
      </c>
      <c r="S1726">
        <f>IF(K1726=1,1,IFERROR(IF(H1726="pass",VLOOKUP(F1726,[1]Lookup!$D$2:$E$26,2,FALSE),0),1.6))</f>
        <v>1.6</v>
      </c>
      <c r="T1726" s="6">
        <v>1.74</v>
      </c>
      <c r="U1726" s="6">
        <f t="shared" si="26"/>
        <v>1.74</v>
      </c>
      <c r="V1726" t="s">
        <v>136</v>
      </c>
    </row>
    <row r="1727" spans="1:22" hidden="1">
      <c r="A1727">
        <v>859</v>
      </c>
      <c r="B1727" s="30">
        <v>2</v>
      </c>
      <c r="C1727" s="30" t="s">
        <v>9</v>
      </c>
      <c r="D1727" s="30" t="s">
        <v>0</v>
      </c>
      <c r="E1727" s="30">
        <v>70</v>
      </c>
      <c r="F1727" s="30">
        <v>30</v>
      </c>
      <c r="G1727" s="30" t="s">
        <v>3722</v>
      </c>
      <c r="H1727" s="30" t="s">
        <v>439</v>
      </c>
      <c r="I1727" s="30">
        <v>0</v>
      </c>
      <c r="J1727" s="30">
        <v>1</v>
      </c>
      <c r="K1727" s="30">
        <v>0</v>
      </c>
      <c r="L1727" s="30">
        <v>0</v>
      </c>
      <c r="M1727" s="30" t="s">
        <v>1049</v>
      </c>
      <c r="N1727" s="30">
        <v>9</v>
      </c>
      <c r="O1727" s="22">
        <v>9</v>
      </c>
      <c r="P1727" s="22">
        <v>0</v>
      </c>
      <c r="Q1727" s="22">
        <v>1</v>
      </c>
      <c r="R1727">
        <f>IFERROR(IF(I1727=1,VLOOKUP(F1727,Lookup!$A$2:$B$15,2,FALSE),0),0.5)</f>
        <v>0</v>
      </c>
      <c r="S1727">
        <f>IF(K1727=1,1,IFERROR(IF(H1727="pass",VLOOKUP(F1727,[1]Lookup!$D$2:$E$26,2,FALSE),0),1.6))</f>
        <v>1.6</v>
      </c>
      <c r="T1727" s="6">
        <v>1.7575000000000001</v>
      </c>
      <c r="U1727" s="6">
        <f t="shared" si="26"/>
        <v>1.7575000000000001</v>
      </c>
      <c r="V1727" t="s">
        <v>143</v>
      </c>
    </row>
    <row r="1728" spans="1:22" hidden="1">
      <c r="A1728">
        <v>862</v>
      </c>
      <c r="B1728" s="30">
        <v>2</v>
      </c>
      <c r="C1728" s="30" t="s">
        <v>9</v>
      </c>
      <c r="D1728" s="30" t="s">
        <v>0</v>
      </c>
      <c r="E1728" s="30">
        <v>43</v>
      </c>
      <c r="F1728" s="30">
        <v>57</v>
      </c>
      <c r="G1728" s="30" t="s">
        <v>3725</v>
      </c>
      <c r="H1728" s="30" t="s">
        <v>439</v>
      </c>
      <c r="I1728" s="30">
        <v>0</v>
      </c>
      <c r="J1728" s="30">
        <v>1</v>
      </c>
      <c r="K1728" s="30">
        <v>0</v>
      </c>
      <c r="L1728" s="30">
        <v>0</v>
      </c>
      <c r="M1728" s="30" t="s">
        <v>1025</v>
      </c>
      <c r="N1728" s="30">
        <v>0</v>
      </c>
      <c r="O1728" s="22">
        <v>0</v>
      </c>
      <c r="P1728" s="22">
        <v>0</v>
      </c>
      <c r="Q1728" s="22">
        <v>1</v>
      </c>
      <c r="R1728">
        <f>IFERROR(IF(I1728=1,VLOOKUP(F1728,Lookup!$A$2:$B$15,2,FALSE),0),0.5)</f>
        <v>0</v>
      </c>
      <c r="S1728">
        <f>IF(K1728=1,1,IFERROR(IF(H1728="pass",VLOOKUP(F1728,[1]Lookup!$D$2:$E$26,2,FALSE),0),1.6))</f>
        <v>1.6</v>
      </c>
      <c r="T1728" s="6">
        <v>1.6</v>
      </c>
      <c r="U1728" s="6">
        <f t="shared" si="26"/>
        <v>1.6</v>
      </c>
      <c r="V1728" t="s">
        <v>175</v>
      </c>
    </row>
    <row r="1729" spans="1:22" hidden="1">
      <c r="A1729">
        <v>863</v>
      </c>
      <c r="B1729" s="30">
        <v>2</v>
      </c>
      <c r="C1729" s="30" t="s">
        <v>9</v>
      </c>
      <c r="D1729" s="30" t="s">
        <v>0</v>
      </c>
      <c r="E1729" s="30">
        <v>33</v>
      </c>
      <c r="F1729" s="30">
        <v>67</v>
      </c>
      <c r="G1729" s="30" t="s">
        <v>3726</v>
      </c>
      <c r="H1729" s="30" t="s">
        <v>439</v>
      </c>
      <c r="I1729" s="30">
        <v>0</v>
      </c>
      <c r="J1729" s="30">
        <v>1</v>
      </c>
      <c r="K1729" s="30">
        <v>0</v>
      </c>
      <c r="L1729" s="30">
        <v>0</v>
      </c>
      <c r="M1729" s="30" t="s">
        <v>1034</v>
      </c>
      <c r="N1729" s="30">
        <v>33</v>
      </c>
      <c r="O1729" s="22">
        <v>33</v>
      </c>
      <c r="P1729" s="22">
        <v>0</v>
      </c>
      <c r="Q1729" s="22">
        <v>1</v>
      </c>
      <c r="R1729">
        <f>IFERROR(IF(I1729=1,VLOOKUP(F1729,Lookup!$A$2:$B$15,2,FALSE),0),0.5)</f>
        <v>0</v>
      </c>
      <c r="S1729">
        <f>IF(K1729=1,1,IFERROR(IF(H1729="pass",VLOOKUP(F1729,[1]Lookup!$D$2:$E$26,2,FALSE),0),1.6))</f>
        <v>1.6</v>
      </c>
      <c r="T1729" s="6">
        <v>2.1775000000000002</v>
      </c>
      <c r="U1729" s="6">
        <f t="shared" si="26"/>
        <v>2.1775000000000002</v>
      </c>
      <c r="V1729" t="s">
        <v>86</v>
      </c>
    </row>
    <row r="1730" spans="1:22" hidden="1">
      <c r="A1730">
        <v>870</v>
      </c>
      <c r="B1730" s="30">
        <v>2</v>
      </c>
      <c r="C1730" s="30" t="s">
        <v>0</v>
      </c>
      <c r="D1730" s="30" t="s">
        <v>9</v>
      </c>
      <c r="E1730" s="30">
        <v>24</v>
      </c>
      <c r="F1730" s="30">
        <v>76</v>
      </c>
      <c r="G1730" s="30" t="s">
        <v>3733</v>
      </c>
      <c r="H1730" s="30" t="s">
        <v>439</v>
      </c>
      <c r="I1730" s="30">
        <v>0</v>
      </c>
      <c r="J1730" s="30">
        <v>1</v>
      </c>
      <c r="K1730" s="30">
        <v>0</v>
      </c>
      <c r="L1730" s="30">
        <v>0</v>
      </c>
      <c r="M1730" s="30" t="s">
        <v>747</v>
      </c>
      <c r="N1730" s="30">
        <v>24</v>
      </c>
      <c r="O1730" s="22">
        <v>24</v>
      </c>
      <c r="P1730" s="22">
        <v>0</v>
      </c>
      <c r="Q1730" s="22">
        <v>1</v>
      </c>
      <c r="R1730">
        <f>IFERROR(IF(I1730=1,VLOOKUP(F1730,Lookup!$A$2:$B$15,2,FALSE),0),0.5)</f>
        <v>0</v>
      </c>
      <c r="S1730">
        <f>IF(K1730=1,1,IFERROR(IF(H1730="pass",VLOOKUP(F1730,[1]Lookup!$D$2:$E$26,2,FALSE),0),1.6))</f>
        <v>1.8</v>
      </c>
      <c r="T1730" s="6">
        <v>2.02</v>
      </c>
      <c r="U1730" s="6">
        <f t="shared" si="26"/>
        <v>1.8748000000000002</v>
      </c>
      <c r="V1730" t="s">
        <v>535</v>
      </c>
    </row>
    <row r="1731" spans="1:22" hidden="1">
      <c r="A1731">
        <v>871</v>
      </c>
      <c r="B1731" s="30">
        <v>2</v>
      </c>
      <c r="C1731" s="30" t="s">
        <v>0</v>
      </c>
      <c r="D1731" s="30" t="s">
        <v>9</v>
      </c>
      <c r="E1731" s="30">
        <v>24</v>
      </c>
      <c r="F1731" s="30">
        <v>76</v>
      </c>
      <c r="G1731" s="30" t="s">
        <v>3734</v>
      </c>
      <c r="H1731" s="30" t="s">
        <v>439</v>
      </c>
      <c r="I1731" s="30">
        <v>0</v>
      </c>
      <c r="J1731" s="30">
        <v>1</v>
      </c>
      <c r="K1731" s="30">
        <v>0</v>
      </c>
      <c r="L1731" s="30">
        <v>0</v>
      </c>
      <c r="M1731" s="30" t="s">
        <v>756</v>
      </c>
      <c r="N1731" s="30">
        <v>-5</v>
      </c>
      <c r="O1731" s="22">
        <v>-5</v>
      </c>
      <c r="P1731" s="22">
        <v>0</v>
      </c>
      <c r="Q1731" s="22">
        <v>1</v>
      </c>
      <c r="R1731">
        <f>IFERROR(IF(I1731=1,VLOOKUP(F1731,Lookup!$A$2:$B$15,2,FALSE),0),0.5)</f>
        <v>0</v>
      </c>
      <c r="S1731">
        <f>IF(K1731=1,1,IFERROR(IF(H1731="pass",VLOOKUP(F1731,[1]Lookup!$D$2:$E$26,2,FALSE),0),1.6))</f>
        <v>1.8</v>
      </c>
      <c r="T1731" s="6">
        <v>1.5125000000000002</v>
      </c>
      <c r="U1731" s="6">
        <f t="shared" ref="U1731:U1794" si="27">R1731+IF(S1731&gt;=3.2,S1731,IF(AND(S1731&lt;3.2,S1731&gt;=1.8),S1731*0.66+T1731*0.34,T1731))+K1731*0.4735*2</f>
        <v>1.7022500000000003</v>
      </c>
      <c r="V1731" t="s">
        <v>136</v>
      </c>
    </row>
    <row r="1732" spans="1:22" hidden="1">
      <c r="A1732">
        <v>872</v>
      </c>
      <c r="B1732" s="30">
        <v>2</v>
      </c>
      <c r="C1732" s="30" t="s">
        <v>0</v>
      </c>
      <c r="D1732" s="30" t="s">
        <v>9</v>
      </c>
      <c r="E1732" s="30">
        <v>28</v>
      </c>
      <c r="F1732" s="30">
        <v>72</v>
      </c>
      <c r="G1732" s="30" t="s">
        <v>3735</v>
      </c>
      <c r="H1732" s="30" t="s">
        <v>439</v>
      </c>
      <c r="I1732" s="30">
        <v>0</v>
      </c>
      <c r="J1732" s="30">
        <v>1</v>
      </c>
      <c r="K1732" s="30">
        <v>0</v>
      </c>
      <c r="L1732" s="30">
        <v>0</v>
      </c>
      <c r="M1732" s="30" t="s">
        <v>756</v>
      </c>
      <c r="N1732" s="30">
        <v>28</v>
      </c>
      <c r="O1732" s="22">
        <v>28</v>
      </c>
      <c r="P1732" s="22">
        <v>0</v>
      </c>
      <c r="Q1732" s="22">
        <v>1</v>
      </c>
      <c r="R1732">
        <f>IFERROR(IF(I1732=1,VLOOKUP(F1732,Lookup!$A$2:$B$15,2,FALSE),0),0.5)</f>
        <v>0</v>
      </c>
      <c r="S1732">
        <f>IF(K1732=1,1,IFERROR(IF(H1732="pass",VLOOKUP(F1732,[1]Lookup!$D$2:$E$26,2,FALSE),0),1.6))</f>
        <v>1.6</v>
      </c>
      <c r="T1732" s="6">
        <v>2.09</v>
      </c>
      <c r="U1732" s="6">
        <f t="shared" si="27"/>
        <v>2.09</v>
      </c>
      <c r="V1732" t="s">
        <v>136</v>
      </c>
    </row>
    <row r="1733" spans="1:22" hidden="1">
      <c r="A1733">
        <v>878</v>
      </c>
      <c r="B1733" s="30">
        <v>2</v>
      </c>
      <c r="C1733" s="30" t="s">
        <v>0</v>
      </c>
      <c r="D1733" s="30" t="s">
        <v>9</v>
      </c>
      <c r="E1733" s="30">
        <v>67</v>
      </c>
      <c r="F1733" s="30">
        <v>33</v>
      </c>
      <c r="G1733" s="30" t="s">
        <v>3742</v>
      </c>
      <c r="H1733" s="30" t="s">
        <v>439</v>
      </c>
      <c r="I1733" s="30">
        <v>0</v>
      </c>
      <c r="J1733" s="30">
        <v>1</v>
      </c>
      <c r="K1733" s="30">
        <v>0</v>
      </c>
      <c r="L1733" s="30">
        <v>0</v>
      </c>
      <c r="M1733" s="30" t="s">
        <v>749</v>
      </c>
      <c r="N1733" s="30">
        <v>2</v>
      </c>
      <c r="O1733" s="22">
        <v>2</v>
      </c>
      <c r="P1733" s="22">
        <v>0</v>
      </c>
      <c r="Q1733" s="22">
        <v>1</v>
      </c>
      <c r="R1733">
        <f>IFERROR(IF(I1733=1,VLOOKUP(F1733,Lookup!$A$2:$B$15,2,FALSE),0),0.5)</f>
        <v>0</v>
      </c>
      <c r="S1733">
        <f>IF(K1733=1,1,IFERROR(IF(H1733="pass",VLOOKUP(F1733,[1]Lookup!$D$2:$E$26,2,FALSE),0),1.6))</f>
        <v>1.6</v>
      </c>
      <c r="T1733" s="6">
        <v>1.635</v>
      </c>
      <c r="U1733" s="6">
        <f t="shared" si="27"/>
        <v>1.635</v>
      </c>
      <c r="V1733" t="s">
        <v>135</v>
      </c>
    </row>
    <row r="1734" spans="1:22" hidden="1">
      <c r="A1734">
        <v>883</v>
      </c>
      <c r="B1734" s="30">
        <v>2</v>
      </c>
      <c r="C1734" s="30" t="s">
        <v>9</v>
      </c>
      <c r="D1734" s="30" t="s">
        <v>0</v>
      </c>
      <c r="E1734" s="30">
        <v>71</v>
      </c>
      <c r="F1734" s="30">
        <v>29</v>
      </c>
      <c r="G1734" s="30" t="s">
        <v>3747</v>
      </c>
      <c r="H1734" s="30" t="s">
        <v>439</v>
      </c>
      <c r="I1734" s="30">
        <v>0</v>
      </c>
      <c r="J1734" s="30">
        <v>1</v>
      </c>
      <c r="K1734" s="30">
        <v>0</v>
      </c>
      <c r="L1734" s="30">
        <v>0</v>
      </c>
      <c r="M1734" s="30" t="s">
        <v>1034</v>
      </c>
      <c r="N1734" s="30">
        <v>6</v>
      </c>
      <c r="O1734" s="22">
        <v>6</v>
      </c>
      <c r="P1734" s="22">
        <v>0</v>
      </c>
      <c r="Q1734" s="22">
        <v>1</v>
      </c>
      <c r="R1734">
        <f>IFERROR(IF(I1734=1,VLOOKUP(F1734,Lookup!$A$2:$B$15,2,FALSE),0),0.5)</f>
        <v>0</v>
      </c>
      <c r="S1734">
        <f>IF(K1734=1,1,IFERROR(IF(H1734="pass",VLOOKUP(F1734,[1]Lookup!$D$2:$E$26,2,FALSE),0),1.6))</f>
        <v>1.6</v>
      </c>
      <c r="T1734" s="6">
        <v>1.7050000000000001</v>
      </c>
      <c r="U1734" s="6">
        <f t="shared" si="27"/>
        <v>1.7050000000000001</v>
      </c>
      <c r="V1734" t="s">
        <v>86</v>
      </c>
    </row>
    <row r="1735" spans="1:22" hidden="1">
      <c r="A1735">
        <v>884</v>
      </c>
      <c r="B1735" s="30">
        <v>2</v>
      </c>
      <c r="C1735" s="30" t="s">
        <v>9</v>
      </c>
      <c r="D1735" s="30" t="s">
        <v>0</v>
      </c>
      <c r="E1735" s="30">
        <v>61</v>
      </c>
      <c r="F1735" s="30">
        <v>39</v>
      </c>
      <c r="G1735" s="30" t="s">
        <v>3748</v>
      </c>
      <c r="H1735" s="30" t="s">
        <v>439</v>
      </c>
      <c r="I1735" s="30">
        <v>0</v>
      </c>
      <c r="J1735" s="30">
        <v>1</v>
      </c>
      <c r="K1735" s="30">
        <v>0</v>
      </c>
      <c r="L1735" s="30">
        <v>0</v>
      </c>
      <c r="M1735" s="30" t="s">
        <v>1049</v>
      </c>
      <c r="N1735" s="30">
        <v>16</v>
      </c>
      <c r="O1735" s="22">
        <v>16</v>
      </c>
      <c r="P1735" s="22">
        <v>0</v>
      </c>
      <c r="Q1735" s="22">
        <v>1</v>
      </c>
      <c r="R1735">
        <f>IFERROR(IF(I1735=1,VLOOKUP(F1735,Lookup!$A$2:$B$15,2,FALSE),0),0.5)</f>
        <v>0</v>
      </c>
      <c r="S1735">
        <f>IF(K1735=1,1,IFERROR(IF(H1735="pass",VLOOKUP(F1735,[1]Lookup!$D$2:$E$26,2,FALSE),0),1.6))</f>
        <v>1.6</v>
      </c>
      <c r="T1735" s="6">
        <v>1.8800000000000001</v>
      </c>
      <c r="U1735" s="6">
        <f t="shared" si="27"/>
        <v>1.8800000000000001</v>
      </c>
      <c r="V1735" t="s">
        <v>143</v>
      </c>
    </row>
    <row r="1736" spans="1:22" hidden="1">
      <c r="A1736">
        <v>885</v>
      </c>
      <c r="B1736" s="30">
        <v>2</v>
      </c>
      <c r="C1736" s="30" t="s">
        <v>9</v>
      </c>
      <c r="D1736" s="30" t="s">
        <v>0</v>
      </c>
      <c r="E1736" s="30">
        <v>61</v>
      </c>
      <c r="F1736" s="30">
        <v>39</v>
      </c>
      <c r="G1736" s="30" t="s">
        <v>3749</v>
      </c>
      <c r="H1736" s="30" t="s">
        <v>439</v>
      </c>
      <c r="I1736" s="30">
        <v>0</v>
      </c>
      <c r="J1736" s="30">
        <v>1</v>
      </c>
      <c r="K1736" s="30">
        <v>0</v>
      </c>
      <c r="L1736" s="30">
        <v>0</v>
      </c>
      <c r="M1736" s="30" t="s">
        <v>1049</v>
      </c>
      <c r="N1736" s="30">
        <v>29</v>
      </c>
      <c r="O1736" s="22">
        <v>29</v>
      </c>
      <c r="P1736" s="22">
        <v>0</v>
      </c>
      <c r="Q1736" s="22">
        <v>1</v>
      </c>
      <c r="R1736">
        <f>IFERROR(IF(I1736=1,VLOOKUP(F1736,Lookup!$A$2:$B$15,2,FALSE),0),0.5)</f>
        <v>0</v>
      </c>
      <c r="S1736">
        <f>IF(K1736=1,1,IFERROR(IF(H1736="pass",VLOOKUP(F1736,[1]Lookup!$D$2:$E$26,2,FALSE),0),1.6))</f>
        <v>1.6</v>
      </c>
      <c r="T1736" s="6">
        <v>2.1074999999999999</v>
      </c>
      <c r="U1736" s="6">
        <f t="shared" si="27"/>
        <v>2.1074999999999999</v>
      </c>
      <c r="V1736" t="s">
        <v>143</v>
      </c>
    </row>
    <row r="1737" spans="1:22" hidden="1">
      <c r="A1737">
        <v>886</v>
      </c>
      <c r="B1737" s="30">
        <v>2</v>
      </c>
      <c r="C1737" s="30" t="s">
        <v>9</v>
      </c>
      <c r="D1737" s="30" t="s">
        <v>0</v>
      </c>
      <c r="E1737" s="30">
        <v>61</v>
      </c>
      <c r="F1737" s="30">
        <v>39</v>
      </c>
      <c r="G1737" s="30" t="s">
        <v>3750</v>
      </c>
      <c r="H1737" s="30" t="s">
        <v>439</v>
      </c>
      <c r="I1737" s="30">
        <v>0</v>
      </c>
      <c r="J1737" s="30">
        <v>1</v>
      </c>
      <c r="K1737" s="30">
        <v>0</v>
      </c>
      <c r="L1737" s="30">
        <v>0</v>
      </c>
      <c r="M1737" s="30" t="s">
        <v>1034</v>
      </c>
      <c r="N1737" s="30">
        <v>13</v>
      </c>
      <c r="O1737" s="22">
        <v>13</v>
      </c>
      <c r="P1737" s="22">
        <v>0</v>
      </c>
      <c r="Q1737" s="22">
        <v>1</v>
      </c>
      <c r="R1737">
        <f>IFERROR(IF(I1737=1,VLOOKUP(F1737,Lookup!$A$2:$B$15,2,FALSE),0),0.5)</f>
        <v>0</v>
      </c>
      <c r="S1737">
        <f>IF(K1737=1,1,IFERROR(IF(H1737="pass",VLOOKUP(F1737,[1]Lookup!$D$2:$E$26,2,FALSE),0),1.6))</f>
        <v>1.6</v>
      </c>
      <c r="T1737" s="6">
        <v>1.8275000000000001</v>
      </c>
      <c r="U1737" s="6">
        <f t="shared" si="27"/>
        <v>1.8275000000000001</v>
      </c>
      <c r="V1737" t="s">
        <v>86</v>
      </c>
    </row>
    <row r="1738" spans="1:22" hidden="1">
      <c r="A1738">
        <v>889</v>
      </c>
      <c r="B1738" s="30">
        <v>2</v>
      </c>
      <c r="C1738" s="30" t="s">
        <v>0</v>
      </c>
      <c r="D1738" s="30" t="s">
        <v>9</v>
      </c>
      <c r="E1738" s="30">
        <v>48</v>
      </c>
      <c r="F1738" s="30">
        <v>52</v>
      </c>
      <c r="G1738" s="30" t="s">
        <v>3753</v>
      </c>
      <c r="H1738" s="30" t="s">
        <v>439</v>
      </c>
      <c r="I1738" s="30">
        <v>0</v>
      </c>
      <c r="J1738" s="30">
        <v>1</v>
      </c>
      <c r="K1738" s="30">
        <v>0</v>
      </c>
      <c r="L1738" s="30">
        <v>0</v>
      </c>
      <c r="M1738" s="30" t="s">
        <v>756</v>
      </c>
      <c r="N1738" s="30">
        <v>16</v>
      </c>
      <c r="O1738" s="22">
        <v>16</v>
      </c>
      <c r="P1738" s="22">
        <v>0</v>
      </c>
      <c r="Q1738" s="22">
        <v>1</v>
      </c>
      <c r="R1738">
        <f>IFERROR(IF(I1738=1,VLOOKUP(F1738,Lookup!$A$2:$B$15,2,FALSE),0),0.5)</f>
        <v>0</v>
      </c>
      <c r="S1738">
        <f>IF(K1738=1,1,IFERROR(IF(H1738="pass",VLOOKUP(F1738,[1]Lookup!$D$2:$E$26,2,FALSE),0),1.6))</f>
        <v>1.6</v>
      </c>
      <c r="T1738" s="6">
        <v>1.8800000000000001</v>
      </c>
      <c r="U1738" s="6">
        <f t="shared" si="27"/>
        <v>1.8800000000000001</v>
      </c>
      <c r="V1738" t="s">
        <v>136</v>
      </c>
    </row>
    <row r="1739" spans="1:22" hidden="1">
      <c r="A1739">
        <v>890</v>
      </c>
      <c r="B1739" s="30">
        <v>2</v>
      </c>
      <c r="C1739" s="30" t="s">
        <v>0</v>
      </c>
      <c r="D1739" s="30" t="s">
        <v>9</v>
      </c>
      <c r="E1739" s="30">
        <v>28</v>
      </c>
      <c r="F1739" s="30">
        <v>72</v>
      </c>
      <c r="G1739" s="30" t="s">
        <v>3754</v>
      </c>
      <c r="H1739" s="30" t="s">
        <v>439</v>
      </c>
      <c r="I1739" s="30">
        <v>0</v>
      </c>
      <c r="J1739" s="30">
        <v>1</v>
      </c>
      <c r="K1739" s="30">
        <v>0</v>
      </c>
      <c r="L1739" s="30">
        <v>0</v>
      </c>
      <c r="M1739" s="30" t="s">
        <v>749</v>
      </c>
      <c r="N1739" s="30">
        <v>8</v>
      </c>
      <c r="O1739" s="22">
        <v>8</v>
      </c>
      <c r="P1739" s="22">
        <v>0</v>
      </c>
      <c r="Q1739" s="22">
        <v>1</v>
      </c>
      <c r="R1739">
        <f>IFERROR(IF(I1739=1,VLOOKUP(F1739,Lookup!$A$2:$B$15,2,FALSE),0),0.5)</f>
        <v>0</v>
      </c>
      <c r="S1739">
        <f>IF(K1739=1,1,IFERROR(IF(H1739="pass",VLOOKUP(F1739,[1]Lookup!$D$2:$E$26,2,FALSE),0),1.6))</f>
        <v>1.6</v>
      </c>
      <c r="T1739" s="6">
        <v>1.74</v>
      </c>
      <c r="U1739" s="6">
        <f t="shared" si="27"/>
        <v>1.74</v>
      </c>
      <c r="V1739" t="s">
        <v>135</v>
      </c>
    </row>
    <row r="1740" spans="1:22" hidden="1">
      <c r="A1740">
        <v>892</v>
      </c>
      <c r="B1740" s="30">
        <v>2</v>
      </c>
      <c r="C1740" s="30" t="s">
        <v>0</v>
      </c>
      <c r="D1740" s="30" t="s">
        <v>9</v>
      </c>
      <c r="E1740" s="30">
        <v>16</v>
      </c>
      <c r="F1740" s="30">
        <v>84</v>
      </c>
      <c r="G1740" s="30" t="s">
        <v>3756</v>
      </c>
      <c r="H1740" s="30" t="s">
        <v>439</v>
      </c>
      <c r="I1740" s="30">
        <v>0</v>
      </c>
      <c r="J1740" s="30">
        <v>1</v>
      </c>
      <c r="K1740" s="30">
        <v>0</v>
      </c>
      <c r="L1740" s="30">
        <v>0</v>
      </c>
      <c r="M1740" s="30" t="s">
        <v>756</v>
      </c>
      <c r="N1740" s="30">
        <v>3</v>
      </c>
      <c r="O1740" s="22">
        <v>3</v>
      </c>
      <c r="P1740" s="22">
        <v>0</v>
      </c>
      <c r="Q1740" s="22">
        <v>1</v>
      </c>
      <c r="R1740">
        <f>IFERROR(IF(I1740=1,VLOOKUP(F1740,Lookup!$A$2:$B$15,2,FALSE),0),0.5)</f>
        <v>0</v>
      </c>
      <c r="S1740">
        <f>IF(K1740=1,1,IFERROR(IF(H1740="pass",VLOOKUP(F1740,[1]Lookup!$D$2:$E$26,2,FALSE),0),1.6))</f>
        <v>2</v>
      </c>
      <c r="T1740" s="6">
        <v>1.6525000000000001</v>
      </c>
      <c r="U1740" s="6">
        <f t="shared" si="27"/>
        <v>1.88185</v>
      </c>
      <c r="V1740" t="s">
        <v>136</v>
      </c>
    </row>
    <row r="1741" spans="1:22" hidden="1">
      <c r="A1741">
        <v>894</v>
      </c>
      <c r="B1741" s="30">
        <v>2</v>
      </c>
      <c r="C1741" s="30" t="s">
        <v>0</v>
      </c>
      <c r="D1741" s="30" t="s">
        <v>9</v>
      </c>
      <c r="E1741" s="30">
        <v>21</v>
      </c>
      <c r="F1741" s="30">
        <v>79</v>
      </c>
      <c r="G1741" s="30" t="s">
        <v>3758</v>
      </c>
      <c r="H1741" s="30" t="s">
        <v>439</v>
      </c>
      <c r="I1741" s="30">
        <v>0</v>
      </c>
      <c r="J1741" s="30">
        <v>1</v>
      </c>
      <c r="K1741" s="30">
        <v>0</v>
      </c>
      <c r="L1741" s="30">
        <v>0</v>
      </c>
      <c r="M1741" s="30" t="s">
        <v>744</v>
      </c>
      <c r="N1741" s="30">
        <v>1</v>
      </c>
      <c r="O1741" s="22">
        <v>1</v>
      </c>
      <c r="P1741" s="22">
        <v>0</v>
      </c>
      <c r="Q1741" s="22">
        <v>1</v>
      </c>
      <c r="R1741">
        <f>IFERROR(IF(I1741=1,VLOOKUP(F1741,Lookup!$A$2:$B$15,2,FALSE),0),0.5)</f>
        <v>0</v>
      </c>
      <c r="S1741">
        <f>IF(K1741=1,1,IFERROR(IF(H1741="pass",VLOOKUP(F1741,[1]Lookup!$D$2:$E$26,2,FALSE),0),1.6))</f>
        <v>1.8</v>
      </c>
      <c r="T1741" s="6">
        <v>1.6175000000000002</v>
      </c>
      <c r="U1741" s="6">
        <f t="shared" si="27"/>
        <v>1.7379500000000001</v>
      </c>
      <c r="V1741" t="s">
        <v>544</v>
      </c>
    </row>
    <row r="1742" spans="1:22" hidden="1">
      <c r="A1742">
        <v>895</v>
      </c>
      <c r="B1742" s="30">
        <v>2</v>
      </c>
      <c r="C1742" s="30" t="s">
        <v>0</v>
      </c>
      <c r="D1742" s="30" t="s">
        <v>9</v>
      </c>
      <c r="E1742" s="30">
        <v>12</v>
      </c>
      <c r="F1742" s="30">
        <v>88</v>
      </c>
      <c r="G1742" s="30" t="s">
        <v>3759</v>
      </c>
      <c r="H1742" s="30" t="s">
        <v>439</v>
      </c>
      <c r="I1742" s="30">
        <v>0</v>
      </c>
      <c r="J1742" s="30">
        <v>1</v>
      </c>
      <c r="K1742" s="30">
        <v>0</v>
      </c>
      <c r="L1742" s="30">
        <v>0</v>
      </c>
      <c r="M1742" s="30" t="s">
        <v>744</v>
      </c>
      <c r="N1742" s="30">
        <v>2</v>
      </c>
      <c r="O1742" s="22">
        <v>2</v>
      </c>
      <c r="P1742" s="22">
        <v>0</v>
      </c>
      <c r="Q1742" s="22">
        <v>1</v>
      </c>
      <c r="R1742">
        <f>IFERROR(IF(I1742=1,VLOOKUP(F1742,Lookup!$A$2:$B$15,2,FALSE),0),0.5)</f>
        <v>0</v>
      </c>
      <c r="S1742">
        <f>IF(K1742=1,1,IFERROR(IF(H1742="pass",VLOOKUP(F1742,[1]Lookup!$D$2:$E$26,2,FALSE),0),1.6))</f>
        <v>2.2000000000000002</v>
      </c>
      <c r="T1742" s="6">
        <v>1.635</v>
      </c>
      <c r="U1742" s="6">
        <f t="shared" si="27"/>
        <v>2.0079000000000002</v>
      </c>
      <c r="V1742" t="s">
        <v>544</v>
      </c>
    </row>
    <row r="1743" spans="1:22" hidden="1">
      <c r="A1743">
        <v>898</v>
      </c>
      <c r="B1743" s="30">
        <v>2</v>
      </c>
      <c r="C1743" s="30" t="s">
        <v>9</v>
      </c>
      <c r="D1743" s="30" t="s">
        <v>0</v>
      </c>
      <c r="E1743" s="30">
        <v>58</v>
      </c>
      <c r="F1743" s="30">
        <v>42</v>
      </c>
      <c r="G1743" s="30" t="s">
        <v>3762</v>
      </c>
      <c r="H1743" s="30" t="s">
        <v>439</v>
      </c>
      <c r="I1743" s="30">
        <v>0</v>
      </c>
      <c r="J1743" s="30">
        <v>1</v>
      </c>
      <c r="K1743" s="30">
        <v>0</v>
      </c>
      <c r="L1743" s="30">
        <v>0</v>
      </c>
      <c r="M1743" s="30" t="s">
        <v>1030</v>
      </c>
      <c r="N1743" s="30">
        <v>-2</v>
      </c>
      <c r="O1743" s="22">
        <v>-2</v>
      </c>
      <c r="P1743" s="22">
        <v>0</v>
      </c>
      <c r="Q1743" s="22">
        <v>1</v>
      </c>
      <c r="R1743">
        <f>IFERROR(IF(I1743=1,VLOOKUP(F1743,Lookup!$A$2:$B$15,2,FALSE),0),0.5)</f>
        <v>0</v>
      </c>
      <c r="S1743">
        <f>IF(K1743=1,1,IFERROR(IF(H1743="pass",VLOOKUP(F1743,[1]Lookup!$D$2:$E$26,2,FALSE),0),1.6))</f>
        <v>1.6</v>
      </c>
      <c r="T1743" s="6">
        <v>1.5650000000000002</v>
      </c>
      <c r="U1743" s="6">
        <f t="shared" si="27"/>
        <v>1.5650000000000002</v>
      </c>
      <c r="V1743" t="s">
        <v>171</v>
      </c>
    </row>
    <row r="1744" spans="1:22" hidden="1">
      <c r="A1744">
        <v>899</v>
      </c>
      <c r="B1744" s="30">
        <v>2</v>
      </c>
      <c r="C1744" s="30" t="s">
        <v>9</v>
      </c>
      <c r="D1744" s="30" t="s">
        <v>0</v>
      </c>
      <c r="E1744" s="30">
        <v>54</v>
      </c>
      <c r="F1744" s="30">
        <v>46</v>
      </c>
      <c r="G1744" s="30" t="s">
        <v>3763</v>
      </c>
      <c r="H1744" s="30" t="s">
        <v>439</v>
      </c>
      <c r="I1744" s="30">
        <v>0</v>
      </c>
      <c r="J1744" s="30">
        <v>1</v>
      </c>
      <c r="K1744" s="30">
        <v>0</v>
      </c>
      <c r="L1744" s="30">
        <v>0</v>
      </c>
      <c r="M1744" s="30" t="s">
        <v>1025</v>
      </c>
      <c r="N1744" s="30">
        <v>6</v>
      </c>
      <c r="O1744" s="22">
        <v>6</v>
      </c>
      <c r="P1744" s="22">
        <v>0</v>
      </c>
      <c r="Q1744" s="22">
        <v>1</v>
      </c>
      <c r="R1744">
        <f>IFERROR(IF(I1744=1,VLOOKUP(F1744,Lookup!$A$2:$B$15,2,FALSE),0),0.5)</f>
        <v>0</v>
      </c>
      <c r="S1744">
        <f>IF(K1744=1,1,IFERROR(IF(H1744="pass",VLOOKUP(F1744,[1]Lookup!$D$2:$E$26,2,FALSE),0),1.6))</f>
        <v>1.6</v>
      </c>
      <c r="T1744" s="6">
        <v>1.7050000000000001</v>
      </c>
      <c r="U1744" s="6">
        <f t="shared" si="27"/>
        <v>1.7050000000000001</v>
      </c>
      <c r="V1744" t="s">
        <v>175</v>
      </c>
    </row>
    <row r="1745" spans="1:22" hidden="1">
      <c r="A1745">
        <v>900</v>
      </c>
      <c r="B1745" s="30">
        <v>2</v>
      </c>
      <c r="C1745" s="30" t="s">
        <v>9</v>
      </c>
      <c r="D1745" s="30" t="s">
        <v>0</v>
      </c>
      <c r="E1745" s="30">
        <v>40</v>
      </c>
      <c r="F1745" s="30">
        <v>60</v>
      </c>
      <c r="G1745" s="30" t="s">
        <v>3764</v>
      </c>
      <c r="H1745" s="30" t="s">
        <v>439</v>
      </c>
      <c r="I1745" s="30">
        <v>0</v>
      </c>
      <c r="J1745" s="30">
        <v>1</v>
      </c>
      <c r="K1745" s="30">
        <v>0</v>
      </c>
      <c r="L1745" s="30">
        <v>0</v>
      </c>
      <c r="M1745" s="30" t="s">
        <v>1090</v>
      </c>
      <c r="N1745" s="30">
        <v>-3</v>
      </c>
      <c r="O1745" s="22">
        <v>-3</v>
      </c>
      <c r="P1745" s="22">
        <v>0</v>
      </c>
      <c r="Q1745" s="22">
        <v>1</v>
      </c>
      <c r="R1745">
        <f>IFERROR(IF(I1745=1,VLOOKUP(F1745,Lookup!$A$2:$B$15,2,FALSE),0),0.5)</f>
        <v>0</v>
      </c>
      <c r="S1745">
        <f>IF(K1745=1,1,IFERROR(IF(H1745="pass",VLOOKUP(F1745,[1]Lookup!$D$2:$E$26,2,FALSE),0),1.6))</f>
        <v>1.6</v>
      </c>
      <c r="T1745" s="6">
        <v>1.5475000000000001</v>
      </c>
      <c r="U1745" s="6">
        <f t="shared" si="27"/>
        <v>1.5475000000000001</v>
      </c>
      <c r="V1745" t="s">
        <v>450</v>
      </c>
    </row>
    <row r="1746" spans="1:22" hidden="1">
      <c r="A1746">
        <v>902</v>
      </c>
      <c r="B1746" s="30">
        <v>2</v>
      </c>
      <c r="C1746" s="30" t="s">
        <v>9</v>
      </c>
      <c r="D1746" s="30" t="s">
        <v>0</v>
      </c>
      <c r="E1746" s="30">
        <v>16</v>
      </c>
      <c r="F1746" s="30">
        <v>84</v>
      </c>
      <c r="G1746" s="30" t="s">
        <v>3766</v>
      </c>
      <c r="H1746" s="30" t="s">
        <v>439</v>
      </c>
      <c r="I1746" s="30">
        <v>0</v>
      </c>
      <c r="J1746" s="30">
        <v>1</v>
      </c>
      <c r="K1746" s="30">
        <v>0</v>
      </c>
      <c r="L1746" s="30">
        <v>0</v>
      </c>
      <c r="M1746" s="30" t="s">
        <v>3767</v>
      </c>
      <c r="N1746" s="30">
        <v>2</v>
      </c>
      <c r="O1746" s="22">
        <v>2</v>
      </c>
      <c r="P1746" s="22">
        <v>0</v>
      </c>
      <c r="Q1746" s="22">
        <v>1</v>
      </c>
      <c r="R1746">
        <f>IFERROR(IF(I1746=1,VLOOKUP(F1746,Lookup!$A$2:$B$15,2,FALSE),0),0.5)</f>
        <v>0</v>
      </c>
      <c r="S1746">
        <f>IF(K1746=1,1,IFERROR(IF(H1746="pass",VLOOKUP(F1746,[1]Lookup!$D$2:$E$26,2,FALSE),0),1.6))</f>
        <v>2</v>
      </c>
      <c r="T1746" s="6">
        <v>1.635</v>
      </c>
      <c r="U1746" s="6">
        <f t="shared" si="27"/>
        <v>1.8759000000000001</v>
      </c>
      <c r="V1746" t="s">
        <v>2775</v>
      </c>
    </row>
    <row r="1747" spans="1:22" hidden="1">
      <c r="A1747">
        <v>907</v>
      </c>
      <c r="B1747" s="30">
        <v>2</v>
      </c>
      <c r="C1747" s="30" t="s">
        <v>0</v>
      </c>
      <c r="D1747" s="30" t="s">
        <v>9</v>
      </c>
      <c r="E1747" s="30">
        <v>59</v>
      </c>
      <c r="F1747" s="30">
        <v>41</v>
      </c>
      <c r="G1747" s="30" t="s">
        <v>3772</v>
      </c>
      <c r="H1747" s="30" t="s">
        <v>439</v>
      </c>
      <c r="I1747" s="30">
        <v>0</v>
      </c>
      <c r="J1747" s="30">
        <v>1</v>
      </c>
      <c r="K1747" s="30">
        <v>0</v>
      </c>
      <c r="L1747" s="30">
        <v>0</v>
      </c>
      <c r="M1747" s="30" t="s">
        <v>749</v>
      </c>
      <c r="N1747" s="30">
        <v>9</v>
      </c>
      <c r="O1747" s="22">
        <v>9</v>
      </c>
      <c r="P1747" s="22">
        <v>0</v>
      </c>
      <c r="Q1747" s="22">
        <v>1</v>
      </c>
      <c r="R1747">
        <f>IFERROR(IF(I1747=1,VLOOKUP(F1747,Lookup!$A$2:$B$15,2,FALSE),0),0.5)</f>
        <v>0</v>
      </c>
      <c r="S1747">
        <f>IF(K1747=1,1,IFERROR(IF(H1747="pass",VLOOKUP(F1747,[1]Lookup!$D$2:$E$26,2,FALSE),0),1.6))</f>
        <v>1.6</v>
      </c>
      <c r="T1747" s="6">
        <v>1.7575000000000001</v>
      </c>
      <c r="U1747" s="6">
        <f t="shared" si="27"/>
        <v>1.7575000000000001</v>
      </c>
      <c r="V1747" t="s">
        <v>135</v>
      </c>
    </row>
    <row r="1748" spans="1:22" hidden="1">
      <c r="A1748">
        <v>909</v>
      </c>
      <c r="B1748" s="30">
        <v>2</v>
      </c>
      <c r="C1748" s="30" t="s">
        <v>0</v>
      </c>
      <c r="D1748" s="30" t="s">
        <v>9</v>
      </c>
      <c r="E1748" s="30">
        <v>33</v>
      </c>
      <c r="F1748" s="30">
        <v>67</v>
      </c>
      <c r="G1748" s="30" t="s">
        <v>3774</v>
      </c>
      <c r="H1748" s="30" t="s">
        <v>439</v>
      </c>
      <c r="I1748" s="30">
        <v>0</v>
      </c>
      <c r="J1748" s="30">
        <v>1</v>
      </c>
      <c r="K1748" s="30">
        <v>0</v>
      </c>
      <c r="L1748" s="30">
        <v>0</v>
      </c>
      <c r="M1748" s="30" t="s">
        <v>747</v>
      </c>
      <c r="N1748" s="30">
        <v>6</v>
      </c>
      <c r="O1748" s="22">
        <v>6</v>
      </c>
      <c r="P1748" s="22">
        <v>0</v>
      </c>
      <c r="Q1748" s="22">
        <v>1</v>
      </c>
      <c r="R1748">
        <f>IFERROR(IF(I1748=1,VLOOKUP(F1748,Lookup!$A$2:$B$15,2,FALSE),0),0.5)</f>
        <v>0</v>
      </c>
      <c r="S1748">
        <f>IF(K1748=1,1,IFERROR(IF(H1748="pass",VLOOKUP(F1748,[1]Lookup!$D$2:$E$26,2,FALSE),0),1.6))</f>
        <v>1.6</v>
      </c>
      <c r="T1748" s="6">
        <v>1.7050000000000001</v>
      </c>
      <c r="U1748" s="6">
        <f t="shared" si="27"/>
        <v>1.7050000000000001</v>
      </c>
      <c r="V1748" t="s">
        <v>535</v>
      </c>
    </row>
    <row r="1749" spans="1:22" hidden="1">
      <c r="A1749">
        <v>912</v>
      </c>
      <c r="B1749" s="30">
        <v>2</v>
      </c>
      <c r="C1749" s="30" t="s">
        <v>9</v>
      </c>
      <c r="D1749" s="30" t="s">
        <v>0</v>
      </c>
      <c r="E1749" s="30">
        <v>62</v>
      </c>
      <c r="F1749" s="30">
        <v>38</v>
      </c>
      <c r="G1749" s="30" t="s">
        <v>3777</v>
      </c>
      <c r="H1749" s="30" t="s">
        <v>439</v>
      </c>
      <c r="I1749" s="30">
        <v>0</v>
      </c>
      <c r="J1749" s="30">
        <v>1</v>
      </c>
      <c r="K1749" s="30">
        <v>0</v>
      </c>
      <c r="L1749" s="30">
        <v>0</v>
      </c>
      <c r="M1749" s="30" t="s">
        <v>1025</v>
      </c>
      <c r="N1749" s="30">
        <v>4</v>
      </c>
      <c r="O1749" s="22">
        <v>4</v>
      </c>
      <c r="P1749" s="22">
        <v>0</v>
      </c>
      <c r="Q1749" s="22">
        <v>1</v>
      </c>
      <c r="R1749">
        <f>IFERROR(IF(I1749=1,VLOOKUP(F1749,Lookup!$A$2:$B$15,2,FALSE),0),0.5)</f>
        <v>0</v>
      </c>
      <c r="S1749">
        <f>IF(K1749=1,1,IFERROR(IF(H1749="pass",VLOOKUP(F1749,[1]Lookup!$D$2:$E$26,2,FALSE),0),1.6))</f>
        <v>1.6</v>
      </c>
      <c r="T1749" s="6">
        <v>1.6700000000000002</v>
      </c>
      <c r="U1749" s="6">
        <f t="shared" si="27"/>
        <v>1.6700000000000002</v>
      </c>
      <c r="V1749" t="s">
        <v>175</v>
      </c>
    </row>
    <row r="1750" spans="1:22" hidden="1">
      <c r="A1750">
        <v>913</v>
      </c>
      <c r="B1750" s="30">
        <v>2</v>
      </c>
      <c r="C1750" s="30" t="s">
        <v>9</v>
      </c>
      <c r="D1750" s="30" t="s">
        <v>0</v>
      </c>
      <c r="E1750" s="30">
        <v>57</v>
      </c>
      <c r="F1750" s="30">
        <v>43</v>
      </c>
      <c r="G1750" s="30" t="s">
        <v>3778</v>
      </c>
      <c r="H1750" s="30" t="s">
        <v>439</v>
      </c>
      <c r="I1750" s="30">
        <v>0</v>
      </c>
      <c r="J1750" s="30">
        <v>1</v>
      </c>
      <c r="K1750" s="30">
        <v>0</v>
      </c>
      <c r="L1750" s="30">
        <v>0</v>
      </c>
      <c r="M1750" s="30" t="s">
        <v>1046</v>
      </c>
      <c r="N1750" s="30">
        <v>-2</v>
      </c>
      <c r="O1750" s="22">
        <v>-2</v>
      </c>
      <c r="P1750" s="22">
        <v>0</v>
      </c>
      <c r="Q1750" s="22">
        <v>1</v>
      </c>
      <c r="R1750">
        <f>IFERROR(IF(I1750=1,VLOOKUP(F1750,Lookup!$A$2:$B$15,2,FALSE),0),0.5)</f>
        <v>0</v>
      </c>
      <c r="S1750">
        <f>IF(K1750=1,1,IFERROR(IF(H1750="pass",VLOOKUP(F1750,[1]Lookup!$D$2:$E$26,2,FALSE),0),1.6))</f>
        <v>1.6</v>
      </c>
      <c r="T1750" s="6">
        <v>1.5650000000000002</v>
      </c>
      <c r="U1750" s="6">
        <f t="shared" si="27"/>
        <v>1.5650000000000002</v>
      </c>
      <c r="V1750" t="s">
        <v>514</v>
      </c>
    </row>
    <row r="1751" spans="1:22" hidden="1">
      <c r="A1751">
        <v>915</v>
      </c>
      <c r="B1751" s="30">
        <v>2</v>
      </c>
      <c r="C1751" s="30" t="s">
        <v>9</v>
      </c>
      <c r="D1751" s="30" t="s">
        <v>0</v>
      </c>
      <c r="E1751" s="30">
        <v>40</v>
      </c>
      <c r="F1751" s="30">
        <v>60</v>
      </c>
      <c r="G1751" s="30" t="s">
        <v>3780</v>
      </c>
      <c r="H1751" s="30" t="s">
        <v>439</v>
      </c>
      <c r="I1751" s="30">
        <v>0</v>
      </c>
      <c r="J1751" s="30">
        <v>1</v>
      </c>
      <c r="K1751" s="30">
        <v>0</v>
      </c>
      <c r="L1751" s="30">
        <v>0</v>
      </c>
      <c r="M1751" s="30" t="s">
        <v>1053</v>
      </c>
      <c r="N1751" s="30">
        <v>6</v>
      </c>
      <c r="O1751" s="22">
        <v>6</v>
      </c>
      <c r="P1751" s="22">
        <v>0</v>
      </c>
      <c r="Q1751" s="22">
        <v>1</v>
      </c>
      <c r="R1751">
        <f>IFERROR(IF(I1751=1,VLOOKUP(F1751,Lookup!$A$2:$B$15,2,FALSE),0),0.5)</f>
        <v>0</v>
      </c>
      <c r="S1751">
        <f>IF(K1751=1,1,IFERROR(IF(H1751="pass",VLOOKUP(F1751,[1]Lookup!$D$2:$E$26,2,FALSE),0),1.6))</f>
        <v>1.6</v>
      </c>
      <c r="T1751" s="6">
        <v>1.7050000000000001</v>
      </c>
      <c r="U1751" s="6">
        <f t="shared" si="27"/>
        <v>1.7050000000000001</v>
      </c>
      <c r="V1751" t="s">
        <v>382</v>
      </c>
    </row>
    <row r="1752" spans="1:22" hidden="1">
      <c r="A1752">
        <v>919</v>
      </c>
      <c r="B1752" s="30">
        <v>2</v>
      </c>
      <c r="C1752" s="30" t="s">
        <v>0</v>
      </c>
      <c r="D1752" s="30" t="s">
        <v>9</v>
      </c>
      <c r="E1752" s="30">
        <v>62</v>
      </c>
      <c r="F1752" s="30">
        <v>38</v>
      </c>
      <c r="G1752" s="30" t="s">
        <v>3784</v>
      </c>
      <c r="H1752" s="30" t="s">
        <v>439</v>
      </c>
      <c r="I1752" s="30">
        <v>0</v>
      </c>
      <c r="J1752" s="30">
        <v>1</v>
      </c>
      <c r="K1752" s="30">
        <v>0</v>
      </c>
      <c r="L1752" s="30">
        <v>0</v>
      </c>
      <c r="M1752" s="30" t="s">
        <v>749</v>
      </c>
      <c r="N1752" s="30">
        <v>3</v>
      </c>
      <c r="O1752" s="22">
        <v>3</v>
      </c>
      <c r="P1752" s="22">
        <v>0</v>
      </c>
      <c r="Q1752" s="22">
        <v>1</v>
      </c>
      <c r="R1752">
        <f>IFERROR(IF(I1752=1,VLOOKUP(F1752,Lookup!$A$2:$B$15,2,FALSE),0),0.5)</f>
        <v>0</v>
      </c>
      <c r="S1752">
        <f>IF(K1752=1,1,IFERROR(IF(H1752="pass",VLOOKUP(F1752,[1]Lookup!$D$2:$E$26,2,FALSE),0),1.6))</f>
        <v>1.6</v>
      </c>
      <c r="T1752" s="6">
        <v>1.6525000000000001</v>
      </c>
      <c r="U1752" s="6">
        <f t="shared" si="27"/>
        <v>1.6525000000000001</v>
      </c>
      <c r="V1752" t="s">
        <v>135</v>
      </c>
    </row>
    <row r="1753" spans="1:22" hidden="1">
      <c r="A1753">
        <v>920</v>
      </c>
      <c r="B1753" s="30">
        <v>2</v>
      </c>
      <c r="C1753" s="30" t="s">
        <v>0</v>
      </c>
      <c r="D1753" s="30" t="s">
        <v>9</v>
      </c>
      <c r="E1753" s="30">
        <v>42</v>
      </c>
      <c r="F1753" s="30">
        <v>58</v>
      </c>
      <c r="G1753" s="30" t="s">
        <v>3785</v>
      </c>
      <c r="H1753" s="30" t="s">
        <v>439</v>
      </c>
      <c r="I1753" s="30">
        <v>0</v>
      </c>
      <c r="J1753" s="30">
        <v>1</v>
      </c>
      <c r="K1753" s="30">
        <v>0</v>
      </c>
      <c r="L1753" s="30">
        <v>0</v>
      </c>
      <c r="M1753" s="30" t="s">
        <v>756</v>
      </c>
      <c r="N1753" s="30">
        <v>19</v>
      </c>
      <c r="O1753" s="22">
        <v>19</v>
      </c>
      <c r="P1753" s="22">
        <v>0</v>
      </c>
      <c r="Q1753" s="22">
        <v>1</v>
      </c>
      <c r="R1753">
        <f>IFERROR(IF(I1753=1,VLOOKUP(F1753,Lookup!$A$2:$B$15,2,FALSE),0),0.5)</f>
        <v>0</v>
      </c>
      <c r="S1753">
        <f>IF(K1753=1,1,IFERROR(IF(H1753="pass",VLOOKUP(F1753,[1]Lookup!$D$2:$E$26,2,FALSE),0),1.6))</f>
        <v>1.6</v>
      </c>
      <c r="T1753" s="6">
        <v>1.9325000000000001</v>
      </c>
      <c r="U1753" s="6">
        <f t="shared" si="27"/>
        <v>1.9325000000000001</v>
      </c>
      <c r="V1753" t="s">
        <v>136</v>
      </c>
    </row>
    <row r="1754" spans="1:22" hidden="1">
      <c r="A1754">
        <v>923</v>
      </c>
      <c r="B1754" s="30">
        <v>2</v>
      </c>
      <c r="C1754" s="30" t="s">
        <v>9</v>
      </c>
      <c r="D1754" s="30" t="s">
        <v>0</v>
      </c>
      <c r="E1754" s="30">
        <v>59</v>
      </c>
      <c r="F1754" s="30">
        <v>41</v>
      </c>
      <c r="G1754" s="30" t="s">
        <v>3788</v>
      </c>
      <c r="H1754" s="30" t="s">
        <v>439</v>
      </c>
      <c r="I1754" s="30">
        <v>0</v>
      </c>
      <c r="J1754" s="30">
        <v>1</v>
      </c>
      <c r="K1754" s="30">
        <v>0</v>
      </c>
      <c r="L1754" s="30">
        <v>0</v>
      </c>
      <c r="M1754" s="30" t="s">
        <v>1049</v>
      </c>
      <c r="N1754" s="30">
        <v>5</v>
      </c>
      <c r="O1754" s="22">
        <v>5</v>
      </c>
      <c r="P1754" s="22">
        <v>0</v>
      </c>
      <c r="Q1754" s="22">
        <v>1</v>
      </c>
      <c r="R1754">
        <f>IFERROR(IF(I1754=1,VLOOKUP(F1754,Lookup!$A$2:$B$15,2,FALSE),0),0.5)</f>
        <v>0</v>
      </c>
      <c r="S1754">
        <f>IF(K1754=1,1,IFERROR(IF(H1754="pass",VLOOKUP(F1754,[1]Lookup!$D$2:$E$26,2,FALSE),0),1.6))</f>
        <v>1.6</v>
      </c>
      <c r="T1754" s="6">
        <v>1.6875</v>
      </c>
      <c r="U1754" s="6">
        <f t="shared" si="27"/>
        <v>1.6875</v>
      </c>
      <c r="V1754" t="s">
        <v>143</v>
      </c>
    </row>
    <row r="1755" spans="1:22" hidden="1">
      <c r="A1755">
        <v>925</v>
      </c>
      <c r="B1755" s="30">
        <v>2</v>
      </c>
      <c r="C1755" s="30" t="s">
        <v>9</v>
      </c>
      <c r="D1755" s="30" t="s">
        <v>0</v>
      </c>
      <c r="E1755" s="30">
        <v>46</v>
      </c>
      <c r="F1755" s="30">
        <v>54</v>
      </c>
      <c r="G1755" s="30" t="s">
        <v>3791</v>
      </c>
      <c r="H1755" s="30" t="s">
        <v>439</v>
      </c>
      <c r="I1755" s="30">
        <v>0</v>
      </c>
      <c r="J1755" s="30">
        <v>1</v>
      </c>
      <c r="K1755" s="30">
        <v>0</v>
      </c>
      <c r="L1755" s="30">
        <v>0</v>
      </c>
      <c r="M1755" s="30" t="s">
        <v>1049</v>
      </c>
      <c r="N1755" s="30">
        <v>46</v>
      </c>
      <c r="O1755" s="22">
        <v>46</v>
      </c>
      <c r="P1755" s="22">
        <v>0</v>
      </c>
      <c r="Q1755" s="22">
        <v>1</v>
      </c>
      <c r="R1755">
        <f>IFERROR(IF(I1755=1,VLOOKUP(F1755,Lookup!$A$2:$B$15,2,FALSE),0),0.5)</f>
        <v>0</v>
      </c>
      <c r="S1755">
        <f>IF(K1755=1,1,IFERROR(IF(H1755="pass",VLOOKUP(F1755,[1]Lookup!$D$2:$E$26,2,FALSE),0),1.6))</f>
        <v>1.6</v>
      </c>
      <c r="T1755" s="6">
        <v>2.4050000000000002</v>
      </c>
      <c r="U1755" s="6">
        <f t="shared" si="27"/>
        <v>2.4050000000000002</v>
      </c>
      <c r="V1755" t="s">
        <v>143</v>
      </c>
    </row>
    <row r="1756" spans="1:22" hidden="1">
      <c r="A1756">
        <v>926</v>
      </c>
      <c r="B1756" s="30">
        <v>2</v>
      </c>
      <c r="C1756" s="30" t="s">
        <v>9</v>
      </c>
      <c r="D1756" s="30" t="s">
        <v>0</v>
      </c>
      <c r="E1756" s="30">
        <v>46</v>
      </c>
      <c r="F1756" s="30">
        <v>54</v>
      </c>
      <c r="G1756" s="30" t="s">
        <v>3792</v>
      </c>
      <c r="H1756" s="30" t="s">
        <v>439</v>
      </c>
      <c r="I1756" s="30">
        <v>0</v>
      </c>
      <c r="J1756" s="30">
        <v>1</v>
      </c>
      <c r="K1756" s="30">
        <v>0</v>
      </c>
      <c r="L1756" s="30">
        <v>0</v>
      </c>
      <c r="M1756" s="30" t="s">
        <v>1025</v>
      </c>
      <c r="N1756" s="30">
        <v>3</v>
      </c>
      <c r="O1756" s="22">
        <v>3</v>
      </c>
      <c r="P1756" s="22">
        <v>0</v>
      </c>
      <c r="Q1756" s="22">
        <v>1</v>
      </c>
      <c r="R1756">
        <f>IFERROR(IF(I1756=1,VLOOKUP(F1756,Lookup!$A$2:$B$15,2,FALSE),0),0.5)</f>
        <v>0</v>
      </c>
      <c r="S1756">
        <f>IF(K1756=1,1,IFERROR(IF(H1756="pass",VLOOKUP(F1756,[1]Lookup!$D$2:$E$26,2,FALSE),0),1.6))</f>
        <v>1.6</v>
      </c>
      <c r="T1756" s="6">
        <v>1.6525000000000001</v>
      </c>
      <c r="U1756" s="6">
        <f t="shared" si="27"/>
        <v>1.6525000000000001</v>
      </c>
      <c r="V1756" t="s">
        <v>175</v>
      </c>
    </row>
    <row r="1757" spans="1:22" hidden="1">
      <c r="A1757">
        <v>932</v>
      </c>
      <c r="B1757" s="30">
        <v>2</v>
      </c>
      <c r="C1757" s="30" t="s">
        <v>9</v>
      </c>
      <c r="D1757" s="30" t="s">
        <v>0</v>
      </c>
      <c r="E1757" s="30">
        <v>54</v>
      </c>
      <c r="F1757" s="30">
        <v>46</v>
      </c>
      <c r="G1757" s="30" t="s">
        <v>3798</v>
      </c>
      <c r="H1757" s="30" t="s">
        <v>439</v>
      </c>
      <c r="I1757" s="30">
        <v>0</v>
      </c>
      <c r="J1757" s="30">
        <v>1</v>
      </c>
      <c r="K1757" s="30">
        <v>0</v>
      </c>
      <c r="L1757" s="30">
        <v>0</v>
      </c>
      <c r="M1757" s="30" t="s">
        <v>1030</v>
      </c>
      <c r="N1757" s="30">
        <v>-4</v>
      </c>
      <c r="O1757" s="22">
        <v>-4</v>
      </c>
      <c r="P1757" s="22">
        <v>0</v>
      </c>
      <c r="Q1757" s="22">
        <v>1</v>
      </c>
      <c r="R1757">
        <f>IFERROR(IF(I1757=1,VLOOKUP(F1757,Lookup!$A$2:$B$15,2,FALSE),0),0.5)</f>
        <v>0</v>
      </c>
      <c r="S1757">
        <f>IF(K1757=1,1,IFERROR(IF(H1757="pass",VLOOKUP(F1757,[1]Lookup!$D$2:$E$26,2,FALSE),0),1.6))</f>
        <v>1.6</v>
      </c>
      <c r="T1757" s="6">
        <v>1.53</v>
      </c>
      <c r="U1757" s="6">
        <f t="shared" si="27"/>
        <v>1.53</v>
      </c>
      <c r="V1757" t="s">
        <v>171</v>
      </c>
    </row>
    <row r="1758" spans="1:22" hidden="1">
      <c r="A1758">
        <v>933</v>
      </c>
      <c r="B1758" s="30">
        <v>2</v>
      </c>
      <c r="C1758" s="30" t="s">
        <v>9</v>
      </c>
      <c r="D1758" s="30" t="s">
        <v>0</v>
      </c>
      <c r="E1758" s="30">
        <v>51</v>
      </c>
      <c r="F1758" s="30">
        <v>49</v>
      </c>
      <c r="G1758" s="30" t="s">
        <v>3799</v>
      </c>
      <c r="H1758" s="30" t="s">
        <v>439</v>
      </c>
      <c r="I1758" s="30">
        <v>0</v>
      </c>
      <c r="J1758" s="30">
        <v>1</v>
      </c>
      <c r="K1758" s="30">
        <v>0</v>
      </c>
      <c r="L1758" s="30">
        <v>0</v>
      </c>
      <c r="M1758" s="30" t="s">
        <v>1025</v>
      </c>
      <c r="N1758" s="30">
        <v>7</v>
      </c>
      <c r="O1758" s="22">
        <v>7</v>
      </c>
      <c r="P1758" s="22">
        <v>0</v>
      </c>
      <c r="Q1758" s="22">
        <v>1</v>
      </c>
      <c r="R1758">
        <f>IFERROR(IF(I1758=1,VLOOKUP(F1758,Lookup!$A$2:$B$15,2,FALSE),0),0.5)</f>
        <v>0</v>
      </c>
      <c r="S1758">
        <f>IF(K1758=1,1,IFERROR(IF(H1758="pass",VLOOKUP(F1758,[1]Lookup!$D$2:$E$26,2,FALSE),0),1.6))</f>
        <v>1.6</v>
      </c>
      <c r="T1758" s="6">
        <v>1.7225000000000001</v>
      </c>
      <c r="U1758" s="6">
        <f t="shared" si="27"/>
        <v>1.7225000000000001</v>
      </c>
      <c r="V1758" t="s">
        <v>175</v>
      </c>
    </row>
    <row r="1759" spans="1:22" hidden="1">
      <c r="A1759">
        <v>935</v>
      </c>
      <c r="B1759" s="30">
        <v>2</v>
      </c>
      <c r="C1759" s="30" t="s">
        <v>0</v>
      </c>
      <c r="D1759" s="30" t="s">
        <v>9</v>
      </c>
      <c r="E1759" s="30">
        <v>36</v>
      </c>
      <c r="F1759" s="30">
        <v>64</v>
      </c>
      <c r="G1759" s="30" t="s">
        <v>3801</v>
      </c>
      <c r="H1759" s="30" t="s">
        <v>439</v>
      </c>
      <c r="I1759" s="30">
        <v>0</v>
      </c>
      <c r="J1759" s="30">
        <v>1</v>
      </c>
      <c r="K1759" s="30">
        <v>0</v>
      </c>
      <c r="L1759" s="30">
        <v>0</v>
      </c>
      <c r="M1759" s="30" t="s">
        <v>747</v>
      </c>
      <c r="N1759" s="30">
        <v>12</v>
      </c>
      <c r="O1759" s="22">
        <v>12</v>
      </c>
      <c r="P1759" s="22">
        <v>0</v>
      </c>
      <c r="Q1759" s="22">
        <v>1</v>
      </c>
      <c r="R1759">
        <f>IFERROR(IF(I1759=1,VLOOKUP(F1759,Lookup!$A$2:$B$15,2,FALSE),0),0.5)</f>
        <v>0</v>
      </c>
      <c r="S1759">
        <f>IF(K1759=1,1,IFERROR(IF(H1759="pass",VLOOKUP(F1759,[1]Lookup!$D$2:$E$26,2,FALSE),0),1.6))</f>
        <v>1.6</v>
      </c>
      <c r="T1759" s="6">
        <v>1.81</v>
      </c>
      <c r="U1759" s="6">
        <f t="shared" si="27"/>
        <v>1.81</v>
      </c>
      <c r="V1759" t="s">
        <v>535</v>
      </c>
    </row>
    <row r="1760" spans="1:22" hidden="1">
      <c r="A1760">
        <v>937</v>
      </c>
      <c r="B1760" s="30">
        <v>2</v>
      </c>
      <c r="C1760" s="30" t="s">
        <v>0</v>
      </c>
      <c r="D1760" s="30" t="s">
        <v>9</v>
      </c>
      <c r="E1760" s="30">
        <v>11</v>
      </c>
      <c r="F1760" s="30">
        <v>89</v>
      </c>
      <c r="G1760" s="30" t="s">
        <v>3803</v>
      </c>
      <c r="H1760" s="30" t="s">
        <v>439</v>
      </c>
      <c r="I1760" s="30">
        <v>0</v>
      </c>
      <c r="J1760" s="30">
        <v>1</v>
      </c>
      <c r="K1760" s="30">
        <v>0</v>
      </c>
      <c r="L1760" s="30">
        <v>0</v>
      </c>
      <c r="M1760" s="30" t="s">
        <v>778</v>
      </c>
      <c r="N1760" s="30">
        <v>5</v>
      </c>
      <c r="O1760" s="22">
        <v>5</v>
      </c>
      <c r="P1760" s="22">
        <v>0</v>
      </c>
      <c r="Q1760" s="22">
        <v>1</v>
      </c>
      <c r="R1760">
        <f>IFERROR(IF(I1760=1,VLOOKUP(F1760,Lookup!$A$2:$B$15,2,FALSE),0),0.5)</f>
        <v>0</v>
      </c>
      <c r="S1760">
        <f>IF(K1760=1,1,IFERROR(IF(H1760="pass",VLOOKUP(F1760,[1]Lookup!$D$2:$E$26,2,FALSE),0),1.6))</f>
        <v>2.2000000000000002</v>
      </c>
      <c r="T1760" s="6">
        <v>1.6875</v>
      </c>
      <c r="U1760" s="6">
        <f t="shared" si="27"/>
        <v>2.0257500000000004</v>
      </c>
      <c r="V1760" t="s">
        <v>493</v>
      </c>
    </row>
    <row r="1761" spans="1:22" hidden="1">
      <c r="A1761">
        <v>942</v>
      </c>
      <c r="B1761" s="30">
        <v>2</v>
      </c>
      <c r="C1761" s="30" t="s">
        <v>9</v>
      </c>
      <c r="D1761" s="30" t="s">
        <v>0</v>
      </c>
      <c r="E1761" s="30">
        <v>73</v>
      </c>
      <c r="F1761" s="30">
        <v>27</v>
      </c>
      <c r="G1761" s="30" t="s">
        <v>3808</v>
      </c>
      <c r="H1761" s="30" t="s">
        <v>439</v>
      </c>
      <c r="I1761" s="30">
        <v>0</v>
      </c>
      <c r="J1761" s="30">
        <v>1</v>
      </c>
      <c r="K1761" s="30">
        <v>0</v>
      </c>
      <c r="L1761" s="30">
        <v>0</v>
      </c>
      <c r="M1761" s="30" t="s">
        <v>1049</v>
      </c>
      <c r="N1761" s="30">
        <v>4</v>
      </c>
      <c r="O1761" s="22">
        <v>4</v>
      </c>
      <c r="P1761" s="22">
        <v>0</v>
      </c>
      <c r="Q1761" s="22">
        <v>1</v>
      </c>
      <c r="R1761">
        <f>IFERROR(IF(I1761=1,VLOOKUP(F1761,Lookup!$A$2:$B$15,2,FALSE),0),0.5)</f>
        <v>0</v>
      </c>
      <c r="S1761">
        <f>IF(K1761=1,1,IFERROR(IF(H1761="pass",VLOOKUP(F1761,[1]Lookup!$D$2:$E$26,2,FALSE),0),1.6))</f>
        <v>1.6</v>
      </c>
      <c r="T1761" s="6">
        <v>1.6700000000000002</v>
      </c>
      <c r="U1761" s="6">
        <f t="shared" si="27"/>
        <v>1.6700000000000002</v>
      </c>
      <c r="V1761" t="s">
        <v>143</v>
      </c>
    </row>
    <row r="1762" spans="1:22" hidden="1">
      <c r="A1762">
        <v>944</v>
      </c>
      <c r="B1762" s="30">
        <v>2</v>
      </c>
      <c r="C1762" s="30" t="s">
        <v>9</v>
      </c>
      <c r="D1762" s="30" t="s">
        <v>0</v>
      </c>
      <c r="E1762" s="30">
        <v>67</v>
      </c>
      <c r="F1762" s="30">
        <v>33</v>
      </c>
      <c r="G1762" s="30" t="s">
        <v>3810</v>
      </c>
      <c r="H1762" s="30" t="s">
        <v>439</v>
      </c>
      <c r="I1762" s="30">
        <v>0</v>
      </c>
      <c r="J1762" s="30">
        <v>1</v>
      </c>
      <c r="K1762" s="30">
        <v>0</v>
      </c>
      <c r="L1762" s="30">
        <v>0</v>
      </c>
      <c r="M1762" s="30" t="s">
        <v>1034</v>
      </c>
      <c r="N1762" s="30">
        <v>3</v>
      </c>
      <c r="O1762" s="22">
        <v>3</v>
      </c>
      <c r="P1762" s="22">
        <v>0</v>
      </c>
      <c r="Q1762" s="22">
        <v>1</v>
      </c>
      <c r="R1762">
        <f>IFERROR(IF(I1762=1,VLOOKUP(F1762,Lookup!$A$2:$B$15,2,FALSE),0),0.5)</f>
        <v>0</v>
      </c>
      <c r="S1762">
        <f>IF(K1762=1,1,IFERROR(IF(H1762="pass",VLOOKUP(F1762,[1]Lookup!$D$2:$E$26,2,FALSE),0),1.6))</f>
        <v>1.6</v>
      </c>
      <c r="T1762" s="6">
        <v>1.6525000000000001</v>
      </c>
      <c r="U1762" s="6">
        <f t="shared" si="27"/>
        <v>1.6525000000000001</v>
      </c>
      <c r="V1762" t="s">
        <v>86</v>
      </c>
    </row>
    <row r="1763" spans="1:22" hidden="1">
      <c r="A1763">
        <v>945</v>
      </c>
      <c r="B1763" s="30">
        <v>2</v>
      </c>
      <c r="C1763" s="30" t="s">
        <v>9</v>
      </c>
      <c r="D1763" s="30" t="s">
        <v>0</v>
      </c>
      <c r="E1763" s="30">
        <v>64</v>
      </c>
      <c r="F1763" s="30">
        <v>36</v>
      </c>
      <c r="G1763" s="30" t="s">
        <v>3811</v>
      </c>
      <c r="H1763" s="30" t="s">
        <v>439</v>
      </c>
      <c r="I1763" s="30">
        <v>0</v>
      </c>
      <c r="J1763" s="30">
        <v>1</v>
      </c>
      <c r="K1763" s="30">
        <v>0</v>
      </c>
      <c r="L1763" s="30">
        <v>0</v>
      </c>
      <c r="M1763" s="30" t="s">
        <v>1030</v>
      </c>
      <c r="N1763" s="30">
        <v>16</v>
      </c>
      <c r="O1763" s="22">
        <v>16</v>
      </c>
      <c r="P1763" s="22">
        <v>0</v>
      </c>
      <c r="Q1763" s="22">
        <v>1</v>
      </c>
      <c r="R1763">
        <f>IFERROR(IF(I1763=1,VLOOKUP(F1763,Lookup!$A$2:$B$15,2,FALSE),0),0.5)</f>
        <v>0</v>
      </c>
      <c r="S1763">
        <f>IF(K1763=1,1,IFERROR(IF(H1763="pass",VLOOKUP(F1763,[1]Lookup!$D$2:$E$26,2,FALSE),0),1.6))</f>
        <v>1.6</v>
      </c>
      <c r="T1763" s="6">
        <v>1.8800000000000001</v>
      </c>
      <c r="U1763" s="6">
        <f t="shared" si="27"/>
        <v>1.8800000000000001</v>
      </c>
      <c r="V1763" t="s">
        <v>171</v>
      </c>
    </row>
    <row r="1764" spans="1:22" hidden="1">
      <c r="A1764">
        <v>948</v>
      </c>
      <c r="B1764" s="30">
        <v>2</v>
      </c>
      <c r="C1764" s="30" t="s">
        <v>0</v>
      </c>
      <c r="D1764" s="30" t="s">
        <v>9</v>
      </c>
      <c r="E1764" s="30">
        <v>55</v>
      </c>
      <c r="F1764" s="30">
        <v>45</v>
      </c>
      <c r="G1764" s="30" t="s">
        <v>3814</v>
      </c>
      <c r="H1764" s="30" t="s">
        <v>439</v>
      </c>
      <c r="I1764" s="30">
        <v>0</v>
      </c>
      <c r="J1764" s="30">
        <v>1</v>
      </c>
      <c r="K1764" s="30">
        <v>0</v>
      </c>
      <c r="L1764" s="30">
        <v>0</v>
      </c>
      <c r="M1764" s="30" t="s">
        <v>747</v>
      </c>
      <c r="N1764" s="30">
        <v>8</v>
      </c>
      <c r="O1764" s="22">
        <v>8</v>
      </c>
      <c r="P1764" s="22">
        <v>0</v>
      </c>
      <c r="Q1764" s="22">
        <v>1</v>
      </c>
      <c r="R1764">
        <f>IFERROR(IF(I1764=1,VLOOKUP(F1764,Lookup!$A$2:$B$15,2,FALSE),0),0.5)</f>
        <v>0</v>
      </c>
      <c r="S1764">
        <f>IF(K1764=1,1,IFERROR(IF(H1764="pass",VLOOKUP(F1764,[1]Lookup!$D$2:$E$26,2,FALSE),0),1.6))</f>
        <v>1.6</v>
      </c>
      <c r="T1764" s="6">
        <v>1.74</v>
      </c>
      <c r="U1764" s="6">
        <f t="shared" si="27"/>
        <v>1.74</v>
      </c>
      <c r="V1764" t="s">
        <v>535</v>
      </c>
    </row>
    <row r="1765" spans="1:22" hidden="1">
      <c r="A1765">
        <v>951</v>
      </c>
      <c r="B1765" s="30">
        <v>2</v>
      </c>
      <c r="C1765" s="30" t="s">
        <v>0</v>
      </c>
      <c r="D1765" s="30" t="s">
        <v>9</v>
      </c>
      <c r="E1765" s="30">
        <v>39</v>
      </c>
      <c r="F1765" s="30">
        <v>61</v>
      </c>
      <c r="G1765" s="30" t="s">
        <v>3817</v>
      </c>
      <c r="H1765" s="30" t="s">
        <v>439</v>
      </c>
      <c r="I1765" s="30">
        <v>0</v>
      </c>
      <c r="J1765" s="30">
        <v>1</v>
      </c>
      <c r="K1765" s="30">
        <v>0</v>
      </c>
      <c r="L1765" s="30">
        <v>0</v>
      </c>
      <c r="M1765" s="30" t="s">
        <v>749</v>
      </c>
      <c r="N1765" s="30">
        <v>8</v>
      </c>
      <c r="O1765" s="22">
        <v>8</v>
      </c>
      <c r="P1765" s="22">
        <v>0</v>
      </c>
      <c r="Q1765" s="22">
        <v>1</v>
      </c>
      <c r="R1765">
        <f>IFERROR(IF(I1765=1,VLOOKUP(F1765,Lookup!$A$2:$B$15,2,FALSE),0),0.5)</f>
        <v>0</v>
      </c>
      <c r="S1765">
        <f>IF(K1765=1,1,IFERROR(IF(H1765="pass",VLOOKUP(F1765,[1]Lookup!$D$2:$E$26,2,FALSE),0),1.6))</f>
        <v>1.6</v>
      </c>
      <c r="T1765" s="6">
        <v>1.74</v>
      </c>
      <c r="U1765" s="6">
        <f t="shared" si="27"/>
        <v>1.74</v>
      </c>
      <c r="V1765" t="s">
        <v>135</v>
      </c>
    </row>
    <row r="1766" spans="1:22" hidden="1">
      <c r="A1766">
        <v>955</v>
      </c>
      <c r="B1766" s="30">
        <v>2</v>
      </c>
      <c r="C1766" s="30" t="s">
        <v>0</v>
      </c>
      <c r="D1766" s="30" t="s">
        <v>9</v>
      </c>
      <c r="E1766" s="30">
        <v>12</v>
      </c>
      <c r="F1766" s="30">
        <v>88</v>
      </c>
      <c r="G1766" s="30" t="s">
        <v>3821</v>
      </c>
      <c r="H1766" s="30" t="s">
        <v>439</v>
      </c>
      <c r="I1766" s="30">
        <v>0</v>
      </c>
      <c r="J1766" s="30">
        <v>1</v>
      </c>
      <c r="K1766" s="30">
        <v>0</v>
      </c>
      <c r="L1766" s="30">
        <v>0</v>
      </c>
      <c r="M1766" s="30" t="s">
        <v>756</v>
      </c>
      <c r="N1766" s="30">
        <v>12</v>
      </c>
      <c r="O1766" s="22">
        <v>12</v>
      </c>
      <c r="P1766" s="22">
        <v>0</v>
      </c>
      <c r="Q1766" s="22">
        <v>1</v>
      </c>
      <c r="R1766">
        <f>IFERROR(IF(I1766=1,VLOOKUP(F1766,Lookup!$A$2:$B$15,2,FALSE),0),0.5)</f>
        <v>0</v>
      </c>
      <c r="S1766">
        <f>IF(K1766=1,1,IFERROR(IF(H1766="pass",VLOOKUP(F1766,[1]Lookup!$D$2:$E$26,2,FALSE),0),1.6))</f>
        <v>2.2000000000000002</v>
      </c>
      <c r="T1766" s="6">
        <v>1.81</v>
      </c>
      <c r="U1766" s="6">
        <f t="shared" si="27"/>
        <v>2.0674000000000001</v>
      </c>
      <c r="V1766" t="s">
        <v>136</v>
      </c>
    </row>
    <row r="1767" spans="1:22" hidden="1">
      <c r="A1767">
        <v>962</v>
      </c>
      <c r="B1767" s="30">
        <v>2</v>
      </c>
      <c r="C1767" s="30" t="s">
        <v>9</v>
      </c>
      <c r="D1767" s="30" t="s">
        <v>0</v>
      </c>
      <c r="E1767" s="30">
        <v>52</v>
      </c>
      <c r="F1767" s="30">
        <v>48</v>
      </c>
      <c r="G1767" s="30" t="s">
        <v>3828</v>
      </c>
      <c r="H1767" s="30" t="s">
        <v>439</v>
      </c>
      <c r="I1767" s="30">
        <v>0</v>
      </c>
      <c r="J1767" s="30">
        <v>1</v>
      </c>
      <c r="K1767" s="30">
        <v>0</v>
      </c>
      <c r="L1767" s="30">
        <v>0</v>
      </c>
      <c r="M1767" s="30" t="s">
        <v>1025</v>
      </c>
      <c r="N1767" s="30">
        <v>5</v>
      </c>
      <c r="O1767" s="22">
        <v>5</v>
      </c>
      <c r="P1767" s="22">
        <v>0</v>
      </c>
      <c r="Q1767" s="22">
        <v>1</v>
      </c>
      <c r="R1767">
        <f>IFERROR(IF(I1767=1,VLOOKUP(F1767,Lookup!$A$2:$B$15,2,FALSE),0),0.5)</f>
        <v>0</v>
      </c>
      <c r="S1767">
        <f>IF(K1767=1,1,IFERROR(IF(H1767="pass",VLOOKUP(F1767,[1]Lookup!$D$2:$E$26,2,FALSE),0),1.6))</f>
        <v>1.6</v>
      </c>
      <c r="T1767" s="6">
        <v>1.6875</v>
      </c>
      <c r="U1767" s="6">
        <f t="shared" si="27"/>
        <v>1.6875</v>
      </c>
      <c r="V1767" t="s">
        <v>175</v>
      </c>
    </row>
    <row r="1768" spans="1:22" hidden="1">
      <c r="A1768">
        <v>963</v>
      </c>
      <c r="B1768" s="30">
        <v>2</v>
      </c>
      <c r="C1768" s="30" t="s">
        <v>9</v>
      </c>
      <c r="D1768" s="30" t="s">
        <v>0</v>
      </c>
      <c r="E1768" s="30">
        <v>39</v>
      </c>
      <c r="F1768" s="30">
        <v>61</v>
      </c>
      <c r="G1768" s="30" t="s">
        <v>3829</v>
      </c>
      <c r="H1768" s="30" t="s">
        <v>439</v>
      </c>
      <c r="I1768" s="30">
        <v>0</v>
      </c>
      <c r="J1768" s="30">
        <v>1</v>
      </c>
      <c r="K1768" s="30">
        <v>0</v>
      </c>
      <c r="L1768" s="30">
        <v>0</v>
      </c>
      <c r="M1768" s="30" t="s">
        <v>1025</v>
      </c>
      <c r="N1768" s="30">
        <v>-1</v>
      </c>
      <c r="O1768" s="22">
        <v>-1</v>
      </c>
      <c r="P1768" s="22">
        <v>0</v>
      </c>
      <c r="Q1768" s="22">
        <v>1</v>
      </c>
      <c r="R1768">
        <f>IFERROR(IF(I1768=1,VLOOKUP(F1768,Lookup!$A$2:$B$15,2,FALSE),0),0.5)</f>
        <v>0</v>
      </c>
      <c r="S1768">
        <f>IF(K1768=1,1,IFERROR(IF(H1768="pass",VLOOKUP(F1768,[1]Lookup!$D$2:$E$26,2,FALSE),0),1.6))</f>
        <v>1.6</v>
      </c>
      <c r="T1768" s="6">
        <v>1.5825</v>
      </c>
      <c r="U1768" s="6">
        <f t="shared" si="27"/>
        <v>1.5825</v>
      </c>
      <c r="V1768" t="s">
        <v>175</v>
      </c>
    </row>
    <row r="1769" spans="1:22" hidden="1">
      <c r="A1769">
        <v>967</v>
      </c>
      <c r="B1769" s="30">
        <v>2</v>
      </c>
      <c r="C1769" s="30" t="s">
        <v>0</v>
      </c>
      <c r="D1769" s="30" t="s">
        <v>9</v>
      </c>
      <c r="E1769" s="30">
        <v>63</v>
      </c>
      <c r="F1769" s="30">
        <v>37</v>
      </c>
      <c r="G1769" s="30" t="s">
        <v>3833</v>
      </c>
      <c r="H1769" s="30" t="s">
        <v>439</v>
      </c>
      <c r="I1769" s="30">
        <v>0</v>
      </c>
      <c r="J1769" s="30">
        <v>1</v>
      </c>
      <c r="K1769" s="30">
        <v>0</v>
      </c>
      <c r="L1769" s="30">
        <v>0</v>
      </c>
      <c r="M1769" s="30" t="s">
        <v>747</v>
      </c>
      <c r="N1769" s="30">
        <v>5</v>
      </c>
      <c r="O1769" s="22">
        <v>5</v>
      </c>
      <c r="P1769" s="22">
        <v>0</v>
      </c>
      <c r="Q1769" s="22">
        <v>1</v>
      </c>
      <c r="R1769">
        <f>IFERROR(IF(I1769=1,VLOOKUP(F1769,Lookup!$A$2:$B$15,2,FALSE),0),0.5)</f>
        <v>0</v>
      </c>
      <c r="S1769">
        <f>IF(K1769=1,1,IFERROR(IF(H1769="pass",VLOOKUP(F1769,[1]Lookup!$D$2:$E$26,2,FALSE),0),1.6))</f>
        <v>1.6</v>
      </c>
      <c r="T1769" s="6">
        <v>1.6875</v>
      </c>
      <c r="U1769" s="6">
        <f t="shared" si="27"/>
        <v>1.6875</v>
      </c>
      <c r="V1769" t="s">
        <v>535</v>
      </c>
    </row>
    <row r="1770" spans="1:22" hidden="1">
      <c r="A1770">
        <v>970</v>
      </c>
      <c r="B1770" s="30">
        <v>2</v>
      </c>
      <c r="C1770" s="30" t="s">
        <v>5</v>
      </c>
      <c r="D1770" s="30" t="s">
        <v>877</v>
      </c>
      <c r="E1770" s="30">
        <v>59</v>
      </c>
      <c r="F1770" s="30">
        <v>41</v>
      </c>
      <c r="G1770" s="30" t="s">
        <v>3836</v>
      </c>
      <c r="H1770" s="30" t="s">
        <v>439</v>
      </c>
      <c r="I1770" s="30">
        <v>0</v>
      </c>
      <c r="J1770" s="30">
        <v>1</v>
      </c>
      <c r="K1770" s="30">
        <v>0</v>
      </c>
      <c r="L1770" s="30">
        <v>0</v>
      </c>
      <c r="M1770" s="30" t="s">
        <v>2540</v>
      </c>
      <c r="N1770" s="30">
        <v>4</v>
      </c>
      <c r="O1770" s="22">
        <v>4</v>
      </c>
      <c r="P1770" s="22">
        <v>0</v>
      </c>
      <c r="Q1770" s="22">
        <v>1</v>
      </c>
      <c r="R1770">
        <f>IFERROR(IF(I1770=1,VLOOKUP(F1770,Lookup!$A$2:$B$15,2,FALSE),0),0.5)</f>
        <v>0</v>
      </c>
      <c r="S1770">
        <f>IF(K1770=1,1,IFERROR(IF(H1770="pass",VLOOKUP(F1770,[1]Lookup!$D$2:$E$26,2,FALSE),0),1.6))</f>
        <v>1.6</v>
      </c>
      <c r="T1770" s="6">
        <v>1.6700000000000002</v>
      </c>
      <c r="U1770" s="6">
        <f t="shared" si="27"/>
        <v>1.6700000000000002</v>
      </c>
      <c r="V1770" t="s">
        <v>145</v>
      </c>
    </row>
    <row r="1771" spans="1:22" hidden="1">
      <c r="A1771">
        <v>971</v>
      </c>
      <c r="B1771" s="30">
        <v>2</v>
      </c>
      <c r="C1771" s="30" t="s">
        <v>5</v>
      </c>
      <c r="D1771" s="30" t="s">
        <v>877</v>
      </c>
      <c r="E1771" s="30">
        <v>45</v>
      </c>
      <c r="F1771" s="30">
        <v>55</v>
      </c>
      <c r="G1771" s="30" t="s">
        <v>3837</v>
      </c>
      <c r="H1771" s="30" t="s">
        <v>439</v>
      </c>
      <c r="I1771" s="30">
        <v>0</v>
      </c>
      <c r="J1771" s="30">
        <v>1</v>
      </c>
      <c r="K1771" s="30">
        <v>0</v>
      </c>
      <c r="L1771" s="30">
        <v>0</v>
      </c>
      <c r="M1771" s="30" t="s">
        <v>3838</v>
      </c>
      <c r="N1771" s="30">
        <v>-4</v>
      </c>
      <c r="O1771" s="22">
        <v>-4</v>
      </c>
      <c r="P1771" s="22">
        <v>0</v>
      </c>
      <c r="Q1771" s="22">
        <v>1</v>
      </c>
      <c r="R1771">
        <f>IFERROR(IF(I1771=1,VLOOKUP(F1771,Lookup!$A$2:$B$15,2,FALSE),0),0.5)</f>
        <v>0</v>
      </c>
      <c r="S1771">
        <f>IF(K1771=1,1,IFERROR(IF(H1771="pass",VLOOKUP(F1771,[1]Lookup!$D$2:$E$26,2,FALSE),0),1.6))</f>
        <v>1.6</v>
      </c>
      <c r="T1771" s="6">
        <v>1.53</v>
      </c>
      <c r="U1771" s="6">
        <f t="shared" si="27"/>
        <v>1.53</v>
      </c>
      <c r="V1771" t="s">
        <v>2785</v>
      </c>
    </row>
    <row r="1772" spans="1:22" hidden="1">
      <c r="A1772">
        <v>972</v>
      </c>
      <c r="B1772" s="30">
        <v>2</v>
      </c>
      <c r="C1772" s="30" t="s">
        <v>5</v>
      </c>
      <c r="D1772" s="30" t="s">
        <v>877</v>
      </c>
      <c r="E1772" s="30">
        <v>35</v>
      </c>
      <c r="F1772" s="30">
        <v>65</v>
      </c>
      <c r="G1772" s="30" t="s">
        <v>3839</v>
      </c>
      <c r="H1772" s="30" t="s">
        <v>439</v>
      </c>
      <c r="I1772" s="30">
        <v>0</v>
      </c>
      <c r="J1772" s="30">
        <v>1</v>
      </c>
      <c r="K1772" s="30">
        <v>0</v>
      </c>
      <c r="L1772" s="30">
        <v>0</v>
      </c>
      <c r="M1772" s="30" t="s">
        <v>2540</v>
      </c>
      <c r="N1772" s="30">
        <v>6</v>
      </c>
      <c r="O1772" s="22">
        <v>6</v>
      </c>
      <c r="P1772" s="22">
        <v>0</v>
      </c>
      <c r="Q1772" s="22">
        <v>1</v>
      </c>
      <c r="R1772">
        <f>IFERROR(IF(I1772=1,VLOOKUP(F1772,Lookup!$A$2:$B$15,2,FALSE),0),0.5)</f>
        <v>0</v>
      </c>
      <c r="S1772">
        <f>IF(K1772=1,1,IFERROR(IF(H1772="pass",VLOOKUP(F1772,[1]Lookup!$D$2:$E$26,2,FALSE),0),1.6))</f>
        <v>1.6</v>
      </c>
      <c r="T1772" s="6">
        <v>1.7050000000000001</v>
      </c>
      <c r="U1772" s="6">
        <f t="shared" si="27"/>
        <v>1.7050000000000001</v>
      </c>
      <c r="V1772" t="s">
        <v>145</v>
      </c>
    </row>
    <row r="1773" spans="1:22" hidden="1">
      <c r="A1773">
        <v>975</v>
      </c>
      <c r="B1773" s="30">
        <v>2</v>
      </c>
      <c r="C1773" s="30" t="s">
        <v>5</v>
      </c>
      <c r="D1773" s="30" t="s">
        <v>877</v>
      </c>
      <c r="E1773" s="30">
        <v>19</v>
      </c>
      <c r="F1773" s="30">
        <v>81</v>
      </c>
      <c r="G1773" s="30" t="s">
        <v>3842</v>
      </c>
      <c r="H1773" s="30" t="s">
        <v>439</v>
      </c>
      <c r="I1773" s="30">
        <v>0</v>
      </c>
      <c r="J1773" s="30">
        <v>1</v>
      </c>
      <c r="K1773" s="30">
        <v>0</v>
      </c>
      <c r="L1773" s="30">
        <v>0</v>
      </c>
      <c r="M1773" s="30" t="s">
        <v>2499</v>
      </c>
      <c r="N1773" s="30">
        <v>5</v>
      </c>
      <c r="O1773" s="22">
        <v>5</v>
      </c>
      <c r="P1773" s="22">
        <v>0</v>
      </c>
      <c r="Q1773" s="22">
        <v>1</v>
      </c>
      <c r="R1773">
        <f>IFERROR(IF(I1773=1,VLOOKUP(F1773,Lookup!$A$2:$B$15,2,FALSE),0),0.5)</f>
        <v>0</v>
      </c>
      <c r="S1773">
        <f>IF(K1773=1,1,IFERROR(IF(H1773="pass",VLOOKUP(F1773,[1]Lookup!$D$2:$E$26,2,FALSE),0),1.6))</f>
        <v>2</v>
      </c>
      <c r="T1773" s="6">
        <v>1.6875</v>
      </c>
      <c r="U1773" s="6">
        <f t="shared" si="27"/>
        <v>1.8937500000000003</v>
      </c>
      <c r="V1773" t="s">
        <v>106</v>
      </c>
    </row>
    <row r="1774" spans="1:22" hidden="1">
      <c r="A1774">
        <v>982</v>
      </c>
      <c r="B1774" s="30">
        <v>2</v>
      </c>
      <c r="C1774" s="30" t="s">
        <v>877</v>
      </c>
      <c r="D1774" s="30" t="s">
        <v>5</v>
      </c>
      <c r="E1774" s="30">
        <v>72</v>
      </c>
      <c r="F1774" s="30">
        <v>28</v>
      </c>
      <c r="G1774" s="30" t="s">
        <v>3849</v>
      </c>
      <c r="H1774" s="30" t="s">
        <v>439</v>
      </c>
      <c r="I1774" s="30">
        <v>0</v>
      </c>
      <c r="J1774" s="30">
        <v>1</v>
      </c>
      <c r="K1774" s="30">
        <v>0</v>
      </c>
      <c r="L1774" s="30">
        <v>0</v>
      </c>
      <c r="M1774" s="30" t="s">
        <v>888</v>
      </c>
      <c r="N1774" s="30">
        <v>1</v>
      </c>
      <c r="O1774" s="22">
        <v>1</v>
      </c>
      <c r="P1774" s="22">
        <v>0</v>
      </c>
      <c r="Q1774" s="22">
        <v>1</v>
      </c>
      <c r="R1774">
        <f>IFERROR(IF(I1774=1,VLOOKUP(F1774,Lookup!$A$2:$B$15,2,FALSE),0),0.5)</f>
        <v>0</v>
      </c>
      <c r="S1774">
        <f>IF(K1774=1,1,IFERROR(IF(H1774="pass",VLOOKUP(F1774,[1]Lookup!$D$2:$E$26,2,FALSE),0),1.6))</f>
        <v>1.6</v>
      </c>
      <c r="T1774" s="6">
        <v>1.6175000000000002</v>
      </c>
      <c r="U1774" s="6">
        <f t="shared" si="27"/>
        <v>1.6175000000000002</v>
      </c>
      <c r="V1774" t="s">
        <v>73</v>
      </c>
    </row>
    <row r="1775" spans="1:22" hidden="1">
      <c r="A1775">
        <v>983</v>
      </c>
      <c r="B1775" s="30">
        <v>2</v>
      </c>
      <c r="C1775" s="30" t="s">
        <v>877</v>
      </c>
      <c r="D1775" s="30" t="s">
        <v>5</v>
      </c>
      <c r="E1775" s="30">
        <v>49</v>
      </c>
      <c r="F1775" s="30">
        <v>51</v>
      </c>
      <c r="G1775" s="30" t="s">
        <v>3850</v>
      </c>
      <c r="H1775" s="30" t="s">
        <v>439</v>
      </c>
      <c r="I1775" s="30">
        <v>0</v>
      </c>
      <c r="J1775" s="30">
        <v>1</v>
      </c>
      <c r="K1775" s="30">
        <v>0</v>
      </c>
      <c r="L1775" s="30">
        <v>0</v>
      </c>
      <c r="M1775" s="30" t="s">
        <v>892</v>
      </c>
      <c r="N1775" s="30">
        <v>14</v>
      </c>
      <c r="O1775" s="22">
        <v>14</v>
      </c>
      <c r="P1775" s="22">
        <v>0</v>
      </c>
      <c r="Q1775" s="22">
        <v>1</v>
      </c>
      <c r="R1775">
        <f>IFERROR(IF(I1775=1,VLOOKUP(F1775,Lookup!$A$2:$B$15,2,FALSE),0),0.5)</f>
        <v>0</v>
      </c>
      <c r="S1775">
        <f>IF(K1775=1,1,IFERROR(IF(H1775="pass",VLOOKUP(F1775,[1]Lookup!$D$2:$E$26,2,FALSE),0),1.6))</f>
        <v>1.6</v>
      </c>
      <c r="T1775" s="6">
        <v>1.845</v>
      </c>
      <c r="U1775" s="6">
        <f t="shared" si="27"/>
        <v>1.845</v>
      </c>
      <c r="V1775" t="s">
        <v>181</v>
      </c>
    </row>
    <row r="1776" spans="1:22" hidden="1">
      <c r="A1776">
        <v>985</v>
      </c>
      <c r="B1776" s="30">
        <v>2</v>
      </c>
      <c r="C1776" s="30" t="s">
        <v>877</v>
      </c>
      <c r="D1776" s="30" t="s">
        <v>5</v>
      </c>
      <c r="E1776" s="30">
        <v>33</v>
      </c>
      <c r="F1776" s="30">
        <v>67</v>
      </c>
      <c r="G1776" s="30" t="s">
        <v>3852</v>
      </c>
      <c r="H1776" s="30" t="s">
        <v>439</v>
      </c>
      <c r="I1776" s="30">
        <v>0</v>
      </c>
      <c r="J1776" s="30">
        <v>1</v>
      </c>
      <c r="K1776" s="30">
        <v>0</v>
      </c>
      <c r="L1776" s="30">
        <v>0</v>
      </c>
      <c r="M1776" s="30" t="s">
        <v>903</v>
      </c>
      <c r="N1776" s="30">
        <v>-1</v>
      </c>
      <c r="O1776" s="22">
        <v>-1</v>
      </c>
      <c r="P1776" s="22">
        <v>0</v>
      </c>
      <c r="Q1776" s="22">
        <v>1</v>
      </c>
      <c r="R1776">
        <f>IFERROR(IF(I1776=1,VLOOKUP(F1776,Lookup!$A$2:$B$15,2,FALSE),0),0.5)</f>
        <v>0</v>
      </c>
      <c r="S1776">
        <f>IF(K1776=1,1,IFERROR(IF(H1776="pass",VLOOKUP(F1776,[1]Lookup!$D$2:$E$26,2,FALSE),0),1.6))</f>
        <v>1.6</v>
      </c>
      <c r="T1776" s="6">
        <v>1.5825</v>
      </c>
      <c r="U1776" s="6">
        <f t="shared" si="27"/>
        <v>1.5825</v>
      </c>
      <c r="V1776" t="s">
        <v>61</v>
      </c>
    </row>
    <row r="1777" spans="1:22" hidden="1">
      <c r="A1777">
        <v>987</v>
      </c>
      <c r="B1777" s="30">
        <v>2</v>
      </c>
      <c r="C1777" s="30" t="s">
        <v>877</v>
      </c>
      <c r="D1777" s="30" t="s">
        <v>5</v>
      </c>
      <c r="E1777" s="30">
        <v>16</v>
      </c>
      <c r="F1777" s="30">
        <v>84</v>
      </c>
      <c r="G1777" s="30" t="s">
        <v>3854</v>
      </c>
      <c r="H1777" s="30" t="s">
        <v>439</v>
      </c>
      <c r="I1777" s="30">
        <v>0</v>
      </c>
      <c r="J1777" s="30">
        <v>1</v>
      </c>
      <c r="K1777" s="30">
        <v>0</v>
      </c>
      <c r="L1777" s="30">
        <v>0</v>
      </c>
      <c r="M1777" s="30" t="s">
        <v>903</v>
      </c>
      <c r="N1777" s="30">
        <v>16</v>
      </c>
      <c r="O1777" s="22">
        <v>16</v>
      </c>
      <c r="P1777" s="22">
        <v>0</v>
      </c>
      <c r="Q1777" s="22">
        <v>1</v>
      </c>
      <c r="R1777">
        <f>IFERROR(IF(I1777=1,VLOOKUP(F1777,Lookup!$A$2:$B$15,2,FALSE),0),0.5)</f>
        <v>0</v>
      </c>
      <c r="S1777">
        <f>IF(K1777=1,1,IFERROR(IF(H1777="pass",VLOOKUP(F1777,[1]Lookup!$D$2:$E$26,2,FALSE),0),1.6))</f>
        <v>2</v>
      </c>
      <c r="T1777" s="6">
        <v>1.8800000000000001</v>
      </c>
      <c r="U1777" s="6">
        <f t="shared" si="27"/>
        <v>1.9592000000000001</v>
      </c>
      <c r="V1777" t="s">
        <v>61</v>
      </c>
    </row>
    <row r="1778" spans="1:22" hidden="1">
      <c r="A1778">
        <v>991</v>
      </c>
      <c r="B1778" s="30">
        <v>2</v>
      </c>
      <c r="C1778" s="30" t="s">
        <v>5</v>
      </c>
      <c r="D1778" s="30" t="s">
        <v>877</v>
      </c>
      <c r="E1778" s="30">
        <v>32</v>
      </c>
      <c r="F1778" s="30">
        <v>68</v>
      </c>
      <c r="G1778" s="30" t="s">
        <v>3858</v>
      </c>
      <c r="H1778" s="30" t="s">
        <v>439</v>
      </c>
      <c r="I1778" s="30">
        <v>0</v>
      </c>
      <c r="J1778" s="30">
        <v>1</v>
      </c>
      <c r="K1778" s="30">
        <v>0</v>
      </c>
      <c r="L1778" s="30">
        <v>0</v>
      </c>
      <c r="M1778" s="30" t="s">
        <v>2497</v>
      </c>
      <c r="N1778" s="30">
        <v>-1</v>
      </c>
      <c r="O1778" s="22">
        <v>-1</v>
      </c>
      <c r="P1778" s="22">
        <v>0</v>
      </c>
      <c r="Q1778" s="22">
        <v>1</v>
      </c>
      <c r="R1778">
        <f>IFERROR(IF(I1778=1,VLOOKUP(F1778,Lookup!$A$2:$B$15,2,FALSE),0),0.5)</f>
        <v>0</v>
      </c>
      <c r="S1778">
        <f>IF(K1778=1,1,IFERROR(IF(H1778="pass",VLOOKUP(F1778,[1]Lookup!$D$2:$E$26,2,FALSE),0),1.6))</f>
        <v>1.6</v>
      </c>
      <c r="T1778" s="6">
        <v>1.5825</v>
      </c>
      <c r="U1778" s="6">
        <f t="shared" si="27"/>
        <v>1.5825</v>
      </c>
      <c r="V1778" t="s">
        <v>123</v>
      </c>
    </row>
    <row r="1779" spans="1:22" hidden="1">
      <c r="A1779">
        <v>992</v>
      </c>
      <c r="B1779" s="30">
        <v>2</v>
      </c>
      <c r="C1779" s="30" t="s">
        <v>5</v>
      </c>
      <c r="D1779" s="30" t="s">
        <v>877</v>
      </c>
      <c r="E1779" s="30">
        <v>30</v>
      </c>
      <c r="F1779" s="30">
        <v>70</v>
      </c>
      <c r="G1779" s="30" t="s">
        <v>3859</v>
      </c>
      <c r="H1779" s="30" t="s">
        <v>439</v>
      </c>
      <c r="I1779" s="30">
        <v>0</v>
      </c>
      <c r="J1779" s="30">
        <v>1</v>
      </c>
      <c r="K1779" s="30">
        <v>0</v>
      </c>
      <c r="L1779" s="30">
        <v>0</v>
      </c>
      <c r="M1779" s="30" t="s">
        <v>2506</v>
      </c>
      <c r="N1779" s="30">
        <v>4</v>
      </c>
      <c r="O1779" s="22">
        <v>4</v>
      </c>
      <c r="P1779" s="22">
        <v>0</v>
      </c>
      <c r="Q1779" s="22">
        <v>1</v>
      </c>
      <c r="R1779">
        <f>IFERROR(IF(I1779=1,VLOOKUP(F1779,Lookup!$A$2:$B$15,2,FALSE),0),0.5)</f>
        <v>0</v>
      </c>
      <c r="S1779">
        <f>IF(K1779=1,1,IFERROR(IF(H1779="pass",VLOOKUP(F1779,[1]Lookup!$D$2:$E$26,2,FALSE),0),1.6))</f>
        <v>1.6</v>
      </c>
      <c r="T1779" s="6">
        <v>1.6700000000000002</v>
      </c>
      <c r="U1779" s="6">
        <f t="shared" si="27"/>
        <v>1.6700000000000002</v>
      </c>
      <c r="V1779" t="s">
        <v>153</v>
      </c>
    </row>
    <row r="1780" spans="1:22" hidden="1">
      <c r="A1780">
        <v>995</v>
      </c>
      <c r="B1780" s="30">
        <v>2</v>
      </c>
      <c r="C1780" s="30" t="s">
        <v>5</v>
      </c>
      <c r="D1780" s="30" t="s">
        <v>877</v>
      </c>
      <c r="E1780" s="30">
        <v>40</v>
      </c>
      <c r="F1780" s="30">
        <v>60</v>
      </c>
      <c r="G1780" s="30" t="s">
        <v>3862</v>
      </c>
      <c r="H1780" s="30" t="s">
        <v>439</v>
      </c>
      <c r="I1780" s="30">
        <v>0</v>
      </c>
      <c r="J1780" s="30">
        <v>1</v>
      </c>
      <c r="K1780" s="30">
        <v>0</v>
      </c>
      <c r="L1780" s="30">
        <v>0</v>
      </c>
      <c r="M1780" s="30" t="s">
        <v>2550</v>
      </c>
      <c r="N1780" s="30">
        <v>5</v>
      </c>
      <c r="O1780" s="22">
        <v>5</v>
      </c>
      <c r="P1780" s="22">
        <v>0</v>
      </c>
      <c r="Q1780" s="22">
        <v>1</v>
      </c>
      <c r="R1780">
        <f>IFERROR(IF(I1780=1,VLOOKUP(F1780,Lookup!$A$2:$B$15,2,FALSE),0),0.5)</f>
        <v>0</v>
      </c>
      <c r="S1780">
        <f>IF(K1780=1,1,IFERROR(IF(H1780="pass",VLOOKUP(F1780,[1]Lookup!$D$2:$E$26,2,FALSE),0),1.6))</f>
        <v>1.6</v>
      </c>
      <c r="T1780" s="6">
        <v>1.6875</v>
      </c>
      <c r="U1780" s="6">
        <f t="shared" si="27"/>
        <v>1.6875</v>
      </c>
      <c r="V1780" t="s">
        <v>134</v>
      </c>
    </row>
    <row r="1781" spans="1:22" hidden="1">
      <c r="A1781">
        <v>998</v>
      </c>
      <c r="B1781" s="30">
        <v>2</v>
      </c>
      <c r="C1781" s="30" t="s">
        <v>5</v>
      </c>
      <c r="D1781" s="30" t="s">
        <v>877</v>
      </c>
      <c r="E1781" s="30">
        <v>10</v>
      </c>
      <c r="F1781" s="30">
        <v>90</v>
      </c>
      <c r="G1781" s="30" t="s">
        <v>3865</v>
      </c>
      <c r="H1781" s="30" t="s">
        <v>439</v>
      </c>
      <c r="I1781" s="30">
        <v>0</v>
      </c>
      <c r="J1781" s="30">
        <v>1</v>
      </c>
      <c r="K1781" s="30">
        <v>0</v>
      </c>
      <c r="L1781" s="30">
        <v>0</v>
      </c>
      <c r="M1781" s="30" t="s">
        <v>2540</v>
      </c>
      <c r="N1781" s="30">
        <v>5</v>
      </c>
      <c r="O1781" s="22">
        <v>5</v>
      </c>
      <c r="P1781" s="22">
        <v>0</v>
      </c>
      <c r="Q1781" s="22">
        <v>1</v>
      </c>
      <c r="R1781">
        <f>IFERROR(IF(I1781=1,VLOOKUP(F1781,Lookup!$A$2:$B$15,2,FALSE),0),0.5)</f>
        <v>0</v>
      </c>
      <c r="S1781">
        <f>IF(K1781=1,1,IFERROR(IF(H1781="pass",VLOOKUP(F1781,[1]Lookup!$D$2:$E$26,2,FALSE),0),1.6))</f>
        <v>2.2000000000000002</v>
      </c>
      <c r="T1781" s="6">
        <v>1.6875</v>
      </c>
      <c r="U1781" s="6">
        <f t="shared" si="27"/>
        <v>2.0257500000000004</v>
      </c>
      <c r="V1781" t="s">
        <v>145</v>
      </c>
    </row>
    <row r="1782" spans="1:22" hidden="1">
      <c r="A1782">
        <v>1000</v>
      </c>
      <c r="B1782" s="30">
        <v>2</v>
      </c>
      <c r="C1782" s="30" t="s">
        <v>5</v>
      </c>
      <c r="D1782" s="30" t="s">
        <v>877</v>
      </c>
      <c r="E1782" s="30">
        <v>3</v>
      </c>
      <c r="F1782" s="30">
        <v>97</v>
      </c>
      <c r="G1782" s="30" t="s">
        <v>3867</v>
      </c>
      <c r="H1782" s="30" t="s">
        <v>439</v>
      </c>
      <c r="I1782" s="30">
        <v>0</v>
      </c>
      <c r="J1782" s="30">
        <v>1</v>
      </c>
      <c r="K1782" s="30">
        <v>0</v>
      </c>
      <c r="L1782" s="30">
        <v>0</v>
      </c>
      <c r="M1782" s="30" t="s">
        <v>2499</v>
      </c>
      <c r="N1782" s="30">
        <v>0</v>
      </c>
      <c r="O1782" s="22">
        <v>0</v>
      </c>
      <c r="P1782" s="22">
        <v>0</v>
      </c>
      <c r="Q1782" s="22">
        <v>1</v>
      </c>
      <c r="R1782">
        <f>IFERROR(IF(I1782=1,VLOOKUP(F1782,Lookup!$A$2:$B$15,2,FALSE),0),0.5)</f>
        <v>0</v>
      </c>
      <c r="S1782">
        <f>IF(K1782=1,1,IFERROR(IF(H1782="pass",VLOOKUP(F1782,[1]Lookup!$D$2:$E$26,2,FALSE),0),1.6))</f>
        <v>3.5</v>
      </c>
      <c r="T1782" s="6">
        <v>1.6</v>
      </c>
      <c r="U1782" s="6">
        <f t="shared" si="27"/>
        <v>3.5</v>
      </c>
      <c r="V1782" t="s">
        <v>106</v>
      </c>
    </row>
    <row r="1783" spans="1:22" hidden="1">
      <c r="A1783">
        <v>1003</v>
      </c>
      <c r="B1783" s="30">
        <v>2</v>
      </c>
      <c r="C1783" s="30" t="s">
        <v>877</v>
      </c>
      <c r="D1783" s="30" t="s">
        <v>5</v>
      </c>
      <c r="E1783" s="30">
        <v>73</v>
      </c>
      <c r="F1783" s="30">
        <v>27</v>
      </c>
      <c r="G1783" s="30" t="s">
        <v>3870</v>
      </c>
      <c r="H1783" s="30" t="s">
        <v>439</v>
      </c>
      <c r="I1783" s="30">
        <v>0</v>
      </c>
      <c r="J1783" s="30">
        <v>1</v>
      </c>
      <c r="K1783" s="30">
        <v>0</v>
      </c>
      <c r="L1783" s="30">
        <v>0</v>
      </c>
      <c r="M1783" s="30" t="s">
        <v>888</v>
      </c>
      <c r="N1783" s="30">
        <v>1</v>
      </c>
      <c r="O1783" s="22">
        <v>1</v>
      </c>
      <c r="P1783" s="22">
        <v>0</v>
      </c>
      <c r="Q1783" s="22">
        <v>1</v>
      </c>
      <c r="R1783">
        <f>IFERROR(IF(I1783=1,VLOOKUP(F1783,Lookup!$A$2:$B$15,2,FALSE),0),0.5)</f>
        <v>0</v>
      </c>
      <c r="S1783">
        <f>IF(K1783=1,1,IFERROR(IF(H1783="pass",VLOOKUP(F1783,[1]Lookup!$D$2:$E$26,2,FALSE),0),1.6))</f>
        <v>1.6</v>
      </c>
      <c r="T1783" s="6">
        <v>1.6175000000000002</v>
      </c>
      <c r="U1783" s="6">
        <f t="shared" si="27"/>
        <v>1.6175000000000002</v>
      </c>
      <c r="V1783" t="s">
        <v>73</v>
      </c>
    </row>
    <row r="1784" spans="1:22" hidden="1">
      <c r="A1784">
        <v>1005</v>
      </c>
      <c r="B1784" s="30">
        <v>2</v>
      </c>
      <c r="C1784" s="30" t="s">
        <v>877</v>
      </c>
      <c r="D1784" s="30" t="s">
        <v>5</v>
      </c>
      <c r="E1784" s="30">
        <v>67</v>
      </c>
      <c r="F1784" s="30">
        <v>33</v>
      </c>
      <c r="G1784" s="30" t="s">
        <v>3872</v>
      </c>
      <c r="H1784" s="30" t="s">
        <v>439</v>
      </c>
      <c r="I1784" s="30">
        <v>0</v>
      </c>
      <c r="J1784" s="30">
        <v>1</v>
      </c>
      <c r="K1784" s="30">
        <v>0</v>
      </c>
      <c r="L1784" s="30">
        <v>0</v>
      </c>
      <c r="M1784" s="30" t="s">
        <v>890</v>
      </c>
      <c r="N1784" s="30">
        <v>5</v>
      </c>
      <c r="O1784" s="22">
        <v>5</v>
      </c>
      <c r="P1784" s="22">
        <v>0</v>
      </c>
      <c r="Q1784" s="22">
        <v>1</v>
      </c>
      <c r="R1784">
        <f>IFERROR(IF(I1784=1,VLOOKUP(F1784,Lookup!$A$2:$B$15,2,FALSE),0),0.5)</f>
        <v>0</v>
      </c>
      <c r="S1784">
        <f>IF(K1784=1,1,IFERROR(IF(H1784="pass",VLOOKUP(F1784,[1]Lookup!$D$2:$E$26,2,FALSE),0),1.6))</f>
        <v>1.6</v>
      </c>
      <c r="T1784" s="6">
        <v>1.6875</v>
      </c>
      <c r="U1784" s="6">
        <f t="shared" si="27"/>
        <v>1.6875</v>
      </c>
      <c r="V1784" t="s">
        <v>169</v>
      </c>
    </row>
    <row r="1785" spans="1:22" hidden="1">
      <c r="A1785">
        <v>1007</v>
      </c>
      <c r="B1785" s="30">
        <v>2</v>
      </c>
      <c r="C1785" s="30" t="s">
        <v>877</v>
      </c>
      <c r="D1785" s="30" t="s">
        <v>5</v>
      </c>
      <c r="E1785" s="30">
        <v>63</v>
      </c>
      <c r="F1785" s="30">
        <v>37</v>
      </c>
      <c r="G1785" s="30" t="s">
        <v>3874</v>
      </c>
      <c r="H1785" s="30" t="s">
        <v>439</v>
      </c>
      <c r="I1785" s="30">
        <v>0</v>
      </c>
      <c r="J1785" s="30">
        <v>1</v>
      </c>
      <c r="K1785" s="30">
        <v>0</v>
      </c>
      <c r="L1785" s="30">
        <v>0</v>
      </c>
      <c r="M1785" s="30" t="s">
        <v>919</v>
      </c>
      <c r="N1785" s="30">
        <v>14</v>
      </c>
      <c r="O1785" s="22">
        <v>14</v>
      </c>
      <c r="P1785" s="22">
        <v>0</v>
      </c>
      <c r="Q1785" s="22">
        <v>1</v>
      </c>
      <c r="R1785">
        <f>IFERROR(IF(I1785=1,VLOOKUP(F1785,Lookup!$A$2:$B$15,2,FALSE),0),0.5)</f>
        <v>0</v>
      </c>
      <c r="S1785">
        <f>IF(K1785=1,1,IFERROR(IF(H1785="pass",VLOOKUP(F1785,[1]Lookup!$D$2:$E$26,2,FALSE),0),1.6))</f>
        <v>1.6</v>
      </c>
      <c r="T1785" s="6">
        <v>1.845</v>
      </c>
      <c r="U1785" s="6">
        <f t="shared" si="27"/>
        <v>1.845</v>
      </c>
      <c r="V1785" t="s">
        <v>164</v>
      </c>
    </row>
    <row r="1786" spans="1:22" hidden="1">
      <c r="A1786">
        <v>1010</v>
      </c>
      <c r="B1786" s="30">
        <v>2</v>
      </c>
      <c r="C1786" s="30" t="s">
        <v>877</v>
      </c>
      <c r="D1786" s="30" t="s">
        <v>5</v>
      </c>
      <c r="E1786" s="30">
        <v>47</v>
      </c>
      <c r="F1786" s="30">
        <v>53</v>
      </c>
      <c r="G1786" s="30" t="s">
        <v>3877</v>
      </c>
      <c r="H1786" s="30" t="s">
        <v>439</v>
      </c>
      <c r="I1786" s="30">
        <v>0</v>
      </c>
      <c r="J1786" s="30">
        <v>1</v>
      </c>
      <c r="K1786" s="30">
        <v>0</v>
      </c>
      <c r="L1786" s="30">
        <v>0</v>
      </c>
      <c r="M1786" s="30" t="s">
        <v>903</v>
      </c>
      <c r="N1786" s="30">
        <v>12</v>
      </c>
      <c r="O1786" s="22">
        <v>12</v>
      </c>
      <c r="P1786" s="22">
        <v>0</v>
      </c>
      <c r="Q1786" s="22">
        <v>1</v>
      </c>
      <c r="R1786">
        <f>IFERROR(IF(I1786=1,VLOOKUP(F1786,Lookup!$A$2:$B$15,2,FALSE),0),0.5)</f>
        <v>0</v>
      </c>
      <c r="S1786">
        <f>IF(K1786=1,1,IFERROR(IF(H1786="pass",VLOOKUP(F1786,[1]Lookup!$D$2:$E$26,2,FALSE),0),1.6))</f>
        <v>1.6</v>
      </c>
      <c r="T1786" s="6">
        <v>1.81</v>
      </c>
      <c r="U1786" s="6">
        <f t="shared" si="27"/>
        <v>1.81</v>
      </c>
      <c r="V1786" t="s">
        <v>61</v>
      </c>
    </row>
    <row r="1787" spans="1:22" hidden="1">
      <c r="A1787">
        <v>1012</v>
      </c>
      <c r="B1787" s="30">
        <v>2</v>
      </c>
      <c r="C1787" s="30" t="s">
        <v>877</v>
      </c>
      <c r="D1787" s="30" t="s">
        <v>5</v>
      </c>
      <c r="E1787" s="30">
        <v>31</v>
      </c>
      <c r="F1787" s="30">
        <v>69</v>
      </c>
      <c r="G1787" s="30" t="s">
        <v>3879</v>
      </c>
      <c r="H1787" s="30" t="s">
        <v>439</v>
      </c>
      <c r="I1787" s="30">
        <v>0</v>
      </c>
      <c r="J1787" s="30">
        <v>1</v>
      </c>
      <c r="K1787" s="30">
        <v>0</v>
      </c>
      <c r="L1787" s="30">
        <v>0</v>
      </c>
      <c r="M1787" s="30" t="s">
        <v>903</v>
      </c>
      <c r="N1787" s="30">
        <v>4</v>
      </c>
      <c r="O1787" s="22">
        <v>4</v>
      </c>
      <c r="P1787" s="22">
        <v>0</v>
      </c>
      <c r="Q1787" s="22">
        <v>1</v>
      </c>
      <c r="R1787">
        <f>IFERROR(IF(I1787=1,VLOOKUP(F1787,Lookup!$A$2:$B$15,2,FALSE),0),0.5)</f>
        <v>0</v>
      </c>
      <c r="S1787">
        <f>IF(K1787=1,1,IFERROR(IF(H1787="pass",VLOOKUP(F1787,[1]Lookup!$D$2:$E$26,2,FALSE),0),1.6))</f>
        <v>1.6</v>
      </c>
      <c r="T1787" s="6">
        <v>1.6700000000000002</v>
      </c>
      <c r="U1787" s="6">
        <f t="shared" si="27"/>
        <v>1.6700000000000002</v>
      </c>
      <c r="V1787" t="s">
        <v>61</v>
      </c>
    </row>
    <row r="1788" spans="1:22" hidden="1">
      <c r="A1788">
        <v>1013</v>
      </c>
      <c r="B1788" s="30">
        <v>2</v>
      </c>
      <c r="C1788" s="30" t="s">
        <v>877</v>
      </c>
      <c r="D1788" s="30" t="s">
        <v>5</v>
      </c>
      <c r="E1788" s="30">
        <v>17</v>
      </c>
      <c r="F1788" s="30">
        <v>83</v>
      </c>
      <c r="G1788" s="30" t="s">
        <v>3880</v>
      </c>
      <c r="H1788" s="30" t="s">
        <v>439</v>
      </c>
      <c r="I1788" s="30">
        <v>0</v>
      </c>
      <c r="J1788" s="30">
        <v>1</v>
      </c>
      <c r="K1788" s="30">
        <v>0</v>
      </c>
      <c r="L1788" s="30">
        <v>0</v>
      </c>
      <c r="M1788" s="30" t="s">
        <v>888</v>
      </c>
      <c r="N1788" s="30">
        <v>-1</v>
      </c>
      <c r="O1788" s="22">
        <v>-1</v>
      </c>
      <c r="P1788" s="22">
        <v>0</v>
      </c>
      <c r="Q1788" s="22">
        <v>1</v>
      </c>
      <c r="R1788">
        <f>IFERROR(IF(I1788=1,VLOOKUP(F1788,Lookup!$A$2:$B$15,2,FALSE),0),0.5)</f>
        <v>0</v>
      </c>
      <c r="S1788">
        <f>IF(K1788=1,1,IFERROR(IF(H1788="pass",VLOOKUP(F1788,[1]Lookup!$D$2:$E$26,2,FALSE),0),1.6))</f>
        <v>2</v>
      </c>
      <c r="T1788" s="6">
        <v>1.5825</v>
      </c>
      <c r="U1788" s="6">
        <f t="shared" si="27"/>
        <v>1.85805</v>
      </c>
      <c r="V1788" t="s">
        <v>73</v>
      </c>
    </row>
    <row r="1789" spans="1:22" hidden="1">
      <c r="A1789">
        <v>1015</v>
      </c>
      <c r="B1789" s="30">
        <v>2</v>
      </c>
      <c r="C1789" s="30" t="s">
        <v>877</v>
      </c>
      <c r="D1789" s="30" t="s">
        <v>5</v>
      </c>
      <c r="E1789" s="30">
        <v>16</v>
      </c>
      <c r="F1789" s="30">
        <v>84</v>
      </c>
      <c r="G1789" s="30" t="s">
        <v>3882</v>
      </c>
      <c r="H1789" s="30" t="s">
        <v>439</v>
      </c>
      <c r="I1789" s="30">
        <v>0</v>
      </c>
      <c r="J1789" s="30">
        <v>1</v>
      </c>
      <c r="K1789" s="30">
        <v>0</v>
      </c>
      <c r="L1789" s="30">
        <v>0</v>
      </c>
      <c r="M1789" s="30" t="s">
        <v>919</v>
      </c>
      <c r="N1789" s="30">
        <v>16</v>
      </c>
      <c r="O1789" s="22">
        <v>16</v>
      </c>
      <c r="P1789" s="22">
        <v>0</v>
      </c>
      <c r="Q1789" s="22">
        <v>1</v>
      </c>
      <c r="R1789">
        <f>IFERROR(IF(I1789=1,VLOOKUP(F1789,Lookup!$A$2:$B$15,2,FALSE),0),0.5)</f>
        <v>0</v>
      </c>
      <c r="S1789">
        <f>IF(K1789=1,1,IFERROR(IF(H1789="pass",VLOOKUP(F1789,[1]Lookup!$D$2:$E$26,2,FALSE),0),1.6))</f>
        <v>2</v>
      </c>
      <c r="T1789" s="6">
        <v>1.8800000000000001</v>
      </c>
      <c r="U1789" s="6">
        <f t="shared" si="27"/>
        <v>1.9592000000000001</v>
      </c>
      <c r="V1789" t="s">
        <v>164</v>
      </c>
    </row>
    <row r="1790" spans="1:22" hidden="1">
      <c r="A1790">
        <v>1017</v>
      </c>
      <c r="B1790" s="30">
        <v>2</v>
      </c>
      <c r="C1790" s="30" t="s">
        <v>5</v>
      </c>
      <c r="D1790" s="30" t="s">
        <v>877</v>
      </c>
      <c r="E1790" s="30">
        <v>62</v>
      </c>
      <c r="F1790" s="30">
        <v>38</v>
      </c>
      <c r="G1790" s="30" t="s">
        <v>3884</v>
      </c>
      <c r="H1790" s="30" t="s">
        <v>439</v>
      </c>
      <c r="I1790" s="30">
        <v>0</v>
      </c>
      <c r="J1790" s="30">
        <v>1</v>
      </c>
      <c r="K1790" s="30">
        <v>0</v>
      </c>
      <c r="L1790" s="30">
        <v>0</v>
      </c>
      <c r="M1790" s="30" t="s">
        <v>2506</v>
      </c>
      <c r="N1790" s="30">
        <v>2</v>
      </c>
      <c r="O1790" s="22">
        <v>2</v>
      </c>
      <c r="P1790" s="22">
        <v>0</v>
      </c>
      <c r="Q1790" s="22">
        <v>1</v>
      </c>
      <c r="R1790">
        <f>IFERROR(IF(I1790=1,VLOOKUP(F1790,Lookup!$A$2:$B$15,2,FALSE),0),0.5)</f>
        <v>0</v>
      </c>
      <c r="S1790">
        <f>IF(K1790=1,1,IFERROR(IF(H1790="pass",VLOOKUP(F1790,[1]Lookup!$D$2:$E$26,2,FALSE),0),1.6))</f>
        <v>1.6</v>
      </c>
      <c r="T1790" s="6">
        <v>1.635</v>
      </c>
      <c r="U1790" s="6">
        <f t="shared" si="27"/>
        <v>1.635</v>
      </c>
      <c r="V1790" t="s">
        <v>153</v>
      </c>
    </row>
    <row r="1791" spans="1:22" hidden="1">
      <c r="A1791">
        <v>1020</v>
      </c>
      <c r="B1791" s="30">
        <v>2</v>
      </c>
      <c r="C1791" s="30" t="s">
        <v>5</v>
      </c>
      <c r="D1791" s="30" t="s">
        <v>877</v>
      </c>
      <c r="E1791" s="30">
        <v>38</v>
      </c>
      <c r="F1791" s="30">
        <v>62</v>
      </c>
      <c r="G1791" s="30" t="s">
        <v>3887</v>
      </c>
      <c r="H1791" s="30" t="s">
        <v>439</v>
      </c>
      <c r="I1791" s="30">
        <v>0</v>
      </c>
      <c r="J1791" s="30">
        <v>1</v>
      </c>
      <c r="K1791" s="30">
        <v>0</v>
      </c>
      <c r="L1791" s="30">
        <v>0</v>
      </c>
      <c r="M1791" s="30" t="s">
        <v>2540</v>
      </c>
      <c r="N1791" s="30">
        <v>3</v>
      </c>
      <c r="O1791" s="22">
        <v>3</v>
      </c>
      <c r="P1791" s="22">
        <v>0</v>
      </c>
      <c r="Q1791" s="22">
        <v>1</v>
      </c>
      <c r="R1791">
        <f>IFERROR(IF(I1791=1,VLOOKUP(F1791,Lookup!$A$2:$B$15,2,FALSE),0),0.5)</f>
        <v>0</v>
      </c>
      <c r="S1791">
        <f>IF(K1791=1,1,IFERROR(IF(H1791="pass",VLOOKUP(F1791,[1]Lookup!$D$2:$E$26,2,FALSE),0),1.6))</f>
        <v>1.6</v>
      </c>
      <c r="T1791" s="6">
        <v>1.6525000000000001</v>
      </c>
      <c r="U1791" s="6">
        <f t="shared" si="27"/>
        <v>1.6525000000000001</v>
      </c>
      <c r="V1791" t="s">
        <v>145</v>
      </c>
    </row>
    <row r="1792" spans="1:22" hidden="1">
      <c r="A1792">
        <v>1021</v>
      </c>
      <c r="B1792" s="30">
        <v>2</v>
      </c>
      <c r="C1792" s="30" t="s">
        <v>5</v>
      </c>
      <c r="D1792" s="30" t="s">
        <v>877</v>
      </c>
      <c r="E1792" s="30">
        <v>35</v>
      </c>
      <c r="F1792" s="30">
        <v>65</v>
      </c>
      <c r="G1792" s="30" t="s">
        <v>3888</v>
      </c>
      <c r="H1792" s="30" t="s">
        <v>439</v>
      </c>
      <c r="I1792" s="30">
        <v>0</v>
      </c>
      <c r="J1792" s="30">
        <v>1</v>
      </c>
      <c r="K1792" s="30">
        <v>0</v>
      </c>
      <c r="L1792" s="30">
        <v>0</v>
      </c>
      <c r="M1792" s="30" t="s">
        <v>2503</v>
      </c>
      <c r="N1792" s="30">
        <v>3</v>
      </c>
      <c r="O1792" s="22">
        <v>3</v>
      </c>
      <c r="P1792" s="22">
        <v>0</v>
      </c>
      <c r="Q1792" s="22">
        <v>1</v>
      </c>
      <c r="R1792">
        <f>IFERROR(IF(I1792=1,VLOOKUP(F1792,Lookup!$A$2:$B$15,2,FALSE),0),0.5)</f>
        <v>0</v>
      </c>
      <c r="S1792">
        <f>IF(K1792=1,1,IFERROR(IF(H1792="pass",VLOOKUP(F1792,[1]Lookup!$D$2:$E$26,2,FALSE),0),1.6))</f>
        <v>1.6</v>
      </c>
      <c r="T1792" s="6">
        <v>1.6525000000000001</v>
      </c>
      <c r="U1792" s="6">
        <f t="shared" si="27"/>
        <v>1.6525000000000001</v>
      </c>
      <c r="V1792" t="s">
        <v>185</v>
      </c>
    </row>
    <row r="1793" spans="1:22" hidden="1">
      <c r="A1793">
        <v>1022</v>
      </c>
      <c r="B1793" s="30">
        <v>2</v>
      </c>
      <c r="C1793" s="30" t="s">
        <v>5</v>
      </c>
      <c r="D1793" s="30" t="s">
        <v>877</v>
      </c>
      <c r="E1793" s="30">
        <v>28</v>
      </c>
      <c r="F1793" s="30">
        <v>72</v>
      </c>
      <c r="G1793" s="30" t="s">
        <v>3889</v>
      </c>
      <c r="H1793" s="30" t="s">
        <v>439</v>
      </c>
      <c r="I1793" s="30">
        <v>0</v>
      </c>
      <c r="J1793" s="30">
        <v>1</v>
      </c>
      <c r="K1793" s="30">
        <v>0</v>
      </c>
      <c r="L1793" s="30">
        <v>0</v>
      </c>
      <c r="M1793" s="30" t="s">
        <v>2501</v>
      </c>
      <c r="N1793" s="30">
        <v>28</v>
      </c>
      <c r="O1793" s="22">
        <v>28</v>
      </c>
      <c r="P1793" s="22">
        <v>0</v>
      </c>
      <c r="Q1793" s="22">
        <v>1</v>
      </c>
      <c r="R1793">
        <f>IFERROR(IF(I1793=1,VLOOKUP(F1793,Lookup!$A$2:$B$15,2,FALSE),0),0.5)</f>
        <v>0</v>
      </c>
      <c r="S1793">
        <f>IF(K1793=1,1,IFERROR(IF(H1793="pass",VLOOKUP(F1793,[1]Lookup!$D$2:$E$26,2,FALSE),0),1.6))</f>
        <v>1.6</v>
      </c>
      <c r="T1793" s="6">
        <v>2.09</v>
      </c>
      <c r="U1793" s="6">
        <f t="shared" si="27"/>
        <v>2.09</v>
      </c>
      <c r="V1793" t="s">
        <v>523</v>
      </c>
    </row>
    <row r="1794" spans="1:22" hidden="1">
      <c r="A1794">
        <v>1023</v>
      </c>
      <c r="B1794" s="30">
        <v>2</v>
      </c>
      <c r="C1794" s="30" t="s">
        <v>877</v>
      </c>
      <c r="D1794" s="30" t="s">
        <v>5</v>
      </c>
      <c r="E1794" s="30">
        <v>74</v>
      </c>
      <c r="F1794" s="30">
        <v>26</v>
      </c>
      <c r="G1794" s="30" t="s">
        <v>3890</v>
      </c>
      <c r="H1794" s="30" t="s">
        <v>439</v>
      </c>
      <c r="I1794" s="30">
        <v>0</v>
      </c>
      <c r="J1794" s="30">
        <v>1</v>
      </c>
      <c r="K1794" s="30">
        <v>0</v>
      </c>
      <c r="L1794" s="30">
        <v>0</v>
      </c>
      <c r="M1794" s="30" t="s">
        <v>919</v>
      </c>
      <c r="N1794" s="30">
        <v>5</v>
      </c>
      <c r="O1794" s="22">
        <v>5</v>
      </c>
      <c r="P1794" s="22">
        <v>0</v>
      </c>
      <c r="Q1794" s="22">
        <v>1</v>
      </c>
      <c r="R1794">
        <f>IFERROR(IF(I1794=1,VLOOKUP(F1794,Lookup!$A$2:$B$15,2,FALSE),0),0.5)</f>
        <v>0</v>
      </c>
      <c r="S1794">
        <f>IF(K1794=1,1,IFERROR(IF(H1794="pass",VLOOKUP(F1794,[1]Lookup!$D$2:$E$26,2,FALSE),0),1.6))</f>
        <v>1.6</v>
      </c>
      <c r="T1794" s="6">
        <v>1.6875</v>
      </c>
      <c r="U1794" s="6">
        <f t="shared" si="27"/>
        <v>1.6875</v>
      </c>
      <c r="V1794" t="s">
        <v>164</v>
      </c>
    </row>
    <row r="1795" spans="1:22" hidden="1">
      <c r="A1795">
        <v>1024</v>
      </c>
      <c r="B1795" s="30">
        <v>2</v>
      </c>
      <c r="C1795" s="30" t="s">
        <v>877</v>
      </c>
      <c r="D1795" s="30" t="s">
        <v>5</v>
      </c>
      <c r="E1795" s="30">
        <v>74</v>
      </c>
      <c r="F1795" s="30">
        <v>26</v>
      </c>
      <c r="G1795" s="30" t="s">
        <v>3891</v>
      </c>
      <c r="H1795" s="30" t="s">
        <v>439</v>
      </c>
      <c r="I1795" s="30">
        <v>0</v>
      </c>
      <c r="J1795" s="30">
        <v>1</v>
      </c>
      <c r="K1795" s="30">
        <v>0</v>
      </c>
      <c r="L1795" s="30">
        <v>0</v>
      </c>
      <c r="M1795" s="30" t="s">
        <v>903</v>
      </c>
      <c r="N1795" s="30">
        <v>0</v>
      </c>
      <c r="O1795" s="22">
        <v>0</v>
      </c>
      <c r="P1795" s="22">
        <v>0</v>
      </c>
      <c r="Q1795" s="22">
        <v>1</v>
      </c>
      <c r="R1795">
        <f>IFERROR(IF(I1795=1,VLOOKUP(F1795,Lookup!$A$2:$B$15,2,FALSE),0),0.5)</f>
        <v>0</v>
      </c>
      <c r="S1795">
        <f>IF(K1795=1,1,IFERROR(IF(H1795="pass",VLOOKUP(F1795,[1]Lookup!$D$2:$E$26,2,FALSE),0),1.6))</f>
        <v>1.6</v>
      </c>
      <c r="T1795" s="6">
        <v>1.6</v>
      </c>
      <c r="U1795" s="6">
        <f t="shared" ref="U1795:U1858" si="28">R1795+IF(S1795&gt;=3.2,S1795,IF(AND(S1795&lt;3.2,S1795&gt;=1.8),S1795*0.66+T1795*0.34,T1795))+K1795*0.4735*2</f>
        <v>1.6</v>
      </c>
      <c r="V1795" t="s">
        <v>61</v>
      </c>
    </row>
    <row r="1796" spans="1:22" hidden="1">
      <c r="A1796">
        <v>1031</v>
      </c>
      <c r="B1796" s="30">
        <v>2</v>
      </c>
      <c r="C1796" s="30" t="s">
        <v>5</v>
      </c>
      <c r="D1796" s="30" t="s">
        <v>877</v>
      </c>
      <c r="E1796" s="30">
        <v>74</v>
      </c>
      <c r="F1796" s="30">
        <v>26</v>
      </c>
      <c r="G1796" s="30" t="s">
        <v>3898</v>
      </c>
      <c r="H1796" s="30" t="s">
        <v>439</v>
      </c>
      <c r="I1796" s="30">
        <v>0</v>
      </c>
      <c r="J1796" s="30">
        <v>1</v>
      </c>
      <c r="K1796" s="30">
        <v>0</v>
      </c>
      <c r="L1796" s="30">
        <v>0</v>
      </c>
      <c r="M1796" s="30" t="s">
        <v>2550</v>
      </c>
      <c r="N1796" s="30">
        <v>2</v>
      </c>
      <c r="O1796" s="22">
        <v>2</v>
      </c>
      <c r="P1796" s="22">
        <v>0</v>
      </c>
      <c r="Q1796" s="22">
        <v>1</v>
      </c>
      <c r="R1796">
        <f>IFERROR(IF(I1796=1,VLOOKUP(F1796,Lookup!$A$2:$B$15,2,FALSE),0),0.5)</f>
        <v>0</v>
      </c>
      <c r="S1796">
        <f>IF(K1796=1,1,IFERROR(IF(H1796="pass",VLOOKUP(F1796,[1]Lookup!$D$2:$E$26,2,FALSE),0),1.6))</f>
        <v>1.6</v>
      </c>
      <c r="T1796" s="6">
        <v>1.635</v>
      </c>
      <c r="U1796" s="6">
        <f t="shared" si="28"/>
        <v>1.635</v>
      </c>
      <c r="V1796" t="s">
        <v>134</v>
      </c>
    </row>
    <row r="1797" spans="1:22" hidden="1">
      <c r="A1797">
        <v>1032</v>
      </c>
      <c r="B1797" s="30">
        <v>2</v>
      </c>
      <c r="C1797" s="30" t="s">
        <v>877</v>
      </c>
      <c r="D1797" s="30" t="s">
        <v>5</v>
      </c>
      <c r="E1797" s="30">
        <v>61</v>
      </c>
      <c r="F1797" s="30">
        <v>39</v>
      </c>
      <c r="G1797" s="30" t="s">
        <v>3899</v>
      </c>
      <c r="H1797" s="30" t="s">
        <v>439</v>
      </c>
      <c r="I1797" s="30">
        <v>0</v>
      </c>
      <c r="J1797" s="30">
        <v>1</v>
      </c>
      <c r="K1797" s="30">
        <v>0</v>
      </c>
      <c r="L1797" s="30">
        <v>0</v>
      </c>
      <c r="M1797" s="30" t="s">
        <v>888</v>
      </c>
      <c r="N1797" s="30">
        <v>-3</v>
      </c>
      <c r="O1797" s="22">
        <v>-3</v>
      </c>
      <c r="P1797" s="22">
        <v>0</v>
      </c>
      <c r="Q1797" s="22">
        <v>1</v>
      </c>
      <c r="R1797">
        <f>IFERROR(IF(I1797=1,VLOOKUP(F1797,Lookup!$A$2:$B$15,2,FALSE),0),0.5)</f>
        <v>0</v>
      </c>
      <c r="S1797">
        <f>IF(K1797=1,1,IFERROR(IF(H1797="pass",VLOOKUP(F1797,[1]Lookup!$D$2:$E$26,2,FALSE),0),1.6))</f>
        <v>1.6</v>
      </c>
      <c r="T1797" s="6">
        <v>1.5475000000000001</v>
      </c>
      <c r="U1797" s="6">
        <f t="shared" si="28"/>
        <v>1.5475000000000001</v>
      </c>
      <c r="V1797" t="s">
        <v>73</v>
      </c>
    </row>
    <row r="1798" spans="1:22" hidden="1">
      <c r="A1798">
        <v>1033</v>
      </c>
      <c r="B1798" s="30">
        <v>2</v>
      </c>
      <c r="C1798" s="30" t="s">
        <v>877</v>
      </c>
      <c r="D1798" s="30" t="s">
        <v>5</v>
      </c>
      <c r="E1798" s="30">
        <v>59</v>
      </c>
      <c r="F1798" s="30">
        <v>41</v>
      </c>
      <c r="G1798" s="30" t="s">
        <v>3900</v>
      </c>
      <c r="H1798" s="30" t="s">
        <v>439</v>
      </c>
      <c r="I1798" s="30">
        <v>0</v>
      </c>
      <c r="J1798" s="30">
        <v>1</v>
      </c>
      <c r="K1798" s="30">
        <v>0</v>
      </c>
      <c r="L1798" s="30">
        <v>0</v>
      </c>
      <c r="M1798" s="30" t="s">
        <v>888</v>
      </c>
      <c r="N1798" s="30">
        <v>-3</v>
      </c>
      <c r="O1798" s="22">
        <v>-3</v>
      </c>
      <c r="P1798" s="22">
        <v>0</v>
      </c>
      <c r="Q1798" s="22">
        <v>1</v>
      </c>
      <c r="R1798">
        <f>IFERROR(IF(I1798=1,VLOOKUP(F1798,Lookup!$A$2:$B$15,2,FALSE),0),0.5)</f>
        <v>0</v>
      </c>
      <c r="S1798">
        <f>IF(K1798=1,1,IFERROR(IF(H1798="pass",VLOOKUP(F1798,[1]Lookup!$D$2:$E$26,2,FALSE),0),1.6))</f>
        <v>1.6</v>
      </c>
      <c r="T1798" s="6">
        <v>1.5475000000000001</v>
      </c>
      <c r="U1798" s="6">
        <f t="shared" si="28"/>
        <v>1.5475000000000001</v>
      </c>
      <c r="V1798" t="s">
        <v>73</v>
      </c>
    </row>
    <row r="1799" spans="1:22" hidden="1">
      <c r="A1799">
        <v>1034</v>
      </c>
      <c r="B1799" s="30">
        <v>2</v>
      </c>
      <c r="C1799" s="30" t="s">
        <v>877</v>
      </c>
      <c r="D1799" s="30" t="s">
        <v>5</v>
      </c>
      <c r="E1799" s="30">
        <v>59</v>
      </c>
      <c r="F1799" s="30">
        <v>41</v>
      </c>
      <c r="G1799" s="30" t="s">
        <v>3901</v>
      </c>
      <c r="H1799" s="30" t="s">
        <v>439</v>
      </c>
      <c r="I1799" s="30">
        <v>0</v>
      </c>
      <c r="J1799" s="30">
        <v>1</v>
      </c>
      <c r="K1799" s="30">
        <v>0</v>
      </c>
      <c r="L1799" s="30">
        <v>0</v>
      </c>
      <c r="M1799" s="30" t="s">
        <v>903</v>
      </c>
      <c r="N1799" s="30">
        <v>9</v>
      </c>
      <c r="O1799" s="22">
        <v>9</v>
      </c>
      <c r="P1799" s="22">
        <v>0</v>
      </c>
      <c r="Q1799" s="22">
        <v>1</v>
      </c>
      <c r="R1799">
        <f>IFERROR(IF(I1799=1,VLOOKUP(F1799,Lookup!$A$2:$B$15,2,FALSE),0),0.5)</f>
        <v>0</v>
      </c>
      <c r="S1799">
        <f>IF(K1799=1,1,IFERROR(IF(H1799="pass",VLOOKUP(F1799,[1]Lookup!$D$2:$E$26,2,FALSE),0),1.6))</f>
        <v>1.6</v>
      </c>
      <c r="T1799" s="6">
        <v>1.7575000000000001</v>
      </c>
      <c r="U1799" s="6">
        <f t="shared" si="28"/>
        <v>1.7575000000000001</v>
      </c>
      <c r="V1799" t="s">
        <v>61</v>
      </c>
    </row>
    <row r="1800" spans="1:22" hidden="1">
      <c r="A1800">
        <v>1038</v>
      </c>
      <c r="B1800" s="30">
        <v>2</v>
      </c>
      <c r="C1800" s="30" t="s">
        <v>5</v>
      </c>
      <c r="D1800" s="30" t="s">
        <v>877</v>
      </c>
      <c r="E1800" s="30">
        <v>52</v>
      </c>
      <c r="F1800" s="30">
        <v>48</v>
      </c>
      <c r="G1800" s="30" t="s">
        <v>3906</v>
      </c>
      <c r="H1800" s="30" t="s">
        <v>439</v>
      </c>
      <c r="I1800" s="30">
        <v>0</v>
      </c>
      <c r="J1800" s="30">
        <v>1</v>
      </c>
      <c r="K1800" s="30">
        <v>0</v>
      </c>
      <c r="L1800" s="30">
        <v>0</v>
      </c>
      <c r="M1800" s="30" t="s">
        <v>2499</v>
      </c>
      <c r="N1800" s="30">
        <v>2</v>
      </c>
      <c r="O1800" s="22">
        <v>2</v>
      </c>
      <c r="P1800" s="22">
        <v>0</v>
      </c>
      <c r="Q1800" s="22">
        <v>1</v>
      </c>
      <c r="R1800">
        <f>IFERROR(IF(I1800=1,VLOOKUP(F1800,Lookup!$A$2:$B$15,2,FALSE),0),0.5)</f>
        <v>0</v>
      </c>
      <c r="S1800">
        <f>IF(K1800=1,1,IFERROR(IF(H1800="pass",VLOOKUP(F1800,[1]Lookup!$D$2:$E$26,2,FALSE),0),1.6))</f>
        <v>1.6</v>
      </c>
      <c r="T1800" s="6">
        <v>1.635</v>
      </c>
      <c r="U1800" s="6">
        <f t="shared" si="28"/>
        <v>1.635</v>
      </c>
      <c r="V1800" t="s">
        <v>106</v>
      </c>
    </row>
    <row r="1801" spans="1:22" hidden="1">
      <c r="A1801">
        <v>1039</v>
      </c>
      <c r="B1801" s="30">
        <v>2</v>
      </c>
      <c r="C1801" s="30" t="s">
        <v>5</v>
      </c>
      <c r="D1801" s="30" t="s">
        <v>877</v>
      </c>
      <c r="E1801" s="30">
        <v>40</v>
      </c>
      <c r="F1801" s="30">
        <v>60</v>
      </c>
      <c r="G1801" s="30" t="s">
        <v>3907</v>
      </c>
      <c r="H1801" s="30" t="s">
        <v>439</v>
      </c>
      <c r="I1801" s="30">
        <v>0</v>
      </c>
      <c r="J1801" s="30">
        <v>1</v>
      </c>
      <c r="K1801" s="30">
        <v>0</v>
      </c>
      <c r="L1801" s="30">
        <v>0</v>
      </c>
      <c r="M1801" s="30" t="s">
        <v>2540</v>
      </c>
      <c r="N1801" s="30">
        <v>21</v>
      </c>
      <c r="O1801" s="22">
        <v>21</v>
      </c>
      <c r="P1801" s="22">
        <v>0</v>
      </c>
      <c r="Q1801" s="22">
        <v>1</v>
      </c>
      <c r="R1801">
        <f>IFERROR(IF(I1801=1,VLOOKUP(F1801,Lookup!$A$2:$B$15,2,FALSE),0),0.5)</f>
        <v>0</v>
      </c>
      <c r="S1801">
        <f>IF(K1801=1,1,IFERROR(IF(H1801="pass",VLOOKUP(F1801,[1]Lookup!$D$2:$E$26,2,FALSE),0),1.6))</f>
        <v>1.6</v>
      </c>
      <c r="T1801" s="6">
        <v>1.9675</v>
      </c>
      <c r="U1801" s="6">
        <f t="shared" si="28"/>
        <v>1.9675</v>
      </c>
      <c r="V1801" t="s">
        <v>145</v>
      </c>
    </row>
    <row r="1802" spans="1:22" hidden="1">
      <c r="A1802">
        <v>1040</v>
      </c>
      <c r="B1802" s="30">
        <v>2</v>
      </c>
      <c r="C1802" s="30" t="s">
        <v>5</v>
      </c>
      <c r="D1802" s="30" t="s">
        <v>877</v>
      </c>
      <c r="E1802" s="30">
        <v>17</v>
      </c>
      <c r="F1802" s="30">
        <v>83</v>
      </c>
      <c r="G1802" s="30" t="s">
        <v>3908</v>
      </c>
      <c r="H1802" s="30" t="s">
        <v>439</v>
      </c>
      <c r="I1802" s="30">
        <v>0</v>
      </c>
      <c r="J1802" s="30">
        <v>1</v>
      </c>
      <c r="K1802" s="30">
        <v>0</v>
      </c>
      <c r="L1802" s="30">
        <v>0</v>
      </c>
      <c r="M1802" s="30" t="s">
        <v>2499</v>
      </c>
      <c r="N1802" s="30">
        <v>6</v>
      </c>
      <c r="O1802" s="22">
        <v>6</v>
      </c>
      <c r="P1802" s="22">
        <v>0</v>
      </c>
      <c r="Q1802" s="22">
        <v>1</v>
      </c>
      <c r="R1802">
        <f>IFERROR(IF(I1802=1,VLOOKUP(F1802,Lookup!$A$2:$B$15,2,FALSE),0),0.5)</f>
        <v>0</v>
      </c>
      <c r="S1802">
        <f>IF(K1802=1,1,IFERROR(IF(H1802="pass",VLOOKUP(F1802,[1]Lookup!$D$2:$E$26,2,FALSE),0),1.6))</f>
        <v>2</v>
      </c>
      <c r="T1802" s="6">
        <v>1.7050000000000001</v>
      </c>
      <c r="U1802" s="6">
        <f t="shared" si="28"/>
        <v>1.8997000000000002</v>
      </c>
      <c r="V1802" t="s">
        <v>106</v>
      </c>
    </row>
    <row r="1803" spans="1:22" hidden="1">
      <c r="A1803">
        <v>1044</v>
      </c>
      <c r="B1803" s="30">
        <v>2</v>
      </c>
      <c r="C1803" s="30" t="s">
        <v>5</v>
      </c>
      <c r="D1803" s="30" t="s">
        <v>877</v>
      </c>
      <c r="E1803" s="30">
        <v>8</v>
      </c>
      <c r="F1803" s="30">
        <v>92</v>
      </c>
      <c r="G1803" s="30" t="s">
        <v>3912</v>
      </c>
      <c r="H1803" s="30" t="s">
        <v>439</v>
      </c>
      <c r="I1803" s="30">
        <v>0</v>
      </c>
      <c r="J1803" s="30">
        <v>1</v>
      </c>
      <c r="K1803" s="30">
        <v>0</v>
      </c>
      <c r="L1803" s="30">
        <v>0</v>
      </c>
      <c r="M1803" s="30" t="s">
        <v>2540</v>
      </c>
      <c r="N1803" s="30">
        <v>4</v>
      </c>
      <c r="O1803" s="22">
        <v>4</v>
      </c>
      <c r="P1803" s="22">
        <v>0</v>
      </c>
      <c r="Q1803" s="22">
        <v>1</v>
      </c>
      <c r="R1803">
        <f>IFERROR(IF(I1803=1,VLOOKUP(F1803,Lookup!$A$2:$B$15,2,FALSE),0),0.5)</f>
        <v>0</v>
      </c>
      <c r="S1803">
        <f>IF(K1803=1,1,IFERROR(IF(H1803="pass",VLOOKUP(F1803,[1]Lookup!$D$2:$E$26,2,FALSE),0),1.6))</f>
        <v>2.7</v>
      </c>
      <c r="T1803" s="6">
        <v>1.6700000000000002</v>
      </c>
      <c r="U1803" s="6">
        <f t="shared" si="28"/>
        <v>2.3498000000000001</v>
      </c>
      <c r="V1803" t="s">
        <v>145</v>
      </c>
    </row>
    <row r="1804" spans="1:22" hidden="1">
      <c r="A1804">
        <v>1045</v>
      </c>
      <c r="B1804" s="30">
        <v>2</v>
      </c>
      <c r="C1804" s="30" t="s">
        <v>5</v>
      </c>
      <c r="D1804" s="30" t="s">
        <v>877</v>
      </c>
      <c r="E1804" s="30">
        <v>8</v>
      </c>
      <c r="F1804" s="30">
        <v>92</v>
      </c>
      <c r="G1804" s="30" t="s">
        <v>3913</v>
      </c>
      <c r="H1804" s="30" t="s">
        <v>439</v>
      </c>
      <c r="I1804" s="30">
        <v>0</v>
      </c>
      <c r="J1804" s="30">
        <v>1</v>
      </c>
      <c r="K1804" s="30">
        <v>0</v>
      </c>
      <c r="L1804" s="30">
        <v>0</v>
      </c>
      <c r="M1804" s="30" t="s">
        <v>2503</v>
      </c>
      <c r="N1804" s="30">
        <v>8</v>
      </c>
      <c r="O1804" s="22">
        <v>8</v>
      </c>
      <c r="P1804" s="22">
        <v>0</v>
      </c>
      <c r="Q1804" s="22">
        <v>1</v>
      </c>
      <c r="R1804">
        <f>IFERROR(IF(I1804=1,VLOOKUP(F1804,Lookup!$A$2:$B$15,2,FALSE),0),0.5)</f>
        <v>0</v>
      </c>
      <c r="S1804">
        <f>IF(K1804=1,1,IFERROR(IF(H1804="pass",VLOOKUP(F1804,[1]Lookup!$D$2:$E$26,2,FALSE),0),1.6))</f>
        <v>2.7</v>
      </c>
      <c r="T1804" s="6">
        <v>1.74</v>
      </c>
      <c r="U1804" s="6">
        <f t="shared" si="28"/>
        <v>2.3736000000000002</v>
      </c>
      <c r="V1804" t="s">
        <v>185</v>
      </c>
    </row>
    <row r="1805" spans="1:22" hidden="1">
      <c r="A1805">
        <v>1049</v>
      </c>
      <c r="B1805" s="30">
        <v>2</v>
      </c>
      <c r="C1805" s="30" t="s">
        <v>5</v>
      </c>
      <c r="D1805" s="30" t="s">
        <v>877</v>
      </c>
      <c r="E1805" s="30">
        <v>63</v>
      </c>
      <c r="F1805" s="30">
        <v>37</v>
      </c>
      <c r="G1805" s="30" t="s">
        <v>3917</v>
      </c>
      <c r="H1805" s="30" t="s">
        <v>439</v>
      </c>
      <c r="I1805" s="30">
        <v>0</v>
      </c>
      <c r="J1805" s="30">
        <v>1</v>
      </c>
      <c r="K1805" s="30">
        <v>0</v>
      </c>
      <c r="L1805" s="30">
        <v>0</v>
      </c>
      <c r="M1805" s="30" t="s">
        <v>2499</v>
      </c>
      <c r="N1805" s="30">
        <v>-9</v>
      </c>
      <c r="O1805" s="22">
        <v>-9</v>
      </c>
      <c r="P1805" s="22">
        <v>0</v>
      </c>
      <c r="Q1805" s="22">
        <v>1</v>
      </c>
      <c r="R1805">
        <f>IFERROR(IF(I1805=1,VLOOKUP(F1805,Lookup!$A$2:$B$15,2,FALSE),0),0.5)</f>
        <v>0</v>
      </c>
      <c r="S1805">
        <f>IF(K1805=1,1,IFERROR(IF(H1805="pass",VLOOKUP(F1805,[1]Lookup!$D$2:$E$26,2,FALSE),0),1.6))</f>
        <v>1.6</v>
      </c>
      <c r="T1805" s="6">
        <v>1.4425000000000001</v>
      </c>
      <c r="U1805" s="6">
        <f t="shared" si="28"/>
        <v>1.4425000000000001</v>
      </c>
      <c r="V1805" t="s">
        <v>106</v>
      </c>
    </row>
    <row r="1806" spans="1:22" hidden="1">
      <c r="A1806">
        <v>1050</v>
      </c>
      <c r="B1806" s="30">
        <v>2</v>
      </c>
      <c r="C1806" s="30" t="s">
        <v>5</v>
      </c>
      <c r="D1806" s="30" t="s">
        <v>877</v>
      </c>
      <c r="E1806" s="30">
        <v>63</v>
      </c>
      <c r="F1806" s="30">
        <v>37</v>
      </c>
      <c r="G1806" s="30" t="s">
        <v>3918</v>
      </c>
      <c r="H1806" s="30" t="s">
        <v>439</v>
      </c>
      <c r="I1806" s="30">
        <v>0</v>
      </c>
      <c r="J1806" s="30">
        <v>1</v>
      </c>
      <c r="K1806" s="30">
        <v>0</v>
      </c>
      <c r="L1806" s="30">
        <v>0</v>
      </c>
      <c r="M1806" s="30" t="s">
        <v>2540</v>
      </c>
      <c r="N1806" s="30">
        <v>8</v>
      </c>
      <c r="O1806" s="22">
        <v>8</v>
      </c>
      <c r="P1806" s="22">
        <v>0</v>
      </c>
      <c r="Q1806" s="22">
        <v>1</v>
      </c>
      <c r="R1806">
        <f>IFERROR(IF(I1806=1,VLOOKUP(F1806,Lookup!$A$2:$B$15,2,FALSE),0),0.5)</f>
        <v>0</v>
      </c>
      <c r="S1806">
        <f>IF(K1806=1,1,IFERROR(IF(H1806="pass",VLOOKUP(F1806,[1]Lookup!$D$2:$E$26,2,FALSE),0),1.6))</f>
        <v>1.6</v>
      </c>
      <c r="T1806" s="6">
        <v>1.74</v>
      </c>
      <c r="U1806" s="6">
        <f t="shared" si="28"/>
        <v>1.74</v>
      </c>
      <c r="V1806" t="s">
        <v>145</v>
      </c>
    </row>
    <row r="1807" spans="1:22" hidden="1">
      <c r="A1807">
        <v>1051</v>
      </c>
      <c r="B1807" s="30">
        <v>2</v>
      </c>
      <c r="C1807" s="30" t="s">
        <v>5</v>
      </c>
      <c r="D1807" s="30" t="s">
        <v>877</v>
      </c>
      <c r="E1807" s="30">
        <v>48</v>
      </c>
      <c r="F1807" s="30">
        <v>52</v>
      </c>
      <c r="G1807" s="30" t="s">
        <v>3919</v>
      </c>
      <c r="H1807" s="30" t="s">
        <v>439</v>
      </c>
      <c r="I1807" s="30">
        <v>0</v>
      </c>
      <c r="J1807" s="30">
        <v>1</v>
      </c>
      <c r="K1807" s="30">
        <v>0</v>
      </c>
      <c r="L1807" s="30">
        <v>0</v>
      </c>
      <c r="M1807" s="30" t="s">
        <v>3904</v>
      </c>
      <c r="N1807" s="30">
        <v>0</v>
      </c>
      <c r="O1807" s="22">
        <v>0</v>
      </c>
      <c r="P1807" s="22">
        <v>0</v>
      </c>
      <c r="Q1807" s="22">
        <v>1</v>
      </c>
      <c r="R1807">
        <f>IFERROR(IF(I1807=1,VLOOKUP(F1807,Lookup!$A$2:$B$15,2,FALSE),0),0.5)</f>
        <v>0</v>
      </c>
      <c r="S1807">
        <f>IF(K1807=1,1,IFERROR(IF(H1807="pass",VLOOKUP(F1807,[1]Lookup!$D$2:$E$26,2,FALSE),0),1.6))</f>
        <v>1.6</v>
      </c>
      <c r="T1807" s="6">
        <v>1.6</v>
      </c>
      <c r="U1807" s="6">
        <f t="shared" si="28"/>
        <v>1.6</v>
      </c>
      <c r="V1807" t="s">
        <v>2805</v>
      </c>
    </row>
    <row r="1808" spans="1:22" hidden="1">
      <c r="A1808">
        <v>1053</v>
      </c>
      <c r="B1808" s="30">
        <v>2</v>
      </c>
      <c r="C1808" s="30" t="s">
        <v>5</v>
      </c>
      <c r="D1808" s="30" t="s">
        <v>877</v>
      </c>
      <c r="E1808" s="30">
        <v>47</v>
      </c>
      <c r="F1808" s="30">
        <v>53</v>
      </c>
      <c r="G1808" s="30" t="s">
        <v>3921</v>
      </c>
      <c r="H1808" s="30" t="s">
        <v>439</v>
      </c>
      <c r="I1808" s="30">
        <v>0</v>
      </c>
      <c r="J1808" s="30">
        <v>1</v>
      </c>
      <c r="K1808" s="30">
        <v>0</v>
      </c>
      <c r="L1808" s="30">
        <v>0</v>
      </c>
      <c r="M1808" s="30" t="s">
        <v>2540</v>
      </c>
      <c r="N1808" s="30">
        <v>20</v>
      </c>
      <c r="O1808" s="22">
        <v>20</v>
      </c>
      <c r="P1808" s="22">
        <v>0</v>
      </c>
      <c r="Q1808" s="22">
        <v>1</v>
      </c>
      <c r="R1808">
        <f>IFERROR(IF(I1808=1,VLOOKUP(F1808,Lookup!$A$2:$B$15,2,FALSE),0),0.5)</f>
        <v>0</v>
      </c>
      <c r="S1808">
        <f>IF(K1808=1,1,IFERROR(IF(H1808="pass",VLOOKUP(F1808,[1]Lookup!$D$2:$E$26,2,FALSE),0),1.6))</f>
        <v>1.6</v>
      </c>
      <c r="T1808" s="6">
        <v>1.9500000000000002</v>
      </c>
      <c r="U1808" s="6">
        <f t="shared" si="28"/>
        <v>1.9500000000000002</v>
      </c>
      <c r="V1808" t="s">
        <v>145</v>
      </c>
    </row>
    <row r="1809" spans="1:22" hidden="1">
      <c r="A1809">
        <v>1058</v>
      </c>
      <c r="B1809" s="30">
        <v>2</v>
      </c>
      <c r="C1809" s="30" t="s">
        <v>877</v>
      </c>
      <c r="D1809" s="30" t="s">
        <v>5</v>
      </c>
      <c r="E1809" s="30">
        <v>70</v>
      </c>
      <c r="F1809" s="30">
        <v>30</v>
      </c>
      <c r="G1809" s="30" t="s">
        <v>3927</v>
      </c>
      <c r="H1809" s="30" t="s">
        <v>439</v>
      </c>
      <c r="I1809" s="30">
        <v>0</v>
      </c>
      <c r="J1809" s="30">
        <v>1</v>
      </c>
      <c r="K1809" s="30">
        <v>0</v>
      </c>
      <c r="L1809" s="30">
        <v>0</v>
      </c>
      <c r="M1809" s="30" t="s">
        <v>919</v>
      </c>
      <c r="N1809" s="30">
        <v>7</v>
      </c>
      <c r="O1809" s="22">
        <v>7</v>
      </c>
      <c r="P1809" s="22">
        <v>0</v>
      </c>
      <c r="Q1809" s="22">
        <v>1</v>
      </c>
      <c r="R1809">
        <f>IFERROR(IF(I1809=1,VLOOKUP(F1809,Lookup!$A$2:$B$15,2,FALSE),0),0.5)</f>
        <v>0</v>
      </c>
      <c r="S1809">
        <f>IF(K1809=1,1,IFERROR(IF(H1809="pass",VLOOKUP(F1809,[1]Lookup!$D$2:$E$26,2,FALSE),0),1.6))</f>
        <v>1.6</v>
      </c>
      <c r="T1809" s="6">
        <v>1.7225000000000001</v>
      </c>
      <c r="U1809" s="6">
        <f t="shared" si="28"/>
        <v>1.7225000000000001</v>
      </c>
      <c r="V1809" t="s">
        <v>164</v>
      </c>
    </row>
    <row r="1810" spans="1:22" hidden="1">
      <c r="A1810">
        <v>1060</v>
      </c>
      <c r="B1810" s="30">
        <v>2</v>
      </c>
      <c r="C1810" s="30" t="s">
        <v>877</v>
      </c>
      <c r="D1810" s="30" t="s">
        <v>5</v>
      </c>
      <c r="E1810" s="30">
        <v>54</v>
      </c>
      <c r="F1810" s="30">
        <v>46</v>
      </c>
      <c r="G1810" s="30" t="s">
        <v>3929</v>
      </c>
      <c r="H1810" s="30" t="s">
        <v>439</v>
      </c>
      <c r="I1810" s="30">
        <v>0</v>
      </c>
      <c r="J1810" s="30">
        <v>1</v>
      </c>
      <c r="K1810" s="30">
        <v>0</v>
      </c>
      <c r="L1810" s="30">
        <v>0</v>
      </c>
      <c r="M1810" s="30" t="s">
        <v>903</v>
      </c>
      <c r="N1810" s="30">
        <v>22</v>
      </c>
      <c r="O1810" s="22">
        <v>22</v>
      </c>
      <c r="P1810" s="22">
        <v>0</v>
      </c>
      <c r="Q1810" s="22">
        <v>1</v>
      </c>
      <c r="R1810">
        <f>IFERROR(IF(I1810=1,VLOOKUP(F1810,Lookup!$A$2:$B$15,2,FALSE),0),0.5)</f>
        <v>0</v>
      </c>
      <c r="S1810">
        <f>IF(K1810=1,1,IFERROR(IF(H1810="pass",VLOOKUP(F1810,[1]Lookup!$D$2:$E$26,2,FALSE),0),1.6))</f>
        <v>1.6</v>
      </c>
      <c r="T1810" s="6">
        <v>1.9850000000000001</v>
      </c>
      <c r="U1810" s="6">
        <f t="shared" si="28"/>
        <v>1.9850000000000001</v>
      </c>
      <c r="V1810" t="s">
        <v>61</v>
      </c>
    </row>
    <row r="1811" spans="1:22" hidden="1">
      <c r="A1811">
        <v>1061</v>
      </c>
      <c r="B1811" s="30">
        <v>2</v>
      </c>
      <c r="C1811" s="30" t="s">
        <v>877</v>
      </c>
      <c r="D1811" s="30" t="s">
        <v>5</v>
      </c>
      <c r="E1811" s="30">
        <v>10</v>
      </c>
      <c r="F1811" s="30">
        <v>90</v>
      </c>
      <c r="G1811" s="30" t="s">
        <v>3930</v>
      </c>
      <c r="H1811" s="30" t="s">
        <v>439</v>
      </c>
      <c r="I1811" s="30">
        <v>0</v>
      </c>
      <c r="J1811" s="30">
        <v>1</v>
      </c>
      <c r="K1811" s="30">
        <v>0</v>
      </c>
      <c r="L1811" s="30">
        <v>0</v>
      </c>
      <c r="M1811" s="30" t="s">
        <v>903</v>
      </c>
      <c r="N1811" s="30">
        <v>10</v>
      </c>
      <c r="O1811" s="22">
        <v>10</v>
      </c>
      <c r="P1811" s="22">
        <v>0</v>
      </c>
      <c r="Q1811" s="22">
        <v>1</v>
      </c>
      <c r="R1811">
        <f>IFERROR(IF(I1811=1,VLOOKUP(F1811,Lookup!$A$2:$B$15,2,FALSE),0),0.5)</f>
        <v>0</v>
      </c>
      <c r="S1811">
        <f>IF(K1811=1,1,IFERROR(IF(H1811="pass",VLOOKUP(F1811,[1]Lookup!$D$2:$E$26,2,FALSE),0),1.6))</f>
        <v>2.2000000000000002</v>
      </c>
      <c r="T1811" s="6">
        <v>1.7750000000000001</v>
      </c>
      <c r="U1811" s="6">
        <f t="shared" si="28"/>
        <v>2.0555000000000003</v>
      </c>
      <c r="V1811" t="s">
        <v>61</v>
      </c>
    </row>
    <row r="1812" spans="1:22" hidden="1">
      <c r="A1812">
        <v>1064</v>
      </c>
      <c r="B1812" s="30">
        <v>2</v>
      </c>
      <c r="C1812" s="30" t="s">
        <v>5</v>
      </c>
      <c r="D1812" s="30" t="s">
        <v>877</v>
      </c>
      <c r="E1812" s="30">
        <v>63</v>
      </c>
      <c r="F1812" s="30">
        <v>37</v>
      </c>
      <c r="G1812" s="30" t="s">
        <v>3933</v>
      </c>
      <c r="H1812" s="30" t="s">
        <v>439</v>
      </c>
      <c r="I1812" s="30">
        <v>0</v>
      </c>
      <c r="J1812" s="30">
        <v>1</v>
      </c>
      <c r="K1812" s="30">
        <v>0</v>
      </c>
      <c r="L1812" s="30">
        <v>0</v>
      </c>
      <c r="M1812" s="30" t="s">
        <v>2503</v>
      </c>
      <c r="N1812" s="30">
        <v>-3</v>
      </c>
      <c r="O1812" s="22">
        <v>-3</v>
      </c>
      <c r="P1812" s="22">
        <v>0</v>
      </c>
      <c r="Q1812" s="22">
        <v>1</v>
      </c>
      <c r="R1812">
        <f>IFERROR(IF(I1812=1,VLOOKUP(F1812,Lookup!$A$2:$B$15,2,FALSE),0),0.5)</f>
        <v>0</v>
      </c>
      <c r="S1812">
        <f>IF(K1812=1,1,IFERROR(IF(H1812="pass",VLOOKUP(F1812,[1]Lookup!$D$2:$E$26,2,FALSE),0),1.6))</f>
        <v>1.6</v>
      </c>
      <c r="T1812" s="6">
        <v>1.5475000000000001</v>
      </c>
      <c r="U1812" s="6">
        <f t="shared" si="28"/>
        <v>1.5475000000000001</v>
      </c>
      <c r="V1812" t="s">
        <v>185</v>
      </c>
    </row>
    <row r="1813" spans="1:22" hidden="1">
      <c r="A1813">
        <v>1066</v>
      </c>
      <c r="B1813" s="30">
        <v>2</v>
      </c>
      <c r="C1813" s="30" t="s">
        <v>5</v>
      </c>
      <c r="D1813" s="30" t="s">
        <v>877</v>
      </c>
      <c r="E1813" s="30">
        <v>56</v>
      </c>
      <c r="F1813" s="30">
        <v>44</v>
      </c>
      <c r="G1813" s="30" t="s">
        <v>3935</v>
      </c>
      <c r="H1813" s="30" t="s">
        <v>439</v>
      </c>
      <c r="I1813" s="30">
        <v>0</v>
      </c>
      <c r="J1813" s="30">
        <v>1</v>
      </c>
      <c r="K1813" s="30">
        <v>0</v>
      </c>
      <c r="L1813" s="30">
        <v>0</v>
      </c>
      <c r="M1813" s="30" t="s">
        <v>2499</v>
      </c>
      <c r="N1813" s="30">
        <v>16</v>
      </c>
      <c r="O1813" s="22">
        <v>16</v>
      </c>
      <c r="P1813" s="22">
        <v>0</v>
      </c>
      <c r="Q1813" s="22">
        <v>1</v>
      </c>
      <c r="R1813">
        <f>IFERROR(IF(I1813=1,VLOOKUP(F1813,Lookup!$A$2:$B$15,2,FALSE),0),0.5)</f>
        <v>0</v>
      </c>
      <c r="S1813">
        <f>IF(K1813=1,1,IFERROR(IF(H1813="pass",VLOOKUP(F1813,[1]Lookup!$D$2:$E$26,2,FALSE),0),1.6))</f>
        <v>1.6</v>
      </c>
      <c r="T1813" s="6">
        <v>1.8800000000000001</v>
      </c>
      <c r="U1813" s="6">
        <f t="shared" si="28"/>
        <v>1.8800000000000001</v>
      </c>
      <c r="V1813" t="s">
        <v>106</v>
      </c>
    </row>
    <row r="1814" spans="1:22" hidden="1">
      <c r="A1814">
        <v>1069</v>
      </c>
      <c r="B1814" s="30">
        <v>2</v>
      </c>
      <c r="C1814" s="30" t="s">
        <v>5</v>
      </c>
      <c r="D1814" s="30" t="s">
        <v>877</v>
      </c>
      <c r="E1814" s="30">
        <v>17</v>
      </c>
      <c r="F1814" s="30">
        <v>83</v>
      </c>
      <c r="G1814" s="30" t="s">
        <v>3938</v>
      </c>
      <c r="H1814" s="30" t="s">
        <v>439</v>
      </c>
      <c r="I1814" s="30">
        <v>0</v>
      </c>
      <c r="J1814" s="30">
        <v>1</v>
      </c>
      <c r="K1814" s="30">
        <v>0</v>
      </c>
      <c r="L1814" s="30">
        <v>0</v>
      </c>
      <c r="M1814" s="30" t="s">
        <v>2540</v>
      </c>
      <c r="N1814" s="30">
        <v>5</v>
      </c>
      <c r="O1814" s="22">
        <v>5</v>
      </c>
      <c r="P1814" s="22">
        <v>0</v>
      </c>
      <c r="Q1814" s="22">
        <v>1</v>
      </c>
      <c r="R1814">
        <f>IFERROR(IF(I1814=1,VLOOKUP(F1814,Lookup!$A$2:$B$15,2,FALSE),0),0.5)</f>
        <v>0</v>
      </c>
      <c r="S1814">
        <f>IF(K1814=1,1,IFERROR(IF(H1814="pass",VLOOKUP(F1814,[1]Lookup!$D$2:$E$26,2,FALSE),0),1.6))</f>
        <v>2</v>
      </c>
      <c r="T1814" s="6">
        <v>1.6875</v>
      </c>
      <c r="U1814" s="6">
        <f t="shared" si="28"/>
        <v>1.8937500000000003</v>
      </c>
      <c r="V1814" t="s">
        <v>145</v>
      </c>
    </row>
    <row r="1815" spans="1:22" hidden="1">
      <c r="A1815">
        <v>1073</v>
      </c>
      <c r="B1815" s="30">
        <v>2</v>
      </c>
      <c r="C1815" s="30" t="s">
        <v>877</v>
      </c>
      <c r="D1815" s="30" t="s">
        <v>5</v>
      </c>
      <c r="E1815" s="30">
        <v>59</v>
      </c>
      <c r="F1815" s="30">
        <v>41</v>
      </c>
      <c r="G1815" s="30" t="s">
        <v>3942</v>
      </c>
      <c r="H1815" s="30" t="s">
        <v>439</v>
      </c>
      <c r="I1815" s="30">
        <v>0</v>
      </c>
      <c r="J1815" s="30">
        <v>1</v>
      </c>
      <c r="K1815" s="30">
        <v>0</v>
      </c>
      <c r="L1815" s="30">
        <v>0</v>
      </c>
      <c r="M1815" s="30" t="s">
        <v>919</v>
      </c>
      <c r="N1815" s="30">
        <v>6</v>
      </c>
      <c r="O1815" s="22">
        <v>6</v>
      </c>
      <c r="P1815" s="22">
        <v>0</v>
      </c>
      <c r="Q1815" s="22">
        <v>1</v>
      </c>
      <c r="R1815">
        <f>IFERROR(IF(I1815=1,VLOOKUP(F1815,Lookup!$A$2:$B$15,2,FALSE),0),0.5)</f>
        <v>0</v>
      </c>
      <c r="S1815">
        <f>IF(K1815=1,1,IFERROR(IF(H1815="pass",VLOOKUP(F1815,[1]Lookup!$D$2:$E$26,2,FALSE),0),1.6))</f>
        <v>1.6</v>
      </c>
      <c r="T1815" s="6">
        <v>1.7050000000000001</v>
      </c>
      <c r="U1815" s="6">
        <f t="shared" si="28"/>
        <v>1.7050000000000001</v>
      </c>
      <c r="V1815" t="s">
        <v>164</v>
      </c>
    </row>
    <row r="1816" spans="1:22" hidden="1">
      <c r="A1816">
        <v>1074</v>
      </c>
      <c r="B1816" s="30">
        <v>2</v>
      </c>
      <c r="C1816" s="30" t="s">
        <v>877</v>
      </c>
      <c r="D1816" s="30" t="s">
        <v>5</v>
      </c>
      <c r="E1816" s="30">
        <v>52</v>
      </c>
      <c r="F1816" s="30">
        <v>48</v>
      </c>
      <c r="G1816" s="30" t="s">
        <v>3943</v>
      </c>
      <c r="H1816" s="30" t="s">
        <v>439</v>
      </c>
      <c r="I1816" s="30">
        <v>0</v>
      </c>
      <c r="J1816" s="30">
        <v>1</v>
      </c>
      <c r="K1816" s="30">
        <v>0</v>
      </c>
      <c r="L1816" s="30">
        <v>0</v>
      </c>
      <c r="M1816" s="30" t="s">
        <v>903</v>
      </c>
      <c r="N1816" s="30">
        <v>-1</v>
      </c>
      <c r="O1816" s="22">
        <v>-1</v>
      </c>
      <c r="P1816" s="22">
        <v>0</v>
      </c>
      <c r="Q1816" s="22">
        <v>1</v>
      </c>
      <c r="R1816">
        <f>IFERROR(IF(I1816=1,VLOOKUP(F1816,Lookup!$A$2:$B$15,2,FALSE),0),0.5)</f>
        <v>0</v>
      </c>
      <c r="S1816">
        <f>IF(K1816=1,1,IFERROR(IF(H1816="pass",VLOOKUP(F1816,[1]Lookup!$D$2:$E$26,2,FALSE),0),1.6))</f>
        <v>1.6</v>
      </c>
      <c r="T1816" s="6">
        <v>1.5825</v>
      </c>
      <c r="U1816" s="6">
        <f t="shared" si="28"/>
        <v>1.5825</v>
      </c>
      <c r="V1816" t="s">
        <v>61</v>
      </c>
    </row>
    <row r="1817" spans="1:22" hidden="1">
      <c r="A1817">
        <v>1089</v>
      </c>
      <c r="B1817" s="30">
        <v>2</v>
      </c>
      <c r="C1817" s="30" t="s">
        <v>15</v>
      </c>
      <c r="D1817" s="30" t="s">
        <v>8</v>
      </c>
      <c r="E1817" s="30">
        <v>68</v>
      </c>
      <c r="F1817" s="30">
        <v>32</v>
      </c>
      <c r="G1817" s="30" t="s">
        <v>3958</v>
      </c>
      <c r="H1817" s="30" t="s">
        <v>439</v>
      </c>
      <c r="I1817" s="30">
        <v>0</v>
      </c>
      <c r="J1817" s="30">
        <v>1</v>
      </c>
      <c r="K1817" s="30">
        <v>0</v>
      </c>
      <c r="L1817" s="30">
        <v>0</v>
      </c>
      <c r="M1817" s="30" t="s">
        <v>2390</v>
      </c>
      <c r="N1817" s="30">
        <v>5</v>
      </c>
      <c r="O1817" s="22">
        <v>5</v>
      </c>
      <c r="P1817" s="22">
        <v>0</v>
      </c>
      <c r="Q1817" s="22">
        <v>1</v>
      </c>
      <c r="R1817">
        <f>IFERROR(IF(I1817=1,VLOOKUP(F1817,Lookup!$A$2:$B$15,2,FALSE),0),0.5)</f>
        <v>0</v>
      </c>
      <c r="S1817">
        <f>IF(K1817=1,1,IFERROR(IF(H1817="pass",VLOOKUP(F1817,[1]Lookup!$D$2:$E$26,2,FALSE),0),1.6))</f>
        <v>1.6</v>
      </c>
      <c r="T1817" s="6">
        <v>1.6875</v>
      </c>
      <c r="U1817" s="6">
        <f t="shared" si="28"/>
        <v>1.6875</v>
      </c>
      <c r="V1817" t="s">
        <v>122</v>
      </c>
    </row>
    <row r="1818" spans="1:22" hidden="1">
      <c r="A1818">
        <v>1091</v>
      </c>
      <c r="B1818" s="30">
        <v>2</v>
      </c>
      <c r="C1818" s="30" t="s">
        <v>15</v>
      </c>
      <c r="D1818" s="30" t="s">
        <v>8</v>
      </c>
      <c r="E1818" s="30">
        <v>60</v>
      </c>
      <c r="F1818" s="30">
        <v>40</v>
      </c>
      <c r="G1818" s="30" t="s">
        <v>3960</v>
      </c>
      <c r="H1818" s="30" t="s">
        <v>439</v>
      </c>
      <c r="I1818" s="30">
        <v>0</v>
      </c>
      <c r="J1818" s="30">
        <v>1</v>
      </c>
      <c r="K1818" s="30">
        <v>0</v>
      </c>
      <c r="L1818" s="30">
        <v>0</v>
      </c>
      <c r="M1818" s="30" t="s">
        <v>2390</v>
      </c>
      <c r="N1818" s="30">
        <v>4</v>
      </c>
      <c r="O1818" s="22">
        <v>4</v>
      </c>
      <c r="P1818" s="22">
        <v>0</v>
      </c>
      <c r="Q1818" s="22">
        <v>1</v>
      </c>
      <c r="R1818">
        <f>IFERROR(IF(I1818=1,VLOOKUP(F1818,Lookup!$A$2:$B$15,2,FALSE),0),0.5)</f>
        <v>0</v>
      </c>
      <c r="S1818">
        <f>IF(K1818=1,1,IFERROR(IF(H1818="pass",VLOOKUP(F1818,[1]Lookup!$D$2:$E$26,2,FALSE),0),1.6))</f>
        <v>1.6</v>
      </c>
      <c r="T1818" s="6">
        <v>1.6700000000000002</v>
      </c>
      <c r="U1818" s="6">
        <f t="shared" si="28"/>
        <v>1.6700000000000002</v>
      </c>
      <c r="V1818" t="s">
        <v>122</v>
      </c>
    </row>
    <row r="1819" spans="1:22" hidden="1">
      <c r="A1819">
        <v>1093</v>
      </c>
      <c r="B1819" s="30">
        <v>2</v>
      </c>
      <c r="C1819" s="30" t="s">
        <v>15</v>
      </c>
      <c r="D1819" s="30" t="s">
        <v>8</v>
      </c>
      <c r="E1819" s="30">
        <v>56</v>
      </c>
      <c r="F1819" s="30">
        <v>44</v>
      </c>
      <c r="G1819" s="30" t="s">
        <v>3962</v>
      </c>
      <c r="H1819" s="30" t="s">
        <v>439</v>
      </c>
      <c r="I1819" s="30">
        <v>0</v>
      </c>
      <c r="J1819" s="30">
        <v>1</v>
      </c>
      <c r="K1819" s="30">
        <v>0</v>
      </c>
      <c r="L1819" s="30">
        <v>0</v>
      </c>
      <c r="M1819" s="30" t="s">
        <v>2390</v>
      </c>
      <c r="N1819" s="30">
        <v>-1</v>
      </c>
      <c r="O1819" s="22">
        <v>-1</v>
      </c>
      <c r="P1819" s="22">
        <v>0</v>
      </c>
      <c r="Q1819" s="22">
        <v>1</v>
      </c>
      <c r="R1819">
        <f>IFERROR(IF(I1819=1,VLOOKUP(F1819,Lookup!$A$2:$B$15,2,FALSE),0),0.5)</f>
        <v>0</v>
      </c>
      <c r="S1819">
        <f>IF(K1819=1,1,IFERROR(IF(H1819="pass",VLOOKUP(F1819,[1]Lookup!$D$2:$E$26,2,FALSE),0),1.6))</f>
        <v>1.6</v>
      </c>
      <c r="T1819" s="6">
        <v>1.5825</v>
      </c>
      <c r="U1819" s="6">
        <f t="shared" si="28"/>
        <v>1.5825</v>
      </c>
      <c r="V1819" t="s">
        <v>122</v>
      </c>
    </row>
    <row r="1820" spans="1:22" hidden="1">
      <c r="A1820">
        <v>1094</v>
      </c>
      <c r="B1820" s="30">
        <v>2</v>
      </c>
      <c r="C1820" s="30" t="s">
        <v>15</v>
      </c>
      <c r="D1820" s="30" t="s">
        <v>8</v>
      </c>
      <c r="E1820" s="30">
        <v>54</v>
      </c>
      <c r="F1820" s="30">
        <v>46</v>
      </c>
      <c r="G1820" s="30" t="s">
        <v>3963</v>
      </c>
      <c r="H1820" s="30" t="s">
        <v>439</v>
      </c>
      <c r="I1820" s="30">
        <v>0</v>
      </c>
      <c r="J1820" s="30">
        <v>1</v>
      </c>
      <c r="K1820" s="30">
        <v>0</v>
      </c>
      <c r="L1820" s="30">
        <v>0</v>
      </c>
      <c r="M1820" s="30" t="s">
        <v>2431</v>
      </c>
      <c r="N1820" s="30">
        <v>14</v>
      </c>
      <c r="O1820" s="22">
        <v>14</v>
      </c>
      <c r="P1820" s="22">
        <v>0</v>
      </c>
      <c r="Q1820" s="22">
        <v>1</v>
      </c>
      <c r="R1820">
        <f>IFERROR(IF(I1820=1,VLOOKUP(F1820,Lookup!$A$2:$B$15,2,FALSE),0),0.5)</f>
        <v>0</v>
      </c>
      <c r="S1820">
        <f>IF(K1820=1,1,IFERROR(IF(H1820="pass",VLOOKUP(F1820,[1]Lookup!$D$2:$E$26,2,FALSE),0),1.6))</f>
        <v>1.6</v>
      </c>
      <c r="T1820" s="6">
        <v>1.845</v>
      </c>
      <c r="U1820" s="6">
        <f t="shared" si="28"/>
        <v>1.845</v>
      </c>
      <c r="V1820" t="s">
        <v>94</v>
      </c>
    </row>
    <row r="1821" spans="1:22" hidden="1">
      <c r="A1821">
        <v>1099</v>
      </c>
      <c r="B1821" s="30">
        <v>2</v>
      </c>
      <c r="C1821" s="30" t="s">
        <v>8</v>
      </c>
      <c r="D1821" s="30" t="s">
        <v>15</v>
      </c>
      <c r="E1821" s="30">
        <v>69</v>
      </c>
      <c r="F1821" s="30">
        <v>31</v>
      </c>
      <c r="G1821" s="30" t="s">
        <v>3971</v>
      </c>
      <c r="H1821" s="30" t="s">
        <v>439</v>
      </c>
      <c r="I1821" s="30">
        <v>0</v>
      </c>
      <c r="J1821" s="30">
        <v>1</v>
      </c>
      <c r="K1821" s="30">
        <v>0</v>
      </c>
      <c r="L1821" s="30">
        <v>0</v>
      </c>
      <c r="M1821" s="30" t="s">
        <v>739</v>
      </c>
      <c r="N1821" s="30">
        <v>2</v>
      </c>
      <c r="O1821" s="22">
        <v>2</v>
      </c>
      <c r="P1821" s="22">
        <v>0</v>
      </c>
      <c r="Q1821" s="22">
        <v>1</v>
      </c>
      <c r="R1821">
        <f>IFERROR(IF(I1821=1,VLOOKUP(F1821,Lookup!$A$2:$B$15,2,FALSE),0),0.5)</f>
        <v>0</v>
      </c>
      <c r="S1821">
        <f>IF(K1821=1,1,IFERROR(IF(H1821="pass",VLOOKUP(F1821,[1]Lookup!$D$2:$E$26,2,FALSE),0),1.6))</f>
        <v>1.6</v>
      </c>
      <c r="T1821" s="6">
        <v>1.635</v>
      </c>
      <c r="U1821" s="6">
        <f t="shared" si="28"/>
        <v>1.635</v>
      </c>
      <c r="V1821" t="s">
        <v>100</v>
      </c>
    </row>
    <row r="1822" spans="1:22" hidden="1">
      <c r="A1822">
        <v>1106</v>
      </c>
      <c r="B1822" s="30">
        <v>2</v>
      </c>
      <c r="C1822" s="30" t="s">
        <v>8</v>
      </c>
      <c r="D1822" s="30" t="s">
        <v>15</v>
      </c>
      <c r="E1822" s="30">
        <v>39</v>
      </c>
      <c r="F1822" s="30">
        <v>61</v>
      </c>
      <c r="G1822" s="30" t="s">
        <v>3978</v>
      </c>
      <c r="H1822" s="30" t="s">
        <v>439</v>
      </c>
      <c r="I1822" s="30">
        <v>0</v>
      </c>
      <c r="J1822" s="30">
        <v>1</v>
      </c>
      <c r="K1822" s="30">
        <v>0</v>
      </c>
      <c r="L1822" s="30">
        <v>0</v>
      </c>
      <c r="M1822" s="30" t="s">
        <v>734</v>
      </c>
      <c r="N1822" s="30">
        <v>-1</v>
      </c>
      <c r="O1822" s="22">
        <v>-1</v>
      </c>
      <c r="P1822" s="22">
        <v>0</v>
      </c>
      <c r="Q1822" s="22">
        <v>1</v>
      </c>
      <c r="R1822">
        <f>IFERROR(IF(I1822=1,VLOOKUP(F1822,Lookup!$A$2:$B$15,2,FALSE),0),0.5)</f>
        <v>0</v>
      </c>
      <c r="S1822">
        <f>IF(K1822=1,1,IFERROR(IF(H1822="pass",VLOOKUP(F1822,[1]Lookup!$D$2:$E$26,2,FALSE),0),1.6))</f>
        <v>1.6</v>
      </c>
      <c r="T1822" s="6">
        <v>1.5825</v>
      </c>
      <c r="U1822" s="6">
        <f t="shared" si="28"/>
        <v>1.5825</v>
      </c>
      <c r="V1822" t="s">
        <v>501</v>
      </c>
    </row>
    <row r="1823" spans="1:22" hidden="1">
      <c r="A1823">
        <v>1108</v>
      </c>
      <c r="B1823" s="30">
        <v>2</v>
      </c>
      <c r="C1823" s="30" t="s">
        <v>8</v>
      </c>
      <c r="D1823" s="30" t="s">
        <v>15</v>
      </c>
      <c r="E1823" s="30">
        <v>37</v>
      </c>
      <c r="F1823" s="30">
        <v>63</v>
      </c>
      <c r="G1823" s="30" t="s">
        <v>3980</v>
      </c>
      <c r="H1823" s="30" t="s">
        <v>439</v>
      </c>
      <c r="I1823" s="30">
        <v>0</v>
      </c>
      <c r="J1823" s="30">
        <v>1</v>
      </c>
      <c r="K1823" s="30">
        <v>0</v>
      </c>
      <c r="L1823" s="30">
        <v>0</v>
      </c>
      <c r="M1823" s="30" t="s">
        <v>734</v>
      </c>
      <c r="N1823" s="30">
        <v>5</v>
      </c>
      <c r="O1823" s="22">
        <v>5</v>
      </c>
      <c r="P1823" s="22">
        <v>0</v>
      </c>
      <c r="Q1823" s="22">
        <v>1</v>
      </c>
      <c r="R1823">
        <f>IFERROR(IF(I1823=1,VLOOKUP(F1823,Lookup!$A$2:$B$15,2,FALSE),0),0.5)</f>
        <v>0</v>
      </c>
      <c r="S1823">
        <f>IF(K1823=1,1,IFERROR(IF(H1823="pass",VLOOKUP(F1823,[1]Lookup!$D$2:$E$26,2,FALSE),0),1.6))</f>
        <v>1.6</v>
      </c>
      <c r="T1823" s="6">
        <v>1.6875</v>
      </c>
      <c r="U1823" s="6">
        <f t="shared" si="28"/>
        <v>1.6875</v>
      </c>
      <c r="V1823" t="s">
        <v>501</v>
      </c>
    </row>
    <row r="1824" spans="1:22" hidden="1">
      <c r="A1824">
        <v>1110</v>
      </c>
      <c r="B1824" s="30">
        <v>2</v>
      </c>
      <c r="C1824" s="30" t="s">
        <v>15</v>
      </c>
      <c r="D1824" s="30" t="s">
        <v>8</v>
      </c>
      <c r="E1824" s="30">
        <v>69</v>
      </c>
      <c r="F1824" s="30">
        <v>31</v>
      </c>
      <c r="G1824" s="30" t="s">
        <v>3982</v>
      </c>
      <c r="H1824" s="30" t="s">
        <v>439</v>
      </c>
      <c r="I1824" s="30">
        <v>0</v>
      </c>
      <c r="J1824" s="30">
        <v>1</v>
      </c>
      <c r="K1824" s="30">
        <v>0</v>
      </c>
      <c r="L1824" s="30">
        <v>0</v>
      </c>
      <c r="M1824" s="30" t="s">
        <v>1549</v>
      </c>
      <c r="N1824" s="30">
        <v>-4</v>
      </c>
      <c r="O1824" s="22">
        <v>-4</v>
      </c>
      <c r="P1824" s="22">
        <v>0</v>
      </c>
      <c r="Q1824" s="22">
        <v>1</v>
      </c>
      <c r="R1824">
        <f>IFERROR(IF(I1824=1,VLOOKUP(F1824,Lookup!$A$2:$B$15,2,FALSE),0),0.5)</f>
        <v>0</v>
      </c>
      <c r="S1824">
        <f>IF(K1824=1,1,IFERROR(IF(H1824="pass",VLOOKUP(F1824,[1]Lookup!$D$2:$E$26,2,FALSE),0),1.6))</f>
        <v>1.6</v>
      </c>
      <c r="T1824" s="6">
        <v>1.53</v>
      </c>
      <c r="U1824" s="6">
        <f t="shared" si="28"/>
        <v>1.53</v>
      </c>
      <c r="V1824" t="s">
        <v>77</v>
      </c>
    </row>
    <row r="1825" spans="1:22" hidden="1">
      <c r="A1825">
        <v>1111</v>
      </c>
      <c r="B1825" s="30">
        <v>2</v>
      </c>
      <c r="C1825" s="30" t="s">
        <v>15</v>
      </c>
      <c r="D1825" s="30" t="s">
        <v>8</v>
      </c>
      <c r="E1825" s="30">
        <v>72</v>
      </c>
      <c r="F1825" s="30">
        <v>28</v>
      </c>
      <c r="G1825" s="30" t="s">
        <v>3983</v>
      </c>
      <c r="H1825" s="30" t="s">
        <v>439</v>
      </c>
      <c r="I1825" s="30">
        <v>0</v>
      </c>
      <c r="J1825" s="30">
        <v>1</v>
      </c>
      <c r="K1825" s="30">
        <v>0</v>
      </c>
      <c r="L1825" s="30">
        <v>0</v>
      </c>
      <c r="M1825" s="30" t="s">
        <v>1549</v>
      </c>
      <c r="N1825" s="30">
        <v>7</v>
      </c>
      <c r="O1825" s="22">
        <v>7</v>
      </c>
      <c r="P1825" s="22">
        <v>0</v>
      </c>
      <c r="Q1825" s="22">
        <v>1</v>
      </c>
      <c r="R1825">
        <f>IFERROR(IF(I1825=1,VLOOKUP(F1825,Lookup!$A$2:$B$15,2,FALSE),0),0.5)</f>
        <v>0</v>
      </c>
      <c r="S1825">
        <f>IF(K1825=1,1,IFERROR(IF(H1825="pass",VLOOKUP(F1825,[1]Lookup!$D$2:$E$26,2,FALSE),0),1.6))</f>
        <v>1.6</v>
      </c>
      <c r="T1825" s="6">
        <v>1.7225000000000001</v>
      </c>
      <c r="U1825" s="6">
        <f t="shared" si="28"/>
        <v>1.7225000000000001</v>
      </c>
      <c r="V1825" t="s">
        <v>77</v>
      </c>
    </row>
    <row r="1826" spans="1:22" hidden="1">
      <c r="A1826">
        <v>1114</v>
      </c>
      <c r="B1826" s="30">
        <v>2</v>
      </c>
      <c r="C1826" s="30" t="s">
        <v>15</v>
      </c>
      <c r="D1826" s="30" t="s">
        <v>8</v>
      </c>
      <c r="E1826" s="30">
        <v>61</v>
      </c>
      <c r="F1826" s="30">
        <v>39</v>
      </c>
      <c r="G1826" s="30" t="s">
        <v>3987</v>
      </c>
      <c r="H1826" s="30" t="s">
        <v>439</v>
      </c>
      <c r="I1826" s="30">
        <v>0</v>
      </c>
      <c r="J1826" s="30">
        <v>1</v>
      </c>
      <c r="K1826" s="30">
        <v>0</v>
      </c>
      <c r="L1826" s="30">
        <v>0</v>
      </c>
      <c r="M1826" s="30" t="s">
        <v>2390</v>
      </c>
      <c r="N1826" s="30">
        <v>-3</v>
      </c>
      <c r="O1826" s="22">
        <v>-3</v>
      </c>
      <c r="P1826" s="22">
        <v>0</v>
      </c>
      <c r="Q1826" s="22">
        <v>1</v>
      </c>
      <c r="R1826">
        <f>IFERROR(IF(I1826=1,VLOOKUP(F1826,Lookup!$A$2:$B$15,2,FALSE),0),0.5)</f>
        <v>0</v>
      </c>
      <c r="S1826">
        <f>IF(K1826=1,1,IFERROR(IF(H1826="pass",VLOOKUP(F1826,[1]Lookup!$D$2:$E$26,2,FALSE),0),1.6))</f>
        <v>1.6</v>
      </c>
      <c r="T1826" s="6">
        <v>1.5475000000000001</v>
      </c>
      <c r="U1826" s="6">
        <f t="shared" si="28"/>
        <v>1.5475000000000001</v>
      </c>
      <c r="V1826" t="s">
        <v>122</v>
      </c>
    </row>
    <row r="1827" spans="1:22" hidden="1">
      <c r="A1827">
        <v>1115</v>
      </c>
      <c r="B1827" s="30">
        <v>2</v>
      </c>
      <c r="C1827" s="30" t="s">
        <v>15</v>
      </c>
      <c r="D1827" s="30" t="s">
        <v>8</v>
      </c>
      <c r="E1827" s="30">
        <v>44</v>
      </c>
      <c r="F1827" s="30">
        <v>56</v>
      </c>
      <c r="G1827" s="30" t="s">
        <v>3988</v>
      </c>
      <c r="H1827" s="30" t="s">
        <v>439</v>
      </c>
      <c r="I1827" s="30">
        <v>0</v>
      </c>
      <c r="J1827" s="30">
        <v>1</v>
      </c>
      <c r="K1827" s="30">
        <v>0</v>
      </c>
      <c r="L1827" s="30">
        <v>0</v>
      </c>
      <c r="M1827" s="30" t="s">
        <v>2390</v>
      </c>
      <c r="N1827" s="30">
        <v>5</v>
      </c>
      <c r="O1827" s="22">
        <v>5</v>
      </c>
      <c r="P1827" s="22">
        <v>0</v>
      </c>
      <c r="Q1827" s="22">
        <v>1</v>
      </c>
      <c r="R1827">
        <f>IFERROR(IF(I1827=1,VLOOKUP(F1827,Lookup!$A$2:$B$15,2,FALSE),0),0.5)</f>
        <v>0</v>
      </c>
      <c r="S1827">
        <f>IF(K1827=1,1,IFERROR(IF(H1827="pass",VLOOKUP(F1827,[1]Lookup!$D$2:$E$26,2,FALSE),0),1.6))</f>
        <v>1.6</v>
      </c>
      <c r="T1827" s="6">
        <v>1.6875</v>
      </c>
      <c r="U1827" s="6">
        <f t="shared" si="28"/>
        <v>1.6875</v>
      </c>
      <c r="V1827" t="s">
        <v>122</v>
      </c>
    </row>
    <row r="1828" spans="1:22" hidden="1">
      <c r="A1828">
        <v>1116</v>
      </c>
      <c r="B1828" s="30">
        <v>2</v>
      </c>
      <c r="C1828" s="30" t="s">
        <v>15</v>
      </c>
      <c r="D1828" s="30" t="s">
        <v>8</v>
      </c>
      <c r="E1828" s="30">
        <v>38</v>
      </c>
      <c r="F1828" s="30">
        <v>62</v>
      </c>
      <c r="G1828" s="30" t="s">
        <v>3989</v>
      </c>
      <c r="H1828" s="30" t="s">
        <v>439</v>
      </c>
      <c r="I1828" s="30">
        <v>0</v>
      </c>
      <c r="J1828" s="30">
        <v>1</v>
      </c>
      <c r="K1828" s="30">
        <v>0</v>
      </c>
      <c r="L1828" s="30">
        <v>0</v>
      </c>
      <c r="M1828" s="30" t="s">
        <v>2384</v>
      </c>
      <c r="N1828" s="30">
        <v>38</v>
      </c>
      <c r="O1828" s="22">
        <v>38</v>
      </c>
      <c r="P1828" s="22">
        <v>0</v>
      </c>
      <c r="Q1828" s="22">
        <v>1</v>
      </c>
      <c r="R1828">
        <f>IFERROR(IF(I1828=1,VLOOKUP(F1828,Lookup!$A$2:$B$15,2,FALSE),0),0.5)</f>
        <v>0</v>
      </c>
      <c r="S1828">
        <f>IF(K1828=1,1,IFERROR(IF(H1828="pass",VLOOKUP(F1828,[1]Lookup!$D$2:$E$26,2,FALSE),0),1.6))</f>
        <v>1.6</v>
      </c>
      <c r="T1828" s="6">
        <v>2.2650000000000001</v>
      </c>
      <c r="U1828" s="6">
        <f t="shared" si="28"/>
        <v>2.2650000000000001</v>
      </c>
      <c r="V1828" t="s">
        <v>55</v>
      </c>
    </row>
    <row r="1829" spans="1:22" hidden="1">
      <c r="A1829">
        <v>1117</v>
      </c>
      <c r="B1829" s="30">
        <v>2</v>
      </c>
      <c r="C1829" s="30" t="s">
        <v>15</v>
      </c>
      <c r="D1829" s="30" t="s">
        <v>8</v>
      </c>
      <c r="E1829" s="30">
        <v>38</v>
      </c>
      <c r="F1829" s="30">
        <v>62</v>
      </c>
      <c r="G1829" s="30" t="s">
        <v>3990</v>
      </c>
      <c r="H1829" s="30" t="s">
        <v>439</v>
      </c>
      <c r="I1829" s="30">
        <v>0</v>
      </c>
      <c r="J1829" s="30">
        <v>1</v>
      </c>
      <c r="K1829" s="30">
        <v>0</v>
      </c>
      <c r="L1829" s="30">
        <v>0</v>
      </c>
      <c r="M1829" s="30" t="s">
        <v>2384</v>
      </c>
      <c r="N1829" s="30">
        <v>23</v>
      </c>
      <c r="O1829" s="22">
        <v>23</v>
      </c>
      <c r="P1829" s="22">
        <v>0</v>
      </c>
      <c r="Q1829" s="22">
        <v>1</v>
      </c>
      <c r="R1829">
        <f>IFERROR(IF(I1829=1,VLOOKUP(F1829,Lookup!$A$2:$B$15,2,FALSE),0),0.5)</f>
        <v>0</v>
      </c>
      <c r="S1829">
        <f>IF(K1829=1,1,IFERROR(IF(H1829="pass",VLOOKUP(F1829,[1]Lookup!$D$2:$E$26,2,FALSE),0),1.6))</f>
        <v>1.6</v>
      </c>
      <c r="T1829" s="6">
        <v>2.0024999999999999</v>
      </c>
      <c r="U1829" s="6">
        <f t="shared" si="28"/>
        <v>2.0024999999999999</v>
      </c>
      <c r="V1829" t="s">
        <v>55</v>
      </c>
    </row>
    <row r="1830" spans="1:22" hidden="1">
      <c r="A1830">
        <v>1121</v>
      </c>
      <c r="B1830" s="30">
        <v>2</v>
      </c>
      <c r="C1830" s="30" t="s">
        <v>8</v>
      </c>
      <c r="D1830" s="30" t="s">
        <v>15</v>
      </c>
      <c r="E1830" s="30">
        <v>40</v>
      </c>
      <c r="F1830" s="30">
        <v>60</v>
      </c>
      <c r="G1830" s="30" t="s">
        <v>3994</v>
      </c>
      <c r="H1830" s="30" t="s">
        <v>439</v>
      </c>
      <c r="I1830" s="30">
        <v>0</v>
      </c>
      <c r="J1830" s="30">
        <v>1</v>
      </c>
      <c r="K1830" s="30">
        <v>0</v>
      </c>
      <c r="L1830" s="30">
        <v>0</v>
      </c>
      <c r="M1830" s="30" t="s">
        <v>739</v>
      </c>
      <c r="N1830" s="30">
        <v>4</v>
      </c>
      <c r="O1830" s="22">
        <v>4</v>
      </c>
      <c r="P1830" s="22">
        <v>0</v>
      </c>
      <c r="Q1830" s="22">
        <v>1</v>
      </c>
      <c r="R1830">
        <f>IFERROR(IF(I1830=1,VLOOKUP(F1830,Lookup!$A$2:$B$15,2,FALSE),0),0.5)</f>
        <v>0</v>
      </c>
      <c r="S1830">
        <f>IF(K1830=1,1,IFERROR(IF(H1830="pass",VLOOKUP(F1830,[1]Lookup!$D$2:$E$26,2,FALSE),0),1.6))</f>
        <v>1.6</v>
      </c>
      <c r="T1830" s="6">
        <v>1.6700000000000002</v>
      </c>
      <c r="U1830" s="6">
        <f t="shared" si="28"/>
        <v>1.6700000000000002</v>
      </c>
      <c r="V1830" t="s">
        <v>100</v>
      </c>
    </row>
    <row r="1831" spans="1:22" hidden="1">
      <c r="A1831">
        <v>1124</v>
      </c>
      <c r="B1831" s="30">
        <v>2</v>
      </c>
      <c r="C1831" s="30" t="s">
        <v>8</v>
      </c>
      <c r="D1831" s="30" t="s">
        <v>15</v>
      </c>
      <c r="E1831" s="30">
        <v>15</v>
      </c>
      <c r="F1831" s="30">
        <v>85</v>
      </c>
      <c r="G1831" s="30" t="s">
        <v>3997</v>
      </c>
      <c r="H1831" s="30" t="s">
        <v>439</v>
      </c>
      <c r="I1831" s="30">
        <v>0</v>
      </c>
      <c r="J1831" s="30">
        <v>1</v>
      </c>
      <c r="K1831" s="30">
        <v>0</v>
      </c>
      <c r="L1831" s="30">
        <v>0</v>
      </c>
      <c r="M1831" s="30" t="s">
        <v>728</v>
      </c>
      <c r="N1831" s="30">
        <v>0</v>
      </c>
      <c r="O1831" s="22">
        <v>0</v>
      </c>
      <c r="P1831" s="22">
        <v>0</v>
      </c>
      <c r="Q1831" s="22">
        <v>1</v>
      </c>
      <c r="R1831">
        <f>IFERROR(IF(I1831=1,VLOOKUP(F1831,Lookup!$A$2:$B$15,2,FALSE),0),0.5)</f>
        <v>0</v>
      </c>
      <c r="S1831">
        <f>IF(K1831=1,1,IFERROR(IF(H1831="pass",VLOOKUP(F1831,[1]Lookup!$D$2:$E$26,2,FALSE),0),1.6))</f>
        <v>2</v>
      </c>
      <c r="T1831" s="6">
        <v>1.6</v>
      </c>
      <c r="U1831" s="6">
        <f t="shared" si="28"/>
        <v>1.8640000000000001</v>
      </c>
      <c r="V1831" t="s">
        <v>93</v>
      </c>
    </row>
    <row r="1832" spans="1:22" hidden="1">
      <c r="A1832">
        <v>1128</v>
      </c>
      <c r="B1832" s="30">
        <v>2</v>
      </c>
      <c r="C1832" s="30" t="s">
        <v>15</v>
      </c>
      <c r="D1832" s="30" t="s">
        <v>8</v>
      </c>
      <c r="E1832" s="30">
        <v>51</v>
      </c>
      <c r="F1832" s="30">
        <v>49</v>
      </c>
      <c r="G1832" s="30" t="s">
        <v>4001</v>
      </c>
      <c r="H1832" s="30" t="s">
        <v>439</v>
      </c>
      <c r="I1832" s="30">
        <v>0</v>
      </c>
      <c r="J1832" s="30">
        <v>1</v>
      </c>
      <c r="K1832" s="30">
        <v>0</v>
      </c>
      <c r="L1832" s="30">
        <v>0</v>
      </c>
      <c r="M1832" s="30" t="s">
        <v>2390</v>
      </c>
      <c r="N1832" s="30">
        <v>5</v>
      </c>
      <c r="O1832" s="22">
        <v>5</v>
      </c>
      <c r="P1832" s="22">
        <v>0</v>
      </c>
      <c r="Q1832" s="22">
        <v>1</v>
      </c>
      <c r="R1832">
        <f>IFERROR(IF(I1832=1,VLOOKUP(F1832,Lookup!$A$2:$B$15,2,FALSE),0),0.5)</f>
        <v>0</v>
      </c>
      <c r="S1832">
        <f>IF(K1832=1,1,IFERROR(IF(H1832="pass",VLOOKUP(F1832,[1]Lookup!$D$2:$E$26,2,FALSE),0),1.6))</f>
        <v>1.6</v>
      </c>
      <c r="T1832" s="6">
        <v>1.6875</v>
      </c>
      <c r="U1832" s="6">
        <f t="shared" si="28"/>
        <v>1.6875</v>
      </c>
      <c r="V1832" t="s">
        <v>122</v>
      </c>
    </row>
    <row r="1833" spans="1:22" hidden="1">
      <c r="A1833">
        <v>1129</v>
      </c>
      <c r="B1833" s="30">
        <v>2</v>
      </c>
      <c r="C1833" s="30" t="s">
        <v>15</v>
      </c>
      <c r="D1833" s="30" t="s">
        <v>8</v>
      </c>
      <c r="E1833" s="30">
        <v>46</v>
      </c>
      <c r="F1833" s="30">
        <v>54</v>
      </c>
      <c r="G1833" s="30" t="s">
        <v>4002</v>
      </c>
      <c r="H1833" s="30" t="s">
        <v>439</v>
      </c>
      <c r="I1833" s="30">
        <v>0</v>
      </c>
      <c r="J1833" s="30">
        <v>1</v>
      </c>
      <c r="K1833" s="30">
        <v>0</v>
      </c>
      <c r="L1833" s="30">
        <v>0</v>
      </c>
      <c r="M1833" s="30" t="s">
        <v>1549</v>
      </c>
      <c r="N1833" s="30">
        <v>32</v>
      </c>
      <c r="O1833" s="22">
        <v>32</v>
      </c>
      <c r="P1833" s="22">
        <v>0</v>
      </c>
      <c r="Q1833" s="22">
        <v>1</v>
      </c>
      <c r="R1833">
        <f>IFERROR(IF(I1833=1,VLOOKUP(F1833,Lookup!$A$2:$B$15,2,FALSE),0),0.5)</f>
        <v>0</v>
      </c>
      <c r="S1833">
        <f>IF(K1833=1,1,IFERROR(IF(H1833="pass",VLOOKUP(F1833,[1]Lookup!$D$2:$E$26,2,FALSE),0),1.6))</f>
        <v>1.6</v>
      </c>
      <c r="T1833" s="6">
        <v>2.16</v>
      </c>
      <c r="U1833" s="6">
        <f t="shared" si="28"/>
        <v>2.16</v>
      </c>
      <c r="V1833" t="s">
        <v>77</v>
      </c>
    </row>
    <row r="1834" spans="1:22" hidden="1">
      <c r="A1834">
        <v>1133</v>
      </c>
      <c r="B1834" s="30">
        <v>2</v>
      </c>
      <c r="C1834" s="30" t="s">
        <v>8</v>
      </c>
      <c r="D1834" s="30" t="s">
        <v>15</v>
      </c>
      <c r="E1834" s="30">
        <v>62</v>
      </c>
      <c r="F1834" s="30">
        <v>38</v>
      </c>
      <c r="G1834" s="30" t="s">
        <v>4006</v>
      </c>
      <c r="H1834" s="30" t="s">
        <v>439</v>
      </c>
      <c r="I1834" s="30">
        <v>0</v>
      </c>
      <c r="J1834" s="30">
        <v>1</v>
      </c>
      <c r="K1834" s="30">
        <v>0</v>
      </c>
      <c r="L1834" s="30">
        <v>0</v>
      </c>
      <c r="M1834" s="30" t="s">
        <v>739</v>
      </c>
      <c r="N1834" s="30">
        <v>10</v>
      </c>
      <c r="O1834" s="22">
        <v>10</v>
      </c>
      <c r="P1834" s="22">
        <v>0</v>
      </c>
      <c r="Q1834" s="22">
        <v>1</v>
      </c>
      <c r="R1834">
        <f>IFERROR(IF(I1834=1,VLOOKUP(F1834,Lookup!$A$2:$B$15,2,FALSE),0),0.5)</f>
        <v>0</v>
      </c>
      <c r="S1834">
        <f>IF(K1834=1,1,IFERROR(IF(H1834="pass",VLOOKUP(F1834,[1]Lookup!$D$2:$E$26,2,FALSE),0),1.6))</f>
        <v>1.6</v>
      </c>
      <c r="T1834" s="6">
        <v>1.7750000000000001</v>
      </c>
      <c r="U1834" s="6">
        <f t="shared" si="28"/>
        <v>1.7750000000000001</v>
      </c>
      <c r="V1834" t="s">
        <v>100</v>
      </c>
    </row>
    <row r="1835" spans="1:22" hidden="1">
      <c r="A1835">
        <v>1134</v>
      </c>
      <c r="B1835" s="30">
        <v>2</v>
      </c>
      <c r="C1835" s="30" t="s">
        <v>8</v>
      </c>
      <c r="D1835" s="30" t="s">
        <v>15</v>
      </c>
      <c r="E1835" s="30">
        <v>52</v>
      </c>
      <c r="F1835" s="30">
        <v>48</v>
      </c>
      <c r="G1835" s="30" t="s">
        <v>4007</v>
      </c>
      <c r="H1835" s="30" t="s">
        <v>439</v>
      </c>
      <c r="I1835" s="30">
        <v>0</v>
      </c>
      <c r="J1835" s="30">
        <v>1</v>
      </c>
      <c r="K1835" s="30">
        <v>0</v>
      </c>
      <c r="L1835" s="30">
        <v>0</v>
      </c>
      <c r="M1835" s="30" t="s">
        <v>3965</v>
      </c>
      <c r="N1835" s="30">
        <v>21</v>
      </c>
      <c r="O1835" s="22">
        <v>21</v>
      </c>
      <c r="P1835" s="22">
        <v>0</v>
      </c>
      <c r="Q1835" s="22">
        <v>1</v>
      </c>
      <c r="R1835">
        <f>IFERROR(IF(I1835=1,VLOOKUP(F1835,Lookup!$A$2:$B$15,2,FALSE),0),0.5)</f>
        <v>0</v>
      </c>
      <c r="S1835">
        <f>IF(K1835=1,1,IFERROR(IF(H1835="pass",VLOOKUP(F1835,[1]Lookup!$D$2:$E$26,2,FALSE),0),1.6))</f>
        <v>1.6</v>
      </c>
      <c r="T1835" s="6">
        <v>1.9675</v>
      </c>
      <c r="U1835" s="6">
        <f t="shared" si="28"/>
        <v>1.9675</v>
      </c>
      <c r="V1835" t="s">
        <v>2807</v>
      </c>
    </row>
    <row r="1836" spans="1:22" hidden="1">
      <c r="A1836">
        <v>1135</v>
      </c>
      <c r="B1836" s="30">
        <v>2</v>
      </c>
      <c r="C1836" s="30" t="s">
        <v>8</v>
      </c>
      <c r="D1836" s="30" t="s">
        <v>15</v>
      </c>
      <c r="E1836" s="30">
        <v>27</v>
      </c>
      <c r="F1836" s="30">
        <v>73</v>
      </c>
      <c r="G1836" s="30" t="s">
        <v>4008</v>
      </c>
      <c r="H1836" s="30" t="s">
        <v>439</v>
      </c>
      <c r="I1836" s="30">
        <v>0</v>
      </c>
      <c r="J1836" s="30">
        <v>1</v>
      </c>
      <c r="K1836" s="30">
        <v>0</v>
      </c>
      <c r="L1836" s="30">
        <v>0</v>
      </c>
      <c r="M1836" s="30" t="s">
        <v>730</v>
      </c>
      <c r="N1836" s="30">
        <v>17</v>
      </c>
      <c r="O1836" s="22">
        <v>17</v>
      </c>
      <c r="P1836" s="22">
        <v>0</v>
      </c>
      <c r="Q1836" s="22">
        <v>1</v>
      </c>
      <c r="R1836">
        <f>IFERROR(IF(I1836=1,VLOOKUP(F1836,Lookup!$A$2:$B$15,2,FALSE),0),0.5)</f>
        <v>0</v>
      </c>
      <c r="S1836">
        <f>IF(K1836=1,1,IFERROR(IF(H1836="pass",VLOOKUP(F1836,[1]Lookup!$D$2:$E$26,2,FALSE),0),1.6))</f>
        <v>1.6</v>
      </c>
      <c r="T1836" s="6">
        <v>1.8975</v>
      </c>
      <c r="U1836" s="6">
        <f t="shared" si="28"/>
        <v>1.8975</v>
      </c>
      <c r="V1836" t="s">
        <v>393</v>
      </c>
    </row>
    <row r="1837" spans="1:22" hidden="1">
      <c r="A1837">
        <v>1136</v>
      </c>
      <c r="B1837" s="30">
        <v>2</v>
      </c>
      <c r="C1837" s="30" t="s">
        <v>8</v>
      </c>
      <c r="D1837" s="30" t="s">
        <v>15</v>
      </c>
      <c r="E1837" s="30">
        <v>27</v>
      </c>
      <c r="F1837" s="30">
        <v>73</v>
      </c>
      <c r="G1837" s="30" t="s">
        <v>4009</v>
      </c>
      <c r="H1837" s="30" t="s">
        <v>439</v>
      </c>
      <c r="I1837" s="30">
        <v>0</v>
      </c>
      <c r="J1837" s="30">
        <v>1</v>
      </c>
      <c r="K1837" s="30">
        <v>0</v>
      </c>
      <c r="L1837" s="30">
        <v>0</v>
      </c>
      <c r="M1837" s="30" t="s">
        <v>806</v>
      </c>
      <c r="N1837" s="30">
        <v>4</v>
      </c>
      <c r="O1837" s="22">
        <v>4</v>
      </c>
      <c r="P1837" s="22">
        <v>0</v>
      </c>
      <c r="Q1837" s="22">
        <v>1</v>
      </c>
      <c r="R1837">
        <f>IFERROR(IF(I1837=1,VLOOKUP(F1837,Lookup!$A$2:$B$15,2,FALSE),0),0.5)</f>
        <v>0</v>
      </c>
      <c r="S1837">
        <f>IF(K1837=1,1,IFERROR(IF(H1837="pass",VLOOKUP(F1837,[1]Lookup!$D$2:$E$26,2,FALSE),0),1.6))</f>
        <v>1.6</v>
      </c>
      <c r="T1837" s="6">
        <v>1.6700000000000002</v>
      </c>
      <c r="U1837" s="6">
        <f t="shared" si="28"/>
        <v>1.6700000000000002</v>
      </c>
      <c r="V1837" t="s">
        <v>416</v>
      </c>
    </row>
    <row r="1838" spans="1:22" hidden="1">
      <c r="A1838">
        <v>1137</v>
      </c>
      <c r="B1838" s="30">
        <v>2</v>
      </c>
      <c r="C1838" s="30" t="s">
        <v>8</v>
      </c>
      <c r="D1838" s="30" t="s">
        <v>15</v>
      </c>
      <c r="E1838" s="30">
        <v>21</v>
      </c>
      <c r="F1838" s="30">
        <v>79</v>
      </c>
      <c r="G1838" s="30" t="s">
        <v>4010</v>
      </c>
      <c r="H1838" s="30" t="s">
        <v>439</v>
      </c>
      <c r="I1838" s="30">
        <v>0</v>
      </c>
      <c r="J1838" s="30">
        <v>1</v>
      </c>
      <c r="K1838" s="30">
        <v>0</v>
      </c>
      <c r="L1838" s="30">
        <v>0</v>
      </c>
      <c r="M1838" s="30" t="s">
        <v>739</v>
      </c>
      <c r="N1838" s="30">
        <v>3</v>
      </c>
      <c r="O1838" s="22">
        <v>3</v>
      </c>
      <c r="P1838" s="22">
        <v>0</v>
      </c>
      <c r="Q1838" s="22">
        <v>1</v>
      </c>
      <c r="R1838">
        <f>IFERROR(IF(I1838=1,VLOOKUP(F1838,Lookup!$A$2:$B$15,2,FALSE),0),0.5)</f>
        <v>0</v>
      </c>
      <c r="S1838">
        <f>IF(K1838=1,1,IFERROR(IF(H1838="pass",VLOOKUP(F1838,[1]Lookup!$D$2:$E$26,2,FALSE),0),1.6))</f>
        <v>1.8</v>
      </c>
      <c r="T1838" s="6">
        <v>1.6525000000000001</v>
      </c>
      <c r="U1838" s="6">
        <f t="shared" si="28"/>
        <v>1.7498500000000003</v>
      </c>
      <c r="V1838" t="s">
        <v>100</v>
      </c>
    </row>
    <row r="1839" spans="1:22" hidden="1">
      <c r="A1839">
        <v>1139</v>
      </c>
      <c r="B1839" s="30">
        <v>2</v>
      </c>
      <c r="C1839" s="30" t="s">
        <v>8</v>
      </c>
      <c r="D1839" s="30" t="s">
        <v>15</v>
      </c>
      <c r="E1839" s="30">
        <v>19</v>
      </c>
      <c r="F1839" s="30">
        <v>81</v>
      </c>
      <c r="G1839" s="30" t="s">
        <v>4012</v>
      </c>
      <c r="H1839" s="30" t="s">
        <v>439</v>
      </c>
      <c r="I1839" s="30">
        <v>0</v>
      </c>
      <c r="J1839" s="30">
        <v>1</v>
      </c>
      <c r="K1839" s="30">
        <v>0</v>
      </c>
      <c r="L1839" s="30">
        <v>0</v>
      </c>
      <c r="M1839" s="30" t="s">
        <v>734</v>
      </c>
      <c r="N1839" s="30">
        <v>0</v>
      </c>
      <c r="O1839" s="22">
        <v>0</v>
      </c>
      <c r="P1839" s="22">
        <v>0</v>
      </c>
      <c r="Q1839" s="22">
        <v>1</v>
      </c>
      <c r="R1839">
        <f>IFERROR(IF(I1839=1,VLOOKUP(F1839,Lookup!$A$2:$B$15,2,FALSE),0),0.5)</f>
        <v>0</v>
      </c>
      <c r="S1839">
        <f>IF(K1839=1,1,IFERROR(IF(H1839="pass",VLOOKUP(F1839,[1]Lookup!$D$2:$E$26,2,FALSE),0),1.6))</f>
        <v>2</v>
      </c>
      <c r="T1839" s="6">
        <v>1.6</v>
      </c>
      <c r="U1839" s="6">
        <f t="shared" si="28"/>
        <v>1.8640000000000001</v>
      </c>
      <c r="V1839" t="s">
        <v>501</v>
      </c>
    </row>
    <row r="1840" spans="1:22" hidden="1">
      <c r="A1840">
        <v>1140</v>
      </c>
      <c r="B1840" s="30">
        <v>2</v>
      </c>
      <c r="C1840" s="30" t="s">
        <v>8</v>
      </c>
      <c r="D1840" s="30" t="s">
        <v>15</v>
      </c>
      <c r="E1840" s="30">
        <v>16</v>
      </c>
      <c r="F1840" s="30">
        <v>84</v>
      </c>
      <c r="G1840" s="30" t="s">
        <v>4013</v>
      </c>
      <c r="H1840" s="30" t="s">
        <v>439</v>
      </c>
      <c r="I1840" s="30">
        <v>0</v>
      </c>
      <c r="J1840" s="30">
        <v>1</v>
      </c>
      <c r="K1840" s="30">
        <v>0</v>
      </c>
      <c r="L1840" s="30">
        <v>0</v>
      </c>
      <c r="M1840" s="30" t="s">
        <v>728</v>
      </c>
      <c r="N1840" s="30">
        <v>7</v>
      </c>
      <c r="O1840" s="22">
        <v>7</v>
      </c>
      <c r="P1840" s="22">
        <v>0</v>
      </c>
      <c r="Q1840" s="22">
        <v>1</v>
      </c>
      <c r="R1840">
        <f>IFERROR(IF(I1840=1,VLOOKUP(F1840,Lookup!$A$2:$B$15,2,FALSE),0),0.5)</f>
        <v>0</v>
      </c>
      <c r="S1840">
        <f>IF(K1840=1,1,IFERROR(IF(H1840="pass",VLOOKUP(F1840,[1]Lookup!$D$2:$E$26,2,FALSE),0),1.6))</f>
        <v>2</v>
      </c>
      <c r="T1840" s="6">
        <v>1.7225000000000001</v>
      </c>
      <c r="U1840" s="6">
        <f t="shared" si="28"/>
        <v>1.9056500000000001</v>
      </c>
      <c r="V1840" t="s">
        <v>93</v>
      </c>
    </row>
    <row r="1841" spans="1:22" hidden="1">
      <c r="A1841">
        <v>1144</v>
      </c>
      <c r="B1841" s="30">
        <v>2</v>
      </c>
      <c r="C1841" s="30" t="s">
        <v>8</v>
      </c>
      <c r="D1841" s="30" t="s">
        <v>15</v>
      </c>
      <c r="E1841" s="30">
        <v>17</v>
      </c>
      <c r="F1841" s="30">
        <v>83</v>
      </c>
      <c r="G1841" s="30" t="s">
        <v>4017</v>
      </c>
      <c r="H1841" s="30" t="s">
        <v>439</v>
      </c>
      <c r="I1841" s="30">
        <v>0</v>
      </c>
      <c r="J1841" s="30">
        <v>1</v>
      </c>
      <c r="K1841" s="30">
        <v>0</v>
      </c>
      <c r="L1841" s="30">
        <v>0</v>
      </c>
      <c r="M1841" s="30" t="s">
        <v>728</v>
      </c>
      <c r="N1841" s="30">
        <v>16</v>
      </c>
      <c r="O1841" s="22">
        <v>16</v>
      </c>
      <c r="P1841" s="22">
        <v>0</v>
      </c>
      <c r="Q1841" s="22">
        <v>1</v>
      </c>
      <c r="R1841">
        <f>IFERROR(IF(I1841=1,VLOOKUP(F1841,Lookup!$A$2:$B$15,2,FALSE),0),0.5)</f>
        <v>0</v>
      </c>
      <c r="S1841">
        <f>IF(K1841=1,1,IFERROR(IF(H1841="pass",VLOOKUP(F1841,[1]Lookup!$D$2:$E$26,2,FALSE),0),1.6))</f>
        <v>2</v>
      </c>
      <c r="T1841" s="6">
        <v>1.8800000000000001</v>
      </c>
      <c r="U1841" s="6">
        <f t="shared" si="28"/>
        <v>1.9592000000000001</v>
      </c>
      <c r="V1841" t="s">
        <v>93</v>
      </c>
    </row>
    <row r="1842" spans="1:22" hidden="1">
      <c r="A1842">
        <v>1148</v>
      </c>
      <c r="B1842" s="30">
        <v>2</v>
      </c>
      <c r="C1842" s="30" t="s">
        <v>8</v>
      </c>
      <c r="D1842" s="30" t="s">
        <v>15</v>
      </c>
      <c r="E1842" s="30">
        <v>68</v>
      </c>
      <c r="F1842" s="30">
        <v>32</v>
      </c>
      <c r="G1842" s="30" t="s">
        <v>4021</v>
      </c>
      <c r="H1842" s="30" t="s">
        <v>439</v>
      </c>
      <c r="I1842" s="30">
        <v>0</v>
      </c>
      <c r="J1842" s="30">
        <v>1</v>
      </c>
      <c r="K1842" s="30">
        <v>0</v>
      </c>
      <c r="L1842" s="30">
        <v>0</v>
      </c>
      <c r="M1842" s="30" t="s">
        <v>871</v>
      </c>
      <c r="N1842" s="30">
        <v>7</v>
      </c>
      <c r="O1842" s="22">
        <v>7</v>
      </c>
      <c r="P1842" s="22">
        <v>0</v>
      </c>
      <c r="Q1842" s="22">
        <v>1</v>
      </c>
      <c r="R1842">
        <f>IFERROR(IF(I1842=1,VLOOKUP(F1842,Lookup!$A$2:$B$15,2,FALSE),0),0.5)</f>
        <v>0</v>
      </c>
      <c r="S1842">
        <f>IF(K1842=1,1,IFERROR(IF(H1842="pass",VLOOKUP(F1842,[1]Lookup!$D$2:$E$26,2,FALSE),0),1.6))</f>
        <v>1.6</v>
      </c>
      <c r="T1842" s="6">
        <v>1.7225000000000001</v>
      </c>
      <c r="U1842" s="6">
        <f t="shared" si="28"/>
        <v>1.7225000000000001</v>
      </c>
      <c r="V1842" t="s">
        <v>546</v>
      </c>
    </row>
    <row r="1843" spans="1:22" hidden="1">
      <c r="A1843">
        <v>1149</v>
      </c>
      <c r="B1843" s="30">
        <v>2</v>
      </c>
      <c r="C1843" s="30" t="s">
        <v>8</v>
      </c>
      <c r="D1843" s="30" t="s">
        <v>15</v>
      </c>
      <c r="E1843" s="30">
        <v>54</v>
      </c>
      <c r="F1843" s="30">
        <v>46</v>
      </c>
      <c r="G1843" s="30" t="s">
        <v>4022</v>
      </c>
      <c r="H1843" s="30" t="s">
        <v>439</v>
      </c>
      <c r="I1843" s="30">
        <v>0</v>
      </c>
      <c r="J1843" s="30">
        <v>1</v>
      </c>
      <c r="K1843" s="30">
        <v>0</v>
      </c>
      <c r="L1843" s="30">
        <v>0</v>
      </c>
      <c r="M1843" s="30" t="s">
        <v>788</v>
      </c>
      <c r="N1843" s="30">
        <v>0</v>
      </c>
      <c r="O1843" s="22">
        <v>0</v>
      </c>
      <c r="P1843" s="22">
        <v>0</v>
      </c>
      <c r="Q1843" s="22">
        <v>1</v>
      </c>
      <c r="R1843">
        <f>IFERROR(IF(I1843=1,VLOOKUP(F1843,Lookup!$A$2:$B$15,2,FALSE),0),0.5)</f>
        <v>0</v>
      </c>
      <c r="S1843">
        <f>IF(K1843=1,1,IFERROR(IF(H1843="pass",VLOOKUP(F1843,[1]Lookup!$D$2:$E$26,2,FALSE),0),1.6))</f>
        <v>1.6</v>
      </c>
      <c r="T1843" s="6">
        <v>1.6</v>
      </c>
      <c r="U1843" s="6">
        <f t="shared" si="28"/>
        <v>1.6</v>
      </c>
      <c r="V1843" t="s">
        <v>101</v>
      </c>
    </row>
    <row r="1844" spans="1:22" hidden="1">
      <c r="A1844">
        <v>1151</v>
      </c>
      <c r="B1844" s="30">
        <v>2</v>
      </c>
      <c r="C1844" s="30" t="s">
        <v>8</v>
      </c>
      <c r="D1844" s="30" t="s">
        <v>15</v>
      </c>
      <c r="E1844" s="30">
        <v>53</v>
      </c>
      <c r="F1844" s="30">
        <v>47</v>
      </c>
      <c r="G1844" s="30" t="s">
        <v>4024</v>
      </c>
      <c r="H1844" s="30" t="s">
        <v>439</v>
      </c>
      <c r="I1844" s="30">
        <v>0</v>
      </c>
      <c r="J1844" s="30">
        <v>1</v>
      </c>
      <c r="K1844" s="30">
        <v>0</v>
      </c>
      <c r="L1844" s="30">
        <v>0</v>
      </c>
      <c r="M1844" s="30" t="s">
        <v>734</v>
      </c>
      <c r="N1844" s="30">
        <v>8</v>
      </c>
      <c r="O1844" s="22">
        <v>8</v>
      </c>
      <c r="P1844" s="22">
        <v>0</v>
      </c>
      <c r="Q1844" s="22">
        <v>1</v>
      </c>
      <c r="R1844">
        <f>IFERROR(IF(I1844=1,VLOOKUP(F1844,Lookup!$A$2:$B$15,2,FALSE),0),0.5)</f>
        <v>0</v>
      </c>
      <c r="S1844">
        <f>IF(K1844=1,1,IFERROR(IF(H1844="pass",VLOOKUP(F1844,[1]Lookup!$D$2:$E$26,2,FALSE),0),1.6))</f>
        <v>1.6</v>
      </c>
      <c r="T1844" s="6">
        <v>1.74</v>
      </c>
      <c r="U1844" s="6">
        <f t="shared" si="28"/>
        <v>1.74</v>
      </c>
      <c r="V1844" t="s">
        <v>501</v>
      </c>
    </row>
    <row r="1845" spans="1:22" hidden="1">
      <c r="A1845">
        <v>1156</v>
      </c>
      <c r="B1845" s="30">
        <v>2</v>
      </c>
      <c r="C1845" s="30" t="s">
        <v>15</v>
      </c>
      <c r="D1845" s="30" t="s">
        <v>8</v>
      </c>
      <c r="E1845" s="30">
        <v>70</v>
      </c>
      <c r="F1845" s="30">
        <v>30</v>
      </c>
      <c r="G1845" s="30" t="s">
        <v>4029</v>
      </c>
      <c r="H1845" s="30" t="s">
        <v>439</v>
      </c>
      <c r="I1845" s="30">
        <v>0</v>
      </c>
      <c r="J1845" s="30">
        <v>1</v>
      </c>
      <c r="K1845" s="30">
        <v>0</v>
      </c>
      <c r="L1845" s="30">
        <v>0</v>
      </c>
      <c r="M1845" s="30" t="s">
        <v>1549</v>
      </c>
      <c r="N1845" s="30">
        <v>0</v>
      </c>
      <c r="O1845" s="22">
        <v>0</v>
      </c>
      <c r="P1845" s="22">
        <v>0</v>
      </c>
      <c r="Q1845" s="22">
        <v>1</v>
      </c>
      <c r="R1845">
        <f>IFERROR(IF(I1845=1,VLOOKUP(F1845,Lookup!$A$2:$B$15,2,FALSE),0),0.5)</f>
        <v>0</v>
      </c>
      <c r="S1845">
        <f>IF(K1845=1,1,IFERROR(IF(H1845="pass",VLOOKUP(F1845,[1]Lookup!$D$2:$E$26,2,FALSE),0),1.6))</f>
        <v>1.6</v>
      </c>
      <c r="T1845" s="6">
        <v>1.6</v>
      </c>
      <c r="U1845" s="6">
        <f t="shared" si="28"/>
        <v>1.6</v>
      </c>
      <c r="V1845" t="s">
        <v>77</v>
      </c>
    </row>
    <row r="1846" spans="1:22" hidden="1">
      <c r="A1846">
        <v>1158</v>
      </c>
      <c r="B1846" s="30">
        <v>2</v>
      </c>
      <c r="C1846" s="30" t="s">
        <v>8</v>
      </c>
      <c r="D1846" s="30" t="s">
        <v>15</v>
      </c>
      <c r="E1846" s="30">
        <v>64</v>
      </c>
      <c r="F1846" s="30">
        <v>36</v>
      </c>
      <c r="G1846" s="30" t="s">
        <v>4031</v>
      </c>
      <c r="H1846" s="30" t="s">
        <v>439</v>
      </c>
      <c r="I1846" s="30">
        <v>0</v>
      </c>
      <c r="J1846" s="30">
        <v>1</v>
      </c>
      <c r="K1846" s="30">
        <v>0</v>
      </c>
      <c r="L1846" s="30">
        <v>0</v>
      </c>
      <c r="M1846" s="30" t="s">
        <v>734</v>
      </c>
      <c r="N1846" s="30">
        <v>4</v>
      </c>
      <c r="O1846" s="22">
        <v>4</v>
      </c>
      <c r="P1846" s="22">
        <v>0</v>
      </c>
      <c r="Q1846" s="22">
        <v>1</v>
      </c>
      <c r="R1846">
        <f>IFERROR(IF(I1846=1,VLOOKUP(F1846,Lookup!$A$2:$B$15,2,FALSE),0),0.5)</f>
        <v>0</v>
      </c>
      <c r="S1846">
        <f>IF(K1846=1,1,IFERROR(IF(H1846="pass",VLOOKUP(F1846,[1]Lookup!$D$2:$E$26,2,FALSE),0),1.6))</f>
        <v>1.6</v>
      </c>
      <c r="T1846" s="6">
        <v>1.6700000000000002</v>
      </c>
      <c r="U1846" s="6">
        <f t="shared" si="28"/>
        <v>1.6700000000000002</v>
      </c>
      <c r="V1846" t="s">
        <v>501</v>
      </c>
    </row>
    <row r="1847" spans="1:22" hidden="1">
      <c r="A1847">
        <v>1159</v>
      </c>
      <c r="B1847" s="30">
        <v>2</v>
      </c>
      <c r="C1847" s="30" t="s">
        <v>8</v>
      </c>
      <c r="D1847" s="30" t="s">
        <v>15</v>
      </c>
      <c r="E1847" s="30">
        <v>63</v>
      </c>
      <c r="F1847" s="30">
        <v>37</v>
      </c>
      <c r="G1847" s="30" t="s">
        <v>4032</v>
      </c>
      <c r="H1847" s="30" t="s">
        <v>439</v>
      </c>
      <c r="I1847" s="30">
        <v>0</v>
      </c>
      <c r="J1847" s="30">
        <v>1</v>
      </c>
      <c r="K1847" s="30">
        <v>0</v>
      </c>
      <c r="L1847" s="30">
        <v>0</v>
      </c>
      <c r="M1847" s="30" t="s">
        <v>739</v>
      </c>
      <c r="N1847" s="30">
        <v>21</v>
      </c>
      <c r="O1847" s="22">
        <v>21</v>
      </c>
      <c r="P1847" s="22">
        <v>0</v>
      </c>
      <c r="Q1847" s="22">
        <v>1</v>
      </c>
      <c r="R1847">
        <f>IFERROR(IF(I1847=1,VLOOKUP(F1847,Lookup!$A$2:$B$15,2,FALSE),0),0.5)</f>
        <v>0</v>
      </c>
      <c r="S1847">
        <f>IF(K1847=1,1,IFERROR(IF(H1847="pass",VLOOKUP(F1847,[1]Lookup!$D$2:$E$26,2,FALSE),0),1.6))</f>
        <v>1.6</v>
      </c>
      <c r="T1847" s="6">
        <v>1.9675</v>
      </c>
      <c r="U1847" s="6">
        <f t="shared" si="28"/>
        <v>1.9675</v>
      </c>
      <c r="V1847" t="s">
        <v>100</v>
      </c>
    </row>
    <row r="1848" spans="1:22" hidden="1">
      <c r="A1848">
        <v>1161</v>
      </c>
      <c r="B1848" s="30">
        <v>2</v>
      </c>
      <c r="C1848" s="30" t="s">
        <v>8</v>
      </c>
      <c r="D1848" s="30" t="s">
        <v>15</v>
      </c>
      <c r="E1848" s="30">
        <v>39</v>
      </c>
      <c r="F1848" s="30">
        <v>61</v>
      </c>
      <c r="G1848" s="30" t="s">
        <v>4034</v>
      </c>
      <c r="H1848" s="30" t="s">
        <v>439</v>
      </c>
      <c r="I1848" s="30">
        <v>0</v>
      </c>
      <c r="J1848" s="30">
        <v>1</v>
      </c>
      <c r="K1848" s="30">
        <v>0</v>
      </c>
      <c r="L1848" s="30">
        <v>0</v>
      </c>
      <c r="M1848" s="30" t="s">
        <v>788</v>
      </c>
      <c r="N1848" s="30">
        <v>17</v>
      </c>
      <c r="O1848" s="22">
        <v>17</v>
      </c>
      <c r="P1848" s="22">
        <v>0</v>
      </c>
      <c r="Q1848" s="22">
        <v>1</v>
      </c>
      <c r="R1848">
        <f>IFERROR(IF(I1848=1,VLOOKUP(F1848,Lookup!$A$2:$B$15,2,FALSE),0),0.5)</f>
        <v>0</v>
      </c>
      <c r="S1848">
        <f>IF(K1848=1,1,IFERROR(IF(H1848="pass",VLOOKUP(F1848,[1]Lookup!$D$2:$E$26,2,FALSE),0),1.6))</f>
        <v>1.6</v>
      </c>
      <c r="T1848" s="6">
        <v>1.8975</v>
      </c>
      <c r="U1848" s="6">
        <f t="shared" si="28"/>
        <v>1.8975</v>
      </c>
      <c r="V1848" t="s">
        <v>101</v>
      </c>
    </row>
    <row r="1849" spans="1:22" hidden="1">
      <c r="A1849">
        <v>1162</v>
      </c>
      <c r="B1849" s="30">
        <v>2</v>
      </c>
      <c r="C1849" s="30" t="s">
        <v>8</v>
      </c>
      <c r="D1849" s="30" t="s">
        <v>15</v>
      </c>
      <c r="E1849" s="30">
        <v>9</v>
      </c>
      <c r="F1849" s="30">
        <v>91</v>
      </c>
      <c r="G1849" s="30" t="s">
        <v>4035</v>
      </c>
      <c r="H1849" s="30" t="s">
        <v>439</v>
      </c>
      <c r="I1849" s="30">
        <v>0</v>
      </c>
      <c r="J1849" s="30">
        <v>1</v>
      </c>
      <c r="K1849" s="30">
        <v>0</v>
      </c>
      <c r="L1849" s="30">
        <v>0</v>
      </c>
      <c r="M1849" s="30" t="s">
        <v>3965</v>
      </c>
      <c r="N1849" s="30">
        <v>9</v>
      </c>
      <c r="O1849" s="22">
        <v>9</v>
      </c>
      <c r="P1849" s="22">
        <v>0</v>
      </c>
      <c r="Q1849" s="22">
        <v>1</v>
      </c>
      <c r="R1849">
        <f>IFERROR(IF(I1849=1,VLOOKUP(F1849,Lookup!$A$2:$B$15,2,FALSE),0),0.5)</f>
        <v>0</v>
      </c>
      <c r="S1849">
        <f>IF(K1849=1,1,IFERROR(IF(H1849="pass",VLOOKUP(F1849,[1]Lookup!$D$2:$E$26,2,FALSE),0),1.6))</f>
        <v>2.5</v>
      </c>
      <c r="T1849" s="6">
        <v>1.7575000000000001</v>
      </c>
      <c r="U1849" s="6">
        <f t="shared" si="28"/>
        <v>2.2475500000000004</v>
      </c>
      <c r="V1849" t="s">
        <v>2807</v>
      </c>
    </row>
    <row r="1850" spans="1:22" hidden="1">
      <c r="A1850">
        <v>1165</v>
      </c>
      <c r="B1850" s="30">
        <v>2</v>
      </c>
      <c r="C1850" s="30" t="s">
        <v>15</v>
      </c>
      <c r="D1850" s="30" t="s">
        <v>8</v>
      </c>
      <c r="E1850" s="30">
        <v>61</v>
      </c>
      <c r="F1850" s="30">
        <v>39</v>
      </c>
      <c r="G1850" s="30" t="s">
        <v>4038</v>
      </c>
      <c r="H1850" s="30" t="s">
        <v>439</v>
      </c>
      <c r="I1850" s="30">
        <v>0</v>
      </c>
      <c r="J1850" s="30">
        <v>1</v>
      </c>
      <c r="K1850" s="30">
        <v>0</v>
      </c>
      <c r="L1850" s="30">
        <v>0</v>
      </c>
      <c r="M1850" s="30" t="s">
        <v>2384</v>
      </c>
      <c r="N1850" s="30">
        <v>14</v>
      </c>
      <c r="O1850" s="22">
        <v>14</v>
      </c>
      <c r="P1850" s="22">
        <v>0</v>
      </c>
      <c r="Q1850" s="22">
        <v>1</v>
      </c>
      <c r="R1850">
        <f>IFERROR(IF(I1850=1,VLOOKUP(F1850,Lookup!$A$2:$B$15,2,FALSE),0),0.5)</f>
        <v>0</v>
      </c>
      <c r="S1850">
        <f>IF(K1850=1,1,IFERROR(IF(H1850="pass",VLOOKUP(F1850,[1]Lookup!$D$2:$E$26,2,FALSE),0),1.6))</f>
        <v>1.6</v>
      </c>
      <c r="T1850" s="6">
        <v>1.845</v>
      </c>
      <c r="U1850" s="6">
        <f t="shared" si="28"/>
        <v>1.845</v>
      </c>
      <c r="V1850" t="s">
        <v>55</v>
      </c>
    </row>
    <row r="1851" spans="1:22" hidden="1">
      <c r="A1851">
        <v>1167</v>
      </c>
      <c r="B1851" s="30">
        <v>2</v>
      </c>
      <c r="C1851" s="30" t="s">
        <v>15</v>
      </c>
      <c r="D1851" s="30" t="s">
        <v>8</v>
      </c>
      <c r="E1851" s="30">
        <v>45</v>
      </c>
      <c r="F1851" s="30">
        <v>55</v>
      </c>
      <c r="G1851" s="30" t="s">
        <v>4040</v>
      </c>
      <c r="H1851" s="30" t="s">
        <v>439</v>
      </c>
      <c r="I1851" s="30">
        <v>0</v>
      </c>
      <c r="J1851" s="30">
        <v>1</v>
      </c>
      <c r="K1851" s="30">
        <v>0</v>
      </c>
      <c r="L1851" s="30">
        <v>0</v>
      </c>
      <c r="M1851" s="30" t="s">
        <v>2384</v>
      </c>
      <c r="N1851" s="30">
        <v>10</v>
      </c>
      <c r="O1851" s="22">
        <v>10</v>
      </c>
      <c r="P1851" s="22">
        <v>0</v>
      </c>
      <c r="Q1851" s="22">
        <v>1</v>
      </c>
      <c r="R1851">
        <f>IFERROR(IF(I1851=1,VLOOKUP(F1851,Lookup!$A$2:$B$15,2,FALSE),0),0.5)</f>
        <v>0</v>
      </c>
      <c r="S1851">
        <f>IF(K1851=1,1,IFERROR(IF(H1851="pass",VLOOKUP(F1851,[1]Lookup!$D$2:$E$26,2,FALSE),0),1.6))</f>
        <v>1.6</v>
      </c>
      <c r="T1851" s="6">
        <v>1.7750000000000001</v>
      </c>
      <c r="U1851" s="6">
        <f t="shared" si="28"/>
        <v>1.7750000000000001</v>
      </c>
      <c r="V1851" t="s">
        <v>55</v>
      </c>
    </row>
    <row r="1852" spans="1:22" hidden="1">
      <c r="A1852">
        <v>1168</v>
      </c>
      <c r="B1852" s="30">
        <v>2</v>
      </c>
      <c r="C1852" s="30" t="s">
        <v>15</v>
      </c>
      <c r="D1852" s="30" t="s">
        <v>8</v>
      </c>
      <c r="E1852" s="30">
        <v>45</v>
      </c>
      <c r="F1852" s="30">
        <v>55</v>
      </c>
      <c r="G1852" s="30" t="s">
        <v>4041</v>
      </c>
      <c r="H1852" s="30" t="s">
        <v>439</v>
      </c>
      <c r="I1852" s="30">
        <v>0</v>
      </c>
      <c r="J1852" s="30">
        <v>1</v>
      </c>
      <c r="K1852" s="30">
        <v>0</v>
      </c>
      <c r="L1852" s="30">
        <v>0</v>
      </c>
      <c r="M1852" s="30" t="s">
        <v>1549</v>
      </c>
      <c r="N1852" s="30">
        <v>30</v>
      </c>
      <c r="O1852" s="22">
        <v>30</v>
      </c>
      <c r="P1852" s="22">
        <v>0</v>
      </c>
      <c r="Q1852" s="22">
        <v>1</v>
      </c>
      <c r="R1852">
        <f>IFERROR(IF(I1852=1,VLOOKUP(F1852,Lookup!$A$2:$B$15,2,FALSE),0),0.5)</f>
        <v>0</v>
      </c>
      <c r="S1852">
        <f>IF(K1852=1,1,IFERROR(IF(H1852="pass",VLOOKUP(F1852,[1]Lookup!$D$2:$E$26,2,FALSE),0),1.6))</f>
        <v>1.6</v>
      </c>
      <c r="T1852" s="6">
        <v>2.125</v>
      </c>
      <c r="U1852" s="6">
        <f t="shared" si="28"/>
        <v>2.125</v>
      </c>
      <c r="V1852" t="s">
        <v>77</v>
      </c>
    </row>
    <row r="1853" spans="1:22" hidden="1">
      <c r="A1853">
        <v>1172</v>
      </c>
      <c r="B1853" s="30">
        <v>2</v>
      </c>
      <c r="C1853" s="30" t="s">
        <v>8</v>
      </c>
      <c r="D1853" s="30" t="s">
        <v>15</v>
      </c>
      <c r="E1853" s="30">
        <v>69</v>
      </c>
      <c r="F1853" s="30">
        <v>31</v>
      </c>
      <c r="G1853" s="30" t="s">
        <v>4045</v>
      </c>
      <c r="H1853" s="30" t="s">
        <v>439</v>
      </c>
      <c r="I1853" s="30">
        <v>0</v>
      </c>
      <c r="J1853" s="30">
        <v>1</v>
      </c>
      <c r="K1853" s="30">
        <v>0</v>
      </c>
      <c r="L1853" s="30">
        <v>0</v>
      </c>
      <c r="M1853" s="30" t="s">
        <v>806</v>
      </c>
      <c r="N1853" s="30">
        <v>4</v>
      </c>
      <c r="O1853" s="22">
        <v>4</v>
      </c>
      <c r="P1853" s="22">
        <v>0</v>
      </c>
      <c r="Q1853" s="22">
        <v>1</v>
      </c>
      <c r="R1853">
        <f>IFERROR(IF(I1853=1,VLOOKUP(F1853,Lookup!$A$2:$B$15,2,FALSE),0),0.5)</f>
        <v>0</v>
      </c>
      <c r="S1853">
        <f>IF(K1853=1,1,IFERROR(IF(H1853="pass",VLOOKUP(F1853,[1]Lookup!$D$2:$E$26,2,FALSE),0),1.6))</f>
        <v>1.6</v>
      </c>
      <c r="T1853" s="6">
        <v>1.6700000000000002</v>
      </c>
      <c r="U1853" s="6">
        <f t="shared" si="28"/>
        <v>1.6700000000000002</v>
      </c>
      <c r="V1853" t="s">
        <v>416</v>
      </c>
    </row>
    <row r="1854" spans="1:22" hidden="1">
      <c r="A1854">
        <v>1173</v>
      </c>
      <c r="B1854" s="30">
        <v>2</v>
      </c>
      <c r="C1854" s="30" t="s">
        <v>8</v>
      </c>
      <c r="D1854" s="30" t="s">
        <v>15</v>
      </c>
      <c r="E1854" s="30">
        <v>53</v>
      </c>
      <c r="F1854" s="30">
        <v>47</v>
      </c>
      <c r="G1854" s="30" t="s">
        <v>4046</v>
      </c>
      <c r="H1854" s="30" t="s">
        <v>439</v>
      </c>
      <c r="I1854" s="30">
        <v>0</v>
      </c>
      <c r="J1854" s="30">
        <v>1</v>
      </c>
      <c r="K1854" s="30">
        <v>0</v>
      </c>
      <c r="L1854" s="30">
        <v>0</v>
      </c>
      <c r="M1854" s="30" t="s">
        <v>788</v>
      </c>
      <c r="N1854" s="30">
        <v>4</v>
      </c>
      <c r="O1854" s="22">
        <v>4</v>
      </c>
      <c r="P1854" s="22">
        <v>0</v>
      </c>
      <c r="Q1854" s="22">
        <v>1</v>
      </c>
      <c r="R1854">
        <f>IFERROR(IF(I1854=1,VLOOKUP(F1854,Lookup!$A$2:$B$15,2,FALSE),0),0.5)</f>
        <v>0</v>
      </c>
      <c r="S1854">
        <f>IF(K1854=1,1,IFERROR(IF(H1854="pass",VLOOKUP(F1854,[1]Lookup!$D$2:$E$26,2,FALSE),0),1.6))</f>
        <v>1.6</v>
      </c>
      <c r="T1854" s="6">
        <v>1.6700000000000002</v>
      </c>
      <c r="U1854" s="6">
        <f t="shared" si="28"/>
        <v>1.6700000000000002</v>
      </c>
      <c r="V1854" t="s">
        <v>101</v>
      </c>
    </row>
    <row r="1855" spans="1:22" hidden="1">
      <c r="A1855">
        <v>1175</v>
      </c>
      <c r="B1855" s="30">
        <v>2</v>
      </c>
      <c r="C1855" s="30" t="s">
        <v>8</v>
      </c>
      <c r="D1855" s="30" t="s">
        <v>15</v>
      </c>
      <c r="E1855" s="30">
        <v>50</v>
      </c>
      <c r="F1855" s="30">
        <v>50</v>
      </c>
      <c r="G1855" s="30" t="s">
        <v>4048</v>
      </c>
      <c r="H1855" s="30" t="s">
        <v>439</v>
      </c>
      <c r="I1855" s="30">
        <v>0</v>
      </c>
      <c r="J1855" s="30">
        <v>1</v>
      </c>
      <c r="K1855" s="30">
        <v>0</v>
      </c>
      <c r="L1855" s="30">
        <v>0</v>
      </c>
      <c r="M1855" s="30" t="s">
        <v>739</v>
      </c>
      <c r="N1855" s="30">
        <v>0</v>
      </c>
      <c r="O1855" s="22">
        <v>0</v>
      </c>
      <c r="P1855" s="22">
        <v>0</v>
      </c>
      <c r="Q1855" s="22">
        <v>1</v>
      </c>
      <c r="R1855">
        <f>IFERROR(IF(I1855=1,VLOOKUP(F1855,Lookup!$A$2:$B$15,2,FALSE),0),0.5)</f>
        <v>0</v>
      </c>
      <c r="S1855">
        <f>IF(K1855=1,1,IFERROR(IF(H1855="pass",VLOOKUP(F1855,[1]Lookup!$D$2:$E$26,2,FALSE),0),1.6))</f>
        <v>1.6</v>
      </c>
      <c r="T1855" s="6">
        <v>1.6</v>
      </c>
      <c r="U1855" s="6">
        <f t="shared" si="28"/>
        <v>1.6</v>
      </c>
      <c r="V1855" t="s">
        <v>100</v>
      </c>
    </row>
    <row r="1856" spans="1:22" hidden="1">
      <c r="A1856">
        <v>1178</v>
      </c>
      <c r="B1856" s="30">
        <v>2</v>
      </c>
      <c r="C1856" s="30" t="s">
        <v>15</v>
      </c>
      <c r="D1856" s="30" t="s">
        <v>8</v>
      </c>
      <c r="E1856" s="30">
        <v>25</v>
      </c>
      <c r="F1856" s="30">
        <v>75</v>
      </c>
      <c r="G1856" s="30" t="s">
        <v>4051</v>
      </c>
      <c r="H1856" s="30" t="s">
        <v>439</v>
      </c>
      <c r="I1856" s="30">
        <v>0</v>
      </c>
      <c r="J1856" s="30">
        <v>1</v>
      </c>
      <c r="K1856" s="30">
        <v>0</v>
      </c>
      <c r="L1856" s="30">
        <v>0</v>
      </c>
      <c r="M1856" s="30" t="s">
        <v>2431</v>
      </c>
      <c r="N1856" s="30" t="s">
        <v>589</v>
      </c>
      <c r="O1856" s="22">
        <v>0</v>
      </c>
      <c r="P1856" s="22">
        <v>0</v>
      </c>
      <c r="Q1856" s="22">
        <v>0</v>
      </c>
      <c r="R1856">
        <f>IFERROR(IF(I1856=1,VLOOKUP(F1856,Lookup!$A$2:$B$15,2,FALSE),0),0.5)</f>
        <v>0</v>
      </c>
      <c r="S1856">
        <f>IF(K1856=1,1,IFERROR(IF(H1856="pass",VLOOKUP(F1856,[1]Lookup!$D$2:$E$26,2,FALSE),0),1.6))</f>
        <v>1.8</v>
      </c>
      <c r="T1856" s="6">
        <v>0</v>
      </c>
      <c r="U1856" s="6">
        <f t="shared" si="28"/>
        <v>1.1880000000000002</v>
      </c>
      <c r="V1856" t="s">
        <v>94</v>
      </c>
    </row>
    <row r="1857" spans="1:22" hidden="1">
      <c r="A1857">
        <v>1179</v>
      </c>
      <c r="B1857" s="30">
        <v>2</v>
      </c>
      <c r="C1857" s="30" t="s">
        <v>15</v>
      </c>
      <c r="D1857" s="30" t="s">
        <v>8</v>
      </c>
      <c r="E1857" s="30">
        <v>25</v>
      </c>
      <c r="F1857" s="30">
        <v>75</v>
      </c>
      <c r="G1857" s="30" t="s">
        <v>4052</v>
      </c>
      <c r="H1857" s="30" t="s">
        <v>439</v>
      </c>
      <c r="I1857" s="30">
        <v>0</v>
      </c>
      <c r="J1857" s="30">
        <v>1</v>
      </c>
      <c r="K1857" s="30">
        <v>0</v>
      </c>
      <c r="L1857" s="30">
        <v>0</v>
      </c>
      <c r="M1857" s="30" t="s">
        <v>1549</v>
      </c>
      <c r="N1857" s="30">
        <v>25</v>
      </c>
      <c r="O1857" s="22">
        <v>25</v>
      </c>
      <c r="P1857" s="22">
        <v>0</v>
      </c>
      <c r="Q1857" s="22">
        <v>1</v>
      </c>
      <c r="R1857">
        <f>IFERROR(IF(I1857=1,VLOOKUP(F1857,Lookup!$A$2:$B$15,2,FALSE),0),0.5)</f>
        <v>0</v>
      </c>
      <c r="S1857">
        <f>IF(K1857=1,1,IFERROR(IF(H1857="pass",VLOOKUP(F1857,[1]Lookup!$D$2:$E$26,2,FALSE),0),1.6))</f>
        <v>1.8</v>
      </c>
      <c r="T1857" s="6">
        <v>2.0375000000000001</v>
      </c>
      <c r="U1857" s="6">
        <f t="shared" si="28"/>
        <v>1.8807500000000004</v>
      </c>
      <c r="V1857" t="s">
        <v>77</v>
      </c>
    </row>
    <row r="1858" spans="1:22" hidden="1">
      <c r="A1858">
        <v>1180</v>
      </c>
      <c r="B1858" s="30">
        <v>2</v>
      </c>
      <c r="C1858" s="30" t="s">
        <v>15</v>
      </c>
      <c r="D1858" s="30" t="s">
        <v>8</v>
      </c>
      <c r="E1858" s="30">
        <v>25</v>
      </c>
      <c r="F1858" s="30">
        <v>75</v>
      </c>
      <c r="G1858" s="30" t="s">
        <v>4053</v>
      </c>
      <c r="H1858" s="30" t="s">
        <v>439</v>
      </c>
      <c r="I1858" s="30">
        <v>0</v>
      </c>
      <c r="J1858" s="30">
        <v>1</v>
      </c>
      <c r="K1858" s="30">
        <v>0</v>
      </c>
      <c r="L1858" s="30">
        <v>0</v>
      </c>
      <c r="M1858" s="30" t="s">
        <v>2364</v>
      </c>
      <c r="N1858" s="30">
        <v>4</v>
      </c>
      <c r="O1858" s="22">
        <v>4</v>
      </c>
      <c r="P1858" s="22">
        <v>0</v>
      </c>
      <c r="Q1858" s="22">
        <v>1</v>
      </c>
      <c r="R1858">
        <f>IFERROR(IF(I1858=1,VLOOKUP(F1858,Lookup!$A$2:$B$15,2,FALSE),0),0.5)</f>
        <v>0</v>
      </c>
      <c r="S1858">
        <f>IF(K1858=1,1,IFERROR(IF(H1858="pass",VLOOKUP(F1858,[1]Lookup!$D$2:$E$26,2,FALSE),0),1.6))</f>
        <v>1.8</v>
      </c>
      <c r="T1858" s="6">
        <v>1.6700000000000002</v>
      </c>
      <c r="U1858" s="6">
        <f t="shared" si="28"/>
        <v>1.7558000000000002</v>
      </c>
      <c r="V1858" t="s">
        <v>526</v>
      </c>
    </row>
    <row r="1859" spans="1:22" hidden="1">
      <c r="A1859">
        <v>1182</v>
      </c>
      <c r="B1859" s="30">
        <v>2</v>
      </c>
      <c r="C1859" s="30" t="s">
        <v>8</v>
      </c>
      <c r="D1859" s="30" t="s">
        <v>15</v>
      </c>
      <c r="E1859" s="30">
        <v>71</v>
      </c>
      <c r="F1859" s="30">
        <v>29</v>
      </c>
      <c r="G1859" s="30" t="s">
        <v>4055</v>
      </c>
      <c r="H1859" s="30" t="s">
        <v>439</v>
      </c>
      <c r="I1859" s="30">
        <v>0</v>
      </c>
      <c r="J1859" s="30">
        <v>1</v>
      </c>
      <c r="K1859" s="30">
        <v>0</v>
      </c>
      <c r="L1859" s="30">
        <v>0</v>
      </c>
      <c r="M1859" s="30" t="s">
        <v>728</v>
      </c>
      <c r="N1859" s="30">
        <v>9</v>
      </c>
      <c r="O1859" s="22">
        <v>9</v>
      </c>
      <c r="P1859" s="22">
        <v>0</v>
      </c>
      <c r="Q1859" s="22">
        <v>1</v>
      </c>
      <c r="R1859">
        <f>IFERROR(IF(I1859=1,VLOOKUP(F1859,Lookup!$A$2:$B$15,2,FALSE),0),0.5)</f>
        <v>0</v>
      </c>
      <c r="S1859">
        <f>IF(K1859=1,1,IFERROR(IF(H1859="pass",VLOOKUP(F1859,[1]Lookup!$D$2:$E$26,2,FALSE),0),1.6))</f>
        <v>1.6</v>
      </c>
      <c r="T1859" s="6">
        <v>1.7575000000000001</v>
      </c>
      <c r="U1859" s="6">
        <f t="shared" ref="U1859:U1922" si="29">R1859+IF(S1859&gt;=3.2,S1859,IF(AND(S1859&lt;3.2,S1859&gt;=1.8),S1859*0.66+T1859*0.34,T1859))+K1859*0.4735*2</f>
        <v>1.7575000000000001</v>
      </c>
      <c r="V1859" t="s">
        <v>93</v>
      </c>
    </row>
    <row r="1860" spans="1:22" hidden="1">
      <c r="A1860">
        <v>1183</v>
      </c>
      <c r="B1860" s="30">
        <v>2</v>
      </c>
      <c r="C1860" s="30" t="s">
        <v>8</v>
      </c>
      <c r="D1860" s="30" t="s">
        <v>15</v>
      </c>
      <c r="E1860" s="30">
        <v>61</v>
      </c>
      <c r="F1860" s="30">
        <v>39</v>
      </c>
      <c r="G1860" s="30" t="s">
        <v>4056</v>
      </c>
      <c r="H1860" s="30" t="s">
        <v>439</v>
      </c>
      <c r="I1860" s="30">
        <v>0</v>
      </c>
      <c r="J1860" s="30">
        <v>1</v>
      </c>
      <c r="K1860" s="30">
        <v>0</v>
      </c>
      <c r="L1860" s="30">
        <v>0</v>
      </c>
      <c r="M1860" s="30" t="s">
        <v>739</v>
      </c>
      <c r="N1860" s="30">
        <v>21</v>
      </c>
      <c r="O1860" s="22">
        <v>21</v>
      </c>
      <c r="P1860" s="22">
        <v>0</v>
      </c>
      <c r="Q1860" s="22">
        <v>1</v>
      </c>
      <c r="R1860">
        <f>IFERROR(IF(I1860=1,VLOOKUP(F1860,Lookup!$A$2:$B$15,2,FALSE),0),0.5)</f>
        <v>0</v>
      </c>
      <c r="S1860">
        <f>IF(K1860=1,1,IFERROR(IF(H1860="pass",VLOOKUP(F1860,[1]Lookup!$D$2:$E$26,2,FALSE),0),1.6))</f>
        <v>1.6</v>
      </c>
      <c r="T1860" s="6">
        <v>1.9675</v>
      </c>
      <c r="U1860" s="6">
        <f t="shared" si="29"/>
        <v>1.9675</v>
      </c>
      <c r="V1860" t="s">
        <v>100</v>
      </c>
    </row>
    <row r="1861" spans="1:22" hidden="1">
      <c r="A1861">
        <v>1184</v>
      </c>
      <c r="B1861" s="30">
        <v>2</v>
      </c>
      <c r="C1861" s="30" t="s">
        <v>8</v>
      </c>
      <c r="D1861" s="30" t="s">
        <v>15</v>
      </c>
      <c r="E1861" s="30">
        <v>61</v>
      </c>
      <c r="F1861" s="30">
        <v>39</v>
      </c>
      <c r="G1861" s="30" t="s">
        <v>4057</v>
      </c>
      <c r="H1861" s="30" t="s">
        <v>439</v>
      </c>
      <c r="I1861" s="30">
        <v>0</v>
      </c>
      <c r="J1861" s="30">
        <v>1</v>
      </c>
      <c r="K1861" s="30">
        <v>0</v>
      </c>
      <c r="L1861" s="30">
        <v>0</v>
      </c>
      <c r="M1861" s="30" t="s">
        <v>788</v>
      </c>
      <c r="N1861" s="30">
        <v>13</v>
      </c>
      <c r="O1861" s="22">
        <v>13</v>
      </c>
      <c r="P1861" s="22">
        <v>0</v>
      </c>
      <c r="Q1861" s="22">
        <v>1</v>
      </c>
      <c r="R1861">
        <f>IFERROR(IF(I1861=1,VLOOKUP(F1861,Lookup!$A$2:$B$15,2,FALSE),0),0.5)</f>
        <v>0</v>
      </c>
      <c r="S1861">
        <f>IF(K1861=1,1,IFERROR(IF(H1861="pass",VLOOKUP(F1861,[1]Lookup!$D$2:$E$26,2,FALSE),0),1.6))</f>
        <v>1.6</v>
      </c>
      <c r="T1861" s="6">
        <v>1.8275000000000001</v>
      </c>
      <c r="U1861" s="6">
        <f t="shared" si="29"/>
        <v>1.8275000000000001</v>
      </c>
      <c r="V1861" t="s">
        <v>101</v>
      </c>
    </row>
    <row r="1862" spans="1:22" hidden="1">
      <c r="A1862">
        <v>1185</v>
      </c>
      <c r="B1862" s="30">
        <v>2</v>
      </c>
      <c r="C1862" s="30" t="s">
        <v>8</v>
      </c>
      <c r="D1862" s="30" t="s">
        <v>15</v>
      </c>
      <c r="E1862" s="30">
        <v>61</v>
      </c>
      <c r="F1862" s="30">
        <v>39</v>
      </c>
      <c r="G1862" s="30" t="s">
        <v>4058</v>
      </c>
      <c r="H1862" s="30" t="s">
        <v>439</v>
      </c>
      <c r="I1862" s="30">
        <v>0</v>
      </c>
      <c r="J1862" s="30">
        <v>1</v>
      </c>
      <c r="K1862" s="30">
        <v>0</v>
      </c>
      <c r="L1862" s="30">
        <v>0</v>
      </c>
      <c r="M1862" s="30" t="s">
        <v>788</v>
      </c>
      <c r="N1862" s="30">
        <v>46</v>
      </c>
      <c r="O1862" s="22">
        <v>46</v>
      </c>
      <c r="P1862" s="22">
        <v>0</v>
      </c>
      <c r="Q1862" s="22">
        <v>1</v>
      </c>
      <c r="R1862">
        <f>IFERROR(IF(I1862=1,VLOOKUP(F1862,Lookup!$A$2:$B$15,2,FALSE),0),0.5)</f>
        <v>0</v>
      </c>
      <c r="S1862">
        <f>IF(K1862=1,1,IFERROR(IF(H1862="pass",VLOOKUP(F1862,[1]Lookup!$D$2:$E$26,2,FALSE),0),1.6))</f>
        <v>1.6</v>
      </c>
      <c r="T1862" s="6">
        <v>2.4050000000000002</v>
      </c>
      <c r="U1862" s="6">
        <f t="shared" si="29"/>
        <v>2.4050000000000002</v>
      </c>
      <c r="V1862" t="s">
        <v>101</v>
      </c>
    </row>
    <row r="1863" spans="1:22" hidden="1">
      <c r="A1863">
        <v>1187</v>
      </c>
      <c r="B1863" s="30">
        <v>2</v>
      </c>
      <c r="C1863" s="30" t="s">
        <v>15</v>
      </c>
      <c r="D1863" s="30" t="s">
        <v>8</v>
      </c>
      <c r="E1863" s="30">
        <v>71</v>
      </c>
      <c r="F1863" s="30">
        <v>29</v>
      </c>
      <c r="G1863" s="30" t="s">
        <v>4060</v>
      </c>
      <c r="H1863" s="30" t="s">
        <v>439</v>
      </c>
      <c r="I1863" s="30">
        <v>0</v>
      </c>
      <c r="J1863" s="30">
        <v>1</v>
      </c>
      <c r="K1863" s="30">
        <v>0</v>
      </c>
      <c r="L1863" s="30">
        <v>0</v>
      </c>
      <c r="M1863" s="30" t="s">
        <v>2394</v>
      </c>
      <c r="N1863" s="30">
        <v>4</v>
      </c>
      <c r="O1863" s="22">
        <v>4</v>
      </c>
      <c r="P1863" s="22">
        <v>0</v>
      </c>
      <c r="Q1863" s="22">
        <v>1</v>
      </c>
      <c r="R1863">
        <f>IFERROR(IF(I1863=1,VLOOKUP(F1863,Lookup!$A$2:$B$15,2,FALSE),0),0.5)</f>
        <v>0</v>
      </c>
      <c r="S1863">
        <f>IF(K1863=1,1,IFERROR(IF(H1863="pass",VLOOKUP(F1863,[1]Lookup!$D$2:$E$26,2,FALSE),0),1.6))</f>
        <v>1.6</v>
      </c>
      <c r="T1863" s="6">
        <v>1.6700000000000002</v>
      </c>
      <c r="U1863" s="6">
        <f t="shared" si="29"/>
        <v>1.6700000000000002</v>
      </c>
      <c r="V1863" t="s">
        <v>124</v>
      </c>
    </row>
    <row r="1864" spans="1:22" hidden="1">
      <c r="A1864">
        <v>1188</v>
      </c>
      <c r="B1864" s="30">
        <v>2</v>
      </c>
      <c r="C1864" s="30" t="s">
        <v>15</v>
      </c>
      <c r="D1864" s="30" t="s">
        <v>8</v>
      </c>
      <c r="E1864" s="30">
        <v>71</v>
      </c>
      <c r="F1864" s="30">
        <v>29</v>
      </c>
      <c r="G1864" s="30" t="s">
        <v>4061</v>
      </c>
      <c r="H1864" s="30" t="s">
        <v>439</v>
      </c>
      <c r="I1864" s="30">
        <v>0</v>
      </c>
      <c r="J1864" s="30">
        <v>1</v>
      </c>
      <c r="K1864" s="30">
        <v>0</v>
      </c>
      <c r="L1864" s="30">
        <v>0</v>
      </c>
      <c r="M1864" s="30" t="s">
        <v>2454</v>
      </c>
      <c r="N1864" s="30">
        <v>2</v>
      </c>
      <c r="O1864" s="22">
        <v>2</v>
      </c>
      <c r="P1864" s="22">
        <v>0</v>
      </c>
      <c r="Q1864" s="22">
        <v>1</v>
      </c>
      <c r="R1864">
        <f>IFERROR(IF(I1864=1,VLOOKUP(F1864,Lookup!$A$2:$B$15,2,FALSE),0),0.5)</f>
        <v>0</v>
      </c>
      <c r="S1864">
        <f>IF(K1864=1,1,IFERROR(IF(H1864="pass",VLOOKUP(F1864,[1]Lookup!$D$2:$E$26,2,FALSE),0),1.6))</f>
        <v>1.6</v>
      </c>
      <c r="T1864" s="6">
        <v>1.635</v>
      </c>
      <c r="U1864" s="6">
        <f t="shared" si="29"/>
        <v>1.635</v>
      </c>
      <c r="V1864" t="s">
        <v>527</v>
      </c>
    </row>
    <row r="1865" spans="1:22" hidden="1">
      <c r="A1865">
        <v>1193</v>
      </c>
      <c r="B1865" s="30">
        <v>2</v>
      </c>
      <c r="C1865" s="30" t="s">
        <v>15</v>
      </c>
      <c r="D1865" s="30" t="s">
        <v>8</v>
      </c>
      <c r="E1865" s="30">
        <v>68</v>
      </c>
      <c r="F1865" s="30">
        <v>32</v>
      </c>
      <c r="G1865" s="30" t="s">
        <v>4066</v>
      </c>
      <c r="H1865" s="30" t="s">
        <v>439</v>
      </c>
      <c r="I1865" s="30">
        <v>0</v>
      </c>
      <c r="J1865" s="30">
        <v>1</v>
      </c>
      <c r="K1865" s="30">
        <v>0</v>
      </c>
      <c r="L1865" s="30">
        <v>0</v>
      </c>
      <c r="M1865" s="30" t="s">
        <v>2454</v>
      </c>
      <c r="N1865" s="30">
        <v>5</v>
      </c>
      <c r="O1865" s="22">
        <v>5</v>
      </c>
      <c r="P1865" s="22">
        <v>0</v>
      </c>
      <c r="Q1865" s="22">
        <v>1</v>
      </c>
      <c r="R1865">
        <f>IFERROR(IF(I1865=1,VLOOKUP(F1865,Lookup!$A$2:$B$15,2,FALSE),0),0.5)</f>
        <v>0</v>
      </c>
      <c r="S1865">
        <f>IF(K1865=1,1,IFERROR(IF(H1865="pass",VLOOKUP(F1865,[1]Lookup!$D$2:$E$26,2,FALSE),0),1.6))</f>
        <v>1.6</v>
      </c>
      <c r="T1865" s="6">
        <v>1.6875</v>
      </c>
      <c r="U1865" s="6">
        <f t="shared" si="29"/>
        <v>1.6875</v>
      </c>
      <c r="V1865" t="s">
        <v>527</v>
      </c>
    </row>
    <row r="1866" spans="1:22" hidden="1">
      <c r="A1866">
        <v>1194</v>
      </c>
      <c r="B1866" s="30">
        <v>2</v>
      </c>
      <c r="C1866" s="30" t="s">
        <v>15</v>
      </c>
      <c r="D1866" s="30" t="s">
        <v>8</v>
      </c>
      <c r="E1866" s="30">
        <v>59</v>
      </c>
      <c r="F1866" s="30">
        <v>41</v>
      </c>
      <c r="G1866" s="30" t="s">
        <v>4067</v>
      </c>
      <c r="H1866" s="30" t="s">
        <v>439</v>
      </c>
      <c r="I1866" s="30">
        <v>0</v>
      </c>
      <c r="J1866" s="30">
        <v>1</v>
      </c>
      <c r="K1866" s="30">
        <v>0</v>
      </c>
      <c r="L1866" s="30">
        <v>0</v>
      </c>
      <c r="M1866" s="30" t="s">
        <v>2364</v>
      </c>
      <c r="N1866" s="30">
        <v>2</v>
      </c>
      <c r="O1866" s="22">
        <v>2</v>
      </c>
      <c r="P1866" s="22">
        <v>0</v>
      </c>
      <c r="Q1866" s="22">
        <v>1</v>
      </c>
      <c r="R1866">
        <f>IFERROR(IF(I1866=1,VLOOKUP(F1866,Lookup!$A$2:$B$15,2,FALSE),0),0.5)</f>
        <v>0</v>
      </c>
      <c r="S1866">
        <f>IF(K1866=1,1,IFERROR(IF(H1866="pass",VLOOKUP(F1866,[1]Lookup!$D$2:$E$26,2,FALSE),0),1.6))</f>
        <v>1.6</v>
      </c>
      <c r="T1866" s="6">
        <v>1.635</v>
      </c>
      <c r="U1866" s="6">
        <f t="shared" si="29"/>
        <v>1.635</v>
      </c>
      <c r="V1866" t="s">
        <v>526</v>
      </c>
    </row>
    <row r="1867" spans="1:22" hidden="1">
      <c r="A1867">
        <v>1195</v>
      </c>
      <c r="B1867" s="30">
        <v>2</v>
      </c>
      <c r="C1867" s="30" t="s">
        <v>15</v>
      </c>
      <c r="D1867" s="30" t="s">
        <v>8</v>
      </c>
      <c r="E1867" s="30">
        <v>54</v>
      </c>
      <c r="F1867" s="30">
        <v>46</v>
      </c>
      <c r="G1867" s="30" t="s">
        <v>4068</v>
      </c>
      <c r="H1867" s="30" t="s">
        <v>439</v>
      </c>
      <c r="I1867" s="30">
        <v>0</v>
      </c>
      <c r="J1867" s="30">
        <v>1</v>
      </c>
      <c r="K1867" s="30">
        <v>0</v>
      </c>
      <c r="L1867" s="30">
        <v>0</v>
      </c>
      <c r="M1867" s="30" t="s">
        <v>2364</v>
      </c>
      <c r="N1867" s="30">
        <v>-2</v>
      </c>
      <c r="O1867" s="22">
        <v>-2</v>
      </c>
      <c r="P1867" s="22">
        <v>0</v>
      </c>
      <c r="Q1867" s="22">
        <v>1</v>
      </c>
      <c r="R1867">
        <f>IFERROR(IF(I1867=1,VLOOKUP(F1867,Lookup!$A$2:$B$15,2,FALSE),0),0.5)</f>
        <v>0</v>
      </c>
      <c r="S1867">
        <f>IF(K1867=1,1,IFERROR(IF(H1867="pass",VLOOKUP(F1867,[1]Lookup!$D$2:$E$26,2,FALSE),0),1.6))</f>
        <v>1.6</v>
      </c>
      <c r="T1867" s="6">
        <v>1.5650000000000002</v>
      </c>
      <c r="U1867" s="6">
        <f t="shared" si="29"/>
        <v>1.5650000000000002</v>
      </c>
      <c r="V1867" t="s">
        <v>526</v>
      </c>
    </row>
    <row r="1868" spans="1:22" hidden="1">
      <c r="A1868">
        <v>1196</v>
      </c>
      <c r="B1868" s="30">
        <v>2</v>
      </c>
      <c r="C1868" s="30" t="s">
        <v>15</v>
      </c>
      <c r="D1868" s="30" t="s">
        <v>8</v>
      </c>
      <c r="E1868" s="30">
        <v>50</v>
      </c>
      <c r="F1868" s="30">
        <v>50</v>
      </c>
      <c r="G1868" s="30" t="s">
        <v>4069</v>
      </c>
      <c r="H1868" s="30" t="s">
        <v>439</v>
      </c>
      <c r="I1868" s="30">
        <v>0</v>
      </c>
      <c r="J1868" s="30">
        <v>1</v>
      </c>
      <c r="K1868" s="30">
        <v>0</v>
      </c>
      <c r="L1868" s="30">
        <v>0</v>
      </c>
      <c r="M1868" s="30" t="s">
        <v>1549</v>
      </c>
      <c r="N1868" s="30">
        <v>0</v>
      </c>
      <c r="O1868" s="22">
        <v>0</v>
      </c>
      <c r="P1868" s="22">
        <v>0</v>
      </c>
      <c r="Q1868" s="22">
        <v>1</v>
      </c>
      <c r="R1868">
        <f>IFERROR(IF(I1868=1,VLOOKUP(F1868,Lookup!$A$2:$B$15,2,FALSE),0),0.5)</f>
        <v>0</v>
      </c>
      <c r="S1868">
        <f>IF(K1868=1,1,IFERROR(IF(H1868="pass",VLOOKUP(F1868,[1]Lookup!$D$2:$E$26,2,FALSE),0),1.6))</f>
        <v>1.6</v>
      </c>
      <c r="T1868" s="6">
        <v>1.6</v>
      </c>
      <c r="U1868" s="6">
        <f t="shared" si="29"/>
        <v>1.6</v>
      </c>
      <c r="V1868" t="s">
        <v>77</v>
      </c>
    </row>
    <row r="1869" spans="1:22" hidden="1">
      <c r="A1869">
        <v>1197</v>
      </c>
      <c r="B1869" s="30">
        <v>2</v>
      </c>
      <c r="C1869" s="30" t="s">
        <v>15</v>
      </c>
      <c r="D1869" s="30" t="s">
        <v>8</v>
      </c>
      <c r="E1869" s="30">
        <v>38</v>
      </c>
      <c r="F1869" s="30">
        <v>62</v>
      </c>
      <c r="G1869" s="30" t="s">
        <v>4070</v>
      </c>
      <c r="H1869" s="30" t="s">
        <v>439</v>
      </c>
      <c r="I1869" s="30">
        <v>0</v>
      </c>
      <c r="J1869" s="30">
        <v>1</v>
      </c>
      <c r="K1869" s="30">
        <v>0</v>
      </c>
      <c r="L1869" s="30">
        <v>0</v>
      </c>
      <c r="M1869" s="30" t="s">
        <v>2364</v>
      </c>
      <c r="N1869" s="30">
        <v>-1</v>
      </c>
      <c r="O1869" s="22">
        <v>-1</v>
      </c>
      <c r="P1869" s="22">
        <v>0</v>
      </c>
      <c r="Q1869" s="22">
        <v>1</v>
      </c>
      <c r="R1869">
        <f>IFERROR(IF(I1869=1,VLOOKUP(F1869,Lookup!$A$2:$B$15,2,FALSE),0),0.5)</f>
        <v>0</v>
      </c>
      <c r="S1869">
        <f>IF(K1869=1,1,IFERROR(IF(H1869="pass",VLOOKUP(F1869,[1]Lookup!$D$2:$E$26,2,FALSE),0),1.6))</f>
        <v>1.6</v>
      </c>
      <c r="T1869" s="6">
        <v>1.5825</v>
      </c>
      <c r="U1869" s="6">
        <f t="shared" si="29"/>
        <v>1.5825</v>
      </c>
      <c r="V1869" t="s">
        <v>526</v>
      </c>
    </row>
    <row r="1870" spans="1:22" hidden="1">
      <c r="A1870">
        <v>1198</v>
      </c>
      <c r="B1870" s="30">
        <v>2</v>
      </c>
      <c r="C1870" s="30" t="s">
        <v>15</v>
      </c>
      <c r="D1870" s="30" t="s">
        <v>8</v>
      </c>
      <c r="E1870" s="30">
        <v>38</v>
      </c>
      <c r="F1870" s="30">
        <v>62</v>
      </c>
      <c r="G1870" s="30" t="s">
        <v>4071</v>
      </c>
      <c r="H1870" s="30" t="s">
        <v>439</v>
      </c>
      <c r="I1870" s="30">
        <v>0</v>
      </c>
      <c r="J1870" s="30">
        <v>1</v>
      </c>
      <c r="K1870" s="30">
        <v>0</v>
      </c>
      <c r="L1870" s="30">
        <v>0</v>
      </c>
      <c r="M1870" s="30" t="s">
        <v>2390</v>
      </c>
      <c r="N1870" s="30">
        <v>2</v>
      </c>
      <c r="O1870" s="22">
        <v>2</v>
      </c>
      <c r="P1870" s="22">
        <v>0</v>
      </c>
      <c r="Q1870" s="22">
        <v>1</v>
      </c>
      <c r="R1870">
        <f>IFERROR(IF(I1870=1,VLOOKUP(F1870,Lookup!$A$2:$B$15,2,FALSE),0),0.5)</f>
        <v>0</v>
      </c>
      <c r="S1870">
        <f>IF(K1870=1,1,IFERROR(IF(H1870="pass",VLOOKUP(F1870,[1]Lookup!$D$2:$E$26,2,FALSE),0),1.6))</f>
        <v>1.6</v>
      </c>
      <c r="T1870" s="6">
        <v>1.635</v>
      </c>
      <c r="U1870" s="6">
        <f t="shared" si="29"/>
        <v>1.635</v>
      </c>
      <c r="V1870" t="s">
        <v>122</v>
      </c>
    </row>
    <row r="1871" spans="1:22" hidden="1">
      <c r="A1871">
        <v>1199</v>
      </c>
      <c r="B1871" s="30">
        <v>2</v>
      </c>
      <c r="C1871" s="30" t="s">
        <v>15</v>
      </c>
      <c r="D1871" s="30" t="s">
        <v>8</v>
      </c>
      <c r="E1871" s="30">
        <v>38</v>
      </c>
      <c r="F1871" s="30">
        <v>62</v>
      </c>
      <c r="G1871" s="30" t="s">
        <v>4072</v>
      </c>
      <c r="H1871" s="30" t="s">
        <v>439</v>
      </c>
      <c r="I1871" s="30">
        <v>0</v>
      </c>
      <c r="J1871" s="30">
        <v>1</v>
      </c>
      <c r="K1871" s="30">
        <v>0</v>
      </c>
      <c r="L1871" s="30">
        <v>0</v>
      </c>
      <c r="M1871" s="30" t="s">
        <v>2384</v>
      </c>
      <c r="N1871" s="30">
        <v>11</v>
      </c>
      <c r="O1871" s="22">
        <v>11</v>
      </c>
      <c r="P1871" s="22">
        <v>0</v>
      </c>
      <c r="Q1871" s="22">
        <v>1</v>
      </c>
      <c r="R1871">
        <f>IFERROR(IF(I1871=1,VLOOKUP(F1871,Lookup!$A$2:$B$15,2,FALSE),0),0.5)</f>
        <v>0</v>
      </c>
      <c r="S1871">
        <f>IF(K1871=1,1,IFERROR(IF(H1871="pass",VLOOKUP(F1871,[1]Lookup!$D$2:$E$26,2,FALSE),0),1.6))</f>
        <v>1.6</v>
      </c>
      <c r="T1871" s="6">
        <v>1.7925</v>
      </c>
      <c r="U1871" s="6">
        <f t="shared" si="29"/>
        <v>1.7925</v>
      </c>
      <c r="V1871" t="s">
        <v>55</v>
      </c>
    </row>
    <row r="1872" spans="1:22" hidden="1">
      <c r="A1872">
        <v>1201</v>
      </c>
      <c r="B1872" s="30">
        <v>2</v>
      </c>
      <c r="C1872" s="30" t="s">
        <v>8</v>
      </c>
      <c r="D1872" s="30" t="s">
        <v>15</v>
      </c>
      <c r="E1872" s="30">
        <v>70</v>
      </c>
      <c r="F1872" s="30">
        <v>30</v>
      </c>
      <c r="G1872" s="30" t="s">
        <v>4074</v>
      </c>
      <c r="H1872" s="30" t="s">
        <v>439</v>
      </c>
      <c r="I1872" s="30">
        <v>0</v>
      </c>
      <c r="J1872" s="30">
        <v>1</v>
      </c>
      <c r="K1872" s="30">
        <v>0</v>
      </c>
      <c r="L1872" s="30">
        <v>0</v>
      </c>
      <c r="M1872" s="30" t="s">
        <v>728</v>
      </c>
      <c r="N1872" s="30">
        <v>23</v>
      </c>
      <c r="O1872" s="22">
        <v>23</v>
      </c>
      <c r="P1872" s="22">
        <v>0</v>
      </c>
      <c r="Q1872" s="22">
        <v>1</v>
      </c>
      <c r="R1872">
        <f>IFERROR(IF(I1872=1,VLOOKUP(F1872,Lookup!$A$2:$B$15,2,FALSE),0),0.5)</f>
        <v>0</v>
      </c>
      <c r="S1872">
        <f>IF(K1872=1,1,IFERROR(IF(H1872="pass",VLOOKUP(F1872,[1]Lookup!$D$2:$E$26,2,FALSE),0),1.6))</f>
        <v>1.6</v>
      </c>
      <c r="T1872" s="6">
        <v>2.0024999999999999</v>
      </c>
      <c r="U1872" s="6">
        <f t="shared" si="29"/>
        <v>2.0024999999999999</v>
      </c>
      <c r="V1872" t="s">
        <v>93</v>
      </c>
    </row>
    <row r="1873" spans="1:22" hidden="1">
      <c r="A1873">
        <v>1208</v>
      </c>
      <c r="B1873" s="30">
        <v>2</v>
      </c>
      <c r="C1873" s="30" t="s">
        <v>7</v>
      </c>
      <c r="D1873" s="30" t="s">
        <v>13</v>
      </c>
      <c r="E1873" s="30">
        <v>64</v>
      </c>
      <c r="F1873" s="30">
        <v>36</v>
      </c>
      <c r="G1873" s="30" t="s">
        <v>4081</v>
      </c>
      <c r="H1873" s="30" t="s">
        <v>439</v>
      </c>
      <c r="I1873" s="30">
        <v>0</v>
      </c>
      <c r="J1873" s="30">
        <v>1</v>
      </c>
      <c r="K1873" s="30">
        <v>0</v>
      </c>
      <c r="L1873" s="30">
        <v>0</v>
      </c>
      <c r="M1873" s="30" t="s">
        <v>1990</v>
      </c>
      <c r="N1873" s="30">
        <v>30</v>
      </c>
      <c r="O1873" s="22">
        <v>30</v>
      </c>
      <c r="P1873" s="22">
        <v>0</v>
      </c>
      <c r="Q1873" s="22">
        <v>1</v>
      </c>
      <c r="R1873">
        <f>IFERROR(IF(I1873=1,VLOOKUP(F1873,Lookup!$A$2:$B$15,2,FALSE),0),0.5)</f>
        <v>0</v>
      </c>
      <c r="S1873">
        <f>IF(K1873=1,1,IFERROR(IF(H1873="pass",VLOOKUP(F1873,[1]Lookup!$D$2:$E$26,2,FALSE),0),1.6))</f>
        <v>1.6</v>
      </c>
      <c r="T1873" s="6">
        <v>2.125</v>
      </c>
      <c r="U1873" s="6">
        <f t="shared" si="29"/>
        <v>2.125</v>
      </c>
      <c r="V1873" t="s">
        <v>505</v>
      </c>
    </row>
    <row r="1874" spans="1:22" hidden="1">
      <c r="A1874">
        <v>1213</v>
      </c>
      <c r="B1874" s="30">
        <v>2</v>
      </c>
      <c r="C1874" s="30" t="s">
        <v>7</v>
      </c>
      <c r="D1874" s="30" t="s">
        <v>13</v>
      </c>
      <c r="E1874" s="30">
        <v>73</v>
      </c>
      <c r="F1874" s="30">
        <v>27</v>
      </c>
      <c r="G1874" s="30" t="s">
        <v>4086</v>
      </c>
      <c r="H1874" s="30" t="s">
        <v>439</v>
      </c>
      <c r="I1874" s="30">
        <v>0</v>
      </c>
      <c r="J1874" s="30">
        <v>1</v>
      </c>
      <c r="K1874" s="30">
        <v>0</v>
      </c>
      <c r="L1874" s="30">
        <v>0</v>
      </c>
      <c r="M1874" s="30" t="s">
        <v>1955</v>
      </c>
      <c r="N1874" s="30">
        <v>6</v>
      </c>
      <c r="O1874" s="22">
        <v>6</v>
      </c>
      <c r="P1874" s="22">
        <v>0</v>
      </c>
      <c r="Q1874" s="22">
        <v>1</v>
      </c>
      <c r="R1874">
        <f>IFERROR(IF(I1874=1,VLOOKUP(F1874,Lookup!$A$2:$B$15,2,FALSE),0),0.5)</f>
        <v>0</v>
      </c>
      <c r="S1874">
        <f>IF(K1874=1,1,IFERROR(IF(H1874="pass",VLOOKUP(F1874,[1]Lookup!$D$2:$E$26,2,FALSE),0),1.6))</f>
        <v>1.6</v>
      </c>
      <c r="T1874" s="6">
        <v>1.7050000000000001</v>
      </c>
      <c r="U1874" s="6">
        <f t="shared" si="29"/>
        <v>1.7050000000000001</v>
      </c>
      <c r="V1874" t="s">
        <v>112</v>
      </c>
    </row>
    <row r="1875" spans="1:22" hidden="1">
      <c r="A1875">
        <v>1214</v>
      </c>
      <c r="B1875" s="30">
        <v>2</v>
      </c>
      <c r="C1875" s="30" t="s">
        <v>7</v>
      </c>
      <c r="D1875" s="30" t="s">
        <v>13</v>
      </c>
      <c r="E1875" s="30">
        <v>67</v>
      </c>
      <c r="F1875" s="30">
        <v>33</v>
      </c>
      <c r="G1875" s="30" t="s">
        <v>4087</v>
      </c>
      <c r="H1875" s="30" t="s">
        <v>439</v>
      </c>
      <c r="I1875" s="30">
        <v>0</v>
      </c>
      <c r="J1875" s="30">
        <v>1</v>
      </c>
      <c r="K1875" s="30">
        <v>0</v>
      </c>
      <c r="L1875" s="30">
        <v>0</v>
      </c>
      <c r="M1875" s="30" t="s">
        <v>1950</v>
      </c>
      <c r="N1875" s="30">
        <v>2</v>
      </c>
      <c r="O1875" s="22">
        <v>2</v>
      </c>
      <c r="P1875" s="22">
        <v>0</v>
      </c>
      <c r="Q1875" s="22">
        <v>1</v>
      </c>
      <c r="R1875">
        <f>IFERROR(IF(I1875=1,VLOOKUP(F1875,Lookup!$A$2:$B$15,2,FALSE),0),0.5)</f>
        <v>0</v>
      </c>
      <c r="S1875">
        <f>IF(K1875=1,1,IFERROR(IF(H1875="pass",VLOOKUP(F1875,[1]Lookup!$D$2:$E$26,2,FALSE),0),1.6))</f>
        <v>1.6</v>
      </c>
      <c r="T1875" s="6">
        <v>1.635</v>
      </c>
      <c r="U1875" s="6">
        <f t="shared" si="29"/>
        <v>1.635</v>
      </c>
      <c r="V1875" t="s">
        <v>415</v>
      </c>
    </row>
    <row r="1876" spans="1:22" hidden="1">
      <c r="A1876">
        <v>1216</v>
      </c>
      <c r="B1876" s="30">
        <v>2</v>
      </c>
      <c r="C1876" s="30" t="s">
        <v>13</v>
      </c>
      <c r="D1876" s="30" t="s">
        <v>7</v>
      </c>
      <c r="E1876" s="30">
        <v>59</v>
      </c>
      <c r="F1876" s="30">
        <v>41</v>
      </c>
      <c r="G1876" s="30" t="s">
        <v>4089</v>
      </c>
      <c r="H1876" s="30" t="s">
        <v>439</v>
      </c>
      <c r="I1876" s="30">
        <v>0</v>
      </c>
      <c r="J1876" s="30">
        <v>1</v>
      </c>
      <c r="K1876" s="30">
        <v>0</v>
      </c>
      <c r="L1876" s="30">
        <v>0</v>
      </c>
      <c r="M1876" s="30" t="s">
        <v>594</v>
      </c>
      <c r="N1876" s="30">
        <v>13</v>
      </c>
      <c r="O1876" s="22">
        <v>13</v>
      </c>
      <c r="P1876" s="22">
        <v>0</v>
      </c>
      <c r="Q1876" s="22">
        <v>1</v>
      </c>
      <c r="R1876">
        <f>IFERROR(IF(I1876=1,VLOOKUP(F1876,Lookup!$A$2:$B$15,2,FALSE),0),0.5)</f>
        <v>0</v>
      </c>
      <c r="S1876">
        <f>IF(K1876=1,1,IFERROR(IF(H1876="pass",VLOOKUP(F1876,[1]Lookup!$D$2:$E$26,2,FALSE),0),1.6))</f>
        <v>1.6</v>
      </c>
      <c r="T1876" s="6">
        <v>1.8275000000000001</v>
      </c>
      <c r="U1876" s="6">
        <f t="shared" si="29"/>
        <v>1.8275000000000001</v>
      </c>
      <c r="V1876" t="s">
        <v>75</v>
      </c>
    </row>
    <row r="1877" spans="1:22" hidden="1">
      <c r="A1877">
        <v>1217</v>
      </c>
      <c r="B1877" s="30">
        <v>2</v>
      </c>
      <c r="C1877" s="30" t="s">
        <v>13</v>
      </c>
      <c r="D1877" s="30" t="s">
        <v>7</v>
      </c>
      <c r="E1877" s="30">
        <v>44</v>
      </c>
      <c r="F1877" s="30">
        <v>56</v>
      </c>
      <c r="G1877" s="30" t="s">
        <v>4090</v>
      </c>
      <c r="H1877" s="30" t="s">
        <v>439</v>
      </c>
      <c r="I1877" s="30">
        <v>0</v>
      </c>
      <c r="J1877" s="30">
        <v>1</v>
      </c>
      <c r="K1877" s="30">
        <v>0</v>
      </c>
      <c r="L1877" s="30">
        <v>0</v>
      </c>
      <c r="M1877" s="30" t="s">
        <v>594</v>
      </c>
      <c r="N1877" s="30">
        <v>10</v>
      </c>
      <c r="O1877" s="22">
        <v>10</v>
      </c>
      <c r="P1877" s="22">
        <v>0</v>
      </c>
      <c r="Q1877" s="22">
        <v>1</v>
      </c>
      <c r="R1877">
        <f>IFERROR(IF(I1877=1,VLOOKUP(F1877,Lookup!$A$2:$B$15,2,FALSE),0),0.5)</f>
        <v>0</v>
      </c>
      <c r="S1877">
        <f>IF(K1877=1,1,IFERROR(IF(H1877="pass",VLOOKUP(F1877,[1]Lookup!$D$2:$E$26,2,FALSE),0),1.6))</f>
        <v>1.6</v>
      </c>
      <c r="T1877" s="6">
        <v>1.7750000000000001</v>
      </c>
      <c r="U1877" s="6">
        <f t="shared" si="29"/>
        <v>1.7750000000000001</v>
      </c>
      <c r="V1877" t="s">
        <v>75</v>
      </c>
    </row>
    <row r="1878" spans="1:22" hidden="1">
      <c r="A1878">
        <v>1219</v>
      </c>
      <c r="B1878" s="30">
        <v>2</v>
      </c>
      <c r="C1878" s="30" t="s">
        <v>13</v>
      </c>
      <c r="D1878" s="30" t="s">
        <v>7</v>
      </c>
      <c r="E1878" s="30">
        <v>28</v>
      </c>
      <c r="F1878" s="30">
        <v>72</v>
      </c>
      <c r="G1878" s="30" t="s">
        <v>4092</v>
      </c>
      <c r="H1878" s="30" t="s">
        <v>439</v>
      </c>
      <c r="I1878" s="30">
        <v>0</v>
      </c>
      <c r="J1878" s="30">
        <v>1</v>
      </c>
      <c r="K1878" s="30">
        <v>0</v>
      </c>
      <c r="L1878" s="30">
        <v>0</v>
      </c>
      <c r="M1878" s="30" t="s">
        <v>598</v>
      </c>
      <c r="N1878" s="30">
        <v>4</v>
      </c>
      <c r="O1878" s="22">
        <v>4</v>
      </c>
      <c r="P1878" s="22">
        <v>0</v>
      </c>
      <c r="Q1878" s="22">
        <v>1</v>
      </c>
      <c r="R1878">
        <f>IFERROR(IF(I1878=1,VLOOKUP(F1878,Lookup!$A$2:$B$15,2,FALSE),0),0.5)</f>
        <v>0</v>
      </c>
      <c r="S1878">
        <f>IF(K1878=1,1,IFERROR(IF(H1878="pass",VLOOKUP(F1878,[1]Lookup!$D$2:$E$26,2,FALSE),0),1.6))</f>
        <v>1.6</v>
      </c>
      <c r="T1878" s="6">
        <v>1.6700000000000002</v>
      </c>
      <c r="U1878" s="6">
        <f t="shared" si="29"/>
        <v>1.6700000000000002</v>
      </c>
      <c r="V1878" t="s">
        <v>56</v>
      </c>
    </row>
    <row r="1879" spans="1:22" hidden="1">
      <c r="A1879">
        <v>1221</v>
      </c>
      <c r="B1879" s="30">
        <v>2</v>
      </c>
      <c r="C1879" s="30" t="s">
        <v>13</v>
      </c>
      <c r="D1879" s="30" t="s">
        <v>7</v>
      </c>
      <c r="E1879" s="30">
        <v>15</v>
      </c>
      <c r="F1879" s="30">
        <v>85</v>
      </c>
      <c r="G1879" s="30" t="s">
        <v>4094</v>
      </c>
      <c r="H1879" s="30" t="s">
        <v>439</v>
      </c>
      <c r="I1879" s="30">
        <v>0</v>
      </c>
      <c r="J1879" s="30">
        <v>1</v>
      </c>
      <c r="K1879" s="30">
        <v>0</v>
      </c>
      <c r="L1879" s="30">
        <v>0</v>
      </c>
      <c r="M1879" s="30" t="s">
        <v>605</v>
      </c>
      <c r="N1879" s="30">
        <v>-5</v>
      </c>
      <c r="O1879" s="22">
        <v>-5</v>
      </c>
      <c r="P1879" s="22">
        <v>0</v>
      </c>
      <c r="Q1879" s="22">
        <v>1</v>
      </c>
      <c r="R1879">
        <f>IFERROR(IF(I1879=1,VLOOKUP(F1879,Lookup!$A$2:$B$15,2,FALSE),0),0.5)</f>
        <v>0</v>
      </c>
      <c r="S1879">
        <f>IF(K1879=1,1,IFERROR(IF(H1879="pass",VLOOKUP(F1879,[1]Lookup!$D$2:$E$26,2,FALSE),0),1.6))</f>
        <v>2</v>
      </c>
      <c r="T1879" s="6">
        <v>1.5125000000000002</v>
      </c>
      <c r="U1879" s="6">
        <f t="shared" si="29"/>
        <v>1.8342500000000002</v>
      </c>
      <c r="V1879" t="s">
        <v>531</v>
      </c>
    </row>
    <row r="1880" spans="1:22" hidden="1">
      <c r="A1880">
        <v>1222</v>
      </c>
      <c r="B1880" s="30">
        <v>2</v>
      </c>
      <c r="C1880" s="30" t="s">
        <v>13</v>
      </c>
      <c r="D1880" s="30" t="s">
        <v>7</v>
      </c>
      <c r="E1880" s="30">
        <v>15</v>
      </c>
      <c r="F1880" s="30">
        <v>85</v>
      </c>
      <c r="G1880" s="30" t="s">
        <v>4095</v>
      </c>
      <c r="H1880" s="30" t="s">
        <v>439</v>
      </c>
      <c r="I1880" s="30">
        <v>0</v>
      </c>
      <c r="J1880" s="30">
        <v>1</v>
      </c>
      <c r="K1880" s="30">
        <v>0</v>
      </c>
      <c r="L1880" s="30">
        <v>0</v>
      </c>
      <c r="M1880" s="30" t="s">
        <v>594</v>
      </c>
      <c r="N1880" s="30">
        <v>15</v>
      </c>
      <c r="O1880" s="22">
        <v>15</v>
      </c>
      <c r="P1880" s="22">
        <v>0</v>
      </c>
      <c r="Q1880" s="22">
        <v>1</v>
      </c>
      <c r="R1880">
        <f>IFERROR(IF(I1880=1,VLOOKUP(F1880,Lookup!$A$2:$B$15,2,FALSE),0),0.5)</f>
        <v>0</v>
      </c>
      <c r="S1880">
        <f>IF(K1880=1,1,IFERROR(IF(H1880="pass",VLOOKUP(F1880,[1]Lookup!$D$2:$E$26,2,FALSE),0),1.6))</f>
        <v>2</v>
      </c>
      <c r="T1880" s="6">
        <v>1.8625</v>
      </c>
      <c r="U1880" s="6">
        <f t="shared" si="29"/>
        <v>1.9532500000000002</v>
      </c>
      <c r="V1880" t="s">
        <v>75</v>
      </c>
    </row>
    <row r="1881" spans="1:22" hidden="1">
      <c r="A1881">
        <v>1225</v>
      </c>
      <c r="B1881" s="30">
        <v>2</v>
      </c>
      <c r="C1881" s="30" t="s">
        <v>7</v>
      </c>
      <c r="D1881" s="30" t="s">
        <v>13</v>
      </c>
      <c r="E1881" s="30">
        <v>45</v>
      </c>
      <c r="F1881" s="30">
        <v>55</v>
      </c>
      <c r="G1881" s="30" t="s">
        <v>4098</v>
      </c>
      <c r="H1881" s="30" t="s">
        <v>439</v>
      </c>
      <c r="I1881" s="30">
        <v>0</v>
      </c>
      <c r="J1881" s="30">
        <v>1</v>
      </c>
      <c r="K1881" s="30">
        <v>0</v>
      </c>
      <c r="L1881" s="30">
        <v>0</v>
      </c>
      <c r="M1881" s="30" t="s">
        <v>1948</v>
      </c>
      <c r="N1881" s="30">
        <v>3</v>
      </c>
      <c r="O1881" s="22">
        <v>3</v>
      </c>
      <c r="P1881" s="22">
        <v>0</v>
      </c>
      <c r="Q1881" s="22">
        <v>1</v>
      </c>
      <c r="R1881">
        <f>IFERROR(IF(I1881=1,VLOOKUP(F1881,Lookup!$A$2:$B$15,2,FALSE),0),0.5)</f>
        <v>0</v>
      </c>
      <c r="S1881">
        <f>IF(K1881=1,1,IFERROR(IF(H1881="pass",VLOOKUP(F1881,[1]Lookup!$D$2:$E$26,2,FALSE),0),1.6))</f>
        <v>1.6</v>
      </c>
      <c r="T1881" s="6">
        <v>1.6525000000000001</v>
      </c>
      <c r="U1881" s="6">
        <f t="shared" si="29"/>
        <v>1.6525000000000001</v>
      </c>
      <c r="V1881" t="s">
        <v>69</v>
      </c>
    </row>
    <row r="1882" spans="1:22" hidden="1">
      <c r="A1882">
        <v>1226</v>
      </c>
      <c r="B1882" s="30">
        <v>2</v>
      </c>
      <c r="C1882" s="30" t="s">
        <v>7</v>
      </c>
      <c r="D1882" s="30" t="s">
        <v>13</v>
      </c>
      <c r="E1882" s="30">
        <v>31</v>
      </c>
      <c r="F1882" s="30">
        <v>69</v>
      </c>
      <c r="G1882" s="30" t="s">
        <v>4099</v>
      </c>
      <c r="H1882" s="30" t="s">
        <v>439</v>
      </c>
      <c r="I1882" s="30">
        <v>0</v>
      </c>
      <c r="J1882" s="30">
        <v>1</v>
      </c>
      <c r="K1882" s="30">
        <v>0</v>
      </c>
      <c r="L1882" s="30">
        <v>0</v>
      </c>
      <c r="M1882" s="30" t="s">
        <v>1952</v>
      </c>
      <c r="N1882" s="30">
        <v>0</v>
      </c>
      <c r="O1882" s="22">
        <v>0</v>
      </c>
      <c r="P1882" s="22">
        <v>0</v>
      </c>
      <c r="Q1882" s="22">
        <v>1</v>
      </c>
      <c r="R1882">
        <f>IFERROR(IF(I1882=1,VLOOKUP(F1882,Lookup!$A$2:$B$15,2,FALSE),0),0.5)</f>
        <v>0</v>
      </c>
      <c r="S1882">
        <f>IF(K1882=1,1,IFERROR(IF(H1882="pass",VLOOKUP(F1882,[1]Lookup!$D$2:$E$26,2,FALSE),0),1.6))</f>
        <v>1.6</v>
      </c>
      <c r="T1882" s="6">
        <v>1.6</v>
      </c>
      <c r="U1882" s="6">
        <f t="shared" si="29"/>
        <v>1.6</v>
      </c>
      <c r="V1882" t="s">
        <v>48</v>
      </c>
    </row>
    <row r="1883" spans="1:22" hidden="1">
      <c r="A1883">
        <v>1228</v>
      </c>
      <c r="B1883" s="30">
        <v>2</v>
      </c>
      <c r="C1883" s="30" t="s">
        <v>7</v>
      </c>
      <c r="D1883" s="30" t="s">
        <v>13</v>
      </c>
      <c r="E1883" s="30">
        <v>20</v>
      </c>
      <c r="F1883" s="30">
        <v>80</v>
      </c>
      <c r="G1883" s="30" t="s">
        <v>4102</v>
      </c>
      <c r="H1883" s="30" t="s">
        <v>439</v>
      </c>
      <c r="I1883" s="30">
        <v>0</v>
      </c>
      <c r="J1883" s="30">
        <v>1</v>
      </c>
      <c r="K1883" s="30">
        <v>0</v>
      </c>
      <c r="L1883" s="30">
        <v>0</v>
      </c>
      <c r="M1883" s="30" t="s">
        <v>1948</v>
      </c>
      <c r="N1883" s="30">
        <v>-3</v>
      </c>
      <c r="O1883" s="22">
        <v>-3</v>
      </c>
      <c r="P1883" s="22">
        <v>0</v>
      </c>
      <c r="Q1883" s="22">
        <v>1</v>
      </c>
      <c r="R1883">
        <f>IFERROR(IF(I1883=1,VLOOKUP(F1883,Lookup!$A$2:$B$15,2,FALSE),0),0.5)</f>
        <v>0</v>
      </c>
      <c r="S1883">
        <f>IF(K1883=1,1,IFERROR(IF(H1883="pass",VLOOKUP(F1883,[1]Lookup!$D$2:$E$26,2,FALSE),0),1.6))</f>
        <v>1.8</v>
      </c>
      <c r="T1883" s="6">
        <v>1.5475000000000001</v>
      </c>
      <c r="U1883" s="6">
        <f t="shared" si="29"/>
        <v>1.7141500000000003</v>
      </c>
      <c r="V1883" t="s">
        <v>69</v>
      </c>
    </row>
    <row r="1884" spans="1:22" hidden="1">
      <c r="A1884">
        <v>1231</v>
      </c>
      <c r="B1884" s="30">
        <v>2</v>
      </c>
      <c r="C1884" s="30" t="s">
        <v>7</v>
      </c>
      <c r="D1884" s="30" t="s">
        <v>13</v>
      </c>
      <c r="E1884" s="30">
        <v>7</v>
      </c>
      <c r="F1884" s="30">
        <v>93</v>
      </c>
      <c r="G1884" s="30" t="s">
        <v>4105</v>
      </c>
      <c r="H1884" s="30" t="s">
        <v>439</v>
      </c>
      <c r="I1884" s="30">
        <v>0</v>
      </c>
      <c r="J1884" s="30">
        <v>1</v>
      </c>
      <c r="K1884" s="30">
        <v>0</v>
      </c>
      <c r="L1884" s="30">
        <v>0</v>
      </c>
      <c r="M1884" s="30" t="s">
        <v>1952</v>
      </c>
      <c r="N1884" s="30">
        <v>7</v>
      </c>
      <c r="O1884" s="22">
        <v>7</v>
      </c>
      <c r="P1884" s="22">
        <v>0</v>
      </c>
      <c r="Q1884" s="22">
        <v>1</v>
      </c>
      <c r="R1884">
        <f>IFERROR(IF(I1884=1,VLOOKUP(F1884,Lookup!$A$2:$B$15,2,FALSE),0),0.5)</f>
        <v>0</v>
      </c>
      <c r="S1884">
        <f>IF(K1884=1,1,IFERROR(IF(H1884="pass",VLOOKUP(F1884,[1]Lookup!$D$2:$E$26,2,FALSE),0),1.6))</f>
        <v>2.7</v>
      </c>
      <c r="T1884" s="6">
        <v>1.7225000000000001</v>
      </c>
      <c r="U1884" s="6">
        <f t="shared" si="29"/>
        <v>2.3676500000000003</v>
      </c>
      <c r="V1884" t="s">
        <v>48</v>
      </c>
    </row>
    <row r="1885" spans="1:22" hidden="1">
      <c r="A1885">
        <v>1233</v>
      </c>
      <c r="B1885" s="30">
        <v>2</v>
      </c>
      <c r="C1885" s="30" t="s">
        <v>13</v>
      </c>
      <c r="D1885" s="30" t="s">
        <v>7</v>
      </c>
      <c r="E1885" s="30">
        <v>69</v>
      </c>
      <c r="F1885" s="30">
        <v>31</v>
      </c>
      <c r="G1885" s="30" t="s">
        <v>4107</v>
      </c>
      <c r="H1885" s="30" t="s">
        <v>439</v>
      </c>
      <c r="I1885" s="30">
        <v>0</v>
      </c>
      <c r="J1885" s="30">
        <v>1</v>
      </c>
      <c r="K1885" s="30">
        <v>0</v>
      </c>
      <c r="L1885" s="30">
        <v>0</v>
      </c>
      <c r="M1885" s="30" t="s">
        <v>649</v>
      </c>
      <c r="N1885" s="30">
        <v>-4</v>
      </c>
      <c r="O1885" s="22">
        <v>-4</v>
      </c>
      <c r="P1885" s="22">
        <v>0</v>
      </c>
      <c r="Q1885" s="22">
        <v>1</v>
      </c>
      <c r="R1885">
        <f>IFERROR(IF(I1885=1,VLOOKUP(F1885,Lookup!$A$2:$B$15,2,FALSE),0),0.5)</f>
        <v>0</v>
      </c>
      <c r="S1885">
        <f>IF(K1885=1,1,IFERROR(IF(H1885="pass",VLOOKUP(F1885,[1]Lookup!$D$2:$E$26,2,FALSE),0),1.6))</f>
        <v>1.6</v>
      </c>
      <c r="T1885" s="6">
        <v>1.53</v>
      </c>
      <c r="U1885" s="6">
        <f t="shared" si="29"/>
        <v>1.53</v>
      </c>
      <c r="V1885" t="s">
        <v>149</v>
      </c>
    </row>
    <row r="1886" spans="1:22" hidden="1">
      <c r="A1886">
        <v>1238</v>
      </c>
      <c r="B1886" s="30">
        <v>2</v>
      </c>
      <c r="C1886" s="30" t="s">
        <v>7</v>
      </c>
      <c r="D1886" s="30" t="s">
        <v>13</v>
      </c>
      <c r="E1886" s="30">
        <v>67</v>
      </c>
      <c r="F1886" s="30">
        <v>33</v>
      </c>
      <c r="G1886" s="30" t="s">
        <v>4112</v>
      </c>
      <c r="H1886" s="30" t="s">
        <v>439</v>
      </c>
      <c r="I1886" s="30">
        <v>0</v>
      </c>
      <c r="J1886" s="30">
        <v>1</v>
      </c>
      <c r="K1886" s="30">
        <v>0</v>
      </c>
      <c r="L1886" s="30">
        <v>0</v>
      </c>
      <c r="M1886" s="30" t="s">
        <v>1950</v>
      </c>
      <c r="N1886" s="30">
        <v>-4</v>
      </c>
      <c r="O1886" s="22">
        <v>-4</v>
      </c>
      <c r="P1886" s="22">
        <v>0</v>
      </c>
      <c r="Q1886" s="22">
        <v>1</v>
      </c>
      <c r="R1886">
        <f>IFERROR(IF(I1886=1,VLOOKUP(F1886,Lookup!$A$2:$B$15,2,FALSE),0),0.5)</f>
        <v>0</v>
      </c>
      <c r="S1886">
        <f>IF(K1886=1,1,IFERROR(IF(H1886="pass",VLOOKUP(F1886,[1]Lookup!$D$2:$E$26,2,FALSE),0),1.6))</f>
        <v>1.6</v>
      </c>
      <c r="T1886" s="6">
        <v>1.53</v>
      </c>
      <c r="U1886" s="6">
        <f t="shared" si="29"/>
        <v>1.53</v>
      </c>
      <c r="V1886" t="s">
        <v>415</v>
      </c>
    </row>
    <row r="1887" spans="1:22" hidden="1">
      <c r="A1887">
        <v>1243</v>
      </c>
      <c r="B1887" s="30">
        <v>2</v>
      </c>
      <c r="C1887" s="30" t="s">
        <v>7</v>
      </c>
      <c r="D1887" s="30" t="s">
        <v>13</v>
      </c>
      <c r="E1887" s="30">
        <v>14</v>
      </c>
      <c r="F1887" s="30">
        <v>86</v>
      </c>
      <c r="G1887" s="30" t="s">
        <v>4117</v>
      </c>
      <c r="H1887" s="30" t="s">
        <v>439</v>
      </c>
      <c r="I1887" s="30">
        <v>0</v>
      </c>
      <c r="J1887" s="30">
        <v>1</v>
      </c>
      <c r="K1887" s="30">
        <v>0</v>
      </c>
      <c r="L1887" s="30">
        <v>0</v>
      </c>
      <c r="M1887" s="30" t="s">
        <v>1955</v>
      </c>
      <c r="N1887" s="30">
        <v>14</v>
      </c>
      <c r="O1887" s="22">
        <v>14</v>
      </c>
      <c r="P1887" s="22">
        <v>0</v>
      </c>
      <c r="Q1887" s="22">
        <v>1</v>
      </c>
      <c r="R1887">
        <f>IFERROR(IF(I1887=1,VLOOKUP(F1887,Lookup!$A$2:$B$15,2,FALSE),0),0.5)</f>
        <v>0</v>
      </c>
      <c r="S1887">
        <f>IF(K1887=1,1,IFERROR(IF(H1887="pass",VLOOKUP(F1887,[1]Lookup!$D$2:$E$26,2,FALSE),0),1.6))</f>
        <v>2</v>
      </c>
      <c r="T1887" s="6">
        <v>1.845</v>
      </c>
      <c r="U1887" s="6">
        <f t="shared" si="29"/>
        <v>1.9473000000000003</v>
      </c>
      <c r="V1887" t="s">
        <v>112</v>
      </c>
    </row>
    <row r="1888" spans="1:22" hidden="1">
      <c r="A1888">
        <v>1246</v>
      </c>
      <c r="B1888" s="30">
        <v>2</v>
      </c>
      <c r="C1888" s="30" t="s">
        <v>13</v>
      </c>
      <c r="D1888" s="30" t="s">
        <v>7</v>
      </c>
      <c r="E1888" s="30">
        <v>35</v>
      </c>
      <c r="F1888" s="30">
        <v>65</v>
      </c>
      <c r="G1888" s="30" t="s">
        <v>4120</v>
      </c>
      <c r="H1888" s="30" t="s">
        <v>439</v>
      </c>
      <c r="I1888" s="30">
        <v>0</v>
      </c>
      <c r="J1888" s="30">
        <v>1</v>
      </c>
      <c r="K1888" s="30">
        <v>0</v>
      </c>
      <c r="L1888" s="30">
        <v>0</v>
      </c>
      <c r="M1888" s="30" t="s">
        <v>649</v>
      </c>
      <c r="N1888" s="30">
        <v>4</v>
      </c>
      <c r="O1888" s="22">
        <v>4</v>
      </c>
      <c r="P1888" s="22">
        <v>0</v>
      </c>
      <c r="Q1888" s="22">
        <v>1</v>
      </c>
      <c r="R1888">
        <f>IFERROR(IF(I1888=1,VLOOKUP(F1888,Lookup!$A$2:$B$15,2,FALSE),0),0.5)</f>
        <v>0</v>
      </c>
      <c r="S1888">
        <f>IF(K1888=1,1,IFERROR(IF(H1888="pass",VLOOKUP(F1888,[1]Lookup!$D$2:$E$26,2,FALSE),0),1.6))</f>
        <v>1.6</v>
      </c>
      <c r="T1888" s="6">
        <v>1.6700000000000002</v>
      </c>
      <c r="U1888" s="6">
        <f t="shared" si="29"/>
        <v>1.6700000000000002</v>
      </c>
      <c r="V1888" t="s">
        <v>149</v>
      </c>
    </row>
    <row r="1889" spans="1:22" hidden="1">
      <c r="A1889">
        <v>1248</v>
      </c>
      <c r="B1889" s="30">
        <v>2</v>
      </c>
      <c r="C1889" s="30" t="s">
        <v>13</v>
      </c>
      <c r="D1889" s="30" t="s">
        <v>7</v>
      </c>
      <c r="E1889" s="30">
        <v>32</v>
      </c>
      <c r="F1889" s="30">
        <v>68</v>
      </c>
      <c r="G1889" s="30" t="s">
        <v>4122</v>
      </c>
      <c r="H1889" s="30" t="s">
        <v>439</v>
      </c>
      <c r="I1889" s="30">
        <v>0</v>
      </c>
      <c r="J1889" s="30">
        <v>1</v>
      </c>
      <c r="K1889" s="30">
        <v>0</v>
      </c>
      <c r="L1889" s="30">
        <v>0</v>
      </c>
      <c r="M1889" s="30" t="s">
        <v>603</v>
      </c>
      <c r="N1889" s="30">
        <v>19</v>
      </c>
      <c r="O1889" s="22">
        <v>19</v>
      </c>
      <c r="P1889" s="22">
        <v>0</v>
      </c>
      <c r="Q1889" s="22">
        <v>1</v>
      </c>
      <c r="R1889">
        <f>IFERROR(IF(I1889=1,VLOOKUP(F1889,Lookup!$A$2:$B$15,2,FALSE),0),0.5)</f>
        <v>0</v>
      </c>
      <c r="S1889">
        <f>IF(K1889=1,1,IFERROR(IF(H1889="pass",VLOOKUP(F1889,[1]Lookup!$D$2:$E$26,2,FALSE),0),1.6))</f>
        <v>1.6</v>
      </c>
      <c r="T1889" s="6">
        <v>1.9325000000000001</v>
      </c>
      <c r="U1889" s="6">
        <f t="shared" si="29"/>
        <v>1.9325000000000001</v>
      </c>
      <c r="V1889" t="s">
        <v>59</v>
      </c>
    </row>
    <row r="1890" spans="1:22" hidden="1">
      <c r="A1890">
        <v>1250</v>
      </c>
      <c r="B1890" s="30">
        <v>2</v>
      </c>
      <c r="C1890" s="30" t="s">
        <v>13</v>
      </c>
      <c r="D1890" s="30" t="s">
        <v>7</v>
      </c>
      <c r="E1890" s="30">
        <v>5</v>
      </c>
      <c r="F1890" s="30">
        <v>95</v>
      </c>
      <c r="G1890" s="30" t="s">
        <v>4124</v>
      </c>
      <c r="H1890" s="30" t="s">
        <v>439</v>
      </c>
      <c r="I1890" s="30">
        <v>0</v>
      </c>
      <c r="J1890" s="30">
        <v>1</v>
      </c>
      <c r="K1890" s="30">
        <v>0</v>
      </c>
      <c r="L1890" s="30">
        <v>0</v>
      </c>
      <c r="M1890" s="30" t="s">
        <v>605</v>
      </c>
      <c r="N1890" s="30">
        <v>-4</v>
      </c>
      <c r="O1890" s="22">
        <v>-4</v>
      </c>
      <c r="P1890" s="22">
        <v>0</v>
      </c>
      <c r="Q1890" s="22">
        <v>1</v>
      </c>
      <c r="R1890">
        <f>IFERROR(IF(I1890=1,VLOOKUP(F1890,Lookup!$A$2:$B$15,2,FALSE),0),0.5)</f>
        <v>0</v>
      </c>
      <c r="S1890">
        <f>IF(K1890=1,1,IFERROR(IF(H1890="pass",VLOOKUP(F1890,[1]Lookup!$D$2:$E$26,2,FALSE),0),1.6))</f>
        <v>3.2</v>
      </c>
      <c r="T1890" s="6">
        <v>1.53</v>
      </c>
      <c r="U1890" s="6">
        <f t="shared" si="29"/>
        <v>3.2</v>
      </c>
      <c r="V1890" t="s">
        <v>531</v>
      </c>
    </row>
    <row r="1891" spans="1:22" hidden="1">
      <c r="A1891">
        <v>1257</v>
      </c>
      <c r="B1891" s="30">
        <v>2</v>
      </c>
      <c r="C1891" s="30" t="s">
        <v>7</v>
      </c>
      <c r="D1891" s="30" t="s">
        <v>13</v>
      </c>
      <c r="E1891" s="30">
        <v>71</v>
      </c>
      <c r="F1891" s="30">
        <v>29</v>
      </c>
      <c r="G1891" s="30" t="s">
        <v>4131</v>
      </c>
      <c r="H1891" s="30" t="s">
        <v>439</v>
      </c>
      <c r="I1891" s="30">
        <v>0</v>
      </c>
      <c r="J1891" s="30">
        <v>1</v>
      </c>
      <c r="K1891" s="30">
        <v>0</v>
      </c>
      <c r="L1891" s="30">
        <v>0</v>
      </c>
      <c r="M1891" s="30" t="s">
        <v>1952</v>
      </c>
      <c r="N1891" s="30">
        <v>15</v>
      </c>
      <c r="O1891" s="22">
        <v>15</v>
      </c>
      <c r="P1891" s="22">
        <v>0</v>
      </c>
      <c r="Q1891" s="22">
        <v>1</v>
      </c>
      <c r="R1891">
        <f>IFERROR(IF(I1891=1,VLOOKUP(F1891,Lookup!$A$2:$B$15,2,FALSE),0),0.5)</f>
        <v>0</v>
      </c>
      <c r="S1891">
        <f>IF(K1891=1,1,IFERROR(IF(H1891="pass",VLOOKUP(F1891,[1]Lookup!$D$2:$E$26,2,FALSE),0),1.6))</f>
        <v>1.6</v>
      </c>
      <c r="T1891" s="6">
        <v>1.8625</v>
      </c>
      <c r="U1891" s="6">
        <f t="shared" si="29"/>
        <v>1.8625</v>
      </c>
      <c r="V1891" t="s">
        <v>48</v>
      </c>
    </row>
    <row r="1892" spans="1:22" hidden="1">
      <c r="A1892">
        <v>1258</v>
      </c>
      <c r="B1892" s="30">
        <v>2</v>
      </c>
      <c r="C1892" s="30" t="s">
        <v>7</v>
      </c>
      <c r="D1892" s="30" t="s">
        <v>13</v>
      </c>
      <c r="E1892" s="30">
        <v>56</v>
      </c>
      <c r="F1892" s="30">
        <v>44</v>
      </c>
      <c r="G1892" s="30" t="s">
        <v>4132</v>
      </c>
      <c r="H1892" s="30" t="s">
        <v>439</v>
      </c>
      <c r="I1892" s="30">
        <v>0</v>
      </c>
      <c r="J1892" s="30">
        <v>1</v>
      </c>
      <c r="K1892" s="30">
        <v>0</v>
      </c>
      <c r="L1892" s="30">
        <v>0</v>
      </c>
      <c r="M1892" s="30" t="s">
        <v>1950</v>
      </c>
      <c r="N1892" s="30">
        <v>1</v>
      </c>
      <c r="O1892" s="22">
        <v>1</v>
      </c>
      <c r="P1892" s="22">
        <v>0</v>
      </c>
      <c r="Q1892" s="22">
        <v>1</v>
      </c>
      <c r="R1892">
        <f>IFERROR(IF(I1892=1,VLOOKUP(F1892,Lookup!$A$2:$B$15,2,FALSE),0),0.5)</f>
        <v>0</v>
      </c>
      <c r="S1892">
        <f>IF(K1892=1,1,IFERROR(IF(H1892="pass",VLOOKUP(F1892,[1]Lookup!$D$2:$E$26,2,FALSE),0),1.6))</f>
        <v>1.6</v>
      </c>
      <c r="T1892" s="6">
        <v>1.6175000000000002</v>
      </c>
      <c r="U1892" s="6">
        <f t="shared" si="29"/>
        <v>1.6175000000000002</v>
      </c>
      <c r="V1892" t="s">
        <v>415</v>
      </c>
    </row>
    <row r="1893" spans="1:22" hidden="1">
      <c r="A1893">
        <v>1261</v>
      </c>
      <c r="B1893" s="30">
        <v>2</v>
      </c>
      <c r="C1893" s="30" t="s">
        <v>7</v>
      </c>
      <c r="D1893" s="30" t="s">
        <v>13</v>
      </c>
      <c r="E1893" s="30">
        <v>40</v>
      </c>
      <c r="F1893" s="30">
        <v>60</v>
      </c>
      <c r="G1893" s="30" t="s">
        <v>4135</v>
      </c>
      <c r="H1893" s="30" t="s">
        <v>439</v>
      </c>
      <c r="I1893" s="30">
        <v>0</v>
      </c>
      <c r="J1893" s="30">
        <v>1</v>
      </c>
      <c r="K1893" s="30">
        <v>0</v>
      </c>
      <c r="L1893" s="30">
        <v>0</v>
      </c>
      <c r="M1893" s="30" t="s">
        <v>1950</v>
      </c>
      <c r="N1893" s="30">
        <v>8</v>
      </c>
      <c r="O1893" s="22">
        <v>8</v>
      </c>
      <c r="P1893" s="22">
        <v>0</v>
      </c>
      <c r="Q1893" s="22">
        <v>1</v>
      </c>
      <c r="R1893">
        <f>IFERROR(IF(I1893=1,VLOOKUP(F1893,Lookup!$A$2:$B$15,2,FALSE),0),0.5)</f>
        <v>0</v>
      </c>
      <c r="S1893">
        <f>IF(K1893=1,1,IFERROR(IF(H1893="pass",VLOOKUP(F1893,[1]Lookup!$D$2:$E$26,2,FALSE),0),1.6))</f>
        <v>1.6</v>
      </c>
      <c r="T1893" s="6">
        <v>1.74</v>
      </c>
      <c r="U1893" s="6">
        <f t="shared" si="29"/>
        <v>1.74</v>
      </c>
      <c r="V1893" t="s">
        <v>415</v>
      </c>
    </row>
    <row r="1894" spans="1:22" hidden="1">
      <c r="A1894">
        <v>1262</v>
      </c>
      <c r="B1894" s="30">
        <v>2</v>
      </c>
      <c r="C1894" s="30" t="s">
        <v>7</v>
      </c>
      <c r="D1894" s="30" t="s">
        <v>13</v>
      </c>
      <c r="E1894" s="30">
        <v>40</v>
      </c>
      <c r="F1894" s="30">
        <v>60</v>
      </c>
      <c r="G1894" s="30" t="s">
        <v>4136</v>
      </c>
      <c r="H1894" s="30" t="s">
        <v>439</v>
      </c>
      <c r="I1894" s="30">
        <v>0</v>
      </c>
      <c r="J1894" s="30">
        <v>1</v>
      </c>
      <c r="K1894" s="30">
        <v>0</v>
      </c>
      <c r="L1894" s="30">
        <v>0</v>
      </c>
      <c r="M1894" s="30" t="s">
        <v>1990</v>
      </c>
      <c r="N1894" s="30">
        <v>4</v>
      </c>
      <c r="O1894" s="22">
        <v>4</v>
      </c>
      <c r="P1894" s="22">
        <v>0</v>
      </c>
      <c r="Q1894" s="22">
        <v>1</v>
      </c>
      <c r="R1894">
        <f>IFERROR(IF(I1894=1,VLOOKUP(F1894,Lookup!$A$2:$B$15,2,FALSE),0),0.5)</f>
        <v>0</v>
      </c>
      <c r="S1894">
        <f>IF(K1894=1,1,IFERROR(IF(H1894="pass",VLOOKUP(F1894,[1]Lookup!$D$2:$E$26,2,FALSE),0),1.6))</f>
        <v>1.6</v>
      </c>
      <c r="T1894" s="6">
        <v>1.6700000000000002</v>
      </c>
      <c r="U1894" s="6">
        <f t="shared" si="29"/>
        <v>1.6700000000000002</v>
      </c>
      <c r="V1894" t="s">
        <v>505</v>
      </c>
    </row>
    <row r="1895" spans="1:22" hidden="1">
      <c r="A1895">
        <v>1263</v>
      </c>
      <c r="B1895" s="30">
        <v>2</v>
      </c>
      <c r="C1895" s="30" t="s">
        <v>13</v>
      </c>
      <c r="D1895" s="30" t="s">
        <v>7</v>
      </c>
      <c r="E1895" s="30">
        <v>66</v>
      </c>
      <c r="F1895" s="30">
        <v>34</v>
      </c>
      <c r="G1895" s="30" t="s">
        <v>4137</v>
      </c>
      <c r="H1895" s="30" t="s">
        <v>439</v>
      </c>
      <c r="I1895" s="30">
        <v>0</v>
      </c>
      <c r="J1895" s="30">
        <v>1</v>
      </c>
      <c r="K1895" s="30">
        <v>0</v>
      </c>
      <c r="L1895" s="30">
        <v>0</v>
      </c>
      <c r="M1895" s="30" t="s">
        <v>605</v>
      </c>
      <c r="N1895" s="30">
        <v>-2</v>
      </c>
      <c r="O1895" s="22">
        <v>-2</v>
      </c>
      <c r="P1895" s="22">
        <v>0</v>
      </c>
      <c r="Q1895" s="22">
        <v>1</v>
      </c>
      <c r="R1895">
        <f>IFERROR(IF(I1895=1,VLOOKUP(F1895,Lookup!$A$2:$B$15,2,FALSE),0),0.5)</f>
        <v>0</v>
      </c>
      <c r="S1895">
        <f>IF(K1895=1,1,IFERROR(IF(H1895="pass",VLOOKUP(F1895,[1]Lookup!$D$2:$E$26,2,FALSE),0),1.6))</f>
        <v>1.6</v>
      </c>
      <c r="T1895" s="6">
        <v>1.5650000000000002</v>
      </c>
      <c r="U1895" s="6">
        <f t="shared" si="29"/>
        <v>1.5650000000000002</v>
      </c>
      <c r="V1895" t="s">
        <v>531</v>
      </c>
    </row>
    <row r="1896" spans="1:22" hidden="1">
      <c r="A1896">
        <v>1264</v>
      </c>
      <c r="B1896" s="30">
        <v>2</v>
      </c>
      <c r="C1896" s="30" t="s">
        <v>13</v>
      </c>
      <c r="D1896" s="30" t="s">
        <v>7</v>
      </c>
      <c r="E1896" s="30">
        <v>62</v>
      </c>
      <c r="F1896" s="30">
        <v>38</v>
      </c>
      <c r="G1896" s="30" t="s">
        <v>4138</v>
      </c>
      <c r="H1896" s="30" t="s">
        <v>439</v>
      </c>
      <c r="I1896" s="30">
        <v>0</v>
      </c>
      <c r="J1896" s="30">
        <v>1</v>
      </c>
      <c r="K1896" s="30">
        <v>0</v>
      </c>
      <c r="L1896" s="30">
        <v>0</v>
      </c>
      <c r="M1896" s="30" t="s">
        <v>605</v>
      </c>
      <c r="N1896" s="30">
        <v>2</v>
      </c>
      <c r="O1896" s="22">
        <v>2</v>
      </c>
      <c r="P1896" s="22">
        <v>0</v>
      </c>
      <c r="Q1896" s="22">
        <v>1</v>
      </c>
      <c r="R1896">
        <f>IFERROR(IF(I1896=1,VLOOKUP(F1896,Lookup!$A$2:$B$15,2,FALSE),0),0.5)</f>
        <v>0</v>
      </c>
      <c r="S1896">
        <f>IF(K1896=1,1,IFERROR(IF(H1896="pass",VLOOKUP(F1896,[1]Lookup!$D$2:$E$26,2,FALSE),0),1.6))</f>
        <v>1.6</v>
      </c>
      <c r="T1896" s="6">
        <v>1.635</v>
      </c>
      <c r="U1896" s="6">
        <f t="shared" si="29"/>
        <v>1.635</v>
      </c>
      <c r="V1896" t="s">
        <v>531</v>
      </c>
    </row>
    <row r="1897" spans="1:22" hidden="1">
      <c r="A1897">
        <v>1266</v>
      </c>
      <c r="B1897" s="30">
        <v>2</v>
      </c>
      <c r="C1897" s="30" t="s">
        <v>13</v>
      </c>
      <c r="D1897" s="30" t="s">
        <v>7</v>
      </c>
      <c r="E1897" s="30">
        <v>68</v>
      </c>
      <c r="F1897" s="30">
        <v>32</v>
      </c>
      <c r="G1897" s="30" t="s">
        <v>4140</v>
      </c>
      <c r="H1897" s="30" t="s">
        <v>439</v>
      </c>
      <c r="I1897" s="30">
        <v>0</v>
      </c>
      <c r="J1897" s="30">
        <v>1</v>
      </c>
      <c r="K1897" s="30">
        <v>0</v>
      </c>
      <c r="L1897" s="30">
        <v>0</v>
      </c>
      <c r="M1897" s="30" t="s">
        <v>605</v>
      </c>
      <c r="N1897" s="30">
        <v>6</v>
      </c>
      <c r="O1897" s="22">
        <v>6</v>
      </c>
      <c r="P1897" s="22">
        <v>0</v>
      </c>
      <c r="Q1897" s="22">
        <v>1</v>
      </c>
      <c r="R1897">
        <f>IFERROR(IF(I1897=1,VLOOKUP(F1897,Lookup!$A$2:$B$15,2,FALSE),0),0.5)</f>
        <v>0</v>
      </c>
      <c r="S1897">
        <f>IF(K1897=1,1,IFERROR(IF(H1897="pass",VLOOKUP(F1897,[1]Lookup!$D$2:$E$26,2,FALSE),0),1.6))</f>
        <v>1.6</v>
      </c>
      <c r="T1897" s="6">
        <v>1.7050000000000001</v>
      </c>
      <c r="U1897" s="6">
        <f t="shared" si="29"/>
        <v>1.7050000000000001</v>
      </c>
      <c r="V1897" t="s">
        <v>531</v>
      </c>
    </row>
    <row r="1898" spans="1:22" hidden="1">
      <c r="A1898">
        <v>1269</v>
      </c>
      <c r="B1898" s="30">
        <v>2</v>
      </c>
      <c r="C1898" s="30" t="s">
        <v>13</v>
      </c>
      <c r="D1898" s="30" t="s">
        <v>7</v>
      </c>
      <c r="E1898" s="30">
        <v>63</v>
      </c>
      <c r="F1898" s="30">
        <v>37</v>
      </c>
      <c r="G1898" s="30" t="s">
        <v>4143</v>
      </c>
      <c r="H1898" s="30" t="s">
        <v>439</v>
      </c>
      <c r="I1898" s="30">
        <v>0</v>
      </c>
      <c r="J1898" s="30">
        <v>1</v>
      </c>
      <c r="K1898" s="30">
        <v>0</v>
      </c>
      <c r="L1898" s="30">
        <v>0</v>
      </c>
      <c r="M1898" s="30" t="s">
        <v>605</v>
      </c>
      <c r="N1898" s="30">
        <v>-3</v>
      </c>
      <c r="O1898" s="22">
        <v>-3</v>
      </c>
      <c r="P1898" s="22">
        <v>0</v>
      </c>
      <c r="Q1898" s="22">
        <v>1</v>
      </c>
      <c r="R1898">
        <f>IFERROR(IF(I1898=1,VLOOKUP(F1898,Lookup!$A$2:$B$15,2,FALSE),0),0.5)</f>
        <v>0</v>
      </c>
      <c r="S1898">
        <f>IF(K1898=1,1,IFERROR(IF(H1898="pass",VLOOKUP(F1898,[1]Lookup!$D$2:$E$26,2,FALSE),0),1.6))</f>
        <v>1.6</v>
      </c>
      <c r="T1898" s="6">
        <v>1.5475000000000001</v>
      </c>
      <c r="U1898" s="6">
        <f t="shared" si="29"/>
        <v>1.5475000000000001</v>
      </c>
      <c r="V1898" t="s">
        <v>531</v>
      </c>
    </row>
    <row r="1899" spans="1:22" hidden="1">
      <c r="A1899">
        <v>1271</v>
      </c>
      <c r="B1899" s="30">
        <v>2</v>
      </c>
      <c r="C1899" s="30" t="s">
        <v>13</v>
      </c>
      <c r="D1899" s="30" t="s">
        <v>7</v>
      </c>
      <c r="E1899" s="30">
        <v>53</v>
      </c>
      <c r="F1899" s="30">
        <v>47</v>
      </c>
      <c r="G1899" s="30" t="s">
        <v>4145</v>
      </c>
      <c r="H1899" s="30" t="s">
        <v>439</v>
      </c>
      <c r="I1899" s="30">
        <v>0</v>
      </c>
      <c r="J1899" s="30">
        <v>1</v>
      </c>
      <c r="K1899" s="30">
        <v>0</v>
      </c>
      <c r="L1899" s="30">
        <v>0</v>
      </c>
      <c r="M1899" s="30" t="s">
        <v>598</v>
      </c>
      <c r="N1899" s="30">
        <v>6</v>
      </c>
      <c r="O1899" s="22">
        <v>6</v>
      </c>
      <c r="P1899" s="22">
        <v>0</v>
      </c>
      <c r="Q1899" s="22">
        <v>1</v>
      </c>
      <c r="R1899">
        <f>IFERROR(IF(I1899=1,VLOOKUP(F1899,Lookup!$A$2:$B$15,2,FALSE),0),0.5)</f>
        <v>0</v>
      </c>
      <c r="S1899">
        <f>IF(K1899=1,1,IFERROR(IF(H1899="pass",VLOOKUP(F1899,[1]Lookup!$D$2:$E$26,2,FALSE),0),1.6))</f>
        <v>1.6</v>
      </c>
      <c r="T1899" s="6">
        <v>1.7050000000000001</v>
      </c>
      <c r="U1899" s="6">
        <f t="shared" si="29"/>
        <v>1.7050000000000001</v>
      </c>
      <c r="V1899" t="s">
        <v>56</v>
      </c>
    </row>
    <row r="1900" spans="1:22" hidden="1">
      <c r="A1900">
        <v>1273</v>
      </c>
      <c r="B1900" s="30">
        <v>2</v>
      </c>
      <c r="C1900" s="30" t="s">
        <v>13</v>
      </c>
      <c r="D1900" s="30" t="s">
        <v>7</v>
      </c>
      <c r="E1900" s="30">
        <v>34</v>
      </c>
      <c r="F1900" s="30">
        <v>66</v>
      </c>
      <c r="G1900" s="30" t="s">
        <v>4147</v>
      </c>
      <c r="H1900" s="30" t="s">
        <v>439</v>
      </c>
      <c r="I1900" s="30">
        <v>0</v>
      </c>
      <c r="J1900" s="30">
        <v>1</v>
      </c>
      <c r="K1900" s="30">
        <v>0</v>
      </c>
      <c r="L1900" s="30">
        <v>0</v>
      </c>
      <c r="M1900" s="30" t="s">
        <v>649</v>
      </c>
      <c r="N1900" s="30">
        <v>21</v>
      </c>
      <c r="O1900" s="22">
        <v>21</v>
      </c>
      <c r="P1900" s="22">
        <v>0</v>
      </c>
      <c r="Q1900" s="22">
        <v>1</v>
      </c>
      <c r="R1900">
        <f>IFERROR(IF(I1900=1,VLOOKUP(F1900,Lookup!$A$2:$B$15,2,FALSE),0),0.5)</f>
        <v>0</v>
      </c>
      <c r="S1900">
        <f>IF(K1900=1,1,IFERROR(IF(H1900="pass",VLOOKUP(F1900,[1]Lookup!$D$2:$E$26,2,FALSE),0),1.6))</f>
        <v>1.6</v>
      </c>
      <c r="T1900" s="6">
        <v>1.9675</v>
      </c>
      <c r="U1900" s="6">
        <f t="shared" si="29"/>
        <v>1.9675</v>
      </c>
      <c r="V1900" t="s">
        <v>149</v>
      </c>
    </row>
    <row r="1901" spans="1:22" hidden="1">
      <c r="A1901">
        <v>1274</v>
      </c>
      <c r="B1901" s="30">
        <v>2</v>
      </c>
      <c r="C1901" s="30" t="s">
        <v>13</v>
      </c>
      <c r="D1901" s="30" t="s">
        <v>7</v>
      </c>
      <c r="E1901" s="30">
        <v>9</v>
      </c>
      <c r="F1901" s="30">
        <v>91</v>
      </c>
      <c r="G1901" s="30" t="s">
        <v>4148</v>
      </c>
      <c r="H1901" s="30" t="s">
        <v>439</v>
      </c>
      <c r="I1901" s="30">
        <v>0</v>
      </c>
      <c r="J1901" s="30">
        <v>1</v>
      </c>
      <c r="K1901" s="30">
        <v>0</v>
      </c>
      <c r="L1901" s="30">
        <v>0</v>
      </c>
      <c r="M1901" s="30" t="s">
        <v>600</v>
      </c>
      <c r="N1901" s="30">
        <v>0</v>
      </c>
      <c r="O1901" s="22">
        <v>0</v>
      </c>
      <c r="P1901" s="22">
        <v>0</v>
      </c>
      <c r="Q1901" s="22">
        <v>1</v>
      </c>
      <c r="R1901">
        <f>IFERROR(IF(I1901=1,VLOOKUP(F1901,Lookup!$A$2:$B$15,2,FALSE),0),0.5)</f>
        <v>0</v>
      </c>
      <c r="S1901">
        <f>IF(K1901=1,1,IFERROR(IF(H1901="pass",VLOOKUP(F1901,[1]Lookup!$D$2:$E$26,2,FALSE),0),1.6))</f>
        <v>2.5</v>
      </c>
      <c r="T1901" s="6">
        <v>1.6</v>
      </c>
      <c r="U1901" s="6">
        <f t="shared" si="29"/>
        <v>2.194</v>
      </c>
      <c r="V1901" t="s">
        <v>444</v>
      </c>
    </row>
    <row r="1902" spans="1:22" hidden="1">
      <c r="A1902">
        <v>1276</v>
      </c>
      <c r="B1902" s="30">
        <v>2</v>
      </c>
      <c r="C1902" s="30" t="s">
        <v>7</v>
      </c>
      <c r="D1902" s="30" t="s">
        <v>13</v>
      </c>
      <c r="E1902" s="30">
        <v>69</v>
      </c>
      <c r="F1902" s="30">
        <v>31</v>
      </c>
      <c r="G1902" s="30" t="s">
        <v>4150</v>
      </c>
      <c r="H1902" s="30" t="s">
        <v>439</v>
      </c>
      <c r="I1902" s="30">
        <v>0</v>
      </c>
      <c r="J1902" s="30">
        <v>1</v>
      </c>
      <c r="K1902" s="30">
        <v>0</v>
      </c>
      <c r="L1902" s="30">
        <v>0</v>
      </c>
      <c r="M1902" s="30" t="s">
        <v>1952</v>
      </c>
      <c r="N1902" s="30">
        <v>9</v>
      </c>
      <c r="O1902" s="22">
        <v>9</v>
      </c>
      <c r="P1902" s="22">
        <v>0</v>
      </c>
      <c r="Q1902" s="22">
        <v>1</v>
      </c>
      <c r="R1902">
        <f>IFERROR(IF(I1902=1,VLOOKUP(F1902,Lookup!$A$2:$B$15,2,FALSE),0),0.5)</f>
        <v>0</v>
      </c>
      <c r="S1902">
        <f>IF(K1902=1,1,IFERROR(IF(H1902="pass",VLOOKUP(F1902,[1]Lookup!$D$2:$E$26,2,FALSE),0),1.6))</f>
        <v>1.6</v>
      </c>
      <c r="T1902" s="6">
        <v>1.7575000000000001</v>
      </c>
      <c r="U1902" s="6">
        <f t="shared" si="29"/>
        <v>1.7575000000000001</v>
      </c>
      <c r="V1902" t="s">
        <v>48</v>
      </c>
    </row>
    <row r="1903" spans="1:22" hidden="1">
      <c r="A1903">
        <v>1278</v>
      </c>
      <c r="B1903" s="30">
        <v>2</v>
      </c>
      <c r="C1903" s="30" t="s">
        <v>7</v>
      </c>
      <c r="D1903" s="30" t="s">
        <v>13</v>
      </c>
      <c r="E1903" s="30">
        <v>72</v>
      </c>
      <c r="F1903" s="30">
        <v>28</v>
      </c>
      <c r="G1903" s="30" t="s">
        <v>4152</v>
      </c>
      <c r="H1903" s="30" t="s">
        <v>439</v>
      </c>
      <c r="I1903" s="30">
        <v>0</v>
      </c>
      <c r="J1903" s="30">
        <v>1</v>
      </c>
      <c r="K1903" s="30">
        <v>0</v>
      </c>
      <c r="L1903" s="30">
        <v>0</v>
      </c>
      <c r="M1903" s="30" t="s">
        <v>1955</v>
      </c>
      <c r="N1903" s="30">
        <v>1</v>
      </c>
      <c r="O1903" s="22">
        <v>1</v>
      </c>
      <c r="P1903" s="22">
        <v>0</v>
      </c>
      <c r="Q1903" s="22">
        <v>1</v>
      </c>
      <c r="R1903">
        <f>IFERROR(IF(I1903=1,VLOOKUP(F1903,Lookup!$A$2:$B$15,2,FALSE),0),0.5)</f>
        <v>0</v>
      </c>
      <c r="S1903">
        <f>IF(K1903=1,1,IFERROR(IF(H1903="pass",VLOOKUP(F1903,[1]Lookup!$D$2:$E$26,2,FALSE),0),1.6))</f>
        <v>1.6</v>
      </c>
      <c r="T1903" s="6">
        <v>1.6175000000000002</v>
      </c>
      <c r="U1903" s="6">
        <f t="shared" si="29"/>
        <v>1.6175000000000002</v>
      </c>
      <c r="V1903" t="s">
        <v>112</v>
      </c>
    </row>
    <row r="1904" spans="1:22" hidden="1">
      <c r="A1904">
        <v>1281</v>
      </c>
      <c r="B1904" s="30">
        <v>2</v>
      </c>
      <c r="C1904" s="30" t="s">
        <v>13</v>
      </c>
      <c r="D1904" s="30" t="s">
        <v>7</v>
      </c>
      <c r="E1904" s="30">
        <v>68</v>
      </c>
      <c r="F1904" s="30">
        <v>32</v>
      </c>
      <c r="G1904" s="30" t="s">
        <v>4155</v>
      </c>
      <c r="H1904" s="30" t="s">
        <v>439</v>
      </c>
      <c r="I1904" s="30">
        <v>0</v>
      </c>
      <c r="J1904" s="30">
        <v>1</v>
      </c>
      <c r="K1904" s="30">
        <v>0</v>
      </c>
      <c r="L1904" s="30">
        <v>0</v>
      </c>
      <c r="M1904" s="30" t="s">
        <v>600</v>
      </c>
      <c r="N1904" s="30">
        <v>24</v>
      </c>
      <c r="O1904" s="22">
        <v>24</v>
      </c>
      <c r="P1904" s="22">
        <v>0</v>
      </c>
      <c r="Q1904" s="22">
        <v>1</v>
      </c>
      <c r="R1904">
        <f>IFERROR(IF(I1904=1,VLOOKUP(F1904,Lookup!$A$2:$B$15,2,FALSE),0),0.5)</f>
        <v>0</v>
      </c>
      <c r="S1904">
        <f>IF(K1904=1,1,IFERROR(IF(H1904="pass",VLOOKUP(F1904,[1]Lookup!$D$2:$E$26,2,FALSE),0),1.6))</f>
        <v>1.6</v>
      </c>
      <c r="T1904" s="6">
        <v>2.02</v>
      </c>
      <c r="U1904" s="6">
        <f t="shared" si="29"/>
        <v>2.02</v>
      </c>
      <c r="V1904" t="s">
        <v>444</v>
      </c>
    </row>
    <row r="1905" spans="1:22" hidden="1">
      <c r="A1905">
        <v>1283</v>
      </c>
      <c r="B1905" s="30">
        <v>2</v>
      </c>
      <c r="C1905" s="30" t="s">
        <v>13</v>
      </c>
      <c r="D1905" s="30" t="s">
        <v>7</v>
      </c>
      <c r="E1905" s="30">
        <v>38</v>
      </c>
      <c r="F1905" s="30">
        <v>62</v>
      </c>
      <c r="G1905" s="30" t="s">
        <v>4157</v>
      </c>
      <c r="H1905" s="30" t="s">
        <v>439</v>
      </c>
      <c r="I1905" s="30">
        <v>0</v>
      </c>
      <c r="J1905" s="30">
        <v>1</v>
      </c>
      <c r="K1905" s="30">
        <v>0</v>
      </c>
      <c r="L1905" s="30">
        <v>0</v>
      </c>
      <c r="M1905" s="30" t="s">
        <v>603</v>
      </c>
      <c r="N1905" s="30">
        <v>34</v>
      </c>
      <c r="O1905" s="22">
        <v>34</v>
      </c>
      <c r="P1905" s="22">
        <v>0</v>
      </c>
      <c r="Q1905" s="22">
        <v>1</v>
      </c>
      <c r="R1905">
        <f>IFERROR(IF(I1905=1,VLOOKUP(F1905,Lookup!$A$2:$B$15,2,FALSE),0),0.5)</f>
        <v>0</v>
      </c>
      <c r="S1905">
        <f>IF(K1905=1,1,IFERROR(IF(H1905="pass",VLOOKUP(F1905,[1]Lookup!$D$2:$E$26,2,FALSE),0),1.6))</f>
        <v>1.6</v>
      </c>
      <c r="T1905" s="6">
        <v>2.1950000000000003</v>
      </c>
      <c r="U1905" s="6">
        <f t="shared" si="29"/>
        <v>2.1950000000000003</v>
      </c>
      <c r="V1905" t="s">
        <v>59</v>
      </c>
    </row>
    <row r="1906" spans="1:22" hidden="1">
      <c r="A1906">
        <v>1284</v>
      </c>
      <c r="B1906" s="30">
        <v>2</v>
      </c>
      <c r="C1906" s="30" t="s">
        <v>7</v>
      </c>
      <c r="D1906" s="30" t="s">
        <v>13</v>
      </c>
      <c r="E1906" s="30">
        <v>69</v>
      </c>
      <c r="F1906" s="30">
        <v>31</v>
      </c>
      <c r="G1906" s="30" t="s">
        <v>4158</v>
      </c>
      <c r="H1906" s="30" t="s">
        <v>439</v>
      </c>
      <c r="I1906" s="30">
        <v>0</v>
      </c>
      <c r="J1906" s="30">
        <v>1</v>
      </c>
      <c r="K1906" s="30">
        <v>0</v>
      </c>
      <c r="L1906" s="30">
        <v>0</v>
      </c>
      <c r="M1906" s="30" t="s">
        <v>1955</v>
      </c>
      <c r="N1906" s="30">
        <v>6</v>
      </c>
      <c r="O1906" s="22">
        <v>6</v>
      </c>
      <c r="P1906" s="22">
        <v>0</v>
      </c>
      <c r="Q1906" s="22">
        <v>1</v>
      </c>
      <c r="R1906">
        <f>IFERROR(IF(I1906=1,VLOOKUP(F1906,Lookup!$A$2:$B$15,2,FALSE),0),0.5)</f>
        <v>0</v>
      </c>
      <c r="S1906">
        <f>IF(K1906=1,1,IFERROR(IF(H1906="pass",VLOOKUP(F1906,[1]Lookup!$D$2:$E$26,2,FALSE),0),1.6))</f>
        <v>1.6</v>
      </c>
      <c r="T1906" s="6">
        <v>1.7050000000000001</v>
      </c>
      <c r="U1906" s="6">
        <f t="shared" si="29"/>
        <v>1.7050000000000001</v>
      </c>
      <c r="V1906" t="s">
        <v>112</v>
      </c>
    </row>
    <row r="1907" spans="1:22" hidden="1">
      <c r="A1907">
        <v>1286</v>
      </c>
      <c r="B1907" s="30">
        <v>2</v>
      </c>
      <c r="C1907" s="30" t="s">
        <v>7</v>
      </c>
      <c r="D1907" s="30" t="s">
        <v>13</v>
      </c>
      <c r="E1907" s="30">
        <v>66</v>
      </c>
      <c r="F1907" s="30">
        <v>34</v>
      </c>
      <c r="G1907" s="30" t="s">
        <v>4160</v>
      </c>
      <c r="H1907" s="30" t="s">
        <v>439</v>
      </c>
      <c r="I1907" s="30">
        <v>0</v>
      </c>
      <c r="J1907" s="30">
        <v>1</v>
      </c>
      <c r="K1907" s="30">
        <v>0</v>
      </c>
      <c r="L1907" s="30">
        <v>0</v>
      </c>
      <c r="M1907" s="30" t="s">
        <v>1955</v>
      </c>
      <c r="N1907" s="30">
        <v>8</v>
      </c>
      <c r="O1907" s="22">
        <v>8</v>
      </c>
      <c r="P1907" s="22">
        <v>0</v>
      </c>
      <c r="Q1907" s="22">
        <v>1</v>
      </c>
      <c r="R1907">
        <f>IFERROR(IF(I1907=1,VLOOKUP(F1907,Lookup!$A$2:$B$15,2,FALSE),0),0.5)</f>
        <v>0</v>
      </c>
      <c r="S1907">
        <f>IF(K1907=1,1,IFERROR(IF(H1907="pass",VLOOKUP(F1907,[1]Lookup!$D$2:$E$26,2,FALSE),0),1.6))</f>
        <v>1.6</v>
      </c>
      <c r="T1907" s="6">
        <v>1.74</v>
      </c>
      <c r="U1907" s="6">
        <f t="shared" si="29"/>
        <v>1.74</v>
      </c>
      <c r="V1907" t="s">
        <v>112</v>
      </c>
    </row>
    <row r="1908" spans="1:22" hidden="1">
      <c r="A1908">
        <v>1288</v>
      </c>
      <c r="B1908" s="30">
        <v>2</v>
      </c>
      <c r="C1908" s="30" t="s">
        <v>7</v>
      </c>
      <c r="D1908" s="30" t="s">
        <v>13</v>
      </c>
      <c r="E1908" s="30">
        <v>51</v>
      </c>
      <c r="F1908" s="30">
        <v>49</v>
      </c>
      <c r="G1908" s="30" t="s">
        <v>4162</v>
      </c>
      <c r="H1908" s="30" t="s">
        <v>439</v>
      </c>
      <c r="I1908" s="30">
        <v>0</v>
      </c>
      <c r="J1908" s="30">
        <v>1</v>
      </c>
      <c r="K1908" s="30">
        <v>0</v>
      </c>
      <c r="L1908" s="30">
        <v>0</v>
      </c>
      <c r="M1908" s="30" t="s">
        <v>1948</v>
      </c>
      <c r="N1908" s="30">
        <v>-5</v>
      </c>
      <c r="O1908" s="22">
        <v>-5</v>
      </c>
      <c r="P1908" s="22">
        <v>0</v>
      </c>
      <c r="Q1908" s="22">
        <v>1</v>
      </c>
      <c r="R1908">
        <f>IFERROR(IF(I1908=1,VLOOKUP(F1908,Lookup!$A$2:$B$15,2,FALSE),0),0.5)</f>
        <v>0</v>
      </c>
      <c r="S1908">
        <f>IF(K1908=1,1,IFERROR(IF(H1908="pass",VLOOKUP(F1908,[1]Lookup!$D$2:$E$26,2,FALSE),0),1.6))</f>
        <v>1.6</v>
      </c>
      <c r="T1908" s="6">
        <v>1.5125000000000002</v>
      </c>
      <c r="U1908" s="6">
        <f t="shared" si="29"/>
        <v>1.5125000000000002</v>
      </c>
      <c r="V1908" t="s">
        <v>69</v>
      </c>
    </row>
    <row r="1909" spans="1:22" hidden="1">
      <c r="A1909">
        <v>1289</v>
      </c>
      <c r="B1909" s="30">
        <v>2</v>
      </c>
      <c r="C1909" s="30" t="s">
        <v>7</v>
      </c>
      <c r="D1909" s="30" t="s">
        <v>13</v>
      </c>
      <c r="E1909" s="30">
        <v>51</v>
      </c>
      <c r="F1909" s="30">
        <v>49</v>
      </c>
      <c r="G1909" s="30" t="s">
        <v>4163</v>
      </c>
      <c r="H1909" s="30" t="s">
        <v>439</v>
      </c>
      <c r="I1909" s="30">
        <v>0</v>
      </c>
      <c r="J1909" s="30">
        <v>1</v>
      </c>
      <c r="K1909" s="30">
        <v>0</v>
      </c>
      <c r="L1909" s="30">
        <v>0</v>
      </c>
      <c r="M1909" s="30" t="s">
        <v>1955</v>
      </c>
      <c r="N1909" s="30">
        <v>7</v>
      </c>
      <c r="O1909" s="22">
        <v>7</v>
      </c>
      <c r="P1909" s="22">
        <v>0</v>
      </c>
      <c r="Q1909" s="22">
        <v>1</v>
      </c>
      <c r="R1909">
        <f>IFERROR(IF(I1909=1,VLOOKUP(F1909,Lookup!$A$2:$B$15,2,FALSE),0),0.5)</f>
        <v>0</v>
      </c>
      <c r="S1909">
        <f>IF(K1909=1,1,IFERROR(IF(H1909="pass",VLOOKUP(F1909,[1]Lookup!$D$2:$E$26,2,FALSE),0),1.6))</f>
        <v>1.6</v>
      </c>
      <c r="T1909" s="6">
        <v>1.7225000000000001</v>
      </c>
      <c r="U1909" s="6">
        <f t="shared" si="29"/>
        <v>1.7225000000000001</v>
      </c>
      <c r="V1909" t="s">
        <v>112</v>
      </c>
    </row>
    <row r="1910" spans="1:22" hidden="1">
      <c r="A1910">
        <v>1293</v>
      </c>
      <c r="B1910" s="30">
        <v>2</v>
      </c>
      <c r="C1910" s="30" t="s">
        <v>13</v>
      </c>
      <c r="D1910" s="30" t="s">
        <v>7</v>
      </c>
      <c r="E1910" s="30">
        <v>69</v>
      </c>
      <c r="F1910" s="30">
        <v>31</v>
      </c>
      <c r="G1910" s="30" t="s">
        <v>4167</v>
      </c>
      <c r="H1910" s="30" t="s">
        <v>439</v>
      </c>
      <c r="I1910" s="30">
        <v>0</v>
      </c>
      <c r="J1910" s="30">
        <v>1</v>
      </c>
      <c r="K1910" s="30">
        <v>0</v>
      </c>
      <c r="L1910" s="30">
        <v>0</v>
      </c>
      <c r="M1910" s="30" t="s">
        <v>605</v>
      </c>
      <c r="N1910" s="30">
        <v>-1</v>
      </c>
      <c r="O1910" s="22">
        <v>-1</v>
      </c>
      <c r="P1910" s="22">
        <v>0</v>
      </c>
      <c r="Q1910" s="22">
        <v>1</v>
      </c>
      <c r="R1910">
        <f>IFERROR(IF(I1910=1,VLOOKUP(F1910,Lookup!$A$2:$B$15,2,FALSE),0),0.5)</f>
        <v>0</v>
      </c>
      <c r="S1910">
        <f>IF(K1910=1,1,IFERROR(IF(H1910="pass",VLOOKUP(F1910,[1]Lookup!$D$2:$E$26,2,FALSE),0),1.6))</f>
        <v>1.6</v>
      </c>
      <c r="T1910" s="6">
        <v>1.5825</v>
      </c>
      <c r="U1910" s="6">
        <f t="shared" si="29"/>
        <v>1.5825</v>
      </c>
      <c r="V1910" t="s">
        <v>531</v>
      </c>
    </row>
    <row r="1911" spans="1:22" hidden="1">
      <c r="A1911">
        <v>1294</v>
      </c>
      <c r="B1911" s="30">
        <v>2</v>
      </c>
      <c r="C1911" s="30" t="s">
        <v>13</v>
      </c>
      <c r="D1911" s="30" t="s">
        <v>7</v>
      </c>
      <c r="E1911" s="30">
        <v>63</v>
      </c>
      <c r="F1911" s="30">
        <v>37</v>
      </c>
      <c r="G1911" s="30" t="s">
        <v>4168</v>
      </c>
      <c r="H1911" s="30" t="s">
        <v>439</v>
      </c>
      <c r="I1911" s="30">
        <v>0</v>
      </c>
      <c r="J1911" s="30">
        <v>1</v>
      </c>
      <c r="K1911" s="30">
        <v>0</v>
      </c>
      <c r="L1911" s="30">
        <v>0</v>
      </c>
      <c r="M1911" s="30" t="s">
        <v>649</v>
      </c>
      <c r="N1911" s="30">
        <v>-3</v>
      </c>
      <c r="O1911" s="22">
        <v>-3</v>
      </c>
      <c r="P1911" s="22">
        <v>0</v>
      </c>
      <c r="Q1911" s="22">
        <v>1</v>
      </c>
      <c r="R1911">
        <f>IFERROR(IF(I1911=1,VLOOKUP(F1911,Lookup!$A$2:$B$15,2,FALSE),0),0.5)</f>
        <v>0</v>
      </c>
      <c r="S1911">
        <f>IF(K1911=1,1,IFERROR(IF(H1911="pass",VLOOKUP(F1911,[1]Lookup!$D$2:$E$26,2,FALSE),0),1.6))</f>
        <v>1.6</v>
      </c>
      <c r="T1911" s="6">
        <v>1.5475000000000001</v>
      </c>
      <c r="U1911" s="6">
        <f t="shared" si="29"/>
        <v>1.5475000000000001</v>
      </c>
      <c r="V1911" t="s">
        <v>149</v>
      </c>
    </row>
    <row r="1912" spans="1:22" hidden="1">
      <c r="A1912">
        <v>1299</v>
      </c>
      <c r="B1912" s="30">
        <v>2</v>
      </c>
      <c r="C1912" s="30" t="s">
        <v>13</v>
      </c>
      <c r="D1912" s="30" t="s">
        <v>7</v>
      </c>
      <c r="E1912" s="30">
        <v>69</v>
      </c>
      <c r="F1912" s="30">
        <v>31</v>
      </c>
      <c r="G1912" s="30" t="s">
        <v>4173</v>
      </c>
      <c r="H1912" s="30" t="s">
        <v>439</v>
      </c>
      <c r="I1912" s="30">
        <v>0</v>
      </c>
      <c r="J1912" s="30">
        <v>1</v>
      </c>
      <c r="K1912" s="30">
        <v>0</v>
      </c>
      <c r="L1912" s="30">
        <v>0</v>
      </c>
      <c r="M1912" s="30" t="s">
        <v>600</v>
      </c>
      <c r="N1912" s="30">
        <v>6</v>
      </c>
      <c r="O1912" s="22">
        <v>6</v>
      </c>
      <c r="P1912" s="22">
        <v>0</v>
      </c>
      <c r="Q1912" s="22">
        <v>1</v>
      </c>
      <c r="R1912">
        <f>IFERROR(IF(I1912=1,VLOOKUP(F1912,Lookup!$A$2:$B$15,2,FALSE),0),0.5)</f>
        <v>0</v>
      </c>
      <c r="S1912">
        <f>IF(K1912=1,1,IFERROR(IF(H1912="pass",VLOOKUP(F1912,[1]Lookup!$D$2:$E$26,2,FALSE),0),1.6))</f>
        <v>1.6</v>
      </c>
      <c r="T1912" s="6">
        <v>1.7050000000000001</v>
      </c>
      <c r="U1912" s="6">
        <f t="shared" si="29"/>
        <v>1.7050000000000001</v>
      </c>
      <c r="V1912" t="s">
        <v>444</v>
      </c>
    </row>
    <row r="1913" spans="1:22" hidden="1">
      <c r="A1913">
        <v>1300</v>
      </c>
      <c r="B1913" s="30">
        <v>2</v>
      </c>
      <c r="C1913" s="30" t="s">
        <v>13</v>
      </c>
      <c r="D1913" s="30" t="s">
        <v>7</v>
      </c>
      <c r="E1913" s="30">
        <v>63</v>
      </c>
      <c r="F1913" s="30">
        <v>37</v>
      </c>
      <c r="G1913" s="30" t="s">
        <v>4174</v>
      </c>
      <c r="H1913" s="30" t="s">
        <v>439</v>
      </c>
      <c r="I1913" s="30">
        <v>0</v>
      </c>
      <c r="J1913" s="30">
        <v>1</v>
      </c>
      <c r="K1913" s="30">
        <v>0</v>
      </c>
      <c r="L1913" s="30">
        <v>0</v>
      </c>
      <c r="M1913" s="30" t="s">
        <v>649</v>
      </c>
      <c r="N1913" s="30">
        <v>3</v>
      </c>
      <c r="O1913" s="22">
        <v>3</v>
      </c>
      <c r="P1913" s="22">
        <v>0</v>
      </c>
      <c r="Q1913" s="22">
        <v>1</v>
      </c>
      <c r="R1913">
        <f>IFERROR(IF(I1913=1,VLOOKUP(F1913,Lookup!$A$2:$B$15,2,FALSE),0),0.5)</f>
        <v>0</v>
      </c>
      <c r="S1913">
        <f>IF(K1913=1,1,IFERROR(IF(H1913="pass",VLOOKUP(F1913,[1]Lookup!$D$2:$E$26,2,FALSE),0),1.6))</f>
        <v>1.6</v>
      </c>
      <c r="T1913" s="6">
        <v>1.6525000000000001</v>
      </c>
      <c r="U1913" s="6">
        <f t="shared" si="29"/>
        <v>1.6525000000000001</v>
      </c>
      <c r="V1913" t="s">
        <v>149</v>
      </c>
    </row>
    <row r="1914" spans="1:22" hidden="1">
      <c r="A1914">
        <v>1301</v>
      </c>
      <c r="B1914" s="30">
        <v>2</v>
      </c>
      <c r="C1914" s="30" t="s">
        <v>13</v>
      </c>
      <c r="D1914" s="30" t="s">
        <v>7</v>
      </c>
      <c r="E1914" s="30">
        <v>46</v>
      </c>
      <c r="F1914" s="30">
        <v>54</v>
      </c>
      <c r="G1914" s="30" t="s">
        <v>4175</v>
      </c>
      <c r="H1914" s="30" t="s">
        <v>439</v>
      </c>
      <c r="I1914" s="30">
        <v>0</v>
      </c>
      <c r="J1914" s="30">
        <v>1</v>
      </c>
      <c r="K1914" s="30">
        <v>0</v>
      </c>
      <c r="L1914" s="30">
        <v>0</v>
      </c>
      <c r="M1914" s="30" t="s">
        <v>598</v>
      </c>
      <c r="N1914" s="30">
        <v>2</v>
      </c>
      <c r="O1914" s="22">
        <v>2</v>
      </c>
      <c r="P1914" s="22">
        <v>0</v>
      </c>
      <c r="Q1914" s="22">
        <v>1</v>
      </c>
      <c r="R1914">
        <f>IFERROR(IF(I1914=1,VLOOKUP(F1914,Lookup!$A$2:$B$15,2,FALSE),0),0.5)</f>
        <v>0</v>
      </c>
      <c r="S1914">
        <f>IF(K1914=1,1,IFERROR(IF(H1914="pass",VLOOKUP(F1914,[1]Lookup!$D$2:$E$26,2,FALSE),0),1.6))</f>
        <v>1.6</v>
      </c>
      <c r="T1914" s="6">
        <v>1.635</v>
      </c>
      <c r="U1914" s="6">
        <f t="shared" si="29"/>
        <v>1.635</v>
      </c>
      <c r="V1914" t="s">
        <v>56</v>
      </c>
    </row>
    <row r="1915" spans="1:22" hidden="1">
      <c r="A1915">
        <v>1302</v>
      </c>
      <c r="B1915" s="30">
        <v>2</v>
      </c>
      <c r="C1915" s="30" t="s">
        <v>13</v>
      </c>
      <c r="D1915" s="30" t="s">
        <v>7</v>
      </c>
      <c r="E1915" s="30">
        <v>44</v>
      </c>
      <c r="F1915" s="30">
        <v>56</v>
      </c>
      <c r="G1915" s="30" t="s">
        <v>4176</v>
      </c>
      <c r="H1915" s="30" t="s">
        <v>439</v>
      </c>
      <c r="I1915" s="30">
        <v>0</v>
      </c>
      <c r="J1915" s="30">
        <v>1</v>
      </c>
      <c r="K1915" s="30">
        <v>0</v>
      </c>
      <c r="L1915" s="30">
        <v>0</v>
      </c>
      <c r="M1915" s="30" t="s">
        <v>598</v>
      </c>
      <c r="N1915" s="30">
        <v>3</v>
      </c>
      <c r="O1915" s="22">
        <v>3</v>
      </c>
      <c r="P1915" s="22">
        <v>0</v>
      </c>
      <c r="Q1915" s="22">
        <v>1</v>
      </c>
      <c r="R1915">
        <f>IFERROR(IF(I1915=1,VLOOKUP(F1915,Lookup!$A$2:$B$15,2,FALSE),0),0.5)</f>
        <v>0</v>
      </c>
      <c r="S1915">
        <f>IF(K1915=1,1,IFERROR(IF(H1915="pass",VLOOKUP(F1915,[1]Lookup!$D$2:$E$26,2,FALSE),0),1.6))</f>
        <v>1.6</v>
      </c>
      <c r="T1915" s="6">
        <v>1.6525000000000001</v>
      </c>
      <c r="U1915" s="6">
        <f t="shared" si="29"/>
        <v>1.6525000000000001</v>
      </c>
      <c r="V1915" t="s">
        <v>56</v>
      </c>
    </row>
    <row r="1916" spans="1:22" hidden="1">
      <c r="A1916">
        <v>1303</v>
      </c>
      <c r="B1916" s="30">
        <v>2</v>
      </c>
      <c r="C1916" s="30" t="s">
        <v>13</v>
      </c>
      <c r="D1916" s="30" t="s">
        <v>7</v>
      </c>
      <c r="E1916" s="30">
        <v>41</v>
      </c>
      <c r="F1916" s="30">
        <v>59</v>
      </c>
      <c r="G1916" s="30" t="s">
        <v>4177</v>
      </c>
      <c r="H1916" s="30" t="s">
        <v>439</v>
      </c>
      <c r="I1916" s="30">
        <v>0</v>
      </c>
      <c r="J1916" s="30">
        <v>1</v>
      </c>
      <c r="K1916" s="30">
        <v>0</v>
      </c>
      <c r="L1916" s="30">
        <v>0</v>
      </c>
      <c r="M1916" s="30" t="s">
        <v>600</v>
      </c>
      <c r="N1916" s="30">
        <v>11</v>
      </c>
      <c r="O1916" s="22">
        <v>11</v>
      </c>
      <c r="P1916" s="22">
        <v>0</v>
      </c>
      <c r="Q1916" s="22">
        <v>1</v>
      </c>
      <c r="R1916">
        <f>IFERROR(IF(I1916=1,VLOOKUP(F1916,Lookup!$A$2:$B$15,2,FALSE),0),0.5)</f>
        <v>0</v>
      </c>
      <c r="S1916">
        <f>IF(K1916=1,1,IFERROR(IF(H1916="pass",VLOOKUP(F1916,[1]Lookup!$D$2:$E$26,2,FALSE),0),1.6))</f>
        <v>1.6</v>
      </c>
      <c r="T1916" s="6">
        <v>1.7925</v>
      </c>
      <c r="U1916" s="6">
        <f t="shared" si="29"/>
        <v>1.7925</v>
      </c>
      <c r="V1916" t="s">
        <v>444</v>
      </c>
    </row>
    <row r="1917" spans="1:22" hidden="1">
      <c r="A1917">
        <v>1304</v>
      </c>
      <c r="B1917" s="30">
        <v>2</v>
      </c>
      <c r="C1917" s="30" t="s">
        <v>13</v>
      </c>
      <c r="D1917" s="30" t="s">
        <v>7</v>
      </c>
      <c r="E1917" s="30">
        <v>41</v>
      </c>
      <c r="F1917" s="30">
        <v>59</v>
      </c>
      <c r="G1917" s="30" t="s">
        <v>4178</v>
      </c>
      <c r="H1917" s="30" t="s">
        <v>439</v>
      </c>
      <c r="I1917" s="30">
        <v>0</v>
      </c>
      <c r="J1917" s="30">
        <v>1</v>
      </c>
      <c r="K1917" s="30">
        <v>0</v>
      </c>
      <c r="L1917" s="30">
        <v>0</v>
      </c>
      <c r="M1917" s="30" t="s">
        <v>603</v>
      </c>
      <c r="N1917" s="30">
        <v>32</v>
      </c>
      <c r="O1917" s="22">
        <v>32</v>
      </c>
      <c r="P1917" s="22">
        <v>0</v>
      </c>
      <c r="Q1917" s="22">
        <v>1</v>
      </c>
      <c r="R1917">
        <f>IFERROR(IF(I1917=1,VLOOKUP(F1917,Lookup!$A$2:$B$15,2,FALSE),0),0.5)</f>
        <v>0</v>
      </c>
      <c r="S1917">
        <f>IF(K1917=1,1,IFERROR(IF(H1917="pass",VLOOKUP(F1917,[1]Lookup!$D$2:$E$26,2,FALSE),0),1.6))</f>
        <v>1.6</v>
      </c>
      <c r="T1917" s="6">
        <v>2.16</v>
      </c>
      <c r="U1917" s="6">
        <f t="shared" si="29"/>
        <v>2.16</v>
      </c>
      <c r="V1917" t="s">
        <v>59</v>
      </c>
    </row>
    <row r="1918" spans="1:22" hidden="1">
      <c r="A1918">
        <v>1306</v>
      </c>
      <c r="B1918" s="30">
        <v>2</v>
      </c>
      <c r="C1918" s="30" t="s">
        <v>13</v>
      </c>
      <c r="D1918" s="30" t="s">
        <v>7</v>
      </c>
      <c r="E1918" s="30">
        <v>9</v>
      </c>
      <c r="F1918" s="30">
        <v>91</v>
      </c>
      <c r="G1918" s="30" t="s">
        <v>4180</v>
      </c>
      <c r="H1918" s="30" t="s">
        <v>439</v>
      </c>
      <c r="I1918" s="30">
        <v>0</v>
      </c>
      <c r="J1918" s="30">
        <v>1</v>
      </c>
      <c r="K1918" s="30">
        <v>0</v>
      </c>
      <c r="L1918" s="30">
        <v>0</v>
      </c>
      <c r="M1918" s="30" t="s">
        <v>600</v>
      </c>
      <c r="N1918" s="30">
        <v>2</v>
      </c>
      <c r="O1918" s="22">
        <v>2</v>
      </c>
      <c r="P1918" s="22">
        <v>0</v>
      </c>
      <c r="Q1918" s="22">
        <v>1</v>
      </c>
      <c r="R1918">
        <f>IFERROR(IF(I1918=1,VLOOKUP(F1918,Lookup!$A$2:$B$15,2,FALSE),0),0.5)</f>
        <v>0</v>
      </c>
      <c r="S1918">
        <f>IF(K1918=1,1,IFERROR(IF(H1918="pass",VLOOKUP(F1918,[1]Lookup!$D$2:$E$26,2,FALSE),0),1.6))</f>
        <v>2.5</v>
      </c>
      <c r="T1918" s="6">
        <v>1.635</v>
      </c>
      <c r="U1918" s="6">
        <f t="shared" si="29"/>
        <v>2.2059000000000002</v>
      </c>
      <c r="V1918" t="s">
        <v>444</v>
      </c>
    </row>
    <row r="1919" spans="1:22" hidden="1">
      <c r="A1919">
        <v>1307</v>
      </c>
      <c r="B1919" s="30">
        <v>2</v>
      </c>
      <c r="C1919" s="30" t="s">
        <v>13</v>
      </c>
      <c r="D1919" s="30" t="s">
        <v>7</v>
      </c>
      <c r="E1919" s="30">
        <v>9</v>
      </c>
      <c r="F1919" s="30">
        <v>91</v>
      </c>
      <c r="G1919" s="30" t="s">
        <v>4181</v>
      </c>
      <c r="H1919" s="30" t="s">
        <v>439</v>
      </c>
      <c r="I1919" s="30">
        <v>0</v>
      </c>
      <c r="J1919" s="30">
        <v>1</v>
      </c>
      <c r="K1919" s="30">
        <v>0</v>
      </c>
      <c r="L1919" s="30">
        <v>0</v>
      </c>
      <c r="M1919" s="30" t="s">
        <v>600</v>
      </c>
      <c r="N1919" s="30">
        <v>9</v>
      </c>
      <c r="O1919" s="22">
        <v>9</v>
      </c>
      <c r="P1919" s="22">
        <v>0</v>
      </c>
      <c r="Q1919" s="22">
        <v>1</v>
      </c>
      <c r="R1919">
        <f>IFERROR(IF(I1919=1,VLOOKUP(F1919,Lookup!$A$2:$B$15,2,FALSE),0),0.5)</f>
        <v>0</v>
      </c>
      <c r="S1919">
        <f>IF(K1919=1,1,IFERROR(IF(H1919="pass",VLOOKUP(F1919,[1]Lookup!$D$2:$E$26,2,FALSE),0),1.6))</f>
        <v>2.5</v>
      </c>
      <c r="T1919" s="6">
        <v>1.7575000000000001</v>
      </c>
      <c r="U1919" s="6">
        <f t="shared" si="29"/>
        <v>2.2475500000000004</v>
      </c>
      <c r="V1919" t="s">
        <v>444</v>
      </c>
    </row>
    <row r="1920" spans="1:22" hidden="1">
      <c r="A1920">
        <v>1311</v>
      </c>
      <c r="B1920" s="30">
        <v>2</v>
      </c>
      <c r="C1920" s="30" t="s">
        <v>7</v>
      </c>
      <c r="D1920" s="30" t="s">
        <v>13</v>
      </c>
      <c r="E1920" s="30">
        <v>71</v>
      </c>
      <c r="F1920" s="30">
        <v>29</v>
      </c>
      <c r="G1920" s="30" t="s">
        <v>4185</v>
      </c>
      <c r="H1920" s="30" t="s">
        <v>439</v>
      </c>
      <c r="I1920" s="30">
        <v>0</v>
      </c>
      <c r="J1920" s="30">
        <v>1</v>
      </c>
      <c r="K1920" s="30">
        <v>0</v>
      </c>
      <c r="L1920" s="30">
        <v>0</v>
      </c>
      <c r="M1920" s="30" t="s">
        <v>1993</v>
      </c>
      <c r="N1920" s="30">
        <v>4</v>
      </c>
      <c r="O1920" s="22">
        <v>4</v>
      </c>
      <c r="P1920" s="22">
        <v>0</v>
      </c>
      <c r="Q1920" s="22">
        <v>1</v>
      </c>
      <c r="R1920">
        <f>IFERROR(IF(I1920=1,VLOOKUP(F1920,Lookup!$A$2:$B$15,2,FALSE),0),0.5)</f>
        <v>0</v>
      </c>
      <c r="S1920">
        <f>IF(K1920=1,1,IFERROR(IF(H1920="pass",VLOOKUP(F1920,[1]Lookup!$D$2:$E$26,2,FALSE),0),1.6))</f>
        <v>1.6</v>
      </c>
      <c r="T1920" s="6">
        <v>1.6700000000000002</v>
      </c>
      <c r="U1920" s="6">
        <f t="shared" si="29"/>
        <v>1.6700000000000002</v>
      </c>
      <c r="V1920" t="s">
        <v>374</v>
      </c>
    </row>
    <row r="1921" spans="1:22" hidden="1">
      <c r="A1921">
        <v>1313</v>
      </c>
      <c r="B1921" s="30">
        <v>2</v>
      </c>
      <c r="C1921" s="30" t="s">
        <v>13</v>
      </c>
      <c r="D1921" s="30" t="s">
        <v>7</v>
      </c>
      <c r="E1921" s="30">
        <v>67</v>
      </c>
      <c r="F1921" s="30">
        <v>33</v>
      </c>
      <c r="G1921" s="30" t="s">
        <v>4187</v>
      </c>
      <c r="H1921" s="30" t="s">
        <v>439</v>
      </c>
      <c r="I1921" s="30">
        <v>0</v>
      </c>
      <c r="J1921" s="30">
        <v>1</v>
      </c>
      <c r="K1921" s="30">
        <v>0</v>
      </c>
      <c r="L1921" s="30">
        <v>0</v>
      </c>
      <c r="M1921" s="30" t="s">
        <v>598</v>
      </c>
      <c r="N1921" s="30">
        <v>2</v>
      </c>
      <c r="O1921" s="22">
        <v>2</v>
      </c>
      <c r="P1921" s="22">
        <v>0</v>
      </c>
      <c r="Q1921" s="22">
        <v>1</v>
      </c>
      <c r="R1921">
        <f>IFERROR(IF(I1921=1,VLOOKUP(F1921,Lookup!$A$2:$B$15,2,FALSE),0),0.5)</f>
        <v>0</v>
      </c>
      <c r="S1921">
        <f>IF(K1921=1,1,IFERROR(IF(H1921="pass",VLOOKUP(F1921,[1]Lookup!$D$2:$E$26,2,FALSE),0),1.6))</f>
        <v>1.6</v>
      </c>
      <c r="T1921" s="6">
        <v>1.635</v>
      </c>
      <c r="U1921" s="6">
        <f t="shared" si="29"/>
        <v>1.635</v>
      </c>
      <c r="V1921" t="s">
        <v>56</v>
      </c>
    </row>
    <row r="1922" spans="1:22" hidden="1">
      <c r="A1922">
        <v>1316</v>
      </c>
      <c r="B1922" s="30">
        <v>2</v>
      </c>
      <c r="C1922" s="30" t="s">
        <v>7</v>
      </c>
      <c r="D1922" s="30" t="s">
        <v>13</v>
      </c>
      <c r="E1922" s="30">
        <v>65</v>
      </c>
      <c r="F1922" s="30">
        <v>35</v>
      </c>
      <c r="G1922" s="30" t="s">
        <v>4190</v>
      </c>
      <c r="H1922" s="30" t="s">
        <v>439</v>
      </c>
      <c r="I1922" s="30">
        <v>0</v>
      </c>
      <c r="J1922" s="30">
        <v>1</v>
      </c>
      <c r="K1922" s="30">
        <v>0</v>
      </c>
      <c r="L1922" s="30">
        <v>0</v>
      </c>
      <c r="M1922" s="30" t="s">
        <v>1984</v>
      </c>
      <c r="N1922" s="30">
        <v>-2</v>
      </c>
      <c r="O1922" s="22">
        <v>-2</v>
      </c>
      <c r="P1922" s="22">
        <v>0</v>
      </c>
      <c r="Q1922" s="22">
        <v>1</v>
      </c>
      <c r="R1922">
        <f>IFERROR(IF(I1922=1,VLOOKUP(F1922,Lookup!$A$2:$B$15,2,FALSE),0),0.5)</f>
        <v>0</v>
      </c>
      <c r="S1922">
        <f>IF(K1922=1,1,IFERROR(IF(H1922="pass",VLOOKUP(F1922,[1]Lookup!$D$2:$E$26,2,FALSE),0),1.6))</f>
        <v>1.6</v>
      </c>
      <c r="T1922" s="6">
        <v>1.5650000000000002</v>
      </c>
      <c r="U1922" s="6">
        <f t="shared" si="29"/>
        <v>1.5650000000000002</v>
      </c>
      <c r="V1922" t="s">
        <v>46</v>
      </c>
    </row>
    <row r="1923" spans="1:22" hidden="1">
      <c r="A1923">
        <v>1317</v>
      </c>
      <c r="B1923" s="30">
        <v>2</v>
      </c>
      <c r="C1923" s="30" t="s">
        <v>7</v>
      </c>
      <c r="D1923" s="30" t="s">
        <v>13</v>
      </c>
      <c r="E1923" s="30">
        <v>48</v>
      </c>
      <c r="F1923" s="30">
        <v>52</v>
      </c>
      <c r="G1923" s="30" t="s">
        <v>4191</v>
      </c>
      <c r="H1923" s="30" t="s">
        <v>439</v>
      </c>
      <c r="I1923" s="30">
        <v>0</v>
      </c>
      <c r="J1923" s="30">
        <v>1</v>
      </c>
      <c r="K1923" s="30">
        <v>0</v>
      </c>
      <c r="L1923" s="30">
        <v>0</v>
      </c>
      <c r="M1923" s="30" t="s">
        <v>1990</v>
      </c>
      <c r="N1923" s="30">
        <v>-2</v>
      </c>
      <c r="O1923" s="22">
        <v>-2</v>
      </c>
      <c r="P1923" s="22">
        <v>0</v>
      </c>
      <c r="Q1923" s="22">
        <v>1</v>
      </c>
      <c r="R1923">
        <f>IFERROR(IF(I1923=1,VLOOKUP(F1923,Lookup!$A$2:$B$15,2,FALSE),0),0.5)</f>
        <v>0</v>
      </c>
      <c r="S1923">
        <f>IF(K1923=1,1,IFERROR(IF(H1923="pass",VLOOKUP(F1923,[1]Lookup!$D$2:$E$26,2,FALSE),0),1.6))</f>
        <v>1.6</v>
      </c>
      <c r="T1923" s="6">
        <v>1.5650000000000002</v>
      </c>
      <c r="U1923" s="6">
        <f t="shared" ref="U1923:U1986" si="30">R1923+IF(S1923&gt;=3.2,S1923,IF(AND(S1923&lt;3.2,S1923&gt;=1.8),S1923*0.66+T1923*0.34,T1923))+K1923*0.4735*2</f>
        <v>1.5650000000000002</v>
      </c>
      <c r="V1923" t="s">
        <v>505</v>
      </c>
    </row>
    <row r="1924" spans="1:22" hidden="1">
      <c r="A1924">
        <v>1318</v>
      </c>
      <c r="B1924" s="30">
        <v>2</v>
      </c>
      <c r="C1924" s="30" t="s">
        <v>7</v>
      </c>
      <c r="D1924" s="30" t="s">
        <v>13</v>
      </c>
      <c r="E1924" s="30">
        <v>48</v>
      </c>
      <c r="F1924" s="30">
        <v>52</v>
      </c>
      <c r="G1924" s="30" t="s">
        <v>4192</v>
      </c>
      <c r="H1924" s="30" t="s">
        <v>439</v>
      </c>
      <c r="I1924" s="30">
        <v>0</v>
      </c>
      <c r="J1924" s="30">
        <v>1</v>
      </c>
      <c r="K1924" s="30">
        <v>0</v>
      </c>
      <c r="L1924" s="30">
        <v>0</v>
      </c>
      <c r="M1924" s="30" t="s">
        <v>1955</v>
      </c>
      <c r="N1924" s="30">
        <v>28</v>
      </c>
      <c r="O1924" s="22">
        <v>28</v>
      </c>
      <c r="P1924" s="22">
        <v>0</v>
      </c>
      <c r="Q1924" s="22">
        <v>1</v>
      </c>
      <c r="R1924">
        <f>IFERROR(IF(I1924=1,VLOOKUP(F1924,Lookup!$A$2:$B$15,2,FALSE),0),0.5)</f>
        <v>0</v>
      </c>
      <c r="S1924">
        <f>IF(K1924=1,1,IFERROR(IF(H1924="pass",VLOOKUP(F1924,[1]Lookup!$D$2:$E$26,2,FALSE),0),1.6))</f>
        <v>1.6</v>
      </c>
      <c r="T1924" s="6">
        <v>2.09</v>
      </c>
      <c r="U1924" s="6">
        <f t="shared" si="30"/>
        <v>2.09</v>
      </c>
      <c r="V1924" t="s">
        <v>112</v>
      </c>
    </row>
    <row r="1925" spans="1:22" hidden="1">
      <c r="A1925">
        <v>1319</v>
      </c>
      <c r="B1925" s="30">
        <v>2</v>
      </c>
      <c r="C1925" s="30" t="s">
        <v>7</v>
      </c>
      <c r="D1925" s="30" t="s">
        <v>13</v>
      </c>
      <c r="E1925" s="30">
        <v>48</v>
      </c>
      <c r="F1925" s="30">
        <v>52</v>
      </c>
      <c r="G1925" s="30" t="s">
        <v>4193</v>
      </c>
      <c r="H1925" s="30" t="s">
        <v>439</v>
      </c>
      <c r="I1925" s="30">
        <v>0</v>
      </c>
      <c r="J1925" s="30">
        <v>1</v>
      </c>
      <c r="K1925" s="30">
        <v>0</v>
      </c>
      <c r="L1925" s="30">
        <v>0</v>
      </c>
      <c r="M1925" s="30" t="s">
        <v>1952</v>
      </c>
      <c r="N1925" s="30">
        <v>8</v>
      </c>
      <c r="O1925" s="22">
        <v>8</v>
      </c>
      <c r="P1925" s="22">
        <v>0</v>
      </c>
      <c r="Q1925" s="22">
        <v>1</v>
      </c>
      <c r="R1925">
        <f>IFERROR(IF(I1925=1,VLOOKUP(F1925,Lookup!$A$2:$B$15,2,FALSE),0),0.5)</f>
        <v>0</v>
      </c>
      <c r="S1925">
        <f>IF(K1925=1,1,IFERROR(IF(H1925="pass",VLOOKUP(F1925,[1]Lookup!$D$2:$E$26,2,FALSE),0),1.6))</f>
        <v>1.6</v>
      </c>
      <c r="T1925" s="6">
        <v>1.74</v>
      </c>
      <c r="U1925" s="6">
        <f t="shared" si="30"/>
        <v>1.74</v>
      </c>
      <c r="V1925" t="s">
        <v>48</v>
      </c>
    </row>
    <row r="1926" spans="1:22" hidden="1">
      <c r="A1926">
        <v>1320</v>
      </c>
      <c r="B1926" s="30">
        <v>2</v>
      </c>
      <c r="C1926" s="30" t="s">
        <v>7</v>
      </c>
      <c r="D1926" s="30" t="s">
        <v>13</v>
      </c>
      <c r="E1926" s="30">
        <v>36</v>
      </c>
      <c r="F1926" s="30">
        <v>64</v>
      </c>
      <c r="G1926" s="30" t="s">
        <v>4194</v>
      </c>
      <c r="H1926" s="30" t="s">
        <v>439</v>
      </c>
      <c r="I1926" s="30">
        <v>0</v>
      </c>
      <c r="J1926" s="30">
        <v>1</v>
      </c>
      <c r="K1926" s="30">
        <v>0</v>
      </c>
      <c r="L1926" s="30">
        <v>0</v>
      </c>
      <c r="M1926" s="30" t="s">
        <v>1990</v>
      </c>
      <c r="N1926" s="30">
        <v>6</v>
      </c>
      <c r="O1926" s="22">
        <v>6</v>
      </c>
      <c r="P1926" s="22">
        <v>0</v>
      </c>
      <c r="Q1926" s="22">
        <v>1</v>
      </c>
      <c r="R1926">
        <f>IFERROR(IF(I1926=1,VLOOKUP(F1926,Lookup!$A$2:$B$15,2,FALSE),0),0.5)</f>
        <v>0</v>
      </c>
      <c r="S1926">
        <f>IF(K1926=1,1,IFERROR(IF(H1926="pass",VLOOKUP(F1926,[1]Lookup!$D$2:$E$26,2,FALSE),0),1.6))</f>
        <v>1.6</v>
      </c>
      <c r="T1926" s="6">
        <v>1.7050000000000001</v>
      </c>
      <c r="U1926" s="6">
        <f t="shared" si="30"/>
        <v>1.7050000000000001</v>
      </c>
      <c r="V1926" t="s">
        <v>505</v>
      </c>
    </row>
    <row r="1927" spans="1:22" hidden="1">
      <c r="A1927">
        <v>1321</v>
      </c>
      <c r="B1927" s="30">
        <v>2</v>
      </c>
      <c r="C1927" s="30" t="s">
        <v>7</v>
      </c>
      <c r="D1927" s="30" t="s">
        <v>13</v>
      </c>
      <c r="E1927" s="30">
        <v>27</v>
      </c>
      <c r="F1927" s="30">
        <v>73</v>
      </c>
      <c r="G1927" s="30" t="s">
        <v>4195</v>
      </c>
      <c r="H1927" s="30" t="s">
        <v>439</v>
      </c>
      <c r="I1927" s="30">
        <v>0</v>
      </c>
      <c r="J1927" s="30">
        <v>1</v>
      </c>
      <c r="K1927" s="30">
        <v>0</v>
      </c>
      <c r="L1927" s="30">
        <v>0</v>
      </c>
      <c r="M1927" s="30" t="s">
        <v>1990</v>
      </c>
      <c r="N1927" s="30">
        <v>7</v>
      </c>
      <c r="O1927" s="22">
        <v>7</v>
      </c>
      <c r="P1927" s="22">
        <v>0</v>
      </c>
      <c r="Q1927" s="22">
        <v>1</v>
      </c>
      <c r="R1927">
        <f>IFERROR(IF(I1927=1,VLOOKUP(F1927,Lookup!$A$2:$B$15,2,FALSE),0),0.5)</f>
        <v>0</v>
      </c>
      <c r="S1927">
        <f>IF(K1927=1,1,IFERROR(IF(H1927="pass",VLOOKUP(F1927,[1]Lookup!$D$2:$E$26,2,FALSE),0),1.6))</f>
        <v>1.6</v>
      </c>
      <c r="T1927" s="6">
        <v>1.7225000000000001</v>
      </c>
      <c r="U1927" s="6">
        <f t="shared" si="30"/>
        <v>1.7225000000000001</v>
      </c>
      <c r="V1927" t="s">
        <v>505</v>
      </c>
    </row>
    <row r="1928" spans="1:22" hidden="1">
      <c r="A1928">
        <v>1323</v>
      </c>
      <c r="B1928" s="30">
        <v>2</v>
      </c>
      <c r="C1928" s="30" t="s">
        <v>23</v>
      </c>
      <c r="D1928" s="30" t="s">
        <v>12</v>
      </c>
      <c r="E1928" s="30">
        <v>71</v>
      </c>
      <c r="F1928" s="30">
        <v>29</v>
      </c>
      <c r="G1928" s="30" t="s">
        <v>4197</v>
      </c>
      <c r="H1928" s="30" t="s">
        <v>439</v>
      </c>
      <c r="I1928" s="30">
        <v>0</v>
      </c>
      <c r="J1928" s="30">
        <v>1</v>
      </c>
      <c r="K1928" s="30">
        <v>0</v>
      </c>
      <c r="L1928" s="30">
        <v>0</v>
      </c>
      <c r="M1928" s="30" t="s">
        <v>1911</v>
      </c>
      <c r="N1928" s="30">
        <v>5</v>
      </c>
      <c r="O1928" s="22">
        <v>5</v>
      </c>
      <c r="P1928" s="22">
        <v>0</v>
      </c>
      <c r="Q1928" s="22">
        <v>1</v>
      </c>
      <c r="R1928">
        <f>IFERROR(IF(I1928=1,VLOOKUP(F1928,Lookup!$A$2:$B$15,2,FALSE),0),0.5)</f>
        <v>0</v>
      </c>
      <c r="S1928">
        <f>IF(K1928=1,1,IFERROR(IF(H1928="pass",VLOOKUP(F1928,[1]Lookup!$D$2:$E$26,2,FALSE),0),1.6))</f>
        <v>1.6</v>
      </c>
      <c r="T1928" s="6">
        <v>1.6875</v>
      </c>
      <c r="U1928" s="6">
        <f t="shared" si="30"/>
        <v>1.6875</v>
      </c>
      <c r="V1928" t="s">
        <v>500</v>
      </c>
    </row>
    <row r="1929" spans="1:22" hidden="1">
      <c r="A1929">
        <v>1325</v>
      </c>
      <c r="B1929" s="30">
        <v>2</v>
      </c>
      <c r="C1929" s="30" t="s">
        <v>23</v>
      </c>
      <c r="D1929" s="30" t="s">
        <v>12</v>
      </c>
      <c r="E1929" s="30">
        <v>63</v>
      </c>
      <c r="F1929" s="30">
        <v>37</v>
      </c>
      <c r="G1929" s="30" t="s">
        <v>4199</v>
      </c>
      <c r="H1929" s="30" t="s">
        <v>439</v>
      </c>
      <c r="I1929" s="30">
        <v>0</v>
      </c>
      <c r="J1929" s="30">
        <v>1</v>
      </c>
      <c r="K1929" s="30">
        <v>0</v>
      </c>
      <c r="L1929" s="30">
        <v>0</v>
      </c>
      <c r="M1929" s="30" t="s">
        <v>1818</v>
      </c>
      <c r="N1929" s="30">
        <v>2</v>
      </c>
      <c r="O1929" s="22">
        <v>2</v>
      </c>
      <c r="P1929" s="22">
        <v>0</v>
      </c>
      <c r="Q1929" s="22">
        <v>1</v>
      </c>
      <c r="R1929">
        <f>IFERROR(IF(I1929=1,VLOOKUP(F1929,Lookup!$A$2:$B$15,2,FALSE),0),0.5)</f>
        <v>0</v>
      </c>
      <c r="S1929">
        <f>IF(K1929=1,1,IFERROR(IF(H1929="pass",VLOOKUP(F1929,[1]Lookup!$D$2:$E$26,2,FALSE),0),1.6))</f>
        <v>1.6</v>
      </c>
      <c r="T1929" s="6">
        <v>1.635</v>
      </c>
      <c r="U1929" s="6">
        <f t="shared" si="30"/>
        <v>1.635</v>
      </c>
      <c r="V1929" t="s">
        <v>496</v>
      </c>
    </row>
    <row r="1930" spans="1:22" hidden="1">
      <c r="A1930">
        <v>1326</v>
      </c>
      <c r="B1930" s="30">
        <v>2</v>
      </c>
      <c r="C1930" s="30" t="s">
        <v>23</v>
      </c>
      <c r="D1930" s="30" t="s">
        <v>12</v>
      </c>
      <c r="E1930" s="30">
        <v>58</v>
      </c>
      <c r="F1930" s="30">
        <v>42</v>
      </c>
      <c r="G1930" s="30" t="s">
        <v>4200</v>
      </c>
      <c r="H1930" s="30" t="s">
        <v>439</v>
      </c>
      <c r="I1930" s="30">
        <v>0</v>
      </c>
      <c r="J1930" s="30">
        <v>1</v>
      </c>
      <c r="K1930" s="30">
        <v>0</v>
      </c>
      <c r="L1930" s="30">
        <v>0</v>
      </c>
      <c r="M1930" s="30" t="s">
        <v>1820</v>
      </c>
      <c r="N1930" s="30">
        <v>5</v>
      </c>
      <c r="O1930" s="22">
        <v>5</v>
      </c>
      <c r="P1930" s="22">
        <v>0</v>
      </c>
      <c r="Q1930" s="22">
        <v>1</v>
      </c>
      <c r="R1930">
        <f>IFERROR(IF(I1930=1,VLOOKUP(F1930,Lookup!$A$2:$B$15,2,FALSE),0),0.5)</f>
        <v>0</v>
      </c>
      <c r="S1930">
        <f>IF(K1930=1,1,IFERROR(IF(H1930="pass",VLOOKUP(F1930,[1]Lookup!$D$2:$E$26,2,FALSE),0),1.6))</f>
        <v>1.6</v>
      </c>
      <c r="T1930" s="6">
        <v>1.6875</v>
      </c>
      <c r="U1930" s="6">
        <f t="shared" si="30"/>
        <v>1.6875</v>
      </c>
      <c r="V1930" t="s">
        <v>125</v>
      </c>
    </row>
    <row r="1931" spans="1:22" hidden="1">
      <c r="A1931">
        <v>1327</v>
      </c>
      <c r="B1931" s="30">
        <v>2</v>
      </c>
      <c r="C1931" s="30" t="s">
        <v>23</v>
      </c>
      <c r="D1931" s="30" t="s">
        <v>12</v>
      </c>
      <c r="E1931" s="30">
        <v>53</v>
      </c>
      <c r="F1931" s="30">
        <v>47</v>
      </c>
      <c r="G1931" s="30" t="s">
        <v>4201</v>
      </c>
      <c r="H1931" s="30" t="s">
        <v>439</v>
      </c>
      <c r="I1931" s="30">
        <v>0</v>
      </c>
      <c r="J1931" s="30">
        <v>1</v>
      </c>
      <c r="K1931" s="30">
        <v>0</v>
      </c>
      <c r="L1931" s="30">
        <v>0</v>
      </c>
      <c r="M1931" s="30" t="s">
        <v>609</v>
      </c>
      <c r="N1931" s="30">
        <v>2</v>
      </c>
      <c r="O1931" s="22">
        <v>2</v>
      </c>
      <c r="P1931" s="22">
        <v>0</v>
      </c>
      <c r="Q1931" s="22">
        <v>1</v>
      </c>
      <c r="R1931">
        <f>IFERROR(IF(I1931=1,VLOOKUP(F1931,Lookup!$A$2:$B$15,2,FALSE),0),0.5)</f>
        <v>0</v>
      </c>
      <c r="S1931">
        <f>IF(K1931=1,1,IFERROR(IF(H1931="pass",VLOOKUP(F1931,[1]Lookup!$D$2:$E$26,2,FALSE),0),1.6))</f>
        <v>1.6</v>
      </c>
      <c r="T1931" s="6">
        <v>1.635</v>
      </c>
      <c r="U1931" s="6">
        <f t="shared" si="30"/>
        <v>1.635</v>
      </c>
      <c r="V1931" t="s">
        <v>72</v>
      </c>
    </row>
    <row r="1932" spans="1:22" hidden="1">
      <c r="A1932">
        <v>1329</v>
      </c>
      <c r="B1932" s="30">
        <v>2</v>
      </c>
      <c r="C1932" s="30" t="s">
        <v>23</v>
      </c>
      <c r="D1932" s="30" t="s">
        <v>12</v>
      </c>
      <c r="E1932" s="30">
        <v>36</v>
      </c>
      <c r="F1932" s="30">
        <v>64</v>
      </c>
      <c r="G1932" s="30" t="s">
        <v>4203</v>
      </c>
      <c r="H1932" s="30" t="s">
        <v>439</v>
      </c>
      <c r="I1932" s="30">
        <v>0</v>
      </c>
      <c r="J1932" s="30">
        <v>1</v>
      </c>
      <c r="K1932" s="30">
        <v>0</v>
      </c>
      <c r="L1932" s="30">
        <v>0</v>
      </c>
      <c r="M1932" s="30" t="s">
        <v>1843</v>
      </c>
      <c r="N1932" s="30">
        <v>3</v>
      </c>
      <c r="O1932" s="22">
        <v>3</v>
      </c>
      <c r="P1932" s="22">
        <v>0</v>
      </c>
      <c r="Q1932" s="22">
        <v>1</v>
      </c>
      <c r="R1932">
        <f>IFERROR(IF(I1932=1,VLOOKUP(F1932,Lookup!$A$2:$B$15,2,FALSE),0),0.5)</f>
        <v>0</v>
      </c>
      <c r="S1932">
        <f>IF(K1932=1,1,IFERROR(IF(H1932="pass",VLOOKUP(F1932,[1]Lookup!$D$2:$E$26,2,FALSE),0),1.6))</f>
        <v>1.6</v>
      </c>
      <c r="T1932" s="6">
        <v>1.6525000000000001</v>
      </c>
      <c r="U1932" s="6">
        <f t="shared" si="30"/>
        <v>1.6525000000000001</v>
      </c>
      <c r="V1932" t="s">
        <v>388</v>
      </c>
    </row>
    <row r="1933" spans="1:22" hidden="1">
      <c r="A1933">
        <v>1335</v>
      </c>
      <c r="B1933" s="30">
        <v>2</v>
      </c>
      <c r="C1933" s="30" t="s">
        <v>23</v>
      </c>
      <c r="D1933" s="30" t="s">
        <v>12</v>
      </c>
      <c r="E1933" s="30">
        <v>24</v>
      </c>
      <c r="F1933" s="30">
        <v>76</v>
      </c>
      <c r="G1933" s="30" t="s">
        <v>4209</v>
      </c>
      <c r="H1933" s="30" t="s">
        <v>439</v>
      </c>
      <c r="I1933" s="30">
        <v>0</v>
      </c>
      <c r="J1933" s="30">
        <v>1</v>
      </c>
      <c r="K1933" s="30">
        <v>0</v>
      </c>
      <c r="L1933" s="30">
        <v>0</v>
      </c>
      <c r="M1933" s="30" t="s">
        <v>1843</v>
      </c>
      <c r="N1933" s="30">
        <v>-5</v>
      </c>
      <c r="O1933" s="22">
        <v>-5</v>
      </c>
      <c r="P1933" s="22">
        <v>0</v>
      </c>
      <c r="Q1933" s="22">
        <v>1</v>
      </c>
      <c r="R1933">
        <f>IFERROR(IF(I1933=1,VLOOKUP(F1933,Lookup!$A$2:$B$15,2,FALSE),0),0.5)</f>
        <v>0</v>
      </c>
      <c r="S1933">
        <f>IF(K1933=1,1,IFERROR(IF(H1933="pass",VLOOKUP(F1933,[1]Lookup!$D$2:$E$26,2,FALSE),0),1.6))</f>
        <v>1.8</v>
      </c>
      <c r="T1933" s="6">
        <v>1.5125000000000002</v>
      </c>
      <c r="U1933" s="6">
        <f t="shared" si="30"/>
        <v>1.7022500000000003</v>
      </c>
      <c r="V1933" t="s">
        <v>388</v>
      </c>
    </row>
    <row r="1934" spans="1:22" hidden="1">
      <c r="A1934">
        <v>1336</v>
      </c>
      <c r="B1934" s="30">
        <v>2</v>
      </c>
      <c r="C1934" s="30" t="s">
        <v>23</v>
      </c>
      <c r="D1934" s="30" t="s">
        <v>12</v>
      </c>
      <c r="E1934" s="30">
        <v>30</v>
      </c>
      <c r="F1934" s="30">
        <v>70</v>
      </c>
      <c r="G1934" s="30" t="s">
        <v>4210</v>
      </c>
      <c r="H1934" s="30" t="s">
        <v>439</v>
      </c>
      <c r="I1934" s="30">
        <v>0</v>
      </c>
      <c r="J1934" s="30">
        <v>1</v>
      </c>
      <c r="K1934" s="30">
        <v>0</v>
      </c>
      <c r="L1934" s="30">
        <v>0</v>
      </c>
      <c r="M1934" s="30" t="s">
        <v>1839</v>
      </c>
      <c r="N1934" s="30">
        <v>0</v>
      </c>
      <c r="O1934" s="22">
        <v>0</v>
      </c>
      <c r="P1934" s="22">
        <v>0</v>
      </c>
      <c r="Q1934" s="22">
        <v>1</v>
      </c>
      <c r="R1934">
        <f>IFERROR(IF(I1934=1,VLOOKUP(F1934,Lookup!$A$2:$B$15,2,FALSE),0),0.5)</f>
        <v>0</v>
      </c>
      <c r="S1934">
        <f>IF(K1934=1,1,IFERROR(IF(H1934="pass",VLOOKUP(F1934,[1]Lookup!$D$2:$E$26,2,FALSE),0),1.6))</f>
        <v>1.6</v>
      </c>
      <c r="T1934" s="6">
        <v>1.6</v>
      </c>
      <c r="U1934" s="6">
        <f t="shared" si="30"/>
        <v>1.6</v>
      </c>
      <c r="V1934" t="s">
        <v>524</v>
      </c>
    </row>
    <row r="1935" spans="1:22" hidden="1">
      <c r="A1935">
        <v>1337</v>
      </c>
      <c r="B1935" s="30">
        <v>2</v>
      </c>
      <c r="C1935" s="30" t="s">
        <v>23</v>
      </c>
      <c r="D1935" s="30" t="s">
        <v>12</v>
      </c>
      <c r="E1935" s="30">
        <v>28</v>
      </c>
      <c r="F1935" s="30">
        <v>72</v>
      </c>
      <c r="G1935" s="30" t="s">
        <v>4211</v>
      </c>
      <c r="H1935" s="30" t="s">
        <v>439</v>
      </c>
      <c r="I1935" s="30">
        <v>0</v>
      </c>
      <c r="J1935" s="30">
        <v>1</v>
      </c>
      <c r="K1935" s="30">
        <v>0</v>
      </c>
      <c r="L1935" s="30">
        <v>0</v>
      </c>
      <c r="M1935" s="30" t="s">
        <v>1818</v>
      </c>
      <c r="N1935" s="30">
        <v>3</v>
      </c>
      <c r="O1935" s="22">
        <v>3</v>
      </c>
      <c r="P1935" s="22">
        <v>0</v>
      </c>
      <c r="Q1935" s="22">
        <v>1</v>
      </c>
      <c r="R1935">
        <f>IFERROR(IF(I1935=1,VLOOKUP(F1935,Lookup!$A$2:$B$15,2,FALSE),0),0.5)</f>
        <v>0</v>
      </c>
      <c r="S1935">
        <f>IF(K1935=1,1,IFERROR(IF(H1935="pass",VLOOKUP(F1935,[1]Lookup!$D$2:$E$26,2,FALSE),0),1.6))</f>
        <v>1.6</v>
      </c>
      <c r="T1935" s="6">
        <v>1.6525000000000001</v>
      </c>
      <c r="U1935" s="6">
        <f t="shared" si="30"/>
        <v>1.6525000000000001</v>
      </c>
      <c r="V1935" t="s">
        <v>496</v>
      </c>
    </row>
    <row r="1936" spans="1:22" hidden="1">
      <c r="A1936">
        <v>1339</v>
      </c>
      <c r="B1936" s="30">
        <v>2</v>
      </c>
      <c r="C1936" s="30" t="s">
        <v>12</v>
      </c>
      <c r="D1936" s="30" t="s">
        <v>23</v>
      </c>
      <c r="E1936" s="30">
        <v>47</v>
      </c>
      <c r="F1936" s="30">
        <v>53</v>
      </c>
      <c r="G1936" s="30" t="s">
        <v>4213</v>
      </c>
      <c r="H1936" s="30" t="s">
        <v>439</v>
      </c>
      <c r="I1936" s="30">
        <v>0</v>
      </c>
      <c r="J1936" s="30">
        <v>1</v>
      </c>
      <c r="K1936" s="30">
        <v>0</v>
      </c>
      <c r="L1936" s="30">
        <v>0</v>
      </c>
      <c r="M1936" s="30" t="s">
        <v>2112</v>
      </c>
      <c r="N1936" s="30">
        <v>20</v>
      </c>
      <c r="O1936" s="22">
        <v>20</v>
      </c>
      <c r="P1936" s="22">
        <v>0</v>
      </c>
      <c r="Q1936" s="22">
        <v>1</v>
      </c>
      <c r="R1936">
        <f>IFERROR(IF(I1936=1,VLOOKUP(F1936,Lookup!$A$2:$B$15,2,FALSE),0),0.5)</f>
        <v>0</v>
      </c>
      <c r="S1936">
        <f>IF(K1936=1,1,IFERROR(IF(H1936="pass",VLOOKUP(F1936,[1]Lookup!$D$2:$E$26,2,FALSE),0),1.6))</f>
        <v>1.6</v>
      </c>
      <c r="T1936" s="6">
        <v>1.9500000000000002</v>
      </c>
      <c r="U1936" s="6">
        <f t="shared" si="30"/>
        <v>1.9500000000000002</v>
      </c>
      <c r="V1936" t="s">
        <v>453</v>
      </c>
    </row>
    <row r="1937" spans="1:22" hidden="1">
      <c r="A1937">
        <v>1340</v>
      </c>
      <c r="B1937" s="30">
        <v>2</v>
      </c>
      <c r="C1937" s="30" t="s">
        <v>23</v>
      </c>
      <c r="D1937" s="30" t="s">
        <v>12</v>
      </c>
      <c r="E1937" s="30">
        <v>72</v>
      </c>
      <c r="F1937" s="30">
        <v>28</v>
      </c>
      <c r="G1937" s="30" t="s">
        <v>4214</v>
      </c>
      <c r="H1937" s="30" t="s">
        <v>439</v>
      </c>
      <c r="I1937" s="30">
        <v>0</v>
      </c>
      <c r="J1937" s="30">
        <v>1</v>
      </c>
      <c r="K1937" s="30">
        <v>0</v>
      </c>
      <c r="L1937" s="30">
        <v>0</v>
      </c>
      <c r="M1937" s="30" t="s">
        <v>1820</v>
      </c>
      <c r="N1937" s="30">
        <v>-3</v>
      </c>
      <c r="O1937" s="22">
        <v>-3</v>
      </c>
      <c r="P1937" s="22">
        <v>0</v>
      </c>
      <c r="Q1937" s="22">
        <v>1</v>
      </c>
      <c r="R1937">
        <f>IFERROR(IF(I1937=1,VLOOKUP(F1937,Lookup!$A$2:$B$15,2,FALSE),0),0.5)</f>
        <v>0</v>
      </c>
      <c r="S1937">
        <f>IF(K1937=1,1,IFERROR(IF(H1937="pass",VLOOKUP(F1937,[1]Lookup!$D$2:$E$26,2,FALSE),0),1.6))</f>
        <v>1.6</v>
      </c>
      <c r="T1937" s="6">
        <v>1.5475000000000001</v>
      </c>
      <c r="U1937" s="6">
        <f t="shared" si="30"/>
        <v>1.5475000000000001</v>
      </c>
      <c r="V1937" t="s">
        <v>125</v>
      </c>
    </row>
    <row r="1938" spans="1:22" hidden="1">
      <c r="A1938">
        <v>1344</v>
      </c>
      <c r="B1938" s="30">
        <v>2</v>
      </c>
      <c r="C1938" s="30" t="s">
        <v>23</v>
      </c>
      <c r="D1938" s="30" t="s">
        <v>12</v>
      </c>
      <c r="E1938" s="30">
        <v>33</v>
      </c>
      <c r="F1938" s="30">
        <v>67</v>
      </c>
      <c r="G1938" s="30" t="s">
        <v>4218</v>
      </c>
      <c r="H1938" s="30" t="s">
        <v>439</v>
      </c>
      <c r="I1938" s="30">
        <v>0</v>
      </c>
      <c r="J1938" s="30">
        <v>1</v>
      </c>
      <c r="K1938" s="30">
        <v>0</v>
      </c>
      <c r="L1938" s="30">
        <v>0</v>
      </c>
      <c r="M1938" s="30" t="s">
        <v>1818</v>
      </c>
      <c r="N1938" s="30">
        <v>7</v>
      </c>
      <c r="O1938" s="22">
        <v>7</v>
      </c>
      <c r="P1938" s="22">
        <v>0</v>
      </c>
      <c r="Q1938" s="22">
        <v>1</v>
      </c>
      <c r="R1938">
        <f>IFERROR(IF(I1938=1,VLOOKUP(F1938,Lookup!$A$2:$B$15,2,FALSE),0),0.5)</f>
        <v>0</v>
      </c>
      <c r="S1938">
        <f>IF(K1938=1,1,IFERROR(IF(H1938="pass",VLOOKUP(F1938,[1]Lookup!$D$2:$E$26,2,FALSE),0),1.6))</f>
        <v>1.6</v>
      </c>
      <c r="T1938" s="6">
        <v>1.7225000000000001</v>
      </c>
      <c r="U1938" s="6">
        <f t="shared" si="30"/>
        <v>1.7225000000000001</v>
      </c>
      <c r="V1938" t="s">
        <v>496</v>
      </c>
    </row>
    <row r="1939" spans="1:22" hidden="1">
      <c r="A1939">
        <v>1351</v>
      </c>
      <c r="B1939" s="30">
        <v>2</v>
      </c>
      <c r="C1939" s="30" t="s">
        <v>12</v>
      </c>
      <c r="D1939" s="30" t="s">
        <v>23</v>
      </c>
      <c r="E1939" s="30">
        <v>49</v>
      </c>
      <c r="F1939" s="30">
        <v>51</v>
      </c>
      <c r="G1939" s="30" t="s">
        <v>4225</v>
      </c>
      <c r="H1939" s="30" t="s">
        <v>439</v>
      </c>
      <c r="I1939" s="30">
        <v>0</v>
      </c>
      <c r="J1939" s="30">
        <v>1</v>
      </c>
      <c r="K1939" s="30">
        <v>0</v>
      </c>
      <c r="L1939" s="30">
        <v>0</v>
      </c>
      <c r="M1939" s="30" t="s">
        <v>2125</v>
      </c>
      <c r="N1939" s="30">
        <v>24</v>
      </c>
      <c r="O1939" s="22">
        <v>24</v>
      </c>
      <c r="P1939" s="22">
        <v>0</v>
      </c>
      <c r="Q1939" s="22">
        <v>1</v>
      </c>
      <c r="R1939">
        <f>IFERROR(IF(I1939=1,VLOOKUP(F1939,Lookup!$A$2:$B$15,2,FALSE),0),0.5)</f>
        <v>0</v>
      </c>
      <c r="S1939">
        <f>IF(K1939=1,1,IFERROR(IF(H1939="pass",VLOOKUP(F1939,[1]Lookup!$D$2:$E$26,2,FALSE),0),1.6))</f>
        <v>1.6</v>
      </c>
      <c r="T1939" s="6">
        <v>2.02</v>
      </c>
      <c r="U1939" s="6">
        <f t="shared" si="30"/>
        <v>2.02</v>
      </c>
      <c r="V1939" t="s">
        <v>479</v>
      </c>
    </row>
    <row r="1940" spans="1:22" hidden="1">
      <c r="A1940">
        <v>1352</v>
      </c>
      <c r="B1940" s="30">
        <v>2</v>
      </c>
      <c r="C1940" s="30" t="s">
        <v>12</v>
      </c>
      <c r="D1940" s="30" t="s">
        <v>23</v>
      </c>
      <c r="E1940" s="30">
        <v>22</v>
      </c>
      <c r="F1940" s="30">
        <v>78</v>
      </c>
      <c r="G1940" s="30" t="s">
        <v>4226</v>
      </c>
      <c r="H1940" s="30" t="s">
        <v>439</v>
      </c>
      <c r="I1940" s="30">
        <v>0</v>
      </c>
      <c r="J1940" s="30">
        <v>1</v>
      </c>
      <c r="K1940" s="30">
        <v>0</v>
      </c>
      <c r="L1940" s="30">
        <v>0</v>
      </c>
      <c r="M1940" s="30" t="s">
        <v>2159</v>
      </c>
      <c r="N1940" s="30">
        <v>0</v>
      </c>
      <c r="O1940" s="22">
        <v>0</v>
      </c>
      <c r="P1940" s="22">
        <v>0</v>
      </c>
      <c r="Q1940" s="22">
        <v>1</v>
      </c>
      <c r="R1940">
        <f>IFERROR(IF(I1940=1,VLOOKUP(F1940,Lookup!$A$2:$B$15,2,FALSE),0),0.5)</f>
        <v>0</v>
      </c>
      <c r="S1940">
        <f>IF(K1940=1,1,IFERROR(IF(H1940="pass",VLOOKUP(F1940,[1]Lookup!$D$2:$E$26,2,FALSE),0),1.6))</f>
        <v>1.8</v>
      </c>
      <c r="T1940" s="6">
        <v>1.6</v>
      </c>
      <c r="U1940" s="6">
        <f t="shared" si="30"/>
        <v>1.7320000000000002</v>
      </c>
      <c r="V1940" t="s">
        <v>50</v>
      </c>
    </row>
    <row r="1941" spans="1:22" hidden="1">
      <c r="A1941">
        <v>1361</v>
      </c>
      <c r="B1941" s="30">
        <v>2</v>
      </c>
      <c r="C1941" s="30" t="s">
        <v>12</v>
      </c>
      <c r="D1941" s="30" t="s">
        <v>23</v>
      </c>
      <c r="E1941" s="30">
        <v>28</v>
      </c>
      <c r="F1941" s="30">
        <v>72</v>
      </c>
      <c r="G1941" s="30" t="s">
        <v>4235</v>
      </c>
      <c r="H1941" s="30" t="s">
        <v>439</v>
      </c>
      <c r="I1941" s="30">
        <v>0</v>
      </c>
      <c r="J1941" s="30">
        <v>1</v>
      </c>
      <c r="K1941" s="30">
        <v>0</v>
      </c>
      <c r="L1941" s="30">
        <v>0</v>
      </c>
      <c r="M1941" s="30" t="s">
        <v>2125</v>
      </c>
      <c r="N1941" s="30">
        <v>15</v>
      </c>
      <c r="O1941" s="22">
        <v>15</v>
      </c>
      <c r="P1941" s="22">
        <v>0</v>
      </c>
      <c r="Q1941" s="22">
        <v>1</v>
      </c>
      <c r="R1941">
        <f>IFERROR(IF(I1941=1,VLOOKUP(F1941,Lookup!$A$2:$B$15,2,FALSE),0),0.5)</f>
        <v>0</v>
      </c>
      <c r="S1941">
        <f>IF(K1941=1,1,IFERROR(IF(H1941="pass",VLOOKUP(F1941,[1]Lookup!$D$2:$E$26,2,FALSE),0),1.6))</f>
        <v>1.6</v>
      </c>
      <c r="T1941" s="6">
        <v>1.8625</v>
      </c>
      <c r="U1941" s="6">
        <f t="shared" si="30"/>
        <v>1.8625</v>
      </c>
      <c r="V1941" t="s">
        <v>479</v>
      </c>
    </row>
    <row r="1942" spans="1:22" hidden="1">
      <c r="A1942">
        <v>1364</v>
      </c>
      <c r="B1942" s="30">
        <v>2</v>
      </c>
      <c r="C1942" s="30" t="s">
        <v>23</v>
      </c>
      <c r="D1942" s="30" t="s">
        <v>12</v>
      </c>
      <c r="E1942" s="30">
        <v>60</v>
      </c>
      <c r="F1942" s="30">
        <v>40</v>
      </c>
      <c r="G1942" s="30" t="s">
        <v>4238</v>
      </c>
      <c r="H1942" s="30" t="s">
        <v>439</v>
      </c>
      <c r="I1942" s="30">
        <v>0</v>
      </c>
      <c r="J1942" s="30">
        <v>1</v>
      </c>
      <c r="K1942" s="30">
        <v>0</v>
      </c>
      <c r="L1942" s="30">
        <v>0</v>
      </c>
      <c r="M1942" s="30" t="s">
        <v>1820</v>
      </c>
      <c r="N1942" s="30">
        <v>-1</v>
      </c>
      <c r="O1942" s="22">
        <v>-1</v>
      </c>
      <c r="P1942" s="22">
        <v>0</v>
      </c>
      <c r="Q1942" s="22">
        <v>1</v>
      </c>
      <c r="R1942">
        <f>IFERROR(IF(I1942=1,VLOOKUP(F1942,Lookup!$A$2:$B$15,2,FALSE),0),0.5)</f>
        <v>0</v>
      </c>
      <c r="S1942">
        <f>IF(K1942=1,1,IFERROR(IF(H1942="pass",VLOOKUP(F1942,[1]Lookup!$D$2:$E$26,2,FALSE),0),1.6))</f>
        <v>1.6</v>
      </c>
      <c r="T1942" s="6">
        <v>1.5825</v>
      </c>
      <c r="U1942" s="6">
        <f t="shared" si="30"/>
        <v>1.5825</v>
      </c>
      <c r="V1942" t="s">
        <v>125</v>
      </c>
    </row>
    <row r="1943" spans="1:22" hidden="1">
      <c r="A1943">
        <v>1365</v>
      </c>
      <c r="B1943" s="30">
        <v>2</v>
      </c>
      <c r="C1943" s="30" t="s">
        <v>23</v>
      </c>
      <c r="D1943" s="30" t="s">
        <v>12</v>
      </c>
      <c r="E1943" s="30">
        <v>61</v>
      </c>
      <c r="F1943" s="30">
        <v>39</v>
      </c>
      <c r="G1943" s="30" t="s">
        <v>4239</v>
      </c>
      <c r="H1943" s="30" t="s">
        <v>439</v>
      </c>
      <c r="I1943" s="30">
        <v>0</v>
      </c>
      <c r="J1943" s="30">
        <v>1</v>
      </c>
      <c r="K1943" s="30">
        <v>0</v>
      </c>
      <c r="L1943" s="30">
        <v>0</v>
      </c>
      <c r="M1943" s="30" t="s">
        <v>1843</v>
      </c>
      <c r="N1943" s="30">
        <v>19</v>
      </c>
      <c r="O1943" s="22">
        <v>19</v>
      </c>
      <c r="P1943" s="22">
        <v>0</v>
      </c>
      <c r="Q1943" s="22">
        <v>1</v>
      </c>
      <c r="R1943">
        <f>IFERROR(IF(I1943=1,VLOOKUP(F1943,Lookup!$A$2:$B$15,2,FALSE),0),0.5)</f>
        <v>0</v>
      </c>
      <c r="S1943">
        <f>IF(K1943=1,1,IFERROR(IF(H1943="pass",VLOOKUP(F1943,[1]Lookup!$D$2:$E$26,2,FALSE),0),1.6))</f>
        <v>1.6</v>
      </c>
      <c r="T1943" s="6">
        <v>1.9325000000000001</v>
      </c>
      <c r="U1943" s="6">
        <f t="shared" si="30"/>
        <v>1.9325000000000001</v>
      </c>
      <c r="V1943" t="s">
        <v>388</v>
      </c>
    </row>
    <row r="1944" spans="1:22" hidden="1">
      <c r="A1944">
        <v>1372</v>
      </c>
      <c r="B1944" s="30">
        <v>2</v>
      </c>
      <c r="C1944" s="30" t="s">
        <v>23</v>
      </c>
      <c r="D1944" s="30" t="s">
        <v>12</v>
      </c>
      <c r="E1944" s="30">
        <v>63</v>
      </c>
      <c r="F1944" s="30">
        <v>37</v>
      </c>
      <c r="G1944" s="30" t="s">
        <v>4246</v>
      </c>
      <c r="H1944" s="30" t="s">
        <v>439</v>
      </c>
      <c r="I1944" s="30">
        <v>0</v>
      </c>
      <c r="J1944" s="30">
        <v>1</v>
      </c>
      <c r="K1944" s="30">
        <v>0</v>
      </c>
      <c r="L1944" s="30">
        <v>0</v>
      </c>
      <c r="M1944" s="30" t="s">
        <v>1906</v>
      </c>
      <c r="N1944" s="30">
        <v>5</v>
      </c>
      <c r="O1944" s="22">
        <v>5</v>
      </c>
      <c r="P1944" s="22">
        <v>0</v>
      </c>
      <c r="Q1944" s="22">
        <v>1</v>
      </c>
      <c r="R1944">
        <f>IFERROR(IF(I1944=1,VLOOKUP(F1944,Lookup!$A$2:$B$15,2,FALSE),0),0.5)</f>
        <v>0</v>
      </c>
      <c r="S1944">
        <f>IF(K1944=1,1,IFERROR(IF(H1944="pass",VLOOKUP(F1944,[1]Lookup!$D$2:$E$26,2,FALSE),0),1.6))</f>
        <v>1.6</v>
      </c>
      <c r="T1944" s="6">
        <v>1.6875</v>
      </c>
      <c r="U1944" s="6">
        <f t="shared" si="30"/>
        <v>1.6875</v>
      </c>
      <c r="V1944" t="s">
        <v>485</v>
      </c>
    </row>
    <row r="1945" spans="1:22" hidden="1">
      <c r="A1945">
        <v>1373</v>
      </c>
      <c r="B1945" s="30">
        <v>2</v>
      </c>
      <c r="C1945" s="30" t="s">
        <v>23</v>
      </c>
      <c r="D1945" s="30" t="s">
        <v>12</v>
      </c>
      <c r="E1945" s="30">
        <v>53</v>
      </c>
      <c r="F1945" s="30">
        <v>47</v>
      </c>
      <c r="G1945" s="30" t="s">
        <v>4247</v>
      </c>
      <c r="H1945" s="30" t="s">
        <v>439</v>
      </c>
      <c r="I1945" s="30">
        <v>0</v>
      </c>
      <c r="J1945" s="30">
        <v>1</v>
      </c>
      <c r="K1945" s="30">
        <v>0</v>
      </c>
      <c r="L1945" s="30">
        <v>0</v>
      </c>
      <c r="M1945" s="30" t="s">
        <v>1839</v>
      </c>
      <c r="N1945" s="30">
        <v>-4</v>
      </c>
      <c r="O1945" s="22">
        <v>-4</v>
      </c>
      <c r="P1945" s="22">
        <v>0</v>
      </c>
      <c r="Q1945" s="22">
        <v>1</v>
      </c>
      <c r="R1945">
        <f>IFERROR(IF(I1945=1,VLOOKUP(F1945,Lookup!$A$2:$B$15,2,FALSE),0),0.5)</f>
        <v>0</v>
      </c>
      <c r="S1945">
        <f>IF(K1945=1,1,IFERROR(IF(H1945="pass",VLOOKUP(F1945,[1]Lookup!$D$2:$E$26,2,FALSE),0),1.6))</f>
        <v>1.6</v>
      </c>
      <c r="T1945" s="6">
        <v>1.53</v>
      </c>
      <c r="U1945" s="6">
        <f t="shared" si="30"/>
        <v>1.53</v>
      </c>
      <c r="V1945" t="s">
        <v>524</v>
      </c>
    </row>
    <row r="1946" spans="1:22" hidden="1">
      <c r="A1946">
        <v>1374</v>
      </c>
      <c r="B1946" s="30">
        <v>2</v>
      </c>
      <c r="C1946" s="30" t="s">
        <v>23</v>
      </c>
      <c r="D1946" s="30" t="s">
        <v>12</v>
      </c>
      <c r="E1946" s="30">
        <v>43</v>
      </c>
      <c r="F1946" s="30">
        <v>57</v>
      </c>
      <c r="G1946" s="30" t="s">
        <v>4248</v>
      </c>
      <c r="H1946" s="30" t="s">
        <v>439</v>
      </c>
      <c r="I1946" s="30">
        <v>0</v>
      </c>
      <c r="J1946" s="30">
        <v>1</v>
      </c>
      <c r="K1946" s="30">
        <v>0</v>
      </c>
      <c r="L1946" s="30">
        <v>0</v>
      </c>
      <c r="M1946" s="30" t="s">
        <v>1820</v>
      </c>
      <c r="N1946" s="30">
        <v>3</v>
      </c>
      <c r="O1946" s="22">
        <v>3</v>
      </c>
      <c r="P1946" s="22">
        <v>0</v>
      </c>
      <c r="Q1946" s="22">
        <v>1</v>
      </c>
      <c r="R1946">
        <f>IFERROR(IF(I1946=1,VLOOKUP(F1946,Lookup!$A$2:$B$15,2,FALSE),0),0.5)</f>
        <v>0</v>
      </c>
      <c r="S1946">
        <f>IF(K1946=1,1,IFERROR(IF(H1946="pass",VLOOKUP(F1946,[1]Lookup!$D$2:$E$26,2,FALSE),0),1.6))</f>
        <v>1.6</v>
      </c>
      <c r="T1946" s="6">
        <v>1.6525000000000001</v>
      </c>
      <c r="U1946" s="6">
        <f t="shared" si="30"/>
        <v>1.6525000000000001</v>
      </c>
      <c r="V1946" t="s">
        <v>125</v>
      </c>
    </row>
    <row r="1947" spans="1:22" hidden="1">
      <c r="A1947">
        <v>1375</v>
      </c>
      <c r="B1947" s="30">
        <v>2</v>
      </c>
      <c r="C1947" s="30" t="s">
        <v>23</v>
      </c>
      <c r="D1947" s="30" t="s">
        <v>12</v>
      </c>
      <c r="E1947" s="30">
        <v>40</v>
      </c>
      <c r="F1947" s="30">
        <v>60</v>
      </c>
      <c r="G1947" s="30" t="s">
        <v>4249</v>
      </c>
      <c r="H1947" s="30" t="s">
        <v>439</v>
      </c>
      <c r="I1947" s="30">
        <v>0</v>
      </c>
      <c r="J1947" s="30">
        <v>1</v>
      </c>
      <c r="K1947" s="30">
        <v>0</v>
      </c>
      <c r="L1947" s="30">
        <v>0</v>
      </c>
      <c r="M1947" s="30" t="s">
        <v>1820</v>
      </c>
      <c r="N1947" s="30">
        <v>-5</v>
      </c>
      <c r="O1947" s="22">
        <v>-5</v>
      </c>
      <c r="P1947" s="22">
        <v>0</v>
      </c>
      <c r="Q1947" s="22">
        <v>1</v>
      </c>
      <c r="R1947">
        <f>IFERROR(IF(I1947=1,VLOOKUP(F1947,Lookup!$A$2:$B$15,2,FALSE),0),0.5)</f>
        <v>0</v>
      </c>
      <c r="S1947">
        <f>IF(K1947=1,1,IFERROR(IF(H1947="pass",VLOOKUP(F1947,[1]Lookup!$D$2:$E$26,2,FALSE),0),1.6))</f>
        <v>1.6</v>
      </c>
      <c r="T1947" s="6">
        <v>1.5125000000000002</v>
      </c>
      <c r="U1947" s="6">
        <f t="shared" si="30"/>
        <v>1.5125000000000002</v>
      </c>
      <c r="V1947" t="s">
        <v>125</v>
      </c>
    </row>
    <row r="1948" spans="1:22" hidden="1">
      <c r="A1948">
        <v>1376</v>
      </c>
      <c r="B1948" s="30">
        <v>2</v>
      </c>
      <c r="C1948" s="30" t="s">
        <v>23</v>
      </c>
      <c r="D1948" s="30" t="s">
        <v>12</v>
      </c>
      <c r="E1948" s="30">
        <v>29</v>
      </c>
      <c r="F1948" s="30">
        <v>71</v>
      </c>
      <c r="G1948" s="30" t="s">
        <v>4250</v>
      </c>
      <c r="H1948" s="30" t="s">
        <v>439</v>
      </c>
      <c r="I1948" s="30">
        <v>0</v>
      </c>
      <c r="J1948" s="30">
        <v>1</v>
      </c>
      <c r="K1948" s="30">
        <v>0</v>
      </c>
      <c r="L1948" s="30">
        <v>0</v>
      </c>
      <c r="M1948" s="30" t="s">
        <v>1843</v>
      </c>
      <c r="N1948" s="30">
        <v>3</v>
      </c>
      <c r="O1948" s="22">
        <v>3</v>
      </c>
      <c r="P1948" s="22">
        <v>0</v>
      </c>
      <c r="Q1948" s="22">
        <v>1</v>
      </c>
      <c r="R1948">
        <f>IFERROR(IF(I1948=1,VLOOKUP(F1948,Lookup!$A$2:$B$15,2,FALSE),0),0.5)</f>
        <v>0</v>
      </c>
      <c r="S1948">
        <f>IF(K1948=1,1,IFERROR(IF(H1948="pass",VLOOKUP(F1948,[1]Lookup!$D$2:$E$26,2,FALSE),0),1.6))</f>
        <v>1.6</v>
      </c>
      <c r="T1948" s="6">
        <v>1.6525000000000001</v>
      </c>
      <c r="U1948" s="6">
        <f t="shared" si="30"/>
        <v>1.6525000000000001</v>
      </c>
      <c r="V1948" t="s">
        <v>388</v>
      </c>
    </row>
    <row r="1949" spans="1:22" hidden="1">
      <c r="A1949">
        <v>1380</v>
      </c>
      <c r="B1949" s="30">
        <v>2</v>
      </c>
      <c r="C1949" s="30" t="s">
        <v>12</v>
      </c>
      <c r="D1949" s="30" t="s">
        <v>23</v>
      </c>
      <c r="E1949" s="30">
        <v>65</v>
      </c>
      <c r="F1949" s="30">
        <v>35</v>
      </c>
      <c r="G1949" s="30" t="s">
        <v>4254</v>
      </c>
      <c r="H1949" s="30" t="s">
        <v>439</v>
      </c>
      <c r="I1949" s="30">
        <v>0</v>
      </c>
      <c r="J1949" s="30">
        <v>1</v>
      </c>
      <c r="K1949" s="30">
        <v>0</v>
      </c>
      <c r="L1949" s="30">
        <v>0</v>
      </c>
      <c r="M1949" s="30" t="s">
        <v>2150</v>
      </c>
      <c r="N1949" s="30">
        <v>12</v>
      </c>
      <c r="O1949" s="22">
        <v>12</v>
      </c>
      <c r="P1949" s="22">
        <v>0</v>
      </c>
      <c r="Q1949" s="22">
        <v>1</v>
      </c>
      <c r="R1949">
        <f>IFERROR(IF(I1949=1,VLOOKUP(F1949,Lookup!$A$2:$B$15,2,FALSE),0),0.5)</f>
        <v>0</v>
      </c>
      <c r="S1949">
        <f>IF(K1949=1,1,IFERROR(IF(H1949="pass",VLOOKUP(F1949,[1]Lookup!$D$2:$E$26,2,FALSE),0),1.6))</f>
        <v>1.6</v>
      </c>
      <c r="T1949" s="6">
        <v>1.81</v>
      </c>
      <c r="U1949" s="6">
        <f t="shared" si="30"/>
        <v>1.81</v>
      </c>
      <c r="V1949" t="s">
        <v>540</v>
      </c>
    </row>
    <row r="1950" spans="1:22" hidden="1">
      <c r="A1950">
        <v>1386</v>
      </c>
      <c r="B1950" s="30">
        <v>2</v>
      </c>
      <c r="C1950" s="30" t="s">
        <v>23</v>
      </c>
      <c r="D1950" s="30" t="s">
        <v>12</v>
      </c>
      <c r="E1950" s="30">
        <v>35</v>
      </c>
      <c r="F1950" s="30">
        <v>65</v>
      </c>
      <c r="G1950" s="30" t="s">
        <v>4260</v>
      </c>
      <c r="H1950" s="30" t="s">
        <v>439</v>
      </c>
      <c r="I1950" s="30">
        <v>0</v>
      </c>
      <c r="J1950" s="30">
        <v>1</v>
      </c>
      <c r="K1950" s="30">
        <v>0</v>
      </c>
      <c r="L1950" s="30">
        <v>0</v>
      </c>
      <c r="M1950" s="30" t="s">
        <v>1839</v>
      </c>
      <c r="N1950" s="30">
        <v>9</v>
      </c>
      <c r="O1950" s="22">
        <v>9</v>
      </c>
      <c r="P1950" s="22">
        <v>0</v>
      </c>
      <c r="Q1950" s="22">
        <v>1</v>
      </c>
      <c r="R1950">
        <f>IFERROR(IF(I1950=1,VLOOKUP(F1950,Lookup!$A$2:$B$15,2,FALSE),0),0.5)</f>
        <v>0</v>
      </c>
      <c r="S1950">
        <f>IF(K1950=1,1,IFERROR(IF(H1950="pass",VLOOKUP(F1950,[1]Lookup!$D$2:$E$26,2,FALSE),0),1.6))</f>
        <v>1.6</v>
      </c>
      <c r="T1950" s="6">
        <v>1.7575000000000001</v>
      </c>
      <c r="U1950" s="6">
        <f t="shared" si="30"/>
        <v>1.7575000000000001</v>
      </c>
      <c r="V1950" t="s">
        <v>524</v>
      </c>
    </row>
    <row r="1951" spans="1:22" hidden="1">
      <c r="A1951">
        <v>1396</v>
      </c>
      <c r="B1951" s="30">
        <v>2</v>
      </c>
      <c r="C1951" s="30" t="s">
        <v>12</v>
      </c>
      <c r="D1951" s="30" t="s">
        <v>23</v>
      </c>
      <c r="E1951" s="30">
        <v>31</v>
      </c>
      <c r="F1951" s="30">
        <v>69</v>
      </c>
      <c r="G1951" s="30" t="s">
        <v>4270</v>
      </c>
      <c r="H1951" s="30" t="s">
        <v>439</v>
      </c>
      <c r="I1951" s="30">
        <v>0</v>
      </c>
      <c r="J1951" s="30">
        <v>1</v>
      </c>
      <c r="K1951" s="30">
        <v>0</v>
      </c>
      <c r="L1951" s="30">
        <v>0</v>
      </c>
      <c r="M1951" s="30" t="s">
        <v>2099</v>
      </c>
      <c r="N1951" s="30">
        <v>5</v>
      </c>
      <c r="O1951" s="22">
        <v>5</v>
      </c>
      <c r="P1951" s="22">
        <v>0</v>
      </c>
      <c r="Q1951" s="22">
        <v>1</v>
      </c>
      <c r="R1951">
        <f>IFERROR(IF(I1951=1,VLOOKUP(F1951,Lookup!$A$2:$B$15,2,FALSE),0),0.5)</f>
        <v>0</v>
      </c>
      <c r="S1951">
        <f>IF(K1951=1,1,IFERROR(IF(H1951="pass",VLOOKUP(F1951,[1]Lookup!$D$2:$E$26,2,FALSE),0),1.6))</f>
        <v>1.6</v>
      </c>
      <c r="T1951" s="6">
        <v>1.6875</v>
      </c>
      <c r="U1951" s="6">
        <f t="shared" si="30"/>
        <v>1.6875</v>
      </c>
      <c r="V1951" t="s">
        <v>159</v>
      </c>
    </row>
    <row r="1952" spans="1:22" hidden="1">
      <c r="A1952">
        <v>1397</v>
      </c>
      <c r="B1952" s="30">
        <v>2</v>
      </c>
      <c r="C1952" s="30" t="s">
        <v>23</v>
      </c>
      <c r="D1952" s="30" t="s">
        <v>12</v>
      </c>
      <c r="E1952" s="30">
        <v>57</v>
      </c>
      <c r="F1952" s="30">
        <v>43</v>
      </c>
      <c r="G1952" s="30" t="s">
        <v>4271</v>
      </c>
      <c r="H1952" s="30" t="s">
        <v>439</v>
      </c>
      <c r="I1952" s="30">
        <v>0</v>
      </c>
      <c r="J1952" s="30">
        <v>1</v>
      </c>
      <c r="K1952" s="30">
        <v>0</v>
      </c>
      <c r="L1952" s="30">
        <v>0</v>
      </c>
      <c r="M1952" s="30" t="s">
        <v>1906</v>
      </c>
      <c r="N1952" s="30">
        <v>15</v>
      </c>
      <c r="O1952" s="22">
        <v>15</v>
      </c>
      <c r="P1952" s="22">
        <v>0</v>
      </c>
      <c r="Q1952" s="22">
        <v>1</v>
      </c>
      <c r="R1952">
        <f>IFERROR(IF(I1952=1,VLOOKUP(F1952,Lookup!$A$2:$B$15,2,FALSE),0),0.5)</f>
        <v>0</v>
      </c>
      <c r="S1952">
        <f>IF(K1952=1,1,IFERROR(IF(H1952="pass",VLOOKUP(F1952,[1]Lookup!$D$2:$E$26,2,FALSE),0),1.6))</f>
        <v>1.6</v>
      </c>
      <c r="T1952" s="6">
        <v>1.8625</v>
      </c>
      <c r="U1952" s="6">
        <f t="shared" si="30"/>
        <v>1.8625</v>
      </c>
      <c r="V1952" t="s">
        <v>485</v>
      </c>
    </row>
    <row r="1953" spans="1:22" hidden="1">
      <c r="A1953">
        <v>1399</v>
      </c>
      <c r="B1953" s="30">
        <v>2</v>
      </c>
      <c r="C1953" s="30" t="s">
        <v>23</v>
      </c>
      <c r="D1953" s="30" t="s">
        <v>12</v>
      </c>
      <c r="E1953" s="30">
        <v>33</v>
      </c>
      <c r="F1953" s="30">
        <v>67</v>
      </c>
      <c r="G1953" s="30" t="s">
        <v>4273</v>
      </c>
      <c r="H1953" s="30" t="s">
        <v>439</v>
      </c>
      <c r="I1953" s="30">
        <v>0</v>
      </c>
      <c r="J1953" s="30">
        <v>1</v>
      </c>
      <c r="K1953" s="30">
        <v>0</v>
      </c>
      <c r="L1953" s="30">
        <v>0</v>
      </c>
      <c r="M1953" s="30" t="s">
        <v>1818</v>
      </c>
      <c r="N1953" s="30">
        <v>0</v>
      </c>
      <c r="O1953" s="22">
        <v>0</v>
      </c>
      <c r="P1953" s="22">
        <v>0</v>
      </c>
      <c r="Q1953" s="22">
        <v>1</v>
      </c>
      <c r="R1953">
        <f>IFERROR(IF(I1953=1,VLOOKUP(F1953,Lookup!$A$2:$B$15,2,FALSE),0),0.5)</f>
        <v>0</v>
      </c>
      <c r="S1953">
        <f>IF(K1953=1,1,IFERROR(IF(H1953="pass",VLOOKUP(F1953,[1]Lookup!$D$2:$E$26,2,FALSE),0),1.6))</f>
        <v>1.6</v>
      </c>
      <c r="T1953" s="6">
        <v>1.6</v>
      </c>
      <c r="U1953" s="6">
        <f t="shared" si="30"/>
        <v>1.6</v>
      </c>
      <c r="V1953" t="s">
        <v>496</v>
      </c>
    </row>
    <row r="1954" spans="1:22" hidden="1">
      <c r="A1954">
        <v>1402</v>
      </c>
      <c r="B1954" s="30">
        <v>2</v>
      </c>
      <c r="C1954" s="30" t="s">
        <v>23</v>
      </c>
      <c r="D1954" s="30" t="s">
        <v>12</v>
      </c>
      <c r="E1954" s="30">
        <v>13</v>
      </c>
      <c r="F1954" s="30">
        <v>87</v>
      </c>
      <c r="G1954" s="30" t="s">
        <v>4276</v>
      </c>
      <c r="H1954" s="30" t="s">
        <v>439</v>
      </c>
      <c r="I1954" s="30">
        <v>0</v>
      </c>
      <c r="J1954" s="30">
        <v>1</v>
      </c>
      <c r="K1954" s="30">
        <v>0</v>
      </c>
      <c r="L1954" s="30">
        <v>0</v>
      </c>
      <c r="M1954" s="30" t="s">
        <v>1906</v>
      </c>
      <c r="N1954" s="30">
        <v>3</v>
      </c>
      <c r="O1954" s="22">
        <v>3</v>
      </c>
      <c r="P1954" s="22">
        <v>0</v>
      </c>
      <c r="Q1954" s="22">
        <v>1</v>
      </c>
      <c r="R1954">
        <f>IFERROR(IF(I1954=1,VLOOKUP(F1954,Lookup!$A$2:$B$15,2,FALSE),0),0.5)</f>
        <v>0</v>
      </c>
      <c r="S1954">
        <f>IF(K1954=1,1,IFERROR(IF(H1954="pass",VLOOKUP(F1954,[1]Lookup!$D$2:$E$26,2,FALSE),0),1.6))</f>
        <v>2.2000000000000002</v>
      </c>
      <c r="T1954" s="6">
        <v>1.6525000000000001</v>
      </c>
      <c r="U1954" s="6">
        <f t="shared" si="30"/>
        <v>2.0138500000000001</v>
      </c>
      <c r="V1954" t="s">
        <v>485</v>
      </c>
    </row>
    <row r="1955" spans="1:22" hidden="1">
      <c r="A1955">
        <v>1403</v>
      </c>
      <c r="B1955" s="30">
        <v>2</v>
      </c>
      <c r="C1955" s="30" t="s">
        <v>23</v>
      </c>
      <c r="D1955" s="30" t="s">
        <v>12</v>
      </c>
      <c r="E1955" s="30">
        <v>13</v>
      </c>
      <c r="F1955" s="30">
        <v>87</v>
      </c>
      <c r="G1955" s="30" t="s">
        <v>4277</v>
      </c>
      <c r="H1955" s="30" t="s">
        <v>439</v>
      </c>
      <c r="I1955" s="30">
        <v>0</v>
      </c>
      <c r="J1955" s="30">
        <v>1</v>
      </c>
      <c r="K1955" s="30">
        <v>0</v>
      </c>
      <c r="L1955" s="30">
        <v>0</v>
      </c>
      <c r="M1955" s="30" t="s">
        <v>1820</v>
      </c>
      <c r="N1955" s="30">
        <v>-1</v>
      </c>
      <c r="O1955" s="22">
        <v>-1</v>
      </c>
      <c r="P1955" s="22">
        <v>0</v>
      </c>
      <c r="Q1955" s="22">
        <v>1</v>
      </c>
      <c r="R1955">
        <f>IFERROR(IF(I1955=1,VLOOKUP(F1955,Lookup!$A$2:$B$15,2,FALSE),0),0.5)</f>
        <v>0</v>
      </c>
      <c r="S1955">
        <f>IF(K1955=1,1,IFERROR(IF(H1955="pass",VLOOKUP(F1955,[1]Lookup!$D$2:$E$26,2,FALSE),0),1.6))</f>
        <v>2.2000000000000002</v>
      </c>
      <c r="T1955" s="6">
        <v>1.5825</v>
      </c>
      <c r="U1955" s="6">
        <f t="shared" si="30"/>
        <v>1.9900500000000001</v>
      </c>
      <c r="V1955" t="s">
        <v>125</v>
      </c>
    </row>
    <row r="1956" spans="1:22" hidden="1">
      <c r="A1956">
        <v>1404</v>
      </c>
      <c r="B1956" s="30">
        <v>2</v>
      </c>
      <c r="C1956" s="30" t="s">
        <v>12</v>
      </c>
      <c r="D1956" s="30" t="s">
        <v>23</v>
      </c>
      <c r="E1956" s="30">
        <v>74</v>
      </c>
      <c r="F1956" s="30">
        <v>26</v>
      </c>
      <c r="G1956" s="30" t="s">
        <v>4278</v>
      </c>
      <c r="H1956" s="30" t="s">
        <v>439</v>
      </c>
      <c r="I1956" s="30">
        <v>0</v>
      </c>
      <c r="J1956" s="30">
        <v>1</v>
      </c>
      <c r="K1956" s="30">
        <v>0</v>
      </c>
      <c r="L1956" s="30">
        <v>0</v>
      </c>
      <c r="M1956" s="30" t="s">
        <v>2112</v>
      </c>
      <c r="N1956" s="30">
        <v>1</v>
      </c>
      <c r="O1956" s="22">
        <v>1</v>
      </c>
      <c r="P1956" s="22">
        <v>0</v>
      </c>
      <c r="Q1956" s="22">
        <v>1</v>
      </c>
      <c r="R1956">
        <f>IFERROR(IF(I1956=1,VLOOKUP(F1956,Lookup!$A$2:$B$15,2,FALSE),0),0.5)</f>
        <v>0</v>
      </c>
      <c r="S1956">
        <f>IF(K1956=1,1,IFERROR(IF(H1956="pass",VLOOKUP(F1956,[1]Lookup!$D$2:$E$26,2,FALSE),0),1.6))</f>
        <v>1.6</v>
      </c>
      <c r="T1956" s="6">
        <v>1.6175000000000002</v>
      </c>
      <c r="U1956" s="6">
        <f t="shared" si="30"/>
        <v>1.6175000000000002</v>
      </c>
      <c r="V1956" t="s">
        <v>453</v>
      </c>
    </row>
    <row r="1957" spans="1:22" hidden="1">
      <c r="A1957">
        <v>1405</v>
      </c>
      <c r="B1957" s="30">
        <v>2</v>
      </c>
      <c r="C1957" s="30" t="s">
        <v>12</v>
      </c>
      <c r="D1957" s="30" t="s">
        <v>23</v>
      </c>
      <c r="E1957" s="30">
        <v>71</v>
      </c>
      <c r="F1957" s="30">
        <v>29</v>
      </c>
      <c r="G1957" s="30" t="s">
        <v>4279</v>
      </c>
      <c r="H1957" s="30" t="s">
        <v>439</v>
      </c>
      <c r="I1957" s="30">
        <v>0</v>
      </c>
      <c r="J1957" s="30">
        <v>1</v>
      </c>
      <c r="K1957" s="30">
        <v>0</v>
      </c>
      <c r="L1957" s="30">
        <v>0</v>
      </c>
      <c r="M1957" s="30" t="s">
        <v>2103</v>
      </c>
      <c r="N1957" s="30">
        <v>1</v>
      </c>
      <c r="O1957" s="22">
        <v>1</v>
      </c>
      <c r="P1957" s="22">
        <v>0</v>
      </c>
      <c r="Q1957" s="22">
        <v>1</v>
      </c>
      <c r="R1957">
        <f>IFERROR(IF(I1957=1,VLOOKUP(F1957,Lookup!$A$2:$B$15,2,FALSE),0),0.5)</f>
        <v>0</v>
      </c>
      <c r="S1957">
        <f>IF(K1957=1,1,IFERROR(IF(H1957="pass",VLOOKUP(F1957,[1]Lookup!$D$2:$E$26,2,FALSE),0),1.6))</f>
        <v>1.6</v>
      </c>
      <c r="T1957" s="6">
        <v>1.6175000000000002</v>
      </c>
      <c r="U1957" s="6">
        <f t="shared" si="30"/>
        <v>1.6175000000000002</v>
      </c>
      <c r="V1957" t="s">
        <v>585</v>
      </c>
    </row>
    <row r="1958" spans="1:22" hidden="1">
      <c r="A1958">
        <v>1407</v>
      </c>
      <c r="B1958" s="30">
        <v>2</v>
      </c>
      <c r="C1958" s="30" t="s">
        <v>12</v>
      </c>
      <c r="D1958" s="30" t="s">
        <v>23</v>
      </c>
      <c r="E1958" s="30">
        <v>64</v>
      </c>
      <c r="F1958" s="30">
        <v>36</v>
      </c>
      <c r="G1958" s="30" t="s">
        <v>4281</v>
      </c>
      <c r="H1958" s="30" t="s">
        <v>439</v>
      </c>
      <c r="I1958" s="30">
        <v>0</v>
      </c>
      <c r="J1958" s="30">
        <v>1</v>
      </c>
      <c r="K1958" s="30">
        <v>0</v>
      </c>
      <c r="L1958" s="30">
        <v>0</v>
      </c>
      <c r="M1958" s="30" t="s">
        <v>2159</v>
      </c>
      <c r="N1958" s="30">
        <v>4</v>
      </c>
      <c r="O1958" s="22">
        <v>4</v>
      </c>
      <c r="P1958" s="22">
        <v>0</v>
      </c>
      <c r="Q1958" s="22">
        <v>1</v>
      </c>
      <c r="R1958">
        <f>IFERROR(IF(I1958=1,VLOOKUP(F1958,Lookup!$A$2:$B$15,2,FALSE),0),0.5)</f>
        <v>0</v>
      </c>
      <c r="S1958">
        <f>IF(K1958=1,1,IFERROR(IF(H1958="pass",VLOOKUP(F1958,[1]Lookup!$D$2:$E$26,2,FALSE),0),1.6))</f>
        <v>1.6</v>
      </c>
      <c r="T1958" s="6">
        <v>1.6700000000000002</v>
      </c>
      <c r="U1958" s="6">
        <f t="shared" si="30"/>
        <v>1.6700000000000002</v>
      </c>
      <c r="V1958" t="s">
        <v>50</v>
      </c>
    </row>
    <row r="1959" spans="1:22" hidden="1">
      <c r="A1959">
        <v>1409</v>
      </c>
      <c r="B1959" s="30">
        <v>2</v>
      </c>
      <c r="C1959" s="30" t="s">
        <v>12</v>
      </c>
      <c r="D1959" s="30" t="s">
        <v>23</v>
      </c>
      <c r="E1959" s="30">
        <v>55</v>
      </c>
      <c r="F1959" s="30">
        <v>45</v>
      </c>
      <c r="G1959" s="30" t="s">
        <v>4283</v>
      </c>
      <c r="H1959" s="30" t="s">
        <v>439</v>
      </c>
      <c r="I1959" s="30">
        <v>0</v>
      </c>
      <c r="J1959" s="30">
        <v>1</v>
      </c>
      <c r="K1959" s="30">
        <v>0</v>
      </c>
      <c r="L1959" s="30">
        <v>0</v>
      </c>
      <c r="M1959" s="30" t="s">
        <v>2103</v>
      </c>
      <c r="N1959" s="30">
        <v>2</v>
      </c>
      <c r="O1959" s="22">
        <v>2</v>
      </c>
      <c r="P1959" s="22">
        <v>0</v>
      </c>
      <c r="Q1959" s="22">
        <v>1</v>
      </c>
      <c r="R1959">
        <f>IFERROR(IF(I1959=1,VLOOKUP(F1959,Lookup!$A$2:$B$15,2,FALSE),0),0.5)</f>
        <v>0</v>
      </c>
      <c r="S1959">
        <f>IF(K1959=1,1,IFERROR(IF(H1959="pass",VLOOKUP(F1959,[1]Lookup!$D$2:$E$26,2,FALSE),0),1.6))</f>
        <v>1.6</v>
      </c>
      <c r="T1959" s="6">
        <v>1.635</v>
      </c>
      <c r="U1959" s="6">
        <f t="shared" si="30"/>
        <v>1.635</v>
      </c>
      <c r="V1959" t="s">
        <v>585</v>
      </c>
    </row>
    <row r="1960" spans="1:22" hidden="1">
      <c r="A1960">
        <v>1410</v>
      </c>
      <c r="B1960" s="30">
        <v>2</v>
      </c>
      <c r="C1960" s="30" t="s">
        <v>12</v>
      </c>
      <c r="D1960" s="30" t="s">
        <v>23</v>
      </c>
      <c r="E1960" s="30">
        <v>55</v>
      </c>
      <c r="F1960" s="30">
        <v>45</v>
      </c>
      <c r="G1960" s="30" t="s">
        <v>4284</v>
      </c>
      <c r="H1960" s="30" t="s">
        <v>439</v>
      </c>
      <c r="I1960" s="30">
        <v>0</v>
      </c>
      <c r="J1960" s="30">
        <v>1</v>
      </c>
      <c r="K1960" s="30">
        <v>0</v>
      </c>
      <c r="L1960" s="30">
        <v>0</v>
      </c>
      <c r="M1960" s="30" t="s">
        <v>2112</v>
      </c>
      <c r="N1960" s="30">
        <v>-3</v>
      </c>
      <c r="O1960" s="22">
        <v>-3</v>
      </c>
      <c r="P1960" s="22">
        <v>0</v>
      </c>
      <c r="Q1960" s="22">
        <v>1</v>
      </c>
      <c r="R1960">
        <f>IFERROR(IF(I1960=1,VLOOKUP(F1960,Lookup!$A$2:$B$15,2,FALSE),0),0.5)</f>
        <v>0</v>
      </c>
      <c r="S1960">
        <f>IF(K1960=1,1,IFERROR(IF(H1960="pass",VLOOKUP(F1960,[1]Lookup!$D$2:$E$26,2,FALSE),0),1.6))</f>
        <v>1.6</v>
      </c>
      <c r="T1960" s="6">
        <v>1.5475000000000001</v>
      </c>
      <c r="U1960" s="6">
        <f t="shared" si="30"/>
        <v>1.5475000000000001</v>
      </c>
      <c r="V1960" t="s">
        <v>453</v>
      </c>
    </row>
    <row r="1961" spans="1:22" hidden="1">
      <c r="A1961">
        <v>1411</v>
      </c>
      <c r="B1961" s="30">
        <v>2</v>
      </c>
      <c r="C1961" s="30" t="s">
        <v>12</v>
      </c>
      <c r="D1961" s="30" t="s">
        <v>23</v>
      </c>
      <c r="E1961" s="30">
        <v>50</v>
      </c>
      <c r="F1961" s="30">
        <v>50</v>
      </c>
      <c r="G1961" s="30" t="s">
        <v>4285</v>
      </c>
      <c r="H1961" s="30" t="s">
        <v>439</v>
      </c>
      <c r="I1961" s="30">
        <v>0</v>
      </c>
      <c r="J1961" s="30">
        <v>1</v>
      </c>
      <c r="K1961" s="30">
        <v>0</v>
      </c>
      <c r="L1961" s="30">
        <v>0</v>
      </c>
      <c r="M1961" s="30" t="s">
        <v>2125</v>
      </c>
      <c r="N1961" s="30">
        <v>3</v>
      </c>
      <c r="O1961" s="22">
        <v>3</v>
      </c>
      <c r="P1961" s="22">
        <v>0</v>
      </c>
      <c r="Q1961" s="22">
        <v>1</v>
      </c>
      <c r="R1961">
        <f>IFERROR(IF(I1961=1,VLOOKUP(F1961,Lookup!$A$2:$B$15,2,FALSE),0),0.5)</f>
        <v>0</v>
      </c>
      <c r="S1961">
        <f>IF(K1961=1,1,IFERROR(IF(H1961="pass",VLOOKUP(F1961,[1]Lookup!$D$2:$E$26,2,FALSE),0),1.6))</f>
        <v>1.6</v>
      </c>
      <c r="T1961" s="6">
        <v>1.6525000000000001</v>
      </c>
      <c r="U1961" s="6">
        <f t="shared" si="30"/>
        <v>1.6525000000000001</v>
      </c>
      <c r="V1961" t="s">
        <v>479</v>
      </c>
    </row>
    <row r="1962" spans="1:22" hidden="1">
      <c r="A1962">
        <v>1412</v>
      </c>
      <c r="B1962" s="30">
        <v>2</v>
      </c>
      <c r="C1962" s="30" t="s">
        <v>12</v>
      </c>
      <c r="D1962" s="30" t="s">
        <v>23</v>
      </c>
      <c r="E1962" s="30">
        <v>47</v>
      </c>
      <c r="F1962" s="30">
        <v>53</v>
      </c>
      <c r="G1962" s="30" t="s">
        <v>4286</v>
      </c>
      <c r="H1962" s="30" t="s">
        <v>439</v>
      </c>
      <c r="I1962" s="30">
        <v>0</v>
      </c>
      <c r="J1962" s="30">
        <v>1</v>
      </c>
      <c r="K1962" s="30">
        <v>0</v>
      </c>
      <c r="L1962" s="30">
        <v>0</v>
      </c>
      <c r="M1962" s="30" t="s">
        <v>2159</v>
      </c>
      <c r="N1962" s="30">
        <v>2</v>
      </c>
      <c r="O1962" s="22">
        <v>2</v>
      </c>
      <c r="P1962" s="22">
        <v>0</v>
      </c>
      <c r="Q1962" s="22">
        <v>1</v>
      </c>
      <c r="R1962">
        <f>IFERROR(IF(I1962=1,VLOOKUP(F1962,Lookup!$A$2:$B$15,2,FALSE),0),0.5)</f>
        <v>0</v>
      </c>
      <c r="S1962">
        <f>IF(K1962=1,1,IFERROR(IF(H1962="pass",VLOOKUP(F1962,[1]Lookup!$D$2:$E$26,2,FALSE),0),1.6))</f>
        <v>1.6</v>
      </c>
      <c r="T1962" s="6">
        <v>1.635</v>
      </c>
      <c r="U1962" s="6">
        <f t="shared" si="30"/>
        <v>1.635</v>
      </c>
      <c r="V1962" t="s">
        <v>50</v>
      </c>
    </row>
    <row r="1963" spans="1:22" hidden="1">
      <c r="A1963">
        <v>1413</v>
      </c>
      <c r="B1963" s="30">
        <v>2</v>
      </c>
      <c r="C1963" s="30" t="s">
        <v>23</v>
      </c>
      <c r="D1963" s="30" t="s">
        <v>12</v>
      </c>
      <c r="E1963" s="30">
        <v>52</v>
      </c>
      <c r="F1963" s="30">
        <v>48</v>
      </c>
      <c r="G1963" s="30" t="s">
        <v>4287</v>
      </c>
      <c r="H1963" s="30" t="s">
        <v>439</v>
      </c>
      <c r="I1963" s="30">
        <v>0</v>
      </c>
      <c r="J1963" s="30">
        <v>1</v>
      </c>
      <c r="K1963" s="30">
        <v>0</v>
      </c>
      <c r="L1963" s="30">
        <v>0</v>
      </c>
      <c r="M1963" s="30" t="s">
        <v>1818</v>
      </c>
      <c r="N1963" s="30">
        <v>-5</v>
      </c>
      <c r="O1963" s="22">
        <v>-5</v>
      </c>
      <c r="P1963" s="22">
        <v>0</v>
      </c>
      <c r="Q1963" s="22">
        <v>1</v>
      </c>
      <c r="R1963">
        <f>IFERROR(IF(I1963=1,VLOOKUP(F1963,Lookup!$A$2:$B$15,2,FALSE),0),0.5)</f>
        <v>0</v>
      </c>
      <c r="S1963">
        <f>IF(K1963=1,1,IFERROR(IF(H1963="pass",VLOOKUP(F1963,[1]Lookup!$D$2:$E$26,2,FALSE),0),1.6))</f>
        <v>1.6</v>
      </c>
      <c r="T1963" s="6">
        <v>1.5125000000000002</v>
      </c>
      <c r="U1963" s="6">
        <f t="shared" si="30"/>
        <v>1.5125000000000002</v>
      </c>
      <c r="V1963" t="s">
        <v>496</v>
      </c>
    </row>
    <row r="1964" spans="1:22" hidden="1">
      <c r="A1964">
        <v>1415</v>
      </c>
      <c r="B1964" s="30">
        <v>2</v>
      </c>
      <c r="C1964" s="30" t="s">
        <v>23</v>
      </c>
      <c r="D1964" s="30" t="s">
        <v>12</v>
      </c>
      <c r="E1964" s="30">
        <v>52</v>
      </c>
      <c r="F1964" s="30">
        <v>48</v>
      </c>
      <c r="G1964" s="30" t="s">
        <v>4289</v>
      </c>
      <c r="H1964" s="30" t="s">
        <v>439</v>
      </c>
      <c r="I1964" s="30">
        <v>0</v>
      </c>
      <c r="J1964" s="30">
        <v>1</v>
      </c>
      <c r="K1964" s="30">
        <v>0</v>
      </c>
      <c r="L1964" s="30">
        <v>0</v>
      </c>
      <c r="M1964" s="30" t="s">
        <v>1906</v>
      </c>
      <c r="N1964" s="30">
        <v>15</v>
      </c>
      <c r="O1964" s="22">
        <v>15</v>
      </c>
      <c r="P1964" s="22">
        <v>0</v>
      </c>
      <c r="Q1964" s="22">
        <v>1</v>
      </c>
      <c r="R1964">
        <f>IFERROR(IF(I1964=1,VLOOKUP(F1964,Lookup!$A$2:$B$15,2,FALSE),0),0.5)</f>
        <v>0</v>
      </c>
      <c r="S1964">
        <f>IF(K1964=1,1,IFERROR(IF(H1964="pass",VLOOKUP(F1964,[1]Lookup!$D$2:$E$26,2,FALSE),0),1.6))</f>
        <v>1.6</v>
      </c>
      <c r="T1964" s="6">
        <v>1.8625</v>
      </c>
      <c r="U1964" s="6">
        <f t="shared" si="30"/>
        <v>1.8625</v>
      </c>
      <c r="V1964" t="s">
        <v>485</v>
      </c>
    </row>
    <row r="1965" spans="1:22" hidden="1">
      <c r="A1965">
        <v>1422</v>
      </c>
      <c r="B1965" s="30">
        <v>2</v>
      </c>
      <c r="C1965" s="30" t="s">
        <v>12</v>
      </c>
      <c r="D1965" s="30" t="s">
        <v>23</v>
      </c>
      <c r="E1965" s="30">
        <v>34</v>
      </c>
      <c r="F1965" s="30">
        <v>66</v>
      </c>
      <c r="G1965" s="30" t="s">
        <v>4296</v>
      </c>
      <c r="H1965" s="30" t="s">
        <v>439</v>
      </c>
      <c r="I1965" s="30">
        <v>0</v>
      </c>
      <c r="J1965" s="30">
        <v>1</v>
      </c>
      <c r="K1965" s="30">
        <v>0</v>
      </c>
      <c r="L1965" s="30">
        <v>0</v>
      </c>
      <c r="M1965" s="30" t="s">
        <v>2099</v>
      </c>
      <c r="N1965" s="30">
        <v>1</v>
      </c>
      <c r="O1965" s="22">
        <v>1</v>
      </c>
      <c r="P1965" s="22">
        <v>0</v>
      </c>
      <c r="Q1965" s="22">
        <v>1</v>
      </c>
      <c r="R1965">
        <f>IFERROR(IF(I1965=1,VLOOKUP(F1965,Lookup!$A$2:$B$15,2,FALSE),0),0.5)</f>
        <v>0</v>
      </c>
      <c r="S1965">
        <f>IF(K1965=1,1,IFERROR(IF(H1965="pass",VLOOKUP(F1965,[1]Lookup!$D$2:$E$26,2,FALSE),0),1.6))</f>
        <v>1.6</v>
      </c>
      <c r="T1965" s="6">
        <v>1.6175000000000002</v>
      </c>
      <c r="U1965" s="6">
        <f t="shared" si="30"/>
        <v>1.6175000000000002</v>
      </c>
      <c r="V1965" t="s">
        <v>159</v>
      </c>
    </row>
    <row r="1966" spans="1:22" hidden="1">
      <c r="A1966">
        <v>1424</v>
      </c>
      <c r="B1966" s="30">
        <v>2</v>
      </c>
      <c r="C1966" s="30" t="s">
        <v>12</v>
      </c>
      <c r="D1966" s="30" t="s">
        <v>23</v>
      </c>
      <c r="E1966" s="30">
        <v>18</v>
      </c>
      <c r="F1966" s="30">
        <v>82</v>
      </c>
      <c r="G1966" s="30" t="s">
        <v>4298</v>
      </c>
      <c r="H1966" s="30" t="s">
        <v>439</v>
      </c>
      <c r="I1966" s="30">
        <v>0</v>
      </c>
      <c r="J1966" s="30">
        <v>1</v>
      </c>
      <c r="K1966" s="30">
        <v>0</v>
      </c>
      <c r="L1966" s="30">
        <v>0</v>
      </c>
      <c r="M1966" s="30" t="s">
        <v>2125</v>
      </c>
      <c r="N1966" s="30">
        <v>-4</v>
      </c>
      <c r="O1966" s="22">
        <v>-4</v>
      </c>
      <c r="P1966" s="22">
        <v>0</v>
      </c>
      <c r="Q1966" s="22">
        <v>1</v>
      </c>
      <c r="R1966">
        <f>IFERROR(IF(I1966=1,VLOOKUP(F1966,Lookup!$A$2:$B$15,2,FALSE),0),0.5)</f>
        <v>0</v>
      </c>
      <c r="S1966">
        <f>IF(K1966=1,1,IFERROR(IF(H1966="pass",VLOOKUP(F1966,[1]Lookup!$D$2:$E$26,2,FALSE),0),1.6))</f>
        <v>2</v>
      </c>
      <c r="T1966" s="6">
        <v>1.53</v>
      </c>
      <c r="U1966" s="6">
        <f t="shared" si="30"/>
        <v>1.8402000000000001</v>
      </c>
      <c r="V1966" t="s">
        <v>479</v>
      </c>
    </row>
    <row r="1967" spans="1:22" hidden="1">
      <c r="A1967">
        <v>1431</v>
      </c>
      <c r="B1967" s="30">
        <v>2</v>
      </c>
      <c r="C1967" s="30" t="s">
        <v>12</v>
      </c>
      <c r="D1967" s="30" t="s">
        <v>23</v>
      </c>
      <c r="E1967" s="30">
        <v>74</v>
      </c>
      <c r="F1967" s="30">
        <v>26</v>
      </c>
      <c r="G1967" s="30" t="s">
        <v>4305</v>
      </c>
      <c r="H1967" s="30" t="s">
        <v>439</v>
      </c>
      <c r="I1967" s="30">
        <v>0</v>
      </c>
      <c r="J1967" s="30">
        <v>1</v>
      </c>
      <c r="K1967" s="30">
        <v>0</v>
      </c>
      <c r="L1967" s="30">
        <v>0</v>
      </c>
      <c r="M1967" s="30" t="s">
        <v>2125</v>
      </c>
      <c r="N1967" s="30">
        <v>27</v>
      </c>
      <c r="O1967" s="22">
        <v>27</v>
      </c>
      <c r="P1967" s="22">
        <v>0</v>
      </c>
      <c r="Q1967" s="22">
        <v>1</v>
      </c>
      <c r="R1967">
        <f>IFERROR(IF(I1967=1,VLOOKUP(F1967,Lookup!$A$2:$B$15,2,FALSE),0),0.5)</f>
        <v>0</v>
      </c>
      <c r="S1967">
        <f>IF(K1967=1,1,IFERROR(IF(H1967="pass",VLOOKUP(F1967,[1]Lookup!$D$2:$E$26,2,FALSE),0),1.6))</f>
        <v>1.6</v>
      </c>
      <c r="T1967" s="6">
        <v>2.0725000000000002</v>
      </c>
      <c r="U1967" s="6">
        <f t="shared" si="30"/>
        <v>2.0725000000000002</v>
      </c>
      <c r="V1967" t="s">
        <v>479</v>
      </c>
    </row>
    <row r="1968" spans="1:22" hidden="1">
      <c r="A1968">
        <v>1432</v>
      </c>
      <c r="B1968" s="30">
        <v>2</v>
      </c>
      <c r="C1968" s="30" t="s">
        <v>12</v>
      </c>
      <c r="D1968" s="30" t="s">
        <v>23</v>
      </c>
      <c r="E1968" s="30">
        <v>74</v>
      </c>
      <c r="F1968" s="30">
        <v>26</v>
      </c>
      <c r="G1968" s="30" t="s">
        <v>4306</v>
      </c>
      <c r="H1968" s="30" t="s">
        <v>439</v>
      </c>
      <c r="I1968" s="30">
        <v>0</v>
      </c>
      <c r="J1968" s="30">
        <v>1</v>
      </c>
      <c r="K1968" s="30">
        <v>0</v>
      </c>
      <c r="L1968" s="30">
        <v>0</v>
      </c>
      <c r="M1968" s="30" t="s">
        <v>2159</v>
      </c>
      <c r="N1968" s="30">
        <v>16</v>
      </c>
      <c r="O1968" s="22">
        <v>16</v>
      </c>
      <c r="P1968" s="22">
        <v>0</v>
      </c>
      <c r="Q1968" s="22">
        <v>1</v>
      </c>
      <c r="R1968">
        <f>IFERROR(IF(I1968=1,VLOOKUP(F1968,Lookup!$A$2:$B$15,2,FALSE),0),0.5)</f>
        <v>0</v>
      </c>
      <c r="S1968">
        <f>IF(K1968=1,1,IFERROR(IF(H1968="pass",VLOOKUP(F1968,[1]Lookup!$D$2:$E$26,2,FALSE),0),1.6))</f>
        <v>1.6</v>
      </c>
      <c r="T1968" s="6">
        <v>1.8800000000000001</v>
      </c>
      <c r="U1968" s="6">
        <f t="shared" si="30"/>
        <v>1.8800000000000001</v>
      </c>
      <c r="V1968" t="s">
        <v>50</v>
      </c>
    </row>
    <row r="1969" spans="1:22" hidden="1">
      <c r="A1969">
        <v>1440</v>
      </c>
      <c r="B1969" s="30">
        <v>2</v>
      </c>
      <c r="C1969" s="30" t="s">
        <v>12</v>
      </c>
      <c r="D1969" s="30" t="s">
        <v>23</v>
      </c>
      <c r="E1969" s="30">
        <v>69</v>
      </c>
      <c r="F1969" s="30">
        <v>31</v>
      </c>
      <c r="G1969" s="30" t="s">
        <v>4314</v>
      </c>
      <c r="H1969" s="30" t="s">
        <v>439</v>
      </c>
      <c r="I1969" s="30">
        <v>0</v>
      </c>
      <c r="J1969" s="30">
        <v>1</v>
      </c>
      <c r="K1969" s="30">
        <v>0</v>
      </c>
      <c r="L1969" s="30">
        <v>0</v>
      </c>
      <c r="M1969" s="30" t="s">
        <v>1818</v>
      </c>
      <c r="N1969" s="30">
        <v>17</v>
      </c>
      <c r="O1969" s="22">
        <v>17</v>
      </c>
      <c r="P1969" s="22">
        <v>0</v>
      </c>
      <c r="Q1969" s="22">
        <v>1</v>
      </c>
      <c r="R1969">
        <f>IFERROR(IF(I1969=1,VLOOKUP(F1969,Lookup!$A$2:$B$15,2,FALSE),0),0.5)</f>
        <v>0</v>
      </c>
      <c r="S1969">
        <f>IF(K1969=1,1,IFERROR(IF(H1969="pass",VLOOKUP(F1969,[1]Lookup!$D$2:$E$26,2,FALSE),0),1.6))</f>
        <v>1.6</v>
      </c>
      <c r="T1969" s="6">
        <v>1.8975</v>
      </c>
      <c r="U1969" s="6">
        <f t="shared" si="30"/>
        <v>1.8975</v>
      </c>
      <c r="V1969" t="s">
        <v>121</v>
      </c>
    </row>
    <row r="1970" spans="1:22" hidden="1">
      <c r="A1970">
        <v>1442</v>
      </c>
      <c r="B1970" s="30">
        <v>2</v>
      </c>
      <c r="C1970" s="30" t="s">
        <v>12</v>
      </c>
      <c r="D1970" s="30" t="s">
        <v>23</v>
      </c>
      <c r="E1970" s="30">
        <v>50</v>
      </c>
      <c r="F1970" s="30">
        <v>50</v>
      </c>
      <c r="G1970" s="30" t="s">
        <v>4316</v>
      </c>
      <c r="H1970" s="30" t="s">
        <v>439</v>
      </c>
      <c r="I1970" s="30">
        <v>0</v>
      </c>
      <c r="J1970" s="30">
        <v>1</v>
      </c>
      <c r="K1970" s="30">
        <v>0</v>
      </c>
      <c r="L1970" s="30">
        <v>0</v>
      </c>
      <c r="M1970" s="30" t="s">
        <v>2159</v>
      </c>
      <c r="N1970" s="30">
        <v>2</v>
      </c>
      <c r="O1970" s="22">
        <v>2</v>
      </c>
      <c r="P1970" s="22">
        <v>0</v>
      </c>
      <c r="Q1970" s="22">
        <v>1</v>
      </c>
      <c r="R1970">
        <f>IFERROR(IF(I1970=1,VLOOKUP(F1970,Lookup!$A$2:$B$15,2,FALSE),0),0.5)</f>
        <v>0</v>
      </c>
      <c r="S1970">
        <f>IF(K1970=1,1,IFERROR(IF(H1970="pass",VLOOKUP(F1970,[1]Lookup!$D$2:$E$26,2,FALSE),0),1.6))</f>
        <v>1.6</v>
      </c>
      <c r="T1970" s="6">
        <v>1.635</v>
      </c>
      <c r="U1970" s="6">
        <f t="shared" si="30"/>
        <v>1.635</v>
      </c>
      <c r="V1970" t="s">
        <v>50</v>
      </c>
    </row>
    <row r="1971" spans="1:22" hidden="1">
      <c r="A1971">
        <v>1443</v>
      </c>
      <c r="B1971" s="30">
        <v>2</v>
      </c>
      <c r="C1971" s="30" t="s">
        <v>12</v>
      </c>
      <c r="D1971" s="30" t="s">
        <v>23</v>
      </c>
      <c r="E1971" s="30">
        <v>44</v>
      </c>
      <c r="F1971" s="30">
        <v>56</v>
      </c>
      <c r="G1971" s="30" t="s">
        <v>4317</v>
      </c>
      <c r="H1971" s="30" t="s">
        <v>439</v>
      </c>
      <c r="I1971" s="30">
        <v>0</v>
      </c>
      <c r="J1971" s="30">
        <v>1</v>
      </c>
      <c r="K1971" s="30">
        <v>0</v>
      </c>
      <c r="L1971" s="30">
        <v>0</v>
      </c>
      <c r="M1971" s="30" t="s">
        <v>2103</v>
      </c>
      <c r="N1971" s="30">
        <v>2</v>
      </c>
      <c r="O1971" s="22">
        <v>2</v>
      </c>
      <c r="P1971" s="22">
        <v>0</v>
      </c>
      <c r="Q1971" s="22">
        <v>1</v>
      </c>
      <c r="R1971">
        <f>IFERROR(IF(I1971=1,VLOOKUP(F1971,Lookup!$A$2:$B$15,2,FALSE),0),0.5)</f>
        <v>0</v>
      </c>
      <c r="S1971">
        <f>IF(K1971=1,1,IFERROR(IF(H1971="pass",VLOOKUP(F1971,[1]Lookup!$D$2:$E$26,2,FALSE),0),1.6))</f>
        <v>1.6</v>
      </c>
      <c r="T1971" s="6">
        <v>1.635</v>
      </c>
      <c r="U1971" s="6">
        <f t="shared" si="30"/>
        <v>1.635</v>
      </c>
      <c r="V1971" t="s">
        <v>585</v>
      </c>
    </row>
    <row r="1972" spans="1:22" hidden="1">
      <c r="A1972">
        <v>1444</v>
      </c>
      <c r="B1972" s="30">
        <v>2</v>
      </c>
      <c r="C1972" s="30" t="s">
        <v>12</v>
      </c>
      <c r="D1972" s="30" t="s">
        <v>23</v>
      </c>
      <c r="E1972" s="30">
        <v>32</v>
      </c>
      <c r="F1972" s="30">
        <v>68</v>
      </c>
      <c r="G1972" s="30" t="s">
        <v>4318</v>
      </c>
      <c r="H1972" s="30" t="s">
        <v>439</v>
      </c>
      <c r="I1972" s="30">
        <v>0</v>
      </c>
      <c r="J1972" s="30">
        <v>1</v>
      </c>
      <c r="K1972" s="30">
        <v>0</v>
      </c>
      <c r="L1972" s="30">
        <v>0</v>
      </c>
      <c r="M1972" s="30" t="s">
        <v>2159</v>
      </c>
      <c r="N1972" s="30">
        <v>7</v>
      </c>
      <c r="O1972" s="22">
        <v>7</v>
      </c>
      <c r="P1972" s="22">
        <v>0</v>
      </c>
      <c r="Q1972" s="22">
        <v>1</v>
      </c>
      <c r="R1972">
        <f>IFERROR(IF(I1972=1,VLOOKUP(F1972,Lookup!$A$2:$B$15,2,FALSE),0),0.5)</f>
        <v>0</v>
      </c>
      <c r="S1972">
        <f>IF(K1972=1,1,IFERROR(IF(H1972="pass",VLOOKUP(F1972,[1]Lookup!$D$2:$E$26,2,FALSE),0),1.6))</f>
        <v>1.6</v>
      </c>
      <c r="T1972" s="6">
        <v>1.7225000000000001</v>
      </c>
      <c r="U1972" s="6">
        <f t="shared" si="30"/>
        <v>1.7225000000000001</v>
      </c>
      <c r="V1972" t="s">
        <v>50</v>
      </c>
    </row>
    <row r="1973" spans="1:22" hidden="1">
      <c r="A1973">
        <v>1446</v>
      </c>
      <c r="B1973" s="30">
        <v>2</v>
      </c>
      <c r="C1973" s="30" t="s">
        <v>21</v>
      </c>
      <c r="D1973" s="30" t="s">
        <v>29</v>
      </c>
      <c r="E1973" s="30">
        <v>72</v>
      </c>
      <c r="F1973" s="30">
        <v>28</v>
      </c>
      <c r="G1973" s="30" t="s">
        <v>4320</v>
      </c>
      <c r="H1973" s="30" t="s">
        <v>439</v>
      </c>
      <c r="I1973" s="30">
        <v>0</v>
      </c>
      <c r="J1973" s="30">
        <v>1</v>
      </c>
      <c r="K1973" s="30">
        <v>0</v>
      </c>
      <c r="L1973" s="30">
        <v>0</v>
      </c>
      <c r="M1973" s="30" t="s">
        <v>2105</v>
      </c>
      <c r="N1973" s="30">
        <v>6</v>
      </c>
      <c r="O1973" s="22">
        <v>6</v>
      </c>
      <c r="P1973" s="22">
        <v>0</v>
      </c>
      <c r="Q1973" s="22">
        <v>1</v>
      </c>
      <c r="R1973">
        <f>IFERROR(IF(I1973=1,VLOOKUP(F1973,Lookup!$A$2:$B$15,2,FALSE),0),0.5)</f>
        <v>0</v>
      </c>
      <c r="S1973">
        <f>IF(K1973=1,1,IFERROR(IF(H1973="pass",VLOOKUP(F1973,[1]Lookup!$D$2:$E$26,2,FALSE),0),1.6))</f>
        <v>1.6</v>
      </c>
      <c r="T1973" s="6">
        <v>1.7050000000000001</v>
      </c>
      <c r="U1973" s="6">
        <f t="shared" si="30"/>
        <v>1.7050000000000001</v>
      </c>
      <c r="V1973" t="s">
        <v>63</v>
      </c>
    </row>
    <row r="1974" spans="1:22" hidden="1">
      <c r="A1974">
        <v>1448</v>
      </c>
      <c r="B1974" s="30">
        <v>2</v>
      </c>
      <c r="C1974" s="30" t="s">
        <v>21</v>
      </c>
      <c r="D1974" s="30" t="s">
        <v>29</v>
      </c>
      <c r="E1974" s="30">
        <v>40</v>
      </c>
      <c r="F1974" s="30">
        <v>60</v>
      </c>
      <c r="G1974" s="30" t="s">
        <v>4322</v>
      </c>
      <c r="H1974" s="30" t="s">
        <v>439</v>
      </c>
      <c r="I1974" s="30">
        <v>0</v>
      </c>
      <c r="J1974" s="30">
        <v>1</v>
      </c>
      <c r="K1974" s="30">
        <v>0</v>
      </c>
      <c r="L1974" s="30">
        <v>0</v>
      </c>
      <c r="M1974" s="30" t="s">
        <v>2115</v>
      </c>
      <c r="N1974" s="30">
        <v>13</v>
      </c>
      <c r="O1974" s="22">
        <v>13</v>
      </c>
      <c r="P1974" s="22">
        <v>0</v>
      </c>
      <c r="Q1974" s="22">
        <v>1</v>
      </c>
      <c r="R1974">
        <f>IFERROR(IF(I1974=1,VLOOKUP(F1974,Lookup!$A$2:$B$15,2,FALSE),0),0.5)</f>
        <v>0</v>
      </c>
      <c r="S1974">
        <f>IF(K1974=1,1,IFERROR(IF(H1974="pass",VLOOKUP(F1974,[1]Lookup!$D$2:$E$26,2,FALSE),0),1.6))</f>
        <v>1.6</v>
      </c>
      <c r="T1974" s="6">
        <v>1.8275000000000001</v>
      </c>
      <c r="U1974" s="6">
        <f t="shared" si="30"/>
        <v>1.8275000000000001</v>
      </c>
      <c r="V1974" t="s">
        <v>82</v>
      </c>
    </row>
    <row r="1975" spans="1:22" hidden="1">
      <c r="A1975">
        <v>1449</v>
      </c>
      <c r="B1975" s="30">
        <v>2</v>
      </c>
      <c r="C1975" s="30" t="s">
        <v>21</v>
      </c>
      <c r="D1975" s="30" t="s">
        <v>29</v>
      </c>
      <c r="E1975" s="30">
        <v>20</v>
      </c>
      <c r="F1975" s="30">
        <v>80</v>
      </c>
      <c r="G1975" s="30" t="s">
        <v>4323</v>
      </c>
      <c r="H1975" s="30" t="s">
        <v>439</v>
      </c>
      <c r="I1975" s="30">
        <v>0</v>
      </c>
      <c r="J1975" s="30">
        <v>1</v>
      </c>
      <c r="K1975" s="30">
        <v>0</v>
      </c>
      <c r="L1975" s="30">
        <v>0</v>
      </c>
      <c r="M1975" s="30" t="s">
        <v>4324</v>
      </c>
      <c r="N1975" s="30">
        <v>13</v>
      </c>
      <c r="O1975" s="22">
        <v>13</v>
      </c>
      <c r="P1975" s="22">
        <v>0</v>
      </c>
      <c r="Q1975" s="22">
        <v>1</v>
      </c>
      <c r="R1975">
        <f>IFERROR(IF(I1975=1,VLOOKUP(F1975,Lookup!$A$2:$B$15,2,FALSE),0),0.5)</f>
        <v>0</v>
      </c>
      <c r="S1975">
        <f>IF(K1975=1,1,IFERROR(IF(H1975="pass",VLOOKUP(F1975,[1]Lookup!$D$2:$E$26,2,FALSE),0),1.6))</f>
        <v>1.8</v>
      </c>
      <c r="T1975" s="6">
        <v>1.8275000000000001</v>
      </c>
      <c r="U1975" s="6">
        <f t="shared" si="30"/>
        <v>1.8093500000000002</v>
      </c>
      <c r="V1975" t="s">
        <v>2813</v>
      </c>
    </row>
    <row r="1976" spans="1:22" hidden="1">
      <c r="A1976">
        <v>1451</v>
      </c>
      <c r="B1976" s="30">
        <v>2</v>
      </c>
      <c r="C1976" s="30" t="s">
        <v>29</v>
      </c>
      <c r="D1976" s="30" t="s">
        <v>21</v>
      </c>
      <c r="E1976" s="30">
        <v>57</v>
      </c>
      <c r="F1976" s="30">
        <v>43</v>
      </c>
      <c r="G1976" s="30" t="s">
        <v>4326</v>
      </c>
      <c r="H1976" s="30" t="s">
        <v>439</v>
      </c>
      <c r="I1976" s="30">
        <v>0</v>
      </c>
      <c r="J1976" s="30">
        <v>1</v>
      </c>
      <c r="K1976" s="30">
        <v>0</v>
      </c>
      <c r="L1976" s="30">
        <v>0</v>
      </c>
      <c r="M1976" s="30" t="s">
        <v>609</v>
      </c>
      <c r="N1976" s="30">
        <v>6</v>
      </c>
      <c r="O1976" s="22">
        <v>6</v>
      </c>
      <c r="P1976" s="22">
        <v>0</v>
      </c>
      <c r="Q1976" s="22">
        <v>1</v>
      </c>
      <c r="R1976">
        <f>IFERROR(IF(I1976=1,VLOOKUP(F1976,Lookup!$A$2:$B$15,2,FALSE),0),0.5)</f>
        <v>0</v>
      </c>
      <c r="S1976">
        <f>IF(K1976=1,1,IFERROR(IF(H1976="pass",VLOOKUP(F1976,[1]Lookup!$D$2:$E$26,2,FALSE),0),1.6))</f>
        <v>1.6</v>
      </c>
      <c r="T1976" s="6">
        <v>1.7050000000000001</v>
      </c>
      <c r="U1976" s="6">
        <f t="shared" si="30"/>
        <v>1.7050000000000001</v>
      </c>
      <c r="V1976" t="s">
        <v>387</v>
      </c>
    </row>
    <row r="1977" spans="1:22" hidden="1">
      <c r="A1977">
        <v>1452</v>
      </c>
      <c r="B1977" s="30">
        <v>2</v>
      </c>
      <c r="C1977" s="30" t="s">
        <v>29</v>
      </c>
      <c r="D1977" s="30" t="s">
        <v>21</v>
      </c>
      <c r="E1977" s="30">
        <v>58</v>
      </c>
      <c r="F1977" s="30">
        <v>42</v>
      </c>
      <c r="G1977" s="30" t="s">
        <v>4327</v>
      </c>
      <c r="H1977" s="30" t="s">
        <v>439</v>
      </c>
      <c r="I1977" s="30">
        <v>0</v>
      </c>
      <c r="J1977" s="30">
        <v>1</v>
      </c>
      <c r="K1977" s="30">
        <v>0</v>
      </c>
      <c r="L1977" s="30">
        <v>0</v>
      </c>
      <c r="M1977" s="30" t="s">
        <v>1409</v>
      </c>
      <c r="N1977" s="30">
        <v>-3</v>
      </c>
      <c r="O1977" s="22">
        <v>-3</v>
      </c>
      <c r="P1977" s="22">
        <v>0</v>
      </c>
      <c r="Q1977" s="22">
        <v>1</v>
      </c>
      <c r="R1977">
        <f>IFERROR(IF(I1977=1,VLOOKUP(F1977,Lookup!$A$2:$B$15,2,FALSE),0),0.5)</f>
        <v>0</v>
      </c>
      <c r="S1977">
        <f>IF(K1977=1,1,IFERROR(IF(H1977="pass",VLOOKUP(F1977,[1]Lookup!$D$2:$E$26,2,FALSE),0),1.6))</f>
        <v>1.6</v>
      </c>
      <c r="T1977" s="6">
        <v>1.5475000000000001</v>
      </c>
      <c r="U1977" s="6">
        <f t="shared" si="30"/>
        <v>1.5475000000000001</v>
      </c>
      <c r="V1977" t="s">
        <v>44</v>
      </c>
    </row>
    <row r="1978" spans="1:22" hidden="1">
      <c r="A1978">
        <v>1456</v>
      </c>
      <c r="B1978" s="30">
        <v>2</v>
      </c>
      <c r="C1978" s="30" t="s">
        <v>21</v>
      </c>
      <c r="D1978" s="30" t="s">
        <v>29</v>
      </c>
      <c r="E1978" s="30">
        <v>70</v>
      </c>
      <c r="F1978" s="30">
        <v>30</v>
      </c>
      <c r="G1978" s="30" t="s">
        <v>4331</v>
      </c>
      <c r="H1978" s="30" t="s">
        <v>439</v>
      </c>
      <c r="I1978" s="30">
        <v>0</v>
      </c>
      <c r="J1978" s="30">
        <v>1</v>
      </c>
      <c r="K1978" s="30">
        <v>0</v>
      </c>
      <c r="L1978" s="30">
        <v>0</v>
      </c>
      <c r="M1978" s="30" t="s">
        <v>2119</v>
      </c>
      <c r="N1978" s="30">
        <v>7</v>
      </c>
      <c r="O1978" s="22">
        <v>7</v>
      </c>
      <c r="P1978" s="22">
        <v>0</v>
      </c>
      <c r="Q1978" s="22">
        <v>1</v>
      </c>
      <c r="R1978">
        <f>IFERROR(IF(I1978=1,VLOOKUP(F1978,Lookup!$A$2:$B$15,2,FALSE),0),0.5)</f>
        <v>0</v>
      </c>
      <c r="S1978">
        <f>IF(K1978=1,1,IFERROR(IF(H1978="pass",VLOOKUP(F1978,[1]Lookup!$D$2:$E$26,2,FALSE),0),1.6))</f>
        <v>1.6</v>
      </c>
      <c r="T1978" s="6">
        <v>1.7225000000000001</v>
      </c>
      <c r="U1978" s="6">
        <f t="shared" si="30"/>
        <v>1.7225000000000001</v>
      </c>
      <c r="V1978" t="s">
        <v>464</v>
      </c>
    </row>
    <row r="1979" spans="1:22" hidden="1">
      <c r="A1979">
        <v>1457</v>
      </c>
      <c r="B1979" s="30">
        <v>2</v>
      </c>
      <c r="C1979" s="30" t="s">
        <v>21</v>
      </c>
      <c r="D1979" s="30" t="s">
        <v>29</v>
      </c>
      <c r="E1979" s="30">
        <v>51</v>
      </c>
      <c r="F1979" s="30">
        <v>49</v>
      </c>
      <c r="G1979" s="30" t="s">
        <v>4332</v>
      </c>
      <c r="H1979" s="30" t="s">
        <v>439</v>
      </c>
      <c r="I1979" s="30">
        <v>0</v>
      </c>
      <c r="J1979" s="30">
        <v>1</v>
      </c>
      <c r="K1979" s="30">
        <v>0</v>
      </c>
      <c r="L1979" s="30">
        <v>0</v>
      </c>
      <c r="M1979" s="30" t="s">
        <v>2115</v>
      </c>
      <c r="N1979" s="30">
        <v>16</v>
      </c>
      <c r="O1979" s="22">
        <v>16</v>
      </c>
      <c r="P1979" s="22">
        <v>0</v>
      </c>
      <c r="Q1979" s="22">
        <v>1</v>
      </c>
      <c r="R1979">
        <f>IFERROR(IF(I1979=1,VLOOKUP(F1979,Lookup!$A$2:$B$15,2,FALSE),0),0.5)</f>
        <v>0</v>
      </c>
      <c r="S1979">
        <f>IF(K1979=1,1,IFERROR(IF(H1979="pass",VLOOKUP(F1979,[1]Lookup!$D$2:$E$26,2,FALSE),0),1.6))</f>
        <v>1.6</v>
      </c>
      <c r="T1979" s="6">
        <v>1.8800000000000001</v>
      </c>
      <c r="U1979" s="6">
        <f t="shared" si="30"/>
        <v>1.8800000000000001</v>
      </c>
      <c r="V1979" t="s">
        <v>82</v>
      </c>
    </row>
    <row r="1980" spans="1:22" hidden="1">
      <c r="A1980">
        <v>1458</v>
      </c>
      <c r="B1980" s="30">
        <v>2</v>
      </c>
      <c r="C1980" s="30" t="s">
        <v>21</v>
      </c>
      <c r="D1980" s="30" t="s">
        <v>29</v>
      </c>
      <c r="E1980" s="30">
        <v>51</v>
      </c>
      <c r="F1980" s="30">
        <v>49</v>
      </c>
      <c r="G1980" s="30" t="s">
        <v>4333</v>
      </c>
      <c r="H1980" s="30" t="s">
        <v>439</v>
      </c>
      <c r="I1980" s="30">
        <v>0</v>
      </c>
      <c r="J1980" s="30">
        <v>1</v>
      </c>
      <c r="K1980" s="30">
        <v>0</v>
      </c>
      <c r="L1980" s="30">
        <v>0</v>
      </c>
      <c r="M1980" s="30" t="s">
        <v>2115</v>
      </c>
      <c r="N1980" s="30">
        <v>8</v>
      </c>
      <c r="O1980" s="22">
        <v>8</v>
      </c>
      <c r="P1980" s="22">
        <v>0</v>
      </c>
      <c r="Q1980" s="22">
        <v>1</v>
      </c>
      <c r="R1980">
        <f>IFERROR(IF(I1980=1,VLOOKUP(F1980,Lookup!$A$2:$B$15,2,FALSE),0),0.5)</f>
        <v>0</v>
      </c>
      <c r="S1980">
        <f>IF(K1980=1,1,IFERROR(IF(H1980="pass",VLOOKUP(F1980,[1]Lookup!$D$2:$E$26,2,FALSE),0),1.6))</f>
        <v>1.6</v>
      </c>
      <c r="T1980" s="6">
        <v>1.74</v>
      </c>
      <c r="U1980" s="6">
        <f t="shared" si="30"/>
        <v>1.74</v>
      </c>
      <c r="V1980" t="s">
        <v>82</v>
      </c>
    </row>
    <row r="1981" spans="1:22" hidden="1">
      <c r="A1981">
        <v>1459</v>
      </c>
      <c r="B1981" s="30">
        <v>2</v>
      </c>
      <c r="C1981" s="30" t="s">
        <v>21</v>
      </c>
      <c r="D1981" s="30" t="s">
        <v>29</v>
      </c>
      <c r="E1981" s="30">
        <v>43</v>
      </c>
      <c r="F1981" s="30">
        <v>57</v>
      </c>
      <c r="G1981" s="30" t="s">
        <v>4334</v>
      </c>
      <c r="H1981" s="30" t="s">
        <v>439</v>
      </c>
      <c r="I1981" s="30">
        <v>0</v>
      </c>
      <c r="J1981" s="30">
        <v>1</v>
      </c>
      <c r="K1981" s="30">
        <v>0</v>
      </c>
      <c r="L1981" s="30">
        <v>0</v>
      </c>
      <c r="M1981" s="30" t="s">
        <v>2119</v>
      </c>
      <c r="N1981" s="30">
        <v>10</v>
      </c>
      <c r="O1981" s="22">
        <v>10</v>
      </c>
      <c r="P1981" s="22">
        <v>0</v>
      </c>
      <c r="Q1981" s="22">
        <v>1</v>
      </c>
      <c r="R1981">
        <f>IFERROR(IF(I1981=1,VLOOKUP(F1981,Lookup!$A$2:$B$15,2,FALSE),0),0.5)</f>
        <v>0</v>
      </c>
      <c r="S1981">
        <f>IF(K1981=1,1,IFERROR(IF(H1981="pass",VLOOKUP(F1981,[1]Lookup!$D$2:$E$26,2,FALSE),0),1.6))</f>
        <v>1.6</v>
      </c>
      <c r="T1981" s="6">
        <v>1.7750000000000001</v>
      </c>
      <c r="U1981" s="6">
        <f t="shared" si="30"/>
        <v>1.7750000000000001</v>
      </c>
      <c r="V1981" t="s">
        <v>464</v>
      </c>
    </row>
    <row r="1982" spans="1:22" hidden="1">
      <c r="A1982">
        <v>1464</v>
      </c>
      <c r="B1982" s="30">
        <v>2</v>
      </c>
      <c r="C1982" s="30" t="s">
        <v>21</v>
      </c>
      <c r="D1982" s="30" t="s">
        <v>29</v>
      </c>
      <c r="E1982" s="30">
        <v>63</v>
      </c>
      <c r="F1982" s="30">
        <v>37</v>
      </c>
      <c r="G1982" s="30" t="s">
        <v>4339</v>
      </c>
      <c r="H1982" s="30" t="s">
        <v>439</v>
      </c>
      <c r="I1982" s="30">
        <v>0</v>
      </c>
      <c r="J1982" s="30">
        <v>1</v>
      </c>
      <c r="K1982" s="30">
        <v>0</v>
      </c>
      <c r="L1982" s="30">
        <v>0</v>
      </c>
      <c r="M1982" s="30" t="s">
        <v>2109</v>
      </c>
      <c r="N1982" s="30">
        <v>-3</v>
      </c>
      <c r="O1982" s="22">
        <v>-3</v>
      </c>
      <c r="P1982" s="22">
        <v>0</v>
      </c>
      <c r="Q1982" s="22">
        <v>1</v>
      </c>
      <c r="R1982">
        <f>IFERROR(IF(I1982=1,VLOOKUP(F1982,Lookup!$A$2:$B$15,2,FALSE),0),0.5)</f>
        <v>0</v>
      </c>
      <c r="S1982">
        <f>IF(K1982=1,1,IFERROR(IF(H1982="pass",VLOOKUP(F1982,[1]Lookup!$D$2:$E$26,2,FALSE),0),1.6))</f>
        <v>1.6</v>
      </c>
      <c r="T1982" s="6">
        <v>1.5475000000000001</v>
      </c>
      <c r="U1982" s="6">
        <f t="shared" si="30"/>
        <v>1.5475000000000001</v>
      </c>
      <c r="V1982" t="s">
        <v>542</v>
      </c>
    </row>
    <row r="1983" spans="1:22" hidden="1">
      <c r="A1983">
        <v>1468</v>
      </c>
      <c r="B1983" s="30">
        <v>2</v>
      </c>
      <c r="C1983" s="30" t="s">
        <v>21</v>
      </c>
      <c r="D1983" s="30" t="s">
        <v>29</v>
      </c>
      <c r="E1983" s="30">
        <v>49</v>
      </c>
      <c r="F1983" s="30">
        <v>51</v>
      </c>
      <c r="G1983" s="30" t="s">
        <v>4343</v>
      </c>
      <c r="H1983" s="30" t="s">
        <v>439</v>
      </c>
      <c r="I1983" s="30">
        <v>0</v>
      </c>
      <c r="J1983" s="30">
        <v>1</v>
      </c>
      <c r="K1983" s="30">
        <v>0</v>
      </c>
      <c r="L1983" s="30">
        <v>0</v>
      </c>
      <c r="M1983" s="30" t="s">
        <v>2115</v>
      </c>
      <c r="N1983" s="30">
        <v>5</v>
      </c>
      <c r="O1983" s="22">
        <v>5</v>
      </c>
      <c r="P1983" s="22">
        <v>0</v>
      </c>
      <c r="Q1983" s="22">
        <v>1</v>
      </c>
      <c r="R1983">
        <f>IFERROR(IF(I1983=1,VLOOKUP(F1983,Lookup!$A$2:$B$15,2,FALSE),0),0.5)</f>
        <v>0</v>
      </c>
      <c r="S1983">
        <f>IF(K1983=1,1,IFERROR(IF(H1983="pass",VLOOKUP(F1983,[1]Lookup!$D$2:$E$26,2,FALSE),0),1.6))</f>
        <v>1.6</v>
      </c>
      <c r="T1983" s="6">
        <v>1.6875</v>
      </c>
      <c r="U1983" s="6">
        <f t="shared" si="30"/>
        <v>1.6875</v>
      </c>
      <c r="V1983" t="s">
        <v>82</v>
      </c>
    </row>
    <row r="1984" spans="1:22" hidden="1">
      <c r="A1984">
        <v>1470</v>
      </c>
      <c r="B1984" s="30">
        <v>2</v>
      </c>
      <c r="C1984" s="30" t="s">
        <v>21</v>
      </c>
      <c r="D1984" s="30" t="s">
        <v>29</v>
      </c>
      <c r="E1984" s="30">
        <v>35</v>
      </c>
      <c r="F1984" s="30">
        <v>65</v>
      </c>
      <c r="G1984" s="30" t="s">
        <v>4345</v>
      </c>
      <c r="H1984" s="30" t="s">
        <v>439</v>
      </c>
      <c r="I1984" s="30">
        <v>0</v>
      </c>
      <c r="J1984" s="30">
        <v>1</v>
      </c>
      <c r="K1984" s="30">
        <v>0</v>
      </c>
      <c r="L1984" s="30">
        <v>0</v>
      </c>
      <c r="M1984" s="30" t="s">
        <v>2156</v>
      </c>
      <c r="N1984" s="30">
        <v>18</v>
      </c>
      <c r="O1984" s="22">
        <v>18</v>
      </c>
      <c r="P1984" s="22">
        <v>0</v>
      </c>
      <c r="Q1984" s="22">
        <v>1</v>
      </c>
      <c r="R1984">
        <f>IFERROR(IF(I1984=1,VLOOKUP(F1984,Lookup!$A$2:$B$15,2,FALSE),0),0.5)</f>
        <v>0</v>
      </c>
      <c r="S1984">
        <f>IF(K1984=1,1,IFERROR(IF(H1984="pass",VLOOKUP(F1984,[1]Lookup!$D$2:$E$26,2,FALSE),0),1.6))</f>
        <v>1.6</v>
      </c>
      <c r="T1984" s="6">
        <v>1.915</v>
      </c>
      <c r="U1984" s="6">
        <f t="shared" si="30"/>
        <v>1.915</v>
      </c>
      <c r="V1984" t="s">
        <v>157</v>
      </c>
    </row>
    <row r="1985" spans="1:22" hidden="1">
      <c r="A1985">
        <v>1473</v>
      </c>
      <c r="B1985" s="30">
        <v>2</v>
      </c>
      <c r="C1985" s="30" t="s">
        <v>21</v>
      </c>
      <c r="D1985" s="30" t="s">
        <v>29</v>
      </c>
      <c r="E1985" s="30">
        <v>27</v>
      </c>
      <c r="F1985" s="30">
        <v>73</v>
      </c>
      <c r="G1985" s="30" t="s">
        <v>4348</v>
      </c>
      <c r="H1985" s="30" t="s">
        <v>439</v>
      </c>
      <c r="I1985" s="30">
        <v>0</v>
      </c>
      <c r="J1985" s="30">
        <v>1</v>
      </c>
      <c r="K1985" s="30">
        <v>0</v>
      </c>
      <c r="L1985" s="30">
        <v>0</v>
      </c>
      <c r="M1985" s="30" t="s">
        <v>2119</v>
      </c>
      <c r="N1985" s="30">
        <v>14</v>
      </c>
      <c r="O1985" s="22">
        <v>14</v>
      </c>
      <c r="P1985" s="22">
        <v>0</v>
      </c>
      <c r="Q1985" s="22">
        <v>1</v>
      </c>
      <c r="R1985">
        <f>IFERROR(IF(I1985=1,VLOOKUP(F1985,Lookup!$A$2:$B$15,2,FALSE),0),0.5)</f>
        <v>0</v>
      </c>
      <c r="S1985">
        <f>IF(K1985=1,1,IFERROR(IF(H1985="pass",VLOOKUP(F1985,[1]Lookup!$D$2:$E$26,2,FALSE),0),1.6))</f>
        <v>1.6</v>
      </c>
      <c r="T1985" s="6">
        <v>1.845</v>
      </c>
      <c r="U1985" s="6">
        <f t="shared" si="30"/>
        <v>1.845</v>
      </c>
      <c r="V1985" t="s">
        <v>464</v>
      </c>
    </row>
    <row r="1986" spans="1:22" hidden="1">
      <c r="A1986">
        <v>1478</v>
      </c>
      <c r="B1986" s="30">
        <v>2</v>
      </c>
      <c r="C1986" s="30" t="s">
        <v>29</v>
      </c>
      <c r="D1986" s="30" t="s">
        <v>21</v>
      </c>
      <c r="E1986" s="30">
        <v>73</v>
      </c>
      <c r="F1986" s="30">
        <v>27</v>
      </c>
      <c r="G1986" s="30" t="s">
        <v>4353</v>
      </c>
      <c r="H1986" s="30" t="s">
        <v>439</v>
      </c>
      <c r="I1986" s="30">
        <v>0</v>
      </c>
      <c r="J1986" s="30">
        <v>1</v>
      </c>
      <c r="K1986" s="30">
        <v>0</v>
      </c>
      <c r="L1986" s="30">
        <v>0</v>
      </c>
      <c r="M1986" s="30" t="s">
        <v>1493</v>
      </c>
      <c r="N1986" s="30">
        <v>7</v>
      </c>
      <c r="O1986" s="22">
        <v>7</v>
      </c>
      <c r="P1986" s="22">
        <v>0</v>
      </c>
      <c r="Q1986" s="22">
        <v>1</v>
      </c>
      <c r="R1986">
        <f>IFERROR(IF(I1986=1,VLOOKUP(F1986,Lookup!$A$2:$B$15,2,FALSE),0),0.5)</f>
        <v>0</v>
      </c>
      <c r="S1986">
        <f>IF(K1986=1,1,IFERROR(IF(H1986="pass",VLOOKUP(F1986,[1]Lookup!$D$2:$E$26,2,FALSE),0),1.6))</f>
        <v>1.6</v>
      </c>
      <c r="T1986" s="6">
        <v>1.7225000000000001</v>
      </c>
      <c r="U1986" s="6">
        <f t="shared" si="30"/>
        <v>1.7225000000000001</v>
      </c>
      <c r="V1986" t="s">
        <v>455</v>
      </c>
    </row>
    <row r="1987" spans="1:22" hidden="1">
      <c r="A1987">
        <v>1479</v>
      </c>
      <c r="B1987" s="30">
        <v>2</v>
      </c>
      <c r="C1987" s="30" t="s">
        <v>29</v>
      </c>
      <c r="D1987" s="30" t="s">
        <v>21</v>
      </c>
      <c r="E1987" s="30">
        <v>66</v>
      </c>
      <c r="F1987" s="30">
        <v>34</v>
      </c>
      <c r="G1987" s="30" t="s">
        <v>4354</v>
      </c>
      <c r="H1987" s="30" t="s">
        <v>439</v>
      </c>
      <c r="I1987" s="30">
        <v>0</v>
      </c>
      <c r="J1987" s="30">
        <v>1</v>
      </c>
      <c r="K1987" s="30">
        <v>0</v>
      </c>
      <c r="L1987" s="30">
        <v>0</v>
      </c>
      <c r="M1987" s="30" t="s">
        <v>1409</v>
      </c>
      <c r="N1987" s="30">
        <v>2</v>
      </c>
      <c r="O1987" s="22">
        <v>2</v>
      </c>
      <c r="P1987" s="22">
        <v>0</v>
      </c>
      <c r="Q1987" s="22">
        <v>1</v>
      </c>
      <c r="R1987">
        <f>IFERROR(IF(I1987=1,VLOOKUP(F1987,Lookup!$A$2:$B$15,2,FALSE),0),0.5)</f>
        <v>0</v>
      </c>
      <c r="S1987">
        <f>IF(K1987=1,1,IFERROR(IF(H1987="pass",VLOOKUP(F1987,[1]Lookup!$D$2:$E$26,2,FALSE),0),1.6))</f>
        <v>1.6</v>
      </c>
      <c r="T1987" s="6">
        <v>1.635</v>
      </c>
      <c r="U1987" s="6">
        <f t="shared" ref="U1987:U2050" si="31">R1987+IF(S1987&gt;=3.2,S1987,IF(AND(S1987&lt;3.2,S1987&gt;=1.8),S1987*0.66+T1987*0.34,T1987))+K1987*0.4735*2</f>
        <v>1.635</v>
      </c>
      <c r="V1987" t="s">
        <v>44</v>
      </c>
    </row>
    <row r="1988" spans="1:22" hidden="1">
      <c r="A1988">
        <v>1480</v>
      </c>
      <c r="B1988" s="30">
        <v>2</v>
      </c>
      <c r="C1988" s="30" t="s">
        <v>29</v>
      </c>
      <c r="D1988" s="30" t="s">
        <v>21</v>
      </c>
      <c r="E1988" s="30">
        <v>63</v>
      </c>
      <c r="F1988" s="30">
        <v>37</v>
      </c>
      <c r="G1988" s="30" t="s">
        <v>4355</v>
      </c>
      <c r="H1988" s="30" t="s">
        <v>439</v>
      </c>
      <c r="I1988" s="30">
        <v>0</v>
      </c>
      <c r="J1988" s="30">
        <v>1</v>
      </c>
      <c r="K1988" s="30">
        <v>0</v>
      </c>
      <c r="L1988" s="30">
        <v>0</v>
      </c>
      <c r="M1988" s="30" t="s">
        <v>1409</v>
      </c>
      <c r="N1988" s="30">
        <v>5</v>
      </c>
      <c r="O1988" s="22">
        <v>5</v>
      </c>
      <c r="P1988" s="22">
        <v>0</v>
      </c>
      <c r="Q1988" s="22">
        <v>1</v>
      </c>
      <c r="R1988">
        <f>IFERROR(IF(I1988=1,VLOOKUP(F1988,Lookup!$A$2:$B$15,2,FALSE),0),0.5)</f>
        <v>0</v>
      </c>
      <c r="S1988">
        <f>IF(K1988=1,1,IFERROR(IF(H1988="pass",VLOOKUP(F1988,[1]Lookup!$D$2:$E$26,2,FALSE),0),1.6))</f>
        <v>1.6</v>
      </c>
      <c r="T1988" s="6">
        <v>1.6875</v>
      </c>
      <c r="U1988" s="6">
        <f t="shared" si="31"/>
        <v>1.6875</v>
      </c>
      <c r="V1988" t="s">
        <v>44</v>
      </c>
    </row>
    <row r="1989" spans="1:22" hidden="1">
      <c r="A1989">
        <v>1481</v>
      </c>
      <c r="B1989" s="30">
        <v>2</v>
      </c>
      <c r="C1989" s="30" t="s">
        <v>21</v>
      </c>
      <c r="D1989" s="30" t="s">
        <v>29</v>
      </c>
      <c r="E1989" s="30">
        <v>72</v>
      </c>
      <c r="F1989" s="30">
        <v>28</v>
      </c>
      <c r="G1989" s="30" t="s">
        <v>4356</v>
      </c>
      <c r="H1989" s="30" t="s">
        <v>439</v>
      </c>
      <c r="I1989" s="30">
        <v>0</v>
      </c>
      <c r="J1989" s="30">
        <v>1</v>
      </c>
      <c r="K1989" s="30">
        <v>0</v>
      </c>
      <c r="L1989" s="30">
        <v>0</v>
      </c>
      <c r="M1989" s="30" t="s">
        <v>2115</v>
      </c>
      <c r="N1989" s="30">
        <v>3</v>
      </c>
      <c r="O1989" s="22">
        <v>3</v>
      </c>
      <c r="P1989" s="22">
        <v>0</v>
      </c>
      <c r="Q1989" s="22">
        <v>1</v>
      </c>
      <c r="R1989">
        <f>IFERROR(IF(I1989=1,VLOOKUP(F1989,Lookup!$A$2:$B$15,2,FALSE),0),0.5)</f>
        <v>0</v>
      </c>
      <c r="S1989">
        <f>IF(K1989=1,1,IFERROR(IF(H1989="pass",VLOOKUP(F1989,[1]Lookup!$D$2:$E$26,2,FALSE),0),1.6))</f>
        <v>1.6</v>
      </c>
      <c r="T1989" s="6">
        <v>1.6525000000000001</v>
      </c>
      <c r="U1989" s="6">
        <f t="shared" si="31"/>
        <v>1.6525000000000001</v>
      </c>
      <c r="V1989" t="s">
        <v>82</v>
      </c>
    </row>
    <row r="1990" spans="1:22" hidden="1">
      <c r="A1990">
        <v>1483</v>
      </c>
      <c r="B1990" s="30">
        <v>2</v>
      </c>
      <c r="C1990" s="30" t="s">
        <v>21</v>
      </c>
      <c r="D1990" s="30" t="s">
        <v>29</v>
      </c>
      <c r="E1990" s="30">
        <v>68</v>
      </c>
      <c r="F1990" s="30">
        <v>32</v>
      </c>
      <c r="G1990" s="30" t="s">
        <v>4358</v>
      </c>
      <c r="H1990" s="30" t="s">
        <v>439</v>
      </c>
      <c r="I1990" s="30">
        <v>0</v>
      </c>
      <c r="J1990" s="30">
        <v>1</v>
      </c>
      <c r="K1990" s="30">
        <v>0</v>
      </c>
      <c r="L1990" s="30">
        <v>0</v>
      </c>
      <c r="M1990" s="30" t="s">
        <v>2115</v>
      </c>
      <c r="N1990" s="30">
        <v>2</v>
      </c>
      <c r="O1990" s="22">
        <v>2</v>
      </c>
      <c r="P1990" s="22">
        <v>0</v>
      </c>
      <c r="Q1990" s="22">
        <v>1</v>
      </c>
      <c r="R1990">
        <f>IFERROR(IF(I1990=1,VLOOKUP(F1990,Lookup!$A$2:$B$15,2,FALSE),0),0.5)</f>
        <v>0</v>
      </c>
      <c r="S1990">
        <f>IF(K1990=1,1,IFERROR(IF(H1990="pass",VLOOKUP(F1990,[1]Lookup!$D$2:$E$26,2,FALSE),0),1.6))</f>
        <v>1.6</v>
      </c>
      <c r="T1990" s="6">
        <v>1.635</v>
      </c>
      <c r="U1990" s="6">
        <f t="shared" si="31"/>
        <v>1.635</v>
      </c>
      <c r="V1990" t="s">
        <v>82</v>
      </c>
    </row>
    <row r="1991" spans="1:22" hidden="1">
      <c r="A1991">
        <v>1485</v>
      </c>
      <c r="B1991" s="30">
        <v>2</v>
      </c>
      <c r="C1991" s="30" t="s">
        <v>21</v>
      </c>
      <c r="D1991" s="30" t="s">
        <v>29</v>
      </c>
      <c r="E1991" s="30">
        <v>36</v>
      </c>
      <c r="F1991" s="30">
        <v>64</v>
      </c>
      <c r="G1991" s="30" t="s">
        <v>4360</v>
      </c>
      <c r="H1991" s="30" t="s">
        <v>439</v>
      </c>
      <c r="I1991" s="30">
        <v>0</v>
      </c>
      <c r="J1991" s="30">
        <v>1</v>
      </c>
      <c r="K1991" s="30">
        <v>0</v>
      </c>
      <c r="L1991" s="30">
        <v>0</v>
      </c>
      <c r="M1991" s="30" t="s">
        <v>2135</v>
      </c>
      <c r="N1991" s="30">
        <v>-1</v>
      </c>
      <c r="O1991" s="22">
        <v>-1</v>
      </c>
      <c r="P1991" s="22">
        <v>0</v>
      </c>
      <c r="Q1991" s="22">
        <v>1</v>
      </c>
      <c r="R1991">
        <f>IFERROR(IF(I1991=1,VLOOKUP(F1991,Lookup!$A$2:$B$15,2,FALSE),0),0.5)</f>
        <v>0</v>
      </c>
      <c r="S1991">
        <f>IF(K1991=1,1,IFERROR(IF(H1991="pass",VLOOKUP(F1991,[1]Lookup!$D$2:$E$26,2,FALSE),0),1.6))</f>
        <v>1.6</v>
      </c>
      <c r="T1991" s="6">
        <v>1.5825</v>
      </c>
      <c r="U1991" s="6">
        <f t="shared" si="31"/>
        <v>1.5825</v>
      </c>
      <c r="V1991" t="s">
        <v>103</v>
      </c>
    </row>
    <row r="1992" spans="1:22" hidden="1">
      <c r="A1992">
        <v>1486</v>
      </c>
      <c r="B1992" s="30">
        <v>2</v>
      </c>
      <c r="C1992" s="30" t="s">
        <v>21</v>
      </c>
      <c r="D1992" s="30" t="s">
        <v>29</v>
      </c>
      <c r="E1992" s="30">
        <v>25</v>
      </c>
      <c r="F1992" s="30">
        <v>75</v>
      </c>
      <c r="G1992" s="30" t="s">
        <v>4361</v>
      </c>
      <c r="H1992" s="30" t="s">
        <v>439</v>
      </c>
      <c r="I1992" s="30">
        <v>0</v>
      </c>
      <c r="J1992" s="30">
        <v>1</v>
      </c>
      <c r="K1992" s="30">
        <v>0</v>
      </c>
      <c r="L1992" s="30">
        <v>0</v>
      </c>
      <c r="M1992" s="30" t="s">
        <v>2135</v>
      </c>
      <c r="N1992" s="30">
        <v>-4</v>
      </c>
      <c r="O1992" s="22">
        <v>-4</v>
      </c>
      <c r="P1992" s="22">
        <v>0</v>
      </c>
      <c r="Q1992" s="22">
        <v>1</v>
      </c>
      <c r="R1992">
        <f>IFERROR(IF(I1992=1,VLOOKUP(F1992,Lookup!$A$2:$B$15,2,FALSE),0),0.5)</f>
        <v>0</v>
      </c>
      <c r="S1992">
        <f>IF(K1992=1,1,IFERROR(IF(H1992="pass",VLOOKUP(F1992,[1]Lookup!$D$2:$E$26,2,FALSE),0),1.6))</f>
        <v>1.8</v>
      </c>
      <c r="T1992" s="6">
        <v>1.53</v>
      </c>
      <c r="U1992" s="6">
        <f t="shared" si="31"/>
        <v>1.7082000000000002</v>
      </c>
      <c r="V1992" t="s">
        <v>103</v>
      </c>
    </row>
    <row r="1993" spans="1:22" hidden="1">
      <c r="A1993">
        <v>1487</v>
      </c>
      <c r="B1993" s="30">
        <v>2</v>
      </c>
      <c r="C1993" s="30" t="s">
        <v>21</v>
      </c>
      <c r="D1993" s="30" t="s">
        <v>29</v>
      </c>
      <c r="E1993" s="30">
        <v>25</v>
      </c>
      <c r="F1993" s="30">
        <v>75</v>
      </c>
      <c r="G1993" s="30" t="s">
        <v>4362</v>
      </c>
      <c r="H1993" s="30" t="s">
        <v>439</v>
      </c>
      <c r="I1993" s="30">
        <v>0</v>
      </c>
      <c r="J1993" s="30">
        <v>1</v>
      </c>
      <c r="K1993" s="30">
        <v>0</v>
      </c>
      <c r="L1993" s="30">
        <v>0</v>
      </c>
      <c r="M1993" s="30" t="s">
        <v>2119</v>
      </c>
      <c r="N1993" s="30">
        <v>16</v>
      </c>
      <c r="O1993" s="22">
        <v>16</v>
      </c>
      <c r="P1993" s="22">
        <v>0</v>
      </c>
      <c r="Q1993" s="22">
        <v>1</v>
      </c>
      <c r="R1993">
        <f>IFERROR(IF(I1993=1,VLOOKUP(F1993,Lookup!$A$2:$B$15,2,FALSE),0),0.5)</f>
        <v>0</v>
      </c>
      <c r="S1993">
        <f>IF(K1993=1,1,IFERROR(IF(H1993="pass",VLOOKUP(F1993,[1]Lookup!$D$2:$E$26,2,FALSE),0),1.6))</f>
        <v>1.8</v>
      </c>
      <c r="T1993" s="6">
        <v>1.8800000000000001</v>
      </c>
      <c r="U1993" s="6">
        <f t="shared" si="31"/>
        <v>1.8272000000000004</v>
      </c>
      <c r="V1993" t="s">
        <v>464</v>
      </c>
    </row>
    <row r="1994" spans="1:22" hidden="1">
      <c r="A1994">
        <v>1490</v>
      </c>
      <c r="B1994" s="30">
        <v>2</v>
      </c>
      <c r="C1994" s="30" t="s">
        <v>21</v>
      </c>
      <c r="D1994" s="30" t="s">
        <v>29</v>
      </c>
      <c r="E1994" s="30">
        <v>2</v>
      </c>
      <c r="F1994" s="30">
        <v>98</v>
      </c>
      <c r="G1994" s="30" t="s">
        <v>4365</v>
      </c>
      <c r="H1994" s="30" t="s">
        <v>439</v>
      </c>
      <c r="I1994" s="30">
        <v>0</v>
      </c>
      <c r="J1994" s="30">
        <v>1</v>
      </c>
      <c r="K1994" s="30">
        <v>0</v>
      </c>
      <c r="L1994" s="30">
        <v>0</v>
      </c>
      <c r="M1994" s="30" t="s">
        <v>2115</v>
      </c>
      <c r="N1994" s="30" t="s">
        <v>589</v>
      </c>
      <c r="O1994" s="22">
        <v>0</v>
      </c>
      <c r="P1994" s="22">
        <v>0</v>
      </c>
      <c r="Q1994" s="22">
        <v>0</v>
      </c>
      <c r="R1994">
        <f>IFERROR(IF(I1994=1,VLOOKUP(F1994,Lookup!$A$2:$B$15,2,FALSE),0),0.5)</f>
        <v>0</v>
      </c>
      <c r="S1994">
        <f>IF(K1994=1,1,IFERROR(IF(H1994="pass",VLOOKUP(F1994,[1]Lookup!$D$2:$E$26,2,FALSE),0),1.6))</f>
        <v>3.7</v>
      </c>
      <c r="T1994" s="6">
        <v>0</v>
      </c>
      <c r="U1994" s="6">
        <f t="shared" si="31"/>
        <v>3.7</v>
      </c>
      <c r="V1994" t="s">
        <v>82</v>
      </c>
    </row>
    <row r="1995" spans="1:22" hidden="1">
      <c r="A1995">
        <v>1491</v>
      </c>
      <c r="B1995" s="30">
        <v>2</v>
      </c>
      <c r="C1995" s="30" t="s">
        <v>29</v>
      </c>
      <c r="D1995" s="30" t="s">
        <v>21</v>
      </c>
      <c r="E1995" s="30">
        <v>68</v>
      </c>
      <c r="F1995" s="30">
        <v>32</v>
      </c>
      <c r="G1995" s="30" t="s">
        <v>4366</v>
      </c>
      <c r="H1995" s="30" t="s">
        <v>439</v>
      </c>
      <c r="I1995" s="30">
        <v>0</v>
      </c>
      <c r="J1995" s="30">
        <v>1</v>
      </c>
      <c r="K1995" s="30">
        <v>0</v>
      </c>
      <c r="L1995" s="30">
        <v>0</v>
      </c>
      <c r="M1995" s="30" t="s">
        <v>1411</v>
      </c>
      <c r="N1995" s="30">
        <v>3</v>
      </c>
      <c r="O1995" s="22">
        <v>3</v>
      </c>
      <c r="P1995" s="22">
        <v>0</v>
      </c>
      <c r="Q1995" s="22">
        <v>1</v>
      </c>
      <c r="R1995">
        <f>IFERROR(IF(I1995=1,VLOOKUP(F1995,Lookup!$A$2:$B$15,2,FALSE),0),0.5)</f>
        <v>0</v>
      </c>
      <c r="S1995">
        <f>IF(K1995=1,1,IFERROR(IF(H1995="pass",VLOOKUP(F1995,[1]Lookup!$D$2:$E$26,2,FALSE),0),1.6))</f>
        <v>1.6</v>
      </c>
      <c r="T1995" s="6">
        <v>1.6525000000000001</v>
      </c>
      <c r="U1995" s="6">
        <f t="shared" si="31"/>
        <v>1.6525000000000001</v>
      </c>
      <c r="V1995" t="s">
        <v>137</v>
      </c>
    </row>
    <row r="1996" spans="1:22" hidden="1">
      <c r="A1996">
        <v>1492</v>
      </c>
      <c r="B1996" s="30">
        <v>2</v>
      </c>
      <c r="C1996" s="30" t="s">
        <v>29</v>
      </c>
      <c r="D1996" s="30" t="s">
        <v>21</v>
      </c>
      <c r="E1996" s="30">
        <v>64</v>
      </c>
      <c r="F1996" s="30">
        <v>36</v>
      </c>
      <c r="G1996" s="30" t="s">
        <v>4367</v>
      </c>
      <c r="H1996" s="30" t="s">
        <v>439</v>
      </c>
      <c r="I1996" s="30">
        <v>0</v>
      </c>
      <c r="J1996" s="30">
        <v>1</v>
      </c>
      <c r="K1996" s="30">
        <v>0</v>
      </c>
      <c r="L1996" s="30">
        <v>0</v>
      </c>
      <c r="M1996" s="30" t="s">
        <v>4368</v>
      </c>
      <c r="N1996" s="30">
        <v>18</v>
      </c>
      <c r="O1996" s="22">
        <v>18</v>
      </c>
      <c r="P1996" s="22">
        <v>0</v>
      </c>
      <c r="Q1996" s="22">
        <v>1</v>
      </c>
      <c r="R1996">
        <f>IFERROR(IF(I1996=1,VLOOKUP(F1996,Lookup!$A$2:$B$15,2,FALSE),0),0.5)</f>
        <v>0</v>
      </c>
      <c r="S1996">
        <f>IF(K1996=1,1,IFERROR(IF(H1996="pass",VLOOKUP(F1996,[1]Lookup!$D$2:$E$26,2,FALSE),0),1.6))</f>
        <v>1.6</v>
      </c>
      <c r="T1996" s="6">
        <v>1.915</v>
      </c>
      <c r="U1996" s="6">
        <f t="shared" si="31"/>
        <v>1.915</v>
      </c>
      <c r="V1996" t="s">
        <v>2770</v>
      </c>
    </row>
    <row r="1997" spans="1:22" hidden="1">
      <c r="A1997">
        <v>1493</v>
      </c>
      <c r="B1997" s="30">
        <v>2</v>
      </c>
      <c r="C1997" s="30" t="s">
        <v>29</v>
      </c>
      <c r="D1997" s="30" t="s">
        <v>21</v>
      </c>
      <c r="E1997" s="30">
        <v>37</v>
      </c>
      <c r="F1997" s="30">
        <v>63</v>
      </c>
      <c r="G1997" s="30" t="s">
        <v>4369</v>
      </c>
      <c r="H1997" s="30" t="s">
        <v>439</v>
      </c>
      <c r="I1997" s="30">
        <v>0</v>
      </c>
      <c r="J1997" s="30">
        <v>1</v>
      </c>
      <c r="K1997" s="30">
        <v>0</v>
      </c>
      <c r="L1997" s="30">
        <v>0</v>
      </c>
      <c r="M1997" s="30" t="s">
        <v>1411</v>
      </c>
      <c r="N1997" s="30">
        <v>2</v>
      </c>
      <c r="O1997" s="22">
        <v>2</v>
      </c>
      <c r="P1997" s="22">
        <v>0</v>
      </c>
      <c r="Q1997" s="22">
        <v>1</v>
      </c>
      <c r="R1997">
        <f>IFERROR(IF(I1997=1,VLOOKUP(F1997,Lookup!$A$2:$B$15,2,FALSE),0),0.5)</f>
        <v>0</v>
      </c>
      <c r="S1997">
        <f>IF(K1997=1,1,IFERROR(IF(H1997="pass",VLOOKUP(F1997,[1]Lookup!$D$2:$E$26,2,FALSE),0),1.6))</f>
        <v>1.6</v>
      </c>
      <c r="T1997" s="6">
        <v>1.635</v>
      </c>
      <c r="U1997" s="6">
        <f t="shared" si="31"/>
        <v>1.635</v>
      </c>
      <c r="V1997" t="s">
        <v>137</v>
      </c>
    </row>
    <row r="1998" spans="1:22" hidden="1">
      <c r="A1998">
        <v>1494</v>
      </c>
      <c r="B1998" s="30">
        <v>2</v>
      </c>
      <c r="C1998" s="30" t="s">
        <v>29</v>
      </c>
      <c r="D1998" s="30" t="s">
        <v>21</v>
      </c>
      <c r="E1998" s="30">
        <v>37</v>
      </c>
      <c r="F1998" s="30">
        <v>63</v>
      </c>
      <c r="G1998" s="30" t="s">
        <v>4370</v>
      </c>
      <c r="H1998" s="30" t="s">
        <v>439</v>
      </c>
      <c r="I1998" s="30">
        <v>0</v>
      </c>
      <c r="J1998" s="30">
        <v>1</v>
      </c>
      <c r="K1998" s="30">
        <v>0</v>
      </c>
      <c r="L1998" s="30">
        <v>0</v>
      </c>
      <c r="M1998" s="30" t="s">
        <v>1455</v>
      </c>
      <c r="N1998" s="30">
        <v>10</v>
      </c>
      <c r="O1998" s="22">
        <v>10</v>
      </c>
      <c r="P1998" s="22">
        <v>0</v>
      </c>
      <c r="Q1998" s="22">
        <v>1</v>
      </c>
      <c r="R1998">
        <f>IFERROR(IF(I1998=1,VLOOKUP(F1998,Lookup!$A$2:$B$15,2,FALSE),0),0.5)</f>
        <v>0</v>
      </c>
      <c r="S1998">
        <f>IF(K1998=1,1,IFERROR(IF(H1998="pass",VLOOKUP(F1998,[1]Lookup!$D$2:$E$26,2,FALSE),0),1.6))</f>
        <v>1.6</v>
      </c>
      <c r="T1998" s="6">
        <v>1.7750000000000001</v>
      </c>
      <c r="U1998" s="6">
        <f t="shared" si="31"/>
        <v>1.7750000000000001</v>
      </c>
      <c r="V1998" t="s">
        <v>402</v>
      </c>
    </row>
    <row r="1999" spans="1:22" hidden="1">
      <c r="A1999">
        <v>1495</v>
      </c>
      <c r="B1999" s="30">
        <v>2</v>
      </c>
      <c r="C1999" s="30" t="s">
        <v>29</v>
      </c>
      <c r="D1999" s="30" t="s">
        <v>21</v>
      </c>
      <c r="E1999" s="30">
        <v>37</v>
      </c>
      <c r="F1999" s="30">
        <v>63</v>
      </c>
      <c r="G1999" s="30" t="s">
        <v>4371</v>
      </c>
      <c r="H1999" s="30" t="s">
        <v>439</v>
      </c>
      <c r="I1999" s="30">
        <v>0</v>
      </c>
      <c r="J1999" s="30">
        <v>1</v>
      </c>
      <c r="K1999" s="30">
        <v>0</v>
      </c>
      <c r="L1999" s="30">
        <v>0</v>
      </c>
      <c r="M1999" s="30" t="s">
        <v>609</v>
      </c>
      <c r="N1999" s="30">
        <v>31</v>
      </c>
      <c r="O1999" s="22">
        <v>31</v>
      </c>
      <c r="P1999" s="22">
        <v>0</v>
      </c>
      <c r="Q1999" s="22">
        <v>1</v>
      </c>
      <c r="R1999">
        <f>IFERROR(IF(I1999=1,VLOOKUP(F1999,Lookup!$A$2:$B$15,2,FALSE),0),0.5)</f>
        <v>0</v>
      </c>
      <c r="S1999">
        <f>IF(K1999=1,1,IFERROR(IF(H1999="pass",VLOOKUP(F1999,[1]Lookup!$D$2:$E$26,2,FALSE),0),1.6))</f>
        <v>1.6</v>
      </c>
      <c r="T1999" s="6">
        <v>2.1425000000000001</v>
      </c>
      <c r="U1999" s="6">
        <f t="shared" si="31"/>
        <v>2.1425000000000001</v>
      </c>
      <c r="V1999" t="s">
        <v>387</v>
      </c>
    </row>
    <row r="2000" spans="1:22" hidden="1">
      <c r="A2000">
        <v>1498</v>
      </c>
      <c r="B2000" s="30">
        <v>2</v>
      </c>
      <c r="C2000" s="30" t="s">
        <v>21</v>
      </c>
      <c r="D2000" s="30" t="s">
        <v>29</v>
      </c>
      <c r="E2000" s="30">
        <v>45</v>
      </c>
      <c r="F2000" s="30">
        <v>55</v>
      </c>
      <c r="G2000" s="30" t="s">
        <v>4374</v>
      </c>
      <c r="H2000" s="30" t="s">
        <v>439</v>
      </c>
      <c r="I2000" s="30">
        <v>0</v>
      </c>
      <c r="J2000" s="30">
        <v>1</v>
      </c>
      <c r="K2000" s="30">
        <v>0</v>
      </c>
      <c r="L2000" s="30">
        <v>0</v>
      </c>
      <c r="M2000" s="30" t="s">
        <v>2115</v>
      </c>
      <c r="N2000" s="30">
        <v>6</v>
      </c>
      <c r="O2000" s="22">
        <v>6</v>
      </c>
      <c r="P2000" s="22">
        <v>0</v>
      </c>
      <c r="Q2000" s="22">
        <v>1</v>
      </c>
      <c r="R2000">
        <f>IFERROR(IF(I2000=1,VLOOKUP(F2000,Lookup!$A$2:$B$15,2,FALSE),0),0.5)</f>
        <v>0</v>
      </c>
      <c r="S2000">
        <f>IF(K2000=1,1,IFERROR(IF(H2000="pass",VLOOKUP(F2000,[1]Lookup!$D$2:$E$26,2,FALSE),0),1.6))</f>
        <v>1.6</v>
      </c>
      <c r="T2000" s="6">
        <v>1.7050000000000001</v>
      </c>
      <c r="U2000" s="6">
        <f t="shared" si="31"/>
        <v>1.7050000000000001</v>
      </c>
      <c r="V2000" t="s">
        <v>82</v>
      </c>
    </row>
    <row r="2001" spans="1:22" hidden="1">
      <c r="A2001">
        <v>1503</v>
      </c>
      <c r="B2001" s="30">
        <v>2</v>
      </c>
      <c r="C2001" s="30" t="s">
        <v>21</v>
      </c>
      <c r="D2001" s="30" t="s">
        <v>29</v>
      </c>
      <c r="E2001" s="30">
        <v>74</v>
      </c>
      <c r="F2001" s="30">
        <v>26</v>
      </c>
      <c r="G2001" s="30" t="s">
        <v>4379</v>
      </c>
      <c r="H2001" s="30" t="s">
        <v>439</v>
      </c>
      <c r="I2001" s="30">
        <v>0</v>
      </c>
      <c r="J2001" s="30">
        <v>1</v>
      </c>
      <c r="K2001" s="30">
        <v>0</v>
      </c>
      <c r="L2001" s="30">
        <v>0</v>
      </c>
      <c r="M2001" s="30" t="s">
        <v>2105</v>
      </c>
      <c r="N2001" s="30">
        <v>-1</v>
      </c>
      <c r="O2001" s="22">
        <v>-1</v>
      </c>
      <c r="P2001" s="22">
        <v>0</v>
      </c>
      <c r="Q2001" s="22">
        <v>1</v>
      </c>
      <c r="R2001">
        <f>IFERROR(IF(I2001=1,VLOOKUP(F2001,Lookup!$A$2:$B$15,2,FALSE),0),0.5)</f>
        <v>0</v>
      </c>
      <c r="S2001">
        <f>IF(K2001=1,1,IFERROR(IF(H2001="pass",VLOOKUP(F2001,[1]Lookup!$D$2:$E$26,2,FALSE),0),1.6))</f>
        <v>1.6</v>
      </c>
      <c r="T2001" s="6">
        <v>1.5825</v>
      </c>
      <c r="U2001" s="6">
        <f t="shared" si="31"/>
        <v>1.5825</v>
      </c>
      <c r="V2001" t="s">
        <v>63</v>
      </c>
    </row>
    <row r="2002" spans="1:22" hidden="1">
      <c r="A2002">
        <v>1504</v>
      </c>
      <c r="B2002" s="30">
        <v>2</v>
      </c>
      <c r="C2002" s="30" t="s">
        <v>21</v>
      </c>
      <c r="D2002" s="30" t="s">
        <v>29</v>
      </c>
      <c r="E2002" s="30">
        <v>52</v>
      </c>
      <c r="F2002" s="30">
        <v>48</v>
      </c>
      <c r="G2002" s="30" t="s">
        <v>4380</v>
      </c>
      <c r="H2002" s="30" t="s">
        <v>439</v>
      </c>
      <c r="I2002" s="30">
        <v>0</v>
      </c>
      <c r="J2002" s="30">
        <v>1</v>
      </c>
      <c r="K2002" s="30">
        <v>0</v>
      </c>
      <c r="L2002" s="30">
        <v>0</v>
      </c>
      <c r="M2002" s="30" t="s">
        <v>4324</v>
      </c>
      <c r="N2002" s="30">
        <v>5</v>
      </c>
      <c r="O2002" s="22">
        <v>5</v>
      </c>
      <c r="P2002" s="22">
        <v>0</v>
      </c>
      <c r="Q2002" s="22">
        <v>1</v>
      </c>
      <c r="R2002">
        <f>IFERROR(IF(I2002=1,VLOOKUP(F2002,Lookup!$A$2:$B$15,2,FALSE),0),0.5)</f>
        <v>0</v>
      </c>
      <c r="S2002">
        <f>IF(K2002=1,1,IFERROR(IF(H2002="pass",VLOOKUP(F2002,[1]Lookup!$D$2:$E$26,2,FALSE),0),1.6))</f>
        <v>1.6</v>
      </c>
      <c r="T2002" s="6">
        <v>1.6875</v>
      </c>
      <c r="U2002" s="6">
        <f t="shared" si="31"/>
        <v>1.6875</v>
      </c>
      <c r="V2002" t="s">
        <v>2813</v>
      </c>
    </row>
    <row r="2003" spans="1:22" hidden="1">
      <c r="A2003">
        <v>1506</v>
      </c>
      <c r="B2003" s="30">
        <v>2</v>
      </c>
      <c r="C2003" s="30" t="s">
        <v>21</v>
      </c>
      <c r="D2003" s="30" t="s">
        <v>29</v>
      </c>
      <c r="E2003" s="30">
        <v>34</v>
      </c>
      <c r="F2003" s="30">
        <v>66</v>
      </c>
      <c r="G2003" s="30" t="s">
        <v>4382</v>
      </c>
      <c r="H2003" s="30" t="s">
        <v>439</v>
      </c>
      <c r="I2003" s="30">
        <v>0</v>
      </c>
      <c r="J2003" s="30">
        <v>1</v>
      </c>
      <c r="K2003" s="30">
        <v>0</v>
      </c>
      <c r="L2003" s="30">
        <v>0</v>
      </c>
      <c r="M2003" s="30" t="s">
        <v>2105</v>
      </c>
      <c r="N2003" s="30">
        <v>2</v>
      </c>
      <c r="O2003" s="22">
        <v>2</v>
      </c>
      <c r="P2003" s="22">
        <v>0</v>
      </c>
      <c r="Q2003" s="22">
        <v>1</v>
      </c>
      <c r="R2003">
        <f>IFERROR(IF(I2003=1,VLOOKUP(F2003,Lookup!$A$2:$B$15,2,FALSE),0),0.5)</f>
        <v>0</v>
      </c>
      <c r="S2003">
        <f>IF(K2003=1,1,IFERROR(IF(H2003="pass",VLOOKUP(F2003,[1]Lookup!$D$2:$E$26,2,FALSE),0),1.6))</f>
        <v>1.6</v>
      </c>
      <c r="T2003" s="6">
        <v>1.635</v>
      </c>
      <c r="U2003" s="6">
        <f t="shared" si="31"/>
        <v>1.635</v>
      </c>
      <c r="V2003" t="s">
        <v>63</v>
      </c>
    </row>
    <row r="2004" spans="1:22" hidden="1">
      <c r="A2004">
        <v>1507</v>
      </c>
      <c r="B2004" s="30">
        <v>2</v>
      </c>
      <c r="C2004" s="30" t="s">
        <v>21</v>
      </c>
      <c r="D2004" s="30" t="s">
        <v>29</v>
      </c>
      <c r="E2004" s="30">
        <v>26</v>
      </c>
      <c r="F2004" s="30">
        <v>74</v>
      </c>
      <c r="G2004" s="30" t="s">
        <v>4383</v>
      </c>
      <c r="H2004" s="30" t="s">
        <v>439</v>
      </c>
      <c r="I2004" s="30">
        <v>0</v>
      </c>
      <c r="J2004" s="30">
        <v>1</v>
      </c>
      <c r="K2004" s="30">
        <v>0</v>
      </c>
      <c r="L2004" s="30">
        <v>0</v>
      </c>
      <c r="M2004" s="30" t="s">
        <v>2156</v>
      </c>
      <c r="N2004" s="30">
        <v>26</v>
      </c>
      <c r="O2004" s="22">
        <v>26</v>
      </c>
      <c r="P2004" s="22">
        <v>0</v>
      </c>
      <c r="Q2004" s="22">
        <v>1</v>
      </c>
      <c r="R2004">
        <f>IFERROR(IF(I2004=1,VLOOKUP(F2004,Lookup!$A$2:$B$15,2,FALSE),0),0.5)</f>
        <v>0</v>
      </c>
      <c r="S2004">
        <f>IF(K2004=1,1,IFERROR(IF(H2004="pass",VLOOKUP(F2004,[1]Lookup!$D$2:$E$26,2,FALSE),0),1.6))</f>
        <v>1.6</v>
      </c>
      <c r="T2004" s="6">
        <v>2.0550000000000002</v>
      </c>
      <c r="U2004" s="6">
        <f t="shared" si="31"/>
        <v>2.0550000000000002</v>
      </c>
      <c r="V2004" t="s">
        <v>157</v>
      </c>
    </row>
    <row r="2005" spans="1:22" hidden="1">
      <c r="A2005">
        <v>1508</v>
      </c>
      <c r="B2005" s="30">
        <v>2</v>
      </c>
      <c r="C2005" s="30" t="s">
        <v>21</v>
      </c>
      <c r="D2005" s="30" t="s">
        <v>29</v>
      </c>
      <c r="E2005" s="30">
        <v>26</v>
      </c>
      <c r="F2005" s="30">
        <v>74</v>
      </c>
      <c r="G2005" s="30" t="s">
        <v>4384</v>
      </c>
      <c r="H2005" s="30" t="s">
        <v>439</v>
      </c>
      <c r="I2005" s="30">
        <v>0</v>
      </c>
      <c r="J2005" s="30">
        <v>1</v>
      </c>
      <c r="K2005" s="30">
        <v>0</v>
      </c>
      <c r="L2005" s="30">
        <v>0</v>
      </c>
      <c r="M2005" s="30" t="s">
        <v>2109</v>
      </c>
      <c r="N2005" s="30">
        <v>-2</v>
      </c>
      <c r="O2005" s="22">
        <v>-2</v>
      </c>
      <c r="P2005" s="22">
        <v>0</v>
      </c>
      <c r="Q2005" s="22">
        <v>1</v>
      </c>
      <c r="R2005">
        <f>IFERROR(IF(I2005=1,VLOOKUP(F2005,Lookup!$A$2:$B$15,2,FALSE),0),0.5)</f>
        <v>0</v>
      </c>
      <c r="S2005">
        <f>IF(K2005=1,1,IFERROR(IF(H2005="pass",VLOOKUP(F2005,[1]Lookup!$D$2:$E$26,2,FALSE),0),1.6))</f>
        <v>1.6</v>
      </c>
      <c r="T2005" s="6">
        <v>1.5650000000000002</v>
      </c>
      <c r="U2005" s="6">
        <f t="shared" si="31"/>
        <v>1.5650000000000002</v>
      </c>
      <c r="V2005" t="s">
        <v>542</v>
      </c>
    </row>
    <row r="2006" spans="1:22" hidden="1">
      <c r="A2006">
        <v>1514</v>
      </c>
      <c r="B2006" s="30">
        <v>2</v>
      </c>
      <c r="C2006" s="30" t="s">
        <v>21</v>
      </c>
      <c r="D2006" s="30" t="s">
        <v>29</v>
      </c>
      <c r="E2006" s="30">
        <v>51</v>
      </c>
      <c r="F2006" s="30">
        <v>49</v>
      </c>
      <c r="G2006" s="30" t="s">
        <v>4390</v>
      </c>
      <c r="H2006" s="30" t="s">
        <v>439</v>
      </c>
      <c r="I2006" s="30">
        <v>0</v>
      </c>
      <c r="J2006" s="30">
        <v>1</v>
      </c>
      <c r="K2006" s="30">
        <v>0</v>
      </c>
      <c r="L2006" s="30">
        <v>0</v>
      </c>
      <c r="M2006" s="30" t="s">
        <v>2115</v>
      </c>
      <c r="N2006" s="30">
        <v>11</v>
      </c>
      <c r="O2006" s="22">
        <v>11</v>
      </c>
      <c r="P2006" s="22">
        <v>0</v>
      </c>
      <c r="Q2006" s="22">
        <v>1</v>
      </c>
      <c r="R2006">
        <f>IFERROR(IF(I2006=1,VLOOKUP(F2006,Lookup!$A$2:$B$15,2,FALSE),0),0.5)</f>
        <v>0</v>
      </c>
      <c r="S2006">
        <f>IF(K2006=1,1,IFERROR(IF(H2006="pass",VLOOKUP(F2006,[1]Lookup!$D$2:$E$26,2,FALSE),0),1.6))</f>
        <v>1.6</v>
      </c>
      <c r="T2006" s="6">
        <v>1.7925</v>
      </c>
      <c r="U2006" s="6">
        <f t="shared" si="31"/>
        <v>1.7925</v>
      </c>
      <c r="V2006" t="s">
        <v>82</v>
      </c>
    </row>
    <row r="2007" spans="1:22" hidden="1">
      <c r="A2007">
        <v>1521</v>
      </c>
      <c r="B2007" s="30">
        <v>2</v>
      </c>
      <c r="C2007" s="30" t="s">
        <v>29</v>
      </c>
      <c r="D2007" s="30" t="s">
        <v>21</v>
      </c>
      <c r="E2007" s="30">
        <v>4</v>
      </c>
      <c r="F2007" s="30">
        <v>96</v>
      </c>
      <c r="G2007" s="30" t="s">
        <v>4397</v>
      </c>
      <c r="H2007" s="30" t="s">
        <v>439</v>
      </c>
      <c r="I2007" s="30">
        <v>0</v>
      </c>
      <c r="J2007" s="30">
        <v>1</v>
      </c>
      <c r="K2007" s="30">
        <v>0</v>
      </c>
      <c r="L2007" s="30">
        <v>0</v>
      </c>
      <c r="M2007" s="30" t="s">
        <v>1459</v>
      </c>
      <c r="N2007" s="30">
        <v>1</v>
      </c>
      <c r="O2007" s="22">
        <v>1</v>
      </c>
      <c r="P2007" s="22">
        <v>0</v>
      </c>
      <c r="Q2007" s="22">
        <v>1</v>
      </c>
      <c r="R2007">
        <f>IFERROR(IF(I2007=1,VLOOKUP(F2007,Lookup!$A$2:$B$15,2,FALSE),0),0.5)</f>
        <v>0</v>
      </c>
      <c r="S2007">
        <f>IF(K2007=1,1,IFERROR(IF(H2007="pass",VLOOKUP(F2007,[1]Lookup!$D$2:$E$26,2,FALSE),0),1.6))</f>
        <v>3.2</v>
      </c>
      <c r="T2007" s="6">
        <v>1.6175000000000002</v>
      </c>
      <c r="U2007" s="6">
        <f t="shared" si="31"/>
        <v>3.2</v>
      </c>
      <c r="V2007" t="s">
        <v>178</v>
      </c>
    </row>
    <row r="2008" spans="1:22" hidden="1">
      <c r="A2008">
        <v>1525</v>
      </c>
      <c r="B2008" s="30">
        <v>2</v>
      </c>
      <c r="C2008" s="30" t="s">
        <v>21</v>
      </c>
      <c r="D2008" s="30" t="s">
        <v>29</v>
      </c>
      <c r="E2008" s="30">
        <v>73</v>
      </c>
      <c r="F2008" s="30">
        <v>27</v>
      </c>
      <c r="G2008" s="30" t="s">
        <v>4401</v>
      </c>
      <c r="H2008" s="30" t="s">
        <v>439</v>
      </c>
      <c r="I2008" s="30">
        <v>0</v>
      </c>
      <c r="J2008" s="30">
        <v>1</v>
      </c>
      <c r="K2008" s="30">
        <v>0</v>
      </c>
      <c r="L2008" s="30">
        <v>0</v>
      </c>
      <c r="M2008" s="30" t="s">
        <v>2156</v>
      </c>
      <c r="N2008" s="30">
        <v>3</v>
      </c>
      <c r="O2008" s="22">
        <v>3</v>
      </c>
      <c r="P2008" s="22">
        <v>0</v>
      </c>
      <c r="Q2008" s="22">
        <v>1</v>
      </c>
      <c r="R2008">
        <f>IFERROR(IF(I2008=1,VLOOKUP(F2008,Lookup!$A$2:$B$15,2,FALSE),0),0.5)</f>
        <v>0</v>
      </c>
      <c r="S2008">
        <f>IF(K2008=1,1,IFERROR(IF(H2008="pass",VLOOKUP(F2008,[1]Lookup!$D$2:$E$26,2,FALSE),0),1.6))</f>
        <v>1.6</v>
      </c>
      <c r="T2008" s="6">
        <v>1.6525000000000001</v>
      </c>
      <c r="U2008" s="6">
        <f t="shared" si="31"/>
        <v>1.6525000000000001</v>
      </c>
      <c r="V2008" t="s">
        <v>157</v>
      </c>
    </row>
    <row r="2009" spans="1:22" hidden="1">
      <c r="A2009">
        <v>1526</v>
      </c>
      <c r="B2009" s="30">
        <v>2</v>
      </c>
      <c r="C2009" s="30" t="s">
        <v>21</v>
      </c>
      <c r="D2009" s="30" t="s">
        <v>29</v>
      </c>
      <c r="E2009" s="30">
        <v>69</v>
      </c>
      <c r="F2009" s="30">
        <v>31</v>
      </c>
      <c r="G2009" s="30" t="s">
        <v>4402</v>
      </c>
      <c r="H2009" s="30" t="s">
        <v>439</v>
      </c>
      <c r="I2009" s="30">
        <v>0</v>
      </c>
      <c r="J2009" s="30">
        <v>1</v>
      </c>
      <c r="K2009" s="30">
        <v>0</v>
      </c>
      <c r="L2009" s="30">
        <v>0</v>
      </c>
      <c r="M2009" s="30" t="s">
        <v>2105</v>
      </c>
      <c r="N2009" s="30">
        <v>4</v>
      </c>
      <c r="O2009" s="22">
        <v>4</v>
      </c>
      <c r="P2009" s="22">
        <v>0</v>
      </c>
      <c r="Q2009" s="22">
        <v>1</v>
      </c>
      <c r="R2009">
        <f>IFERROR(IF(I2009=1,VLOOKUP(F2009,Lookup!$A$2:$B$15,2,FALSE),0),0.5)</f>
        <v>0</v>
      </c>
      <c r="S2009">
        <f>IF(K2009=1,1,IFERROR(IF(H2009="pass",VLOOKUP(F2009,[1]Lookup!$D$2:$E$26,2,FALSE),0),1.6))</f>
        <v>1.6</v>
      </c>
      <c r="T2009" s="6">
        <v>1.6700000000000002</v>
      </c>
      <c r="U2009" s="6">
        <f t="shared" si="31"/>
        <v>1.6700000000000002</v>
      </c>
      <c r="V2009" t="s">
        <v>63</v>
      </c>
    </row>
    <row r="2010" spans="1:22" hidden="1">
      <c r="A2010">
        <v>1527</v>
      </c>
      <c r="B2010" s="30">
        <v>2</v>
      </c>
      <c r="C2010" s="30" t="s">
        <v>21</v>
      </c>
      <c r="D2010" s="30" t="s">
        <v>29</v>
      </c>
      <c r="E2010" s="30">
        <v>61</v>
      </c>
      <c r="F2010" s="30">
        <v>39</v>
      </c>
      <c r="G2010" s="30" t="s">
        <v>4403</v>
      </c>
      <c r="H2010" s="30" t="s">
        <v>439</v>
      </c>
      <c r="I2010" s="30">
        <v>0</v>
      </c>
      <c r="J2010" s="30">
        <v>1</v>
      </c>
      <c r="K2010" s="30">
        <v>0</v>
      </c>
      <c r="L2010" s="30">
        <v>0</v>
      </c>
      <c r="M2010" s="30" t="s">
        <v>4324</v>
      </c>
      <c r="N2010" s="30">
        <v>11</v>
      </c>
      <c r="O2010" s="22">
        <v>11</v>
      </c>
      <c r="P2010" s="22">
        <v>0</v>
      </c>
      <c r="Q2010" s="22">
        <v>1</v>
      </c>
      <c r="R2010">
        <f>IFERROR(IF(I2010=1,VLOOKUP(F2010,Lookup!$A$2:$B$15,2,FALSE),0),0.5)</f>
        <v>0</v>
      </c>
      <c r="S2010">
        <f>IF(K2010=1,1,IFERROR(IF(H2010="pass",VLOOKUP(F2010,[1]Lookup!$D$2:$E$26,2,FALSE),0),1.6))</f>
        <v>1.6</v>
      </c>
      <c r="T2010" s="6">
        <v>1.7925</v>
      </c>
      <c r="U2010" s="6">
        <f t="shared" si="31"/>
        <v>1.7925</v>
      </c>
      <c r="V2010" t="s">
        <v>2813</v>
      </c>
    </row>
    <row r="2011" spans="1:22" hidden="1">
      <c r="A2011">
        <v>1529</v>
      </c>
      <c r="B2011" s="30">
        <v>2</v>
      </c>
      <c r="C2011" s="30" t="s">
        <v>21</v>
      </c>
      <c r="D2011" s="30" t="s">
        <v>29</v>
      </c>
      <c r="E2011" s="30">
        <v>52</v>
      </c>
      <c r="F2011" s="30">
        <v>48</v>
      </c>
      <c r="G2011" s="30" t="s">
        <v>4405</v>
      </c>
      <c r="H2011" s="30" t="s">
        <v>439</v>
      </c>
      <c r="I2011" s="30">
        <v>0</v>
      </c>
      <c r="J2011" s="30">
        <v>1</v>
      </c>
      <c r="K2011" s="30">
        <v>0</v>
      </c>
      <c r="L2011" s="30">
        <v>0</v>
      </c>
      <c r="M2011" s="30" t="s">
        <v>2115</v>
      </c>
      <c r="N2011" s="30">
        <v>12</v>
      </c>
      <c r="O2011" s="22">
        <v>12</v>
      </c>
      <c r="P2011" s="22">
        <v>0</v>
      </c>
      <c r="Q2011" s="22">
        <v>1</v>
      </c>
      <c r="R2011">
        <f>IFERROR(IF(I2011=1,VLOOKUP(F2011,Lookup!$A$2:$B$15,2,FALSE),0),0.5)</f>
        <v>0</v>
      </c>
      <c r="S2011">
        <f>IF(K2011=1,1,IFERROR(IF(H2011="pass",VLOOKUP(F2011,[1]Lookup!$D$2:$E$26,2,FALSE),0),1.6))</f>
        <v>1.6</v>
      </c>
      <c r="T2011" s="6">
        <v>1.81</v>
      </c>
      <c r="U2011" s="6">
        <f t="shared" si="31"/>
        <v>1.81</v>
      </c>
      <c r="V2011" t="s">
        <v>82</v>
      </c>
    </row>
    <row r="2012" spans="1:22" hidden="1">
      <c r="A2012">
        <v>1533</v>
      </c>
      <c r="B2012" s="30">
        <v>2</v>
      </c>
      <c r="C2012" s="30" t="s">
        <v>21</v>
      </c>
      <c r="D2012" s="30" t="s">
        <v>29</v>
      </c>
      <c r="E2012" s="30">
        <v>53</v>
      </c>
      <c r="F2012" s="30">
        <v>47</v>
      </c>
      <c r="G2012" s="30" t="s">
        <v>4409</v>
      </c>
      <c r="H2012" s="30" t="s">
        <v>439</v>
      </c>
      <c r="I2012" s="30">
        <v>0</v>
      </c>
      <c r="J2012" s="30">
        <v>1</v>
      </c>
      <c r="K2012" s="30">
        <v>0</v>
      </c>
      <c r="L2012" s="30">
        <v>0</v>
      </c>
      <c r="M2012" s="30" t="s">
        <v>2156</v>
      </c>
      <c r="N2012" s="30">
        <v>13</v>
      </c>
      <c r="O2012" s="22">
        <v>13</v>
      </c>
      <c r="P2012" s="22">
        <v>0</v>
      </c>
      <c r="Q2012" s="22">
        <v>1</v>
      </c>
      <c r="R2012">
        <f>IFERROR(IF(I2012=1,VLOOKUP(F2012,Lookup!$A$2:$B$15,2,FALSE),0),0.5)</f>
        <v>0</v>
      </c>
      <c r="S2012">
        <f>IF(K2012=1,1,IFERROR(IF(H2012="pass",VLOOKUP(F2012,[1]Lookup!$D$2:$E$26,2,FALSE),0),1.6))</f>
        <v>1.6</v>
      </c>
      <c r="T2012" s="6">
        <v>1.8275000000000001</v>
      </c>
      <c r="U2012" s="6">
        <f t="shared" si="31"/>
        <v>1.8275000000000001</v>
      </c>
      <c r="V2012" t="s">
        <v>157</v>
      </c>
    </row>
    <row r="2013" spans="1:22" hidden="1">
      <c r="A2013">
        <v>1535</v>
      </c>
      <c r="B2013" s="30">
        <v>2</v>
      </c>
      <c r="C2013" s="30" t="s">
        <v>21</v>
      </c>
      <c r="D2013" s="30" t="s">
        <v>29</v>
      </c>
      <c r="E2013" s="30">
        <v>38</v>
      </c>
      <c r="F2013" s="30">
        <v>62</v>
      </c>
      <c r="G2013" s="30" t="s">
        <v>4411</v>
      </c>
      <c r="H2013" s="30" t="s">
        <v>439</v>
      </c>
      <c r="I2013" s="30">
        <v>0</v>
      </c>
      <c r="J2013" s="30">
        <v>1</v>
      </c>
      <c r="K2013" s="30">
        <v>0</v>
      </c>
      <c r="L2013" s="30">
        <v>0</v>
      </c>
      <c r="M2013" s="30" t="s">
        <v>2156</v>
      </c>
      <c r="N2013" s="30">
        <v>33</v>
      </c>
      <c r="O2013" s="22">
        <v>33</v>
      </c>
      <c r="P2013" s="22">
        <v>0</v>
      </c>
      <c r="Q2013" s="22">
        <v>1</v>
      </c>
      <c r="R2013">
        <f>IFERROR(IF(I2013=1,VLOOKUP(F2013,Lookup!$A$2:$B$15,2,FALSE),0),0.5)</f>
        <v>0</v>
      </c>
      <c r="S2013">
        <f>IF(K2013=1,1,IFERROR(IF(H2013="pass",VLOOKUP(F2013,[1]Lookup!$D$2:$E$26,2,FALSE),0),1.6))</f>
        <v>1.6</v>
      </c>
      <c r="T2013" s="6">
        <v>2.1775000000000002</v>
      </c>
      <c r="U2013" s="6">
        <f t="shared" si="31"/>
        <v>2.1775000000000002</v>
      </c>
      <c r="V2013" t="s">
        <v>157</v>
      </c>
    </row>
    <row r="2014" spans="1:22" hidden="1">
      <c r="A2014">
        <v>1536</v>
      </c>
      <c r="B2014" s="30">
        <v>2</v>
      </c>
      <c r="C2014" s="30" t="s">
        <v>21</v>
      </c>
      <c r="D2014" s="30" t="s">
        <v>29</v>
      </c>
      <c r="E2014" s="30">
        <v>38</v>
      </c>
      <c r="F2014" s="30">
        <v>62</v>
      </c>
      <c r="G2014" s="30" t="s">
        <v>4412</v>
      </c>
      <c r="H2014" s="30" t="s">
        <v>439</v>
      </c>
      <c r="I2014" s="30">
        <v>0</v>
      </c>
      <c r="J2014" s="30">
        <v>1</v>
      </c>
      <c r="K2014" s="30">
        <v>0</v>
      </c>
      <c r="L2014" s="30">
        <v>0</v>
      </c>
      <c r="M2014" s="30" t="s">
        <v>2105</v>
      </c>
      <c r="N2014" s="30">
        <v>0</v>
      </c>
      <c r="O2014" s="22">
        <v>0</v>
      </c>
      <c r="P2014" s="22">
        <v>0</v>
      </c>
      <c r="Q2014" s="22">
        <v>1</v>
      </c>
      <c r="R2014">
        <f>IFERROR(IF(I2014=1,VLOOKUP(F2014,Lookup!$A$2:$B$15,2,FALSE),0),0.5)</f>
        <v>0</v>
      </c>
      <c r="S2014">
        <f>IF(K2014=1,1,IFERROR(IF(H2014="pass",VLOOKUP(F2014,[1]Lookup!$D$2:$E$26,2,FALSE),0),1.6))</f>
        <v>1.6</v>
      </c>
      <c r="T2014" s="6">
        <v>1.6</v>
      </c>
      <c r="U2014" s="6">
        <f t="shared" si="31"/>
        <v>1.6</v>
      </c>
      <c r="V2014" t="s">
        <v>63</v>
      </c>
    </row>
    <row r="2015" spans="1:22" hidden="1">
      <c r="A2015">
        <v>1537</v>
      </c>
      <c r="B2015" s="30">
        <v>2</v>
      </c>
      <c r="C2015" s="30" t="s">
        <v>21</v>
      </c>
      <c r="D2015" s="30" t="s">
        <v>29</v>
      </c>
      <c r="E2015" s="30">
        <v>38</v>
      </c>
      <c r="F2015" s="30">
        <v>62</v>
      </c>
      <c r="G2015" s="30" t="s">
        <v>4413</v>
      </c>
      <c r="H2015" s="30" t="s">
        <v>439</v>
      </c>
      <c r="I2015" s="30">
        <v>0</v>
      </c>
      <c r="J2015" s="30">
        <v>1</v>
      </c>
      <c r="K2015" s="30">
        <v>0</v>
      </c>
      <c r="L2015" s="30">
        <v>0</v>
      </c>
      <c r="M2015" s="30" t="s">
        <v>2109</v>
      </c>
      <c r="N2015" s="30">
        <v>4</v>
      </c>
      <c r="O2015" s="22">
        <v>4</v>
      </c>
      <c r="P2015" s="22">
        <v>0</v>
      </c>
      <c r="Q2015" s="22">
        <v>1</v>
      </c>
      <c r="R2015">
        <f>IFERROR(IF(I2015=1,VLOOKUP(F2015,Lookup!$A$2:$B$15,2,FALSE),0),0.5)</f>
        <v>0</v>
      </c>
      <c r="S2015">
        <f>IF(K2015=1,1,IFERROR(IF(H2015="pass",VLOOKUP(F2015,[1]Lookup!$D$2:$E$26,2,FALSE),0),1.6))</f>
        <v>1.6</v>
      </c>
      <c r="T2015" s="6">
        <v>1.6700000000000002</v>
      </c>
      <c r="U2015" s="6">
        <f t="shared" si="31"/>
        <v>1.6700000000000002</v>
      </c>
      <c r="V2015" t="s">
        <v>542</v>
      </c>
    </row>
    <row r="2016" spans="1:22" hidden="1">
      <c r="A2016">
        <v>1539</v>
      </c>
      <c r="B2016" s="30">
        <v>2</v>
      </c>
      <c r="C2016" s="30" t="s">
        <v>21</v>
      </c>
      <c r="D2016" s="30" t="s">
        <v>29</v>
      </c>
      <c r="E2016" s="30">
        <v>27</v>
      </c>
      <c r="F2016" s="30">
        <v>73</v>
      </c>
      <c r="G2016" s="30" t="s">
        <v>4415</v>
      </c>
      <c r="H2016" s="30" t="s">
        <v>439</v>
      </c>
      <c r="I2016" s="30">
        <v>0</v>
      </c>
      <c r="J2016" s="30">
        <v>1</v>
      </c>
      <c r="K2016" s="30">
        <v>0</v>
      </c>
      <c r="L2016" s="30">
        <v>0</v>
      </c>
      <c r="M2016" s="30" t="s">
        <v>2156</v>
      </c>
      <c r="N2016" s="30">
        <v>4</v>
      </c>
      <c r="O2016" s="22">
        <v>4</v>
      </c>
      <c r="P2016" s="22">
        <v>0</v>
      </c>
      <c r="Q2016" s="22">
        <v>1</v>
      </c>
      <c r="R2016">
        <f>IFERROR(IF(I2016=1,VLOOKUP(F2016,Lookup!$A$2:$B$15,2,FALSE),0),0.5)</f>
        <v>0</v>
      </c>
      <c r="S2016">
        <f>IF(K2016=1,1,IFERROR(IF(H2016="pass",VLOOKUP(F2016,[1]Lookup!$D$2:$E$26,2,FALSE),0),1.6))</f>
        <v>1.6</v>
      </c>
      <c r="T2016" s="6">
        <v>1.6700000000000002</v>
      </c>
      <c r="U2016" s="6">
        <f t="shared" si="31"/>
        <v>1.6700000000000002</v>
      </c>
      <c r="V2016" t="s">
        <v>157</v>
      </c>
    </row>
    <row r="2017" spans="1:22" hidden="1">
      <c r="A2017">
        <v>1541</v>
      </c>
      <c r="B2017" s="30">
        <v>2</v>
      </c>
      <c r="C2017" s="30" t="s">
        <v>29</v>
      </c>
      <c r="D2017" s="30" t="s">
        <v>21</v>
      </c>
      <c r="E2017" s="30">
        <v>68</v>
      </c>
      <c r="F2017" s="30">
        <v>32</v>
      </c>
      <c r="G2017" s="30" t="s">
        <v>4417</v>
      </c>
      <c r="H2017" s="30" t="s">
        <v>439</v>
      </c>
      <c r="I2017" s="30">
        <v>0</v>
      </c>
      <c r="J2017" s="30">
        <v>1</v>
      </c>
      <c r="K2017" s="30">
        <v>0</v>
      </c>
      <c r="L2017" s="30">
        <v>0</v>
      </c>
      <c r="M2017" s="30" t="s">
        <v>1409</v>
      </c>
      <c r="N2017" s="30">
        <v>1</v>
      </c>
      <c r="O2017" s="22">
        <v>1</v>
      </c>
      <c r="P2017" s="22">
        <v>0</v>
      </c>
      <c r="Q2017" s="22">
        <v>1</v>
      </c>
      <c r="R2017">
        <f>IFERROR(IF(I2017=1,VLOOKUP(F2017,Lookup!$A$2:$B$15,2,FALSE),0),0.5)</f>
        <v>0</v>
      </c>
      <c r="S2017">
        <f>IF(K2017=1,1,IFERROR(IF(H2017="pass",VLOOKUP(F2017,[1]Lookup!$D$2:$E$26,2,FALSE),0),1.6))</f>
        <v>1.6</v>
      </c>
      <c r="T2017" s="6">
        <v>1.6175000000000002</v>
      </c>
      <c r="U2017" s="6">
        <f t="shared" si="31"/>
        <v>1.6175000000000002</v>
      </c>
      <c r="V2017" t="s">
        <v>44</v>
      </c>
    </row>
    <row r="2018" spans="1:22" hidden="1">
      <c r="A2018">
        <v>1542</v>
      </c>
      <c r="B2018" s="30">
        <v>2</v>
      </c>
      <c r="C2018" s="30" t="s">
        <v>29</v>
      </c>
      <c r="D2018" s="30" t="s">
        <v>21</v>
      </c>
      <c r="E2018" s="30">
        <v>60</v>
      </c>
      <c r="F2018" s="30">
        <v>40</v>
      </c>
      <c r="G2018" s="30" t="s">
        <v>4418</v>
      </c>
      <c r="H2018" s="30" t="s">
        <v>439</v>
      </c>
      <c r="I2018" s="30">
        <v>0</v>
      </c>
      <c r="J2018" s="30">
        <v>1</v>
      </c>
      <c r="K2018" s="30">
        <v>0</v>
      </c>
      <c r="L2018" s="30">
        <v>0</v>
      </c>
      <c r="M2018" s="30" t="s">
        <v>1409</v>
      </c>
      <c r="N2018" s="30">
        <v>1</v>
      </c>
      <c r="O2018" s="22">
        <v>1</v>
      </c>
      <c r="P2018" s="22">
        <v>0</v>
      </c>
      <c r="Q2018" s="22">
        <v>1</v>
      </c>
      <c r="R2018">
        <f>IFERROR(IF(I2018=1,VLOOKUP(F2018,Lookup!$A$2:$B$15,2,FALSE),0),0.5)</f>
        <v>0</v>
      </c>
      <c r="S2018">
        <f>IF(K2018=1,1,IFERROR(IF(H2018="pass",VLOOKUP(F2018,[1]Lookup!$D$2:$E$26,2,FALSE),0),1.6))</f>
        <v>1.6</v>
      </c>
      <c r="T2018" s="6">
        <v>1.6175000000000002</v>
      </c>
      <c r="U2018" s="6">
        <f t="shared" si="31"/>
        <v>1.6175000000000002</v>
      </c>
      <c r="V2018" t="s">
        <v>44</v>
      </c>
    </row>
    <row r="2019" spans="1:22" hidden="1">
      <c r="A2019">
        <v>1543</v>
      </c>
      <c r="B2019" s="30">
        <v>2</v>
      </c>
      <c r="C2019" s="30" t="s">
        <v>29</v>
      </c>
      <c r="D2019" s="30" t="s">
        <v>21</v>
      </c>
      <c r="E2019" s="30">
        <v>68</v>
      </c>
      <c r="F2019" s="30">
        <v>32</v>
      </c>
      <c r="G2019" s="30" t="s">
        <v>4419</v>
      </c>
      <c r="H2019" s="30" t="s">
        <v>439</v>
      </c>
      <c r="I2019" s="30">
        <v>0</v>
      </c>
      <c r="J2019" s="30">
        <v>1</v>
      </c>
      <c r="K2019" s="30">
        <v>0</v>
      </c>
      <c r="L2019" s="30">
        <v>0</v>
      </c>
      <c r="M2019" s="30" t="s">
        <v>4368</v>
      </c>
      <c r="N2019" s="30">
        <v>18</v>
      </c>
      <c r="O2019" s="22">
        <v>18</v>
      </c>
      <c r="P2019" s="22">
        <v>0</v>
      </c>
      <c r="Q2019" s="22">
        <v>1</v>
      </c>
      <c r="R2019">
        <f>IFERROR(IF(I2019=1,VLOOKUP(F2019,Lookup!$A$2:$B$15,2,FALSE),0),0.5)</f>
        <v>0</v>
      </c>
      <c r="S2019">
        <f>IF(K2019=1,1,IFERROR(IF(H2019="pass",VLOOKUP(F2019,[1]Lookup!$D$2:$E$26,2,FALSE),0),1.6))</f>
        <v>1.6</v>
      </c>
      <c r="T2019" s="6">
        <v>1.915</v>
      </c>
      <c r="U2019" s="6">
        <f t="shared" si="31"/>
        <v>1.915</v>
      </c>
      <c r="V2019" t="s">
        <v>2770</v>
      </c>
    </row>
    <row r="2020" spans="1:22" hidden="1">
      <c r="A2020">
        <v>1546</v>
      </c>
      <c r="B2020" s="30">
        <v>2</v>
      </c>
      <c r="C2020" s="30" t="s">
        <v>21</v>
      </c>
      <c r="D2020" s="30" t="s">
        <v>29</v>
      </c>
      <c r="E2020" s="30">
        <v>33</v>
      </c>
      <c r="F2020" s="30">
        <v>67</v>
      </c>
      <c r="G2020" s="30" t="s">
        <v>4422</v>
      </c>
      <c r="H2020" s="30" t="s">
        <v>439</v>
      </c>
      <c r="I2020" s="30">
        <v>0</v>
      </c>
      <c r="J2020" s="30">
        <v>1</v>
      </c>
      <c r="K2020" s="30">
        <v>0</v>
      </c>
      <c r="L2020" s="30">
        <v>0</v>
      </c>
      <c r="M2020" s="30" t="s">
        <v>2115</v>
      </c>
      <c r="N2020" s="30">
        <v>9</v>
      </c>
      <c r="O2020" s="22">
        <v>9</v>
      </c>
      <c r="P2020" s="22">
        <v>0</v>
      </c>
      <c r="Q2020" s="22">
        <v>1</v>
      </c>
      <c r="R2020">
        <f>IFERROR(IF(I2020=1,VLOOKUP(F2020,Lookup!$A$2:$B$15,2,FALSE),0),0.5)</f>
        <v>0</v>
      </c>
      <c r="S2020">
        <f>IF(K2020=1,1,IFERROR(IF(H2020="pass",VLOOKUP(F2020,[1]Lookup!$D$2:$E$26,2,FALSE),0),1.6))</f>
        <v>1.6</v>
      </c>
      <c r="T2020" s="6">
        <v>1.7575000000000001</v>
      </c>
      <c r="U2020" s="6">
        <f t="shared" si="31"/>
        <v>1.7575000000000001</v>
      </c>
      <c r="V2020" t="s">
        <v>82</v>
      </c>
    </row>
    <row r="2021" spans="1:22" hidden="1">
      <c r="A2021">
        <v>1547</v>
      </c>
      <c r="B2021" s="30">
        <v>2</v>
      </c>
      <c r="C2021" s="30" t="s">
        <v>29</v>
      </c>
      <c r="D2021" s="30" t="s">
        <v>21</v>
      </c>
      <c r="E2021" s="30">
        <v>67</v>
      </c>
      <c r="F2021" s="30">
        <v>33</v>
      </c>
      <c r="G2021" s="30" t="s">
        <v>4423</v>
      </c>
      <c r="H2021" s="30" t="s">
        <v>439</v>
      </c>
      <c r="I2021" s="30">
        <v>0</v>
      </c>
      <c r="J2021" s="30">
        <v>1</v>
      </c>
      <c r="K2021" s="30">
        <v>0</v>
      </c>
      <c r="L2021" s="30">
        <v>0</v>
      </c>
      <c r="M2021" s="30" t="s">
        <v>1455</v>
      </c>
      <c r="N2021" s="30">
        <v>20</v>
      </c>
      <c r="O2021" s="22">
        <v>20</v>
      </c>
      <c r="P2021" s="22">
        <v>0</v>
      </c>
      <c r="Q2021" s="22">
        <v>1</v>
      </c>
      <c r="R2021">
        <f>IFERROR(IF(I2021=1,VLOOKUP(F2021,Lookup!$A$2:$B$15,2,FALSE),0),0.5)</f>
        <v>0</v>
      </c>
      <c r="S2021">
        <f>IF(K2021=1,1,IFERROR(IF(H2021="pass",VLOOKUP(F2021,[1]Lookup!$D$2:$E$26,2,FALSE),0),1.6))</f>
        <v>1.6</v>
      </c>
      <c r="T2021" s="6">
        <v>1.9500000000000002</v>
      </c>
      <c r="U2021" s="6">
        <f t="shared" si="31"/>
        <v>1.9500000000000002</v>
      </c>
      <c r="V2021" t="s">
        <v>402</v>
      </c>
    </row>
    <row r="2022" spans="1:22" hidden="1">
      <c r="A2022">
        <v>1548</v>
      </c>
      <c r="B2022" s="30">
        <v>2</v>
      </c>
      <c r="C2022" s="30" t="s">
        <v>29</v>
      </c>
      <c r="D2022" s="30" t="s">
        <v>21</v>
      </c>
      <c r="E2022" s="30">
        <v>44</v>
      </c>
      <c r="F2022" s="30">
        <v>56</v>
      </c>
      <c r="G2022" s="30" t="s">
        <v>4424</v>
      </c>
      <c r="H2022" s="30" t="s">
        <v>439</v>
      </c>
      <c r="I2022" s="30">
        <v>0</v>
      </c>
      <c r="J2022" s="30">
        <v>1</v>
      </c>
      <c r="K2022" s="30">
        <v>0</v>
      </c>
      <c r="L2022" s="30">
        <v>0</v>
      </c>
      <c r="M2022" s="30" t="s">
        <v>1455</v>
      </c>
      <c r="N2022" s="30">
        <v>29</v>
      </c>
      <c r="O2022" s="22">
        <v>29</v>
      </c>
      <c r="P2022" s="22">
        <v>0</v>
      </c>
      <c r="Q2022" s="22">
        <v>1</v>
      </c>
      <c r="R2022">
        <f>IFERROR(IF(I2022=1,VLOOKUP(F2022,Lookup!$A$2:$B$15,2,FALSE),0),0.5)</f>
        <v>0</v>
      </c>
      <c r="S2022">
        <f>IF(K2022=1,1,IFERROR(IF(H2022="pass",VLOOKUP(F2022,[1]Lookup!$D$2:$E$26,2,FALSE),0),1.6))</f>
        <v>1.6</v>
      </c>
      <c r="T2022" s="6">
        <v>2.1074999999999999</v>
      </c>
      <c r="U2022" s="6">
        <f t="shared" si="31"/>
        <v>2.1074999999999999</v>
      </c>
      <c r="V2022" t="s">
        <v>402</v>
      </c>
    </row>
    <row r="2023" spans="1:22" hidden="1">
      <c r="A2023">
        <v>1558</v>
      </c>
      <c r="B2023" s="30">
        <v>2</v>
      </c>
      <c r="C2023" s="30" t="s">
        <v>3</v>
      </c>
      <c r="D2023" s="30" t="s">
        <v>14</v>
      </c>
      <c r="E2023" s="30">
        <v>74</v>
      </c>
      <c r="F2023" s="30">
        <v>26</v>
      </c>
      <c r="G2023" s="30" t="s">
        <v>4434</v>
      </c>
      <c r="H2023" s="30" t="s">
        <v>439</v>
      </c>
      <c r="I2023" s="30">
        <v>0</v>
      </c>
      <c r="J2023" s="30">
        <v>1</v>
      </c>
      <c r="K2023" s="30">
        <v>0</v>
      </c>
      <c r="L2023" s="30">
        <v>0</v>
      </c>
      <c r="M2023" s="30" t="s">
        <v>1336</v>
      </c>
      <c r="N2023" s="30">
        <v>11</v>
      </c>
      <c r="O2023" s="22">
        <v>11</v>
      </c>
      <c r="P2023" s="22">
        <v>0</v>
      </c>
      <c r="Q2023" s="22">
        <v>1</v>
      </c>
      <c r="R2023">
        <f>IFERROR(IF(I2023=1,VLOOKUP(F2023,Lookup!$A$2:$B$15,2,FALSE),0),0.5)</f>
        <v>0</v>
      </c>
      <c r="S2023">
        <f>IF(K2023=1,1,IFERROR(IF(H2023="pass",VLOOKUP(F2023,[1]Lookup!$D$2:$E$26,2,FALSE),0),1.6))</f>
        <v>1.6</v>
      </c>
      <c r="T2023" s="6">
        <v>1.7925</v>
      </c>
      <c r="U2023" s="6">
        <f t="shared" si="31"/>
        <v>1.7925</v>
      </c>
      <c r="V2023" t="s">
        <v>508</v>
      </c>
    </row>
    <row r="2024" spans="1:22" hidden="1">
      <c r="A2024">
        <v>1559</v>
      </c>
      <c r="B2024" s="30">
        <v>2</v>
      </c>
      <c r="C2024" s="30" t="s">
        <v>3</v>
      </c>
      <c r="D2024" s="30" t="s">
        <v>14</v>
      </c>
      <c r="E2024" s="30">
        <v>62</v>
      </c>
      <c r="F2024" s="30">
        <v>38</v>
      </c>
      <c r="G2024" s="30" t="s">
        <v>4435</v>
      </c>
      <c r="H2024" s="30" t="s">
        <v>439</v>
      </c>
      <c r="I2024" s="30">
        <v>0</v>
      </c>
      <c r="J2024" s="30">
        <v>1</v>
      </c>
      <c r="K2024" s="30">
        <v>0</v>
      </c>
      <c r="L2024" s="30">
        <v>0</v>
      </c>
      <c r="M2024" s="30" t="s">
        <v>1317</v>
      </c>
      <c r="N2024" s="30">
        <v>16</v>
      </c>
      <c r="O2024" s="22">
        <v>16</v>
      </c>
      <c r="P2024" s="22">
        <v>0</v>
      </c>
      <c r="Q2024" s="22">
        <v>1</v>
      </c>
      <c r="R2024">
        <f>IFERROR(IF(I2024=1,VLOOKUP(F2024,Lookup!$A$2:$B$15,2,FALSE),0),0.5)</f>
        <v>0</v>
      </c>
      <c r="S2024">
        <f>IF(K2024=1,1,IFERROR(IF(H2024="pass",VLOOKUP(F2024,[1]Lookup!$D$2:$E$26,2,FALSE),0),1.6))</f>
        <v>1.6</v>
      </c>
      <c r="T2024" s="6">
        <v>1.8800000000000001</v>
      </c>
      <c r="U2024" s="6">
        <f t="shared" si="31"/>
        <v>1.8800000000000001</v>
      </c>
      <c r="V2024" t="s">
        <v>503</v>
      </c>
    </row>
    <row r="2025" spans="1:22" hidden="1">
      <c r="A2025">
        <v>1561</v>
      </c>
      <c r="B2025" s="30">
        <v>2</v>
      </c>
      <c r="C2025" s="30" t="s">
        <v>3</v>
      </c>
      <c r="D2025" s="30" t="s">
        <v>14</v>
      </c>
      <c r="E2025" s="30">
        <v>46</v>
      </c>
      <c r="F2025" s="30">
        <v>54</v>
      </c>
      <c r="G2025" s="30" t="s">
        <v>4437</v>
      </c>
      <c r="H2025" s="30" t="s">
        <v>439</v>
      </c>
      <c r="I2025" s="30">
        <v>0</v>
      </c>
      <c r="J2025" s="30">
        <v>1</v>
      </c>
      <c r="K2025" s="30">
        <v>0</v>
      </c>
      <c r="L2025" s="30">
        <v>0</v>
      </c>
      <c r="M2025" s="30" t="s">
        <v>1287</v>
      </c>
      <c r="N2025" s="30">
        <v>13</v>
      </c>
      <c r="O2025" s="22">
        <v>13</v>
      </c>
      <c r="P2025" s="22">
        <v>0</v>
      </c>
      <c r="Q2025" s="22">
        <v>1</v>
      </c>
      <c r="R2025">
        <f>IFERROR(IF(I2025=1,VLOOKUP(F2025,Lookup!$A$2:$B$15,2,FALSE),0),0.5)</f>
        <v>0</v>
      </c>
      <c r="S2025">
        <f>IF(K2025=1,1,IFERROR(IF(H2025="pass",VLOOKUP(F2025,[1]Lookup!$D$2:$E$26,2,FALSE),0),1.6))</f>
        <v>1.6</v>
      </c>
      <c r="T2025" s="6">
        <v>1.8275000000000001</v>
      </c>
      <c r="U2025" s="6">
        <f t="shared" si="31"/>
        <v>1.8275000000000001</v>
      </c>
      <c r="V2025" t="s">
        <v>167</v>
      </c>
    </row>
    <row r="2026" spans="1:22" hidden="1">
      <c r="A2026">
        <v>1562</v>
      </c>
      <c r="B2026" s="30">
        <v>2</v>
      </c>
      <c r="C2026" s="30" t="s">
        <v>3</v>
      </c>
      <c r="D2026" s="30" t="s">
        <v>14</v>
      </c>
      <c r="E2026" s="30">
        <v>33</v>
      </c>
      <c r="F2026" s="30">
        <v>67</v>
      </c>
      <c r="G2026" s="30" t="s">
        <v>4438</v>
      </c>
      <c r="H2026" s="30" t="s">
        <v>439</v>
      </c>
      <c r="I2026" s="30">
        <v>0</v>
      </c>
      <c r="J2026" s="30">
        <v>1</v>
      </c>
      <c r="K2026" s="30">
        <v>0</v>
      </c>
      <c r="L2026" s="30">
        <v>0</v>
      </c>
      <c r="M2026" s="30" t="s">
        <v>1287</v>
      </c>
      <c r="N2026" s="30">
        <v>-2</v>
      </c>
      <c r="O2026" s="22">
        <v>-2</v>
      </c>
      <c r="P2026" s="22">
        <v>0</v>
      </c>
      <c r="Q2026" s="22">
        <v>1</v>
      </c>
      <c r="R2026">
        <f>IFERROR(IF(I2026=1,VLOOKUP(F2026,Lookup!$A$2:$B$15,2,FALSE),0),0.5)</f>
        <v>0</v>
      </c>
      <c r="S2026">
        <f>IF(K2026=1,1,IFERROR(IF(H2026="pass",VLOOKUP(F2026,[1]Lookup!$D$2:$E$26,2,FALSE),0),1.6))</f>
        <v>1.6</v>
      </c>
      <c r="T2026" s="6">
        <v>1.5650000000000002</v>
      </c>
      <c r="U2026" s="6">
        <f t="shared" si="31"/>
        <v>1.5650000000000002</v>
      </c>
      <c r="V2026" t="s">
        <v>167</v>
      </c>
    </row>
    <row r="2027" spans="1:22" hidden="1">
      <c r="A2027">
        <v>1568</v>
      </c>
      <c r="B2027" s="30">
        <v>2</v>
      </c>
      <c r="C2027" s="30" t="s">
        <v>14</v>
      </c>
      <c r="D2027" s="30" t="s">
        <v>3</v>
      </c>
      <c r="E2027" s="30">
        <v>70</v>
      </c>
      <c r="F2027" s="30">
        <v>30</v>
      </c>
      <c r="G2027" s="30" t="s">
        <v>4444</v>
      </c>
      <c r="H2027" s="30" t="s">
        <v>439</v>
      </c>
      <c r="I2027" s="30">
        <v>0</v>
      </c>
      <c r="J2027" s="30">
        <v>1</v>
      </c>
      <c r="K2027" s="30">
        <v>0</v>
      </c>
      <c r="L2027" s="30">
        <v>0</v>
      </c>
      <c r="M2027" s="30" t="s">
        <v>1753</v>
      </c>
      <c r="N2027" s="30">
        <v>0</v>
      </c>
      <c r="O2027" s="22">
        <v>0</v>
      </c>
      <c r="P2027" s="22">
        <v>0</v>
      </c>
      <c r="Q2027" s="22">
        <v>1</v>
      </c>
      <c r="R2027">
        <f>IFERROR(IF(I2027=1,VLOOKUP(F2027,Lookup!$A$2:$B$15,2,FALSE),0),0.5)</f>
        <v>0</v>
      </c>
      <c r="S2027">
        <f>IF(K2027=1,1,IFERROR(IF(H2027="pass",VLOOKUP(F2027,[1]Lookup!$D$2:$E$26,2,FALSE),0),1.6))</f>
        <v>1.6</v>
      </c>
      <c r="T2027" s="6">
        <v>1.6</v>
      </c>
      <c r="U2027" s="6">
        <f t="shared" si="31"/>
        <v>1.6</v>
      </c>
      <c r="V2027" t="s">
        <v>133</v>
      </c>
    </row>
    <row r="2028" spans="1:22" hidden="1">
      <c r="A2028">
        <v>1577</v>
      </c>
      <c r="B2028" s="30">
        <v>2</v>
      </c>
      <c r="C2028" s="30" t="s">
        <v>14</v>
      </c>
      <c r="D2028" s="30" t="s">
        <v>3</v>
      </c>
      <c r="E2028" s="30">
        <v>60</v>
      </c>
      <c r="F2028" s="30">
        <v>40</v>
      </c>
      <c r="G2028" s="30" t="s">
        <v>4454</v>
      </c>
      <c r="H2028" s="30" t="s">
        <v>439</v>
      </c>
      <c r="I2028" s="30">
        <v>0</v>
      </c>
      <c r="J2028" s="30">
        <v>1</v>
      </c>
      <c r="K2028" s="30">
        <v>0</v>
      </c>
      <c r="L2028" s="30">
        <v>0</v>
      </c>
      <c r="M2028" s="30" t="s">
        <v>1758</v>
      </c>
      <c r="N2028" s="30">
        <v>6</v>
      </c>
      <c r="O2028" s="22">
        <v>6</v>
      </c>
      <c r="P2028" s="22">
        <v>0</v>
      </c>
      <c r="Q2028" s="22">
        <v>1</v>
      </c>
      <c r="R2028">
        <f>IFERROR(IF(I2028=1,VLOOKUP(F2028,Lookup!$A$2:$B$15,2,FALSE),0),0.5)</f>
        <v>0</v>
      </c>
      <c r="S2028">
        <f>IF(K2028=1,1,IFERROR(IF(H2028="pass",VLOOKUP(F2028,[1]Lookup!$D$2:$E$26,2,FALSE),0),1.6))</f>
        <v>1.6</v>
      </c>
      <c r="T2028" s="6">
        <v>1.7050000000000001</v>
      </c>
      <c r="U2028" s="6">
        <f t="shared" si="31"/>
        <v>1.7050000000000001</v>
      </c>
      <c r="V2028" t="s">
        <v>177</v>
      </c>
    </row>
    <row r="2029" spans="1:22" hidden="1">
      <c r="A2029">
        <v>1579</v>
      </c>
      <c r="B2029" s="30">
        <v>2</v>
      </c>
      <c r="C2029" s="30" t="s">
        <v>14</v>
      </c>
      <c r="D2029" s="30" t="s">
        <v>3</v>
      </c>
      <c r="E2029" s="30">
        <v>43</v>
      </c>
      <c r="F2029" s="30">
        <v>57</v>
      </c>
      <c r="G2029" s="30" t="s">
        <v>4456</v>
      </c>
      <c r="H2029" s="30" t="s">
        <v>439</v>
      </c>
      <c r="I2029" s="30">
        <v>0</v>
      </c>
      <c r="J2029" s="30">
        <v>1</v>
      </c>
      <c r="K2029" s="30">
        <v>0</v>
      </c>
      <c r="L2029" s="30">
        <v>0</v>
      </c>
      <c r="M2029" s="30" t="s">
        <v>1758</v>
      </c>
      <c r="N2029" s="30">
        <v>3</v>
      </c>
      <c r="O2029" s="22">
        <v>3</v>
      </c>
      <c r="P2029" s="22">
        <v>0</v>
      </c>
      <c r="Q2029" s="22">
        <v>1</v>
      </c>
      <c r="R2029">
        <f>IFERROR(IF(I2029=1,VLOOKUP(F2029,Lookup!$A$2:$B$15,2,FALSE),0),0.5)</f>
        <v>0</v>
      </c>
      <c r="S2029">
        <f>IF(K2029=1,1,IFERROR(IF(H2029="pass",VLOOKUP(F2029,[1]Lookup!$D$2:$E$26,2,FALSE),0),1.6))</f>
        <v>1.6</v>
      </c>
      <c r="T2029" s="6">
        <v>1.6525000000000001</v>
      </c>
      <c r="U2029" s="6">
        <f t="shared" si="31"/>
        <v>1.6525000000000001</v>
      </c>
      <c r="V2029" t="s">
        <v>177</v>
      </c>
    </row>
    <row r="2030" spans="1:22" hidden="1">
      <c r="A2030">
        <v>1583</v>
      </c>
      <c r="B2030" s="30">
        <v>2</v>
      </c>
      <c r="C2030" s="30" t="s">
        <v>14</v>
      </c>
      <c r="D2030" s="30" t="s">
        <v>3</v>
      </c>
      <c r="E2030" s="30">
        <v>32</v>
      </c>
      <c r="F2030" s="30">
        <v>68</v>
      </c>
      <c r="G2030" s="30" t="s">
        <v>4461</v>
      </c>
      <c r="H2030" s="30" t="s">
        <v>439</v>
      </c>
      <c r="I2030" s="30">
        <v>0</v>
      </c>
      <c r="J2030" s="30">
        <v>1</v>
      </c>
      <c r="K2030" s="30">
        <v>0</v>
      </c>
      <c r="L2030" s="30">
        <v>0</v>
      </c>
      <c r="M2030" s="30" t="s">
        <v>1696</v>
      </c>
      <c r="N2030" s="30">
        <v>2</v>
      </c>
      <c r="O2030" s="22">
        <v>2</v>
      </c>
      <c r="P2030" s="22">
        <v>0</v>
      </c>
      <c r="Q2030" s="22">
        <v>1</v>
      </c>
      <c r="R2030">
        <f>IFERROR(IF(I2030=1,VLOOKUP(F2030,Lookup!$A$2:$B$15,2,FALSE),0),0.5)</f>
        <v>0</v>
      </c>
      <c r="S2030">
        <f>IF(K2030=1,1,IFERROR(IF(H2030="pass",VLOOKUP(F2030,[1]Lookup!$D$2:$E$26,2,FALSE),0),1.6))</f>
        <v>1.6</v>
      </c>
      <c r="T2030" s="6">
        <v>1.635</v>
      </c>
      <c r="U2030" s="6">
        <f t="shared" si="31"/>
        <v>1.635</v>
      </c>
      <c r="V2030" t="s">
        <v>41</v>
      </c>
    </row>
    <row r="2031" spans="1:22" hidden="1">
      <c r="A2031">
        <v>1585</v>
      </c>
      <c r="B2031" s="30">
        <v>2</v>
      </c>
      <c r="C2031" s="30" t="s">
        <v>14</v>
      </c>
      <c r="D2031" s="30" t="s">
        <v>3</v>
      </c>
      <c r="E2031" s="30">
        <v>27</v>
      </c>
      <c r="F2031" s="30">
        <v>73</v>
      </c>
      <c r="G2031" s="30" t="s">
        <v>4463</v>
      </c>
      <c r="H2031" s="30" t="s">
        <v>439</v>
      </c>
      <c r="I2031" s="30">
        <v>0</v>
      </c>
      <c r="J2031" s="30">
        <v>1</v>
      </c>
      <c r="K2031" s="30">
        <v>0</v>
      </c>
      <c r="L2031" s="30">
        <v>0</v>
      </c>
      <c r="M2031" s="30" t="s">
        <v>1758</v>
      </c>
      <c r="N2031" s="30">
        <v>16</v>
      </c>
      <c r="O2031" s="22">
        <v>16</v>
      </c>
      <c r="P2031" s="22">
        <v>0</v>
      </c>
      <c r="Q2031" s="22">
        <v>1</v>
      </c>
      <c r="R2031">
        <f>IFERROR(IF(I2031=1,VLOOKUP(F2031,Lookup!$A$2:$B$15,2,FALSE),0),0.5)</f>
        <v>0</v>
      </c>
      <c r="S2031">
        <f>IF(K2031=1,1,IFERROR(IF(H2031="pass",VLOOKUP(F2031,[1]Lookup!$D$2:$E$26,2,FALSE),0),1.6))</f>
        <v>1.6</v>
      </c>
      <c r="T2031" s="6">
        <v>1.8800000000000001</v>
      </c>
      <c r="U2031" s="6">
        <f t="shared" si="31"/>
        <v>1.8800000000000001</v>
      </c>
      <c r="V2031" t="s">
        <v>177</v>
      </c>
    </row>
    <row r="2032" spans="1:22" hidden="1">
      <c r="A2032">
        <v>1586</v>
      </c>
      <c r="B2032" s="30">
        <v>2</v>
      </c>
      <c r="C2032" s="30" t="s">
        <v>14</v>
      </c>
      <c r="D2032" s="30" t="s">
        <v>3</v>
      </c>
      <c r="E2032" s="30">
        <v>11</v>
      </c>
      <c r="F2032" s="30">
        <v>89</v>
      </c>
      <c r="G2032" s="30" t="s">
        <v>4464</v>
      </c>
      <c r="H2032" s="30" t="s">
        <v>439</v>
      </c>
      <c r="I2032" s="30">
        <v>0</v>
      </c>
      <c r="J2032" s="30">
        <v>1</v>
      </c>
      <c r="K2032" s="30">
        <v>0</v>
      </c>
      <c r="L2032" s="30">
        <v>0</v>
      </c>
      <c r="M2032" s="30" t="s">
        <v>1758</v>
      </c>
      <c r="N2032" s="30">
        <v>11</v>
      </c>
      <c r="O2032" s="22">
        <v>11</v>
      </c>
      <c r="P2032" s="22">
        <v>0</v>
      </c>
      <c r="Q2032" s="22">
        <v>1</v>
      </c>
      <c r="R2032">
        <f>IFERROR(IF(I2032=1,VLOOKUP(F2032,Lookup!$A$2:$B$15,2,FALSE),0),0.5)</f>
        <v>0</v>
      </c>
      <c r="S2032">
        <f>IF(K2032=1,1,IFERROR(IF(H2032="pass",VLOOKUP(F2032,[1]Lookup!$D$2:$E$26,2,FALSE),0),1.6))</f>
        <v>2.2000000000000002</v>
      </c>
      <c r="T2032" s="6">
        <v>1.7925</v>
      </c>
      <c r="U2032" s="6">
        <f t="shared" si="31"/>
        <v>2.0614500000000002</v>
      </c>
      <c r="V2032" t="s">
        <v>177</v>
      </c>
    </row>
    <row r="2033" spans="1:22" hidden="1">
      <c r="A2033">
        <v>1589</v>
      </c>
      <c r="B2033" s="30">
        <v>2</v>
      </c>
      <c r="C2033" s="30" t="s">
        <v>14</v>
      </c>
      <c r="D2033" s="30" t="s">
        <v>3</v>
      </c>
      <c r="E2033" s="30">
        <v>67</v>
      </c>
      <c r="F2033" s="30">
        <v>33</v>
      </c>
      <c r="G2033" s="30" t="s">
        <v>4467</v>
      </c>
      <c r="H2033" s="30" t="s">
        <v>439</v>
      </c>
      <c r="I2033" s="30">
        <v>0</v>
      </c>
      <c r="J2033" s="30">
        <v>1</v>
      </c>
      <c r="K2033" s="30">
        <v>0</v>
      </c>
      <c r="L2033" s="30">
        <v>0</v>
      </c>
      <c r="M2033" s="30" t="s">
        <v>1753</v>
      </c>
      <c r="N2033" s="30">
        <v>-3</v>
      </c>
      <c r="O2033" s="22">
        <v>-3</v>
      </c>
      <c r="P2033" s="22">
        <v>0</v>
      </c>
      <c r="Q2033" s="22">
        <v>1</v>
      </c>
      <c r="R2033">
        <f>IFERROR(IF(I2033=1,VLOOKUP(F2033,Lookup!$A$2:$B$15,2,FALSE),0),0.5)</f>
        <v>0</v>
      </c>
      <c r="S2033">
        <f>IF(K2033=1,1,IFERROR(IF(H2033="pass",VLOOKUP(F2033,[1]Lookup!$D$2:$E$26,2,FALSE),0),1.6))</f>
        <v>1.6</v>
      </c>
      <c r="T2033" s="6">
        <v>1.5475000000000001</v>
      </c>
      <c r="U2033" s="6">
        <f t="shared" si="31"/>
        <v>1.5475000000000001</v>
      </c>
      <c r="V2033" t="s">
        <v>133</v>
      </c>
    </row>
    <row r="2034" spans="1:22" hidden="1">
      <c r="A2034">
        <v>1596</v>
      </c>
      <c r="B2034" s="30">
        <v>2</v>
      </c>
      <c r="C2034" s="30" t="s">
        <v>3</v>
      </c>
      <c r="D2034" s="30" t="s">
        <v>14</v>
      </c>
      <c r="E2034" s="30">
        <v>66</v>
      </c>
      <c r="F2034" s="30">
        <v>34</v>
      </c>
      <c r="G2034" s="30" t="s">
        <v>4474</v>
      </c>
      <c r="H2034" s="30" t="s">
        <v>439</v>
      </c>
      <c r="I2034" s="30">
        <v>0</v>
      </c>
      <c r="J2034" s="30">
        <v>1</v>
      </c>
      <c r="K2034" s="30">
        <v>0</v>
      </c>
      <c r="L2034" s="30">
        <v>0</v>
      </c>
      <c r="M2034" s="30" t="s">
        <v>1278</v>
      </c>
      <c r="N2034" s="30">
        <v>1</v>
      </c>
      <c r="O2034" s="22">
        <v>1</v>
      </c>
      <c r="P2034" s="22">
        <v>0</v>
      </c>
      <c r="Q2034" s="22">
        <v>1</v>
      </c>
      <c r="R2034">
        <f>IFERROR(IF(I2034=1,VLOOKUP(F2034,Lookup!$A$2:$B$15,2,FALSE),0),0.5)</f>
        <v>0</v>
      </c>
      <c r="S2034">
        <f>IF(K2034=1,1,IFERROR(IF(H2034="pass",VLOOKUP(F2034,[1]Lookup!$D$2:$E$26,2,FALSE),0),1.6))</f>
        <v>1.6</v>
      </c>
      <c r="T2034" s="6">
        <v>1.6175000000000002</v>
      </c>
      <c r="U2034" s="6">
        <f t="shared" si="31"/>
        <v>1.6175000000000002</v>
      </c>
      <c r="V2034" t="s">
        <v>165</v>
      </c>
    </row>
    <row r="2035" spans="1:22" hidden="1">
      <c r="A2035">
        <v>1598</v>
      </c>
      <c r="B2035" s="30">
        <v>2</v>
      </c>
      <c r="C2035" s="30" t="s">
        <v>3</v>
      </c>
      <c r="D2035" s="30" t="s">
        <v>14</v>
      </c>
      <c r="E2035" s="30">
        <v>22</v>
      </c>
      <c r="F2035" s="30">
        <v>78</v>
      </c>
      <c r="G2035" s="30" t="s">
        <v>4476</v>
      </c>
      <c r="H2035" s="30" t="s">
        <v>439</v>
      </c>
      <c r="I2035" s="30">
        <v>0</v>
      </c>
      <c r="J2035" s="30">
        <v>1</v>
      </c>
      <c r="K2035" s="30">
        <v>0</v>
      </c>
      <c r="L2035" s="30">
        <v>0</v>
      </c>
      <c r="M2035" s="30" t="s">
        <v>1317</v>
      </c>
      <c r="N2035" s="30">
        <v>11</v>
      </c>
      <c r="O2035" s="22">
        <v>11</v>
      </c>
      <c r="P2035" s="22">
        <v>0</v>
      </c>
      <c r="Q2035" s="22">
        <v>1</v>
      </c>
      <c r="R2035">
        <f>IFERROR(IF(I2035=1,VLOOKUP(F2035,Lookup!$A$2:$B$15,2,FALSE),0),0.5)</f>
        <v>0</v>
      </c>
      <c r="S2035">
        <f>IF(K2035=1,1,IFERROR(IF(H2035="pass",VLOOKUP(F2035,[1]Lookup!$D$2:$E$26,2,FALSE),0),1.6))</f>
        <v>1.8</v>
      </c>
      <c r="T2035" s="6">
        <v>1.7925</v>
      </c>
      <c r="U2035" s="6">
        <f t="shared" si="31"/>
        <v>1.7974500000000002</v>
      </c>
      <c r="V2035" t="s">
        <v>503</v>
      </c>
    </row>
    <row r="2036" spans="1:22" hidden="1">
      <c r="A2036">
        <v>1600</v>
      </c>
      <c r="B2036" s="30">
        <v>2</v>
      </c>
      <c r="C2036" s="30" t="s">
        <v>3</v>
      </c>
      <c r="D2036" s="30" t="s">
        <v>14</v>
      </c>
      <c r="E2036" s="30">
        <v>13</v>
      </c>
      <c r="F2036" s="30">
        <v>87</v>
      </c>
      <c r="G2036" s="30" t="s">
        <v>4478</v>
      </c>
      <c r="H2036" s="30" t="s">
        <v>439</v>
      </c>
      <c r="I2036" s="30">
        <v>0</v>
      </c>
      <c r="J2036" s="30">
        <v>1</v>
      </c>
      <c r="K2036" s="30">
        <v>0</v>
      </c>
      <c r="L2036" s="30">
        <v>0</v>
      </c>
      <c r="M2036" s="30" t="s">
        <v>1287</v>
      </c>
      <c r="N2036" s="30">
        <v>0</v>
      </c>
      <c r="O2036" s="22">
        <v>0</v>
      </c>
      <c r="P2036" s="22">
        <v>0</v>
      </c>
      <c r="Q2036" s="22">
        <v>1</v>
      </c>
      <c r="R2036">
        <f>IFERROR(IF(I2036=1,VLOOKUP(F2036,Lookup!$A$2:$B$15,2,FALSE),0),0.5)</f>
        <v>0</v>
      </c>
      <c r="S2036">
        <f>IF(K2036=1,1,IFERROR(IF(H2036="pass",VLOOKUP(F2036,[1]Lookup!$D$2:$E$26,2,FALSE),0),1.6))</f>
        <v>2.2000000000000002</v>
      </c>
      <c r="T2036" s="6">
        <v>1.6</v>
      </c>
      <c r="U2036" s="6">
        <f t="shared" si="31"/>
        <v>1.9960000000000002</v>
      </c>
      <c r="V2036" t="s">
        <v>167</v>
      </c>
    </row>
    <row r="2037" spans="1:22" hidden="1">
      <c r="A2037">
        <v>1602</v>
      </c>
      <c r="B2037" s="30">
        <v>2</v>
      </c>
      <c r="C2037" s="30" t="s">
        <v>3</v>
      </c>
      <c r="D2037" s="30" t="s">
        <v>14</v>
      </c>
      <c r="E2037" s="30">
        <v>11</v>
      </c>
      <c r="F2037" s="30">
        <v>89</v>
      </c>
      <c r="G2037" s="30" t="s">
        <v>4480</v>
      </c>
      <c r="H2037" s="30" t="s">
        <v>439</v>
      </c>
      <c r="I2037" s="30">
        <v>0</v>
      </c>
      <c r="J2037" s="30">
        <v>1</v>
      </c>
      <c r="K2037" s="30">
        <v>0</v>
      </c>
      <c r="L2037" s="30">
        <v>0</v>
      </c>
      <c r="M2037" s="30" t="s">
        <v>1287</v>
      </c>
      <c r="N2037" s="30">
        <v>4</v>
      </c>
      <c r="O2037" s="22">
        <v>4</v>
      </c>
      <c r="P2037" s="22">
        <v>0</v>
      </c>
      <c r="Q2037" s="22">
        <v>1</v>
      </c>
      <c r="R2037">
        <f>IFERROR(IF(I2037=1,VLOOKUP(F2037,Lookup!$A$2:$B$15,2,FALSE),0),0.5)</f>
        <v>0</v>
      </c>
      <c r="S2037">
        <f>IF(K2037=1,1,IFERROR(IF(H2037="pass",VLOOKUP(F2037,[1]Lookup!$D$2:$E$26,2,FALSE),0),1.6))</f>
        <v>2.2000000000000002</v>
      </c>
      <c r="T2037" s="6">
        <v>1.6700000000000002</v>
      </c>
      <c r="U2037" s="6">
        <f t="shared" si="31"/>
        <v>2.0198</v>
      </c>
      <c r="V2037" t="s">
        <v>167</v>
      </c>
    </row>
    <row r="2038" spans="1:22" hidden="1">
      <c r="A2038">
        <v>1604</v>
      </c>
      <c r="B2038" s="30">
        <v>2</v>
      </c>
      <c r="C2038" s="30" t="s">
        <v>14</v>
      </c>
      <c r="D2038" s="30" t="s">
        <v>3</v>
      </c>
      <c r="E2038" s="30">
        <v>74</v>
      </c>
      <c r="F2038" s="30">
        <v>26</v>
      </c>
      <c r="G2038" s="30" t="s">
        <v>4482</v>
      </c>
      <c r="H2038" s="30" t="s">
        <v>439</v>
      </c>
      <c r="I2038" s="30">
        <v>0</v>
      </c>
      <c r="J2038" s="30">
        <v>1</v>
      </c>
      <c r="K2038" s="30">
        <v>0</v>
      </c>
      <c r="L2038" s="30">
        <v>0</v>
      </c>
      <c r="M2038" s="30" t="s">
        <v>1696</v>
      </c>
      <c r="N2038" s="30">
        <v>-2</v>
      </c>
      <c r="O2038" s="22">
        <v>-2</v>
      </c>
      <c r="P2038" s="22">
        <v>0</v>
      </c>
      <c r="Q2038" s="22">
        <v>1</v>
      </c>
      <c r="R2038">
        <f>IFERROR(IF(I2038=1,VLOOKUP(F2038,Lookup!$A$2:$B$15,2,FALSE),0),0.5)</f>
        <v>0</v>
      </c>
      <c r="S2038">
        <f>IF(K2038=1,1,IFERROR(IF(H2038="pass",VLOOKUP(F2038,[1]Lookup!$D$2:$E$26,2,FALSE),0),1.6))</f>
        <v>1.6</v>
      </c>
      <c r="T2038" s="6">
        <v>1.5650000000000002</v>
      </c>
      <c r="U2038" s="6">
        <f t="shared" si="31"/>
        <v>1.5650000000000002</v>
      </c>
      <c r="V2038" t="s">
        <v>41</v>
      </c>
    </row>
    <row r="2039" spans="1:22" hidden="1">
      <c r="A2039">
        <v>1605</v>
      </c>
      <c r="B2039" s="30">
        <v>2</v>
      </c>
      <c r="C2039" s="30" t="s">
        <v>14</v>
      </c>
      <c r="D2039" s="30" t="s">
        <v>3</v>
      </c>
      <c r="E2039" s="30">
        <v>74</v>
      </c>
      <c r="F2039" s="30">
        <v>26</v>
      </c>
      <c r="G2039" s="30" t="s">
        <v>4483</v>
      </c>
      <c r="H2039" s="30" t="s">
        <v>439</v>
      </c>
      <c r="I2039" s="30">
        <v>0</v>
      </c>
      <c r="J2039" s="30">
        <v>1</v>
      </c>
      <c r="K2039" s="30">
        <v>0</v>
      </c>
      <c r="L2039" s="30">
        <v>0</v>
      </c>
      <c r="M2039" s="30" t="s">
        <v>1753</v>
      </c>
      <c r="N2039" s="30">
        <v>22</v>
      </c>
      <c r="O2039" s="22">
        <v>22</v>
      </c>
      <c r="P2039" s="22">
        <v>0</v>
      </c>
      <c r="Q2039" s="22">
        <v>1</v>
      </c>
      <c r="R2039">
        <f>IFERROR(IF(I2039=1,VLOOKUP(F2039,Lookup!$A$2:$B$15,2,FALSE),0),0.5)</f>
        <v>0</v>
      </c>
      <c r="S2039">
        <f>IF(K2039=1,1,IFERROR(IF(H2039="pass",VLOOKUP(F2039,[1]Lookup!$D$2:$E$26,2,FALSE),0),1.6))</f>
        <v>1.6</v>
      </c>
      <c r="T2039" s="6">
        <v>1.9850000000000001</v>
      </c>
      <c r="U2039" s="6">
        <f t="shared" si="31"/>
        <v>1.9850000000000001</v>
      </c>
      <c r="V2039" t="s">
        <v>133</v>
      </c>
    </row>
    <row r="2040" spans="1:22" hidden="1">
      <c r="A2040">
        <v>1606</v>
      </c>
      <c r="B2040" s="30">
        <v>2</v>
      </c>
      <c r="C2040" s="30" t="s">
        <v>14</v>
      </c>
      <c r="D2040" s="30" t="s">
        <v>3</v>
      </c>
      <c r="E2040" s="30">
        <v>50</v>
      </c>
      <c r="F2040" s="30">
        <v>50</v>
      </c>
      <c r="G2040" s="30" t="s">
        <v>4484</v>
      </c>
      <c r="H2040" s="30" t="s">
        <v>439</v>
      </c>
      <c r="I2040" s="30">
        <v>0</v>
      </c>
      <c r="J2040" s="30">
        <v>1</v>
      </c>
      <c r="K2040" s="30">
        <v>0</v>
      </c>
      <c r="L2040" s="30">
        <v>0</v>
      </c>
      <c r="M2040" s="30" t="s">
        <v>1708</v>
      </c>
      <c r="N2040" s="30">
        <v>-3</v>
      </c>
      <c r="O2040" s="22">
        <v>-3</v>
      </c>
      <c r="P2040" s="22">
        <v>0</v>
      </c>
      <c r="Q2040" s="22">
        <v>1</v>
      </c>
      <c r="R2040">
        <f>IFERROR(IF(I2040=1,VLOOKUP(F2040,Lookup!$A$2:$B$15,2,FALSE),0),0.5)</f>
        <v>0</v>
      </c>
      <c r="S2040">
        <f>IF(K2040=1,1,IFERROR(IF(H2040="pass",VLOOKUP(F2040,[1]Lookup!$D$2:$E$26,2,FALSE),0),1.6))</f>
        <v>1.6</v>
      </c>
      <c r="T2040" s="6">
        <v>1.5475000000000001</v>
      </c>
      <c r="U2040" s="6">
        <f t="shared" si="31"/>
        <v>1.5475000000000001</v>
      </c>
      <c r="V2040" t="s">
        <v>446</v>
      </c>
    </row>
    <row r="2041" spans="1:22" hidden="1">
      <c r="A2041">
        <v>1607</v>
      </c>
      <c r="B2041" s="30">
        <v>2</v>
      </c>
      <c r="C2041" s="30" t="s">
        <v>14</v>
      </c>
      <c r="D2041" s="30" t="s">
        <v>3</v>
      </c>
      <c r="E2041" s="30">
        <v>38</v>
      </c>
      <c r="F2041" s="30">
        <v>62</v>
      </c>
      <c r="G2041" s="30" t="s">
        <v>4485</v>
      </c>
      <c r="H2041" s="30" t="s">
        <v>439</v>
      </c>
      <c r="I2041" s="30">
        <v>0</v>
      </c>
      <c r="J2041" s="30">
        <v>1</v>
      </c>
      <c r="K2041" s="30">
        <v>0</v>
      </c>
      <c r="L2041" s="30">
        <v>0</v>
      </c>
      <c r="M2041" s="30" t="s">
        <v>1708</v>
      </c>
      <c r="N2041" s="30">
        <v>-3</v>
      </c>
      <c r="O2041" s="22">
        <v>-3</v>
      </c>
      <c r="P2041" s="22">
        <v>0</v>
      </c>
      <c r="Q2041" s="22">
        <v>1</v>
      </c>
      <c r="R2041">
        <f>IFERROR(IF(I2041=1,VLOOKUP(F2041,Lookup!$A$2:$B$15,2,FALSE),0),0.5)</f>
        <v>0</v>
      </c>
      <c r="S2041">
        <f>IF(K2041=1,1,IFERROR(IF(H2041="pass",VLOOKUP(F2041,[1]Lookup!$D$2:$E$26,2,FALSE),0),1.6))</f>
        <v>1.6</v>
      </c>
      <c r="T2041" s="6">
        <v>1.5475000000000001</v>
      </c>
      <c r="U2041" s="6">
        <f t="shared" si="31"/>
        <v>1.5475000000000001</v>
      </c>
      <c r="V2041" t="s">
        <v>446</v>
      </c>
    </row>
    <row r="2042" spans="1:22" hidden="1">
      <c r="A2042">
        <v>1610</v>
      </c>
      <c r="B2042" s="30">
        <v>2</v>
      </c>
      <c r="C2042" s="30" t="s">
        <v>14</v>
      </c>
      <c r="D2042" s="30" t="s">
        <v>3</v>
      </c>
      <c r="E2042" s="30">
        <v>27</v>
      </c>
      <c r="F2042" s="30">
        <v>73</v>
      </c>
      <c r="G2042" s="30" t="s">
        <v>4488</v>
      </c>
      <c r="H2042" s="30" t="s">
        <v>439</v>
      </c>
      <c r="I2042" s="30">
        <v>0</v>
      </c>
      <c r="J2042" s="30">
        <v>1</v>
      </c>
      <c r="K2042" s="30">
        <v>0</v>
      </c>
      <c r="L2042" s="30">
        <v>0</v>
      </c>
      <c r="M2042" s="30" t="s">
        <v>1728</v>
      </c>
      <c r="N2042" s="30">
        <v>2</v>
      </c>
      <c r="O2042" s="22">
        <v>2</v>
      </c>
      <c r="P2042" s="22">
        <v>0</v>
      </c>
      <c r="Q2042" s="22">
        <v>1</v>
      </c>
      <c r="R2042">
        <f>IFERROR(IF(I2042=1,VLOOKUP(F2042,Lookup!$A$2:$B$15,2,FALSE),0),0.5)</f>
        <v>0</v>
      </c>
      <c r="S2042">
        <f>IF(K2042=1,1,IFERROR(IF(H2042="pass",VLOOKUP(F2042,[1]Lookup!$D$2:$E$26,2,FALSE),0),1.6))</f>
        <v>1.6</v>
      </c>
      <c r="T2042" s="6">
        <v>1.635</v>
      </c>
      <c r="U2042" s="6">
        <f t="shared" si="31"/>
        <v>1.635</v>
      </c>
      <c r="V2042" t="s">
        <v>115</v>
      </c>
    </row>
    <row r="2043" spans="1:22" hidden="1">
      <c r="A2043">
        <v>1611</v>
      </c>
      <c r="B2043" s="30">
        <v>2</v>
      </c>
      <c r="C2043" s="30" t="s">
        <v>14</v>
      </c>
      <c r="D2043" s="30" t="s">
        <v>3</v>
      </c>
      <c r="E2043" s="30">
        <v>21</v>
      </c>
      <c r="F2043" s="30">
        <v>79</v>
      </c>
      <c r="G2043" s="30" t="s">
        <v>4489</v>
      </c>
      <c r="H2043" s="30" t="s">
        <v>439</v>
      </c>
      <c r="I2043" s="30">
        <v>0</v>
      </c>
      <c r="J2043" s="30">
        <v>1</v>
      </c>
      <c r="K2043" s="30">
        <v>0</v>
      </c>
      <c r="L2043" s="30">
        <v>0</v>
      </c>
      <c r="M2043" s="30" t="s">
        <v>1758</v>
      </c>
      <c r="N2043" s="30">
        <v>9</v>
      </c>
      <c r="O2043" s="22">
        <v>9</v>
      </c>
      <c r="P2043" s="22">
        <v>0</v>
      </c>
      <c r="Q2043" s="22">
        <v>1</v>
      </c>
      <c r="R2043">
        <f>IFERROR(IF(I2043=1,VLOOKUP(F2043,Lookup!$A$2:$B$15,2,FALSE),0),0.5)</f>
        <v>0</v>
      </c>
      <c r="S2043">
        <f>IF(K2043=1,1,IFERROR(IF(H2043="pass",VLOOKUP(F2043,[1]Lookup!$D$2:$E$26,2,FALSE),0),1.6))</f>
        <v>1.8</v>
      </c>
      <c r="T2043" s="6">
        <v>1.7575000000000001</v>
      </c>
      <c r="U2043" s="6">
        <f t="shared" si="31"/>
        <v>1.7855500000000002</v>
      </c>
      <c r="V2043" t="s">
        <v>177</v>
      </c>
    </row>
    <row r="2044" spans="1:22" hidden="1">
      <c r="A2044">
        <v>1612</v>
      </c>
      <c r="B2044" s="30">
        <v>2</v>
      </c>
      <c r="C2044" s="30" t="s">
        <v>14</v>
      </c>
      <c r="D2044" s="30" t="s">
        <v>3</v>
      </c>
      <c r="E2044" s="30">
        <v>11</v>
      </c>
      <c r="F2044" s="30">
        <v>89</v>
      </c>
      <c r="G2044" s="30" t="s">
        <v>4490</v>
      </c>
      <c r="H2044" s="30" t="s">
        <v>439</v>
      </c>
      <c r="I2044" s="30">
        <v>0</v>
      </c>
      <c r="J2044" s="30">
        <v>1</v>
      </c>
      <c r="K2044" s="30">
        <v>0</v>
      </c>
      <c r="L2044" s="30">
        <v>0</v>
      </c>
      <c r="M2044" s="30" t="s">
        <v>1699</v>
      </c>
      <c r="N2044" s="30">
        <v>6</v>
      </c>
      <c r="O2044" s="22">
        <v>6</v>
      </c>
      <c r="P2044" s="22">
        <v>0</v>
      </c>
      <c r="Q2044" s="22">
        <v>1</v>
      </c>
      <c r="R2044">
        <f>IFERROR(IF(I2044=1,VLOOKUP(F2044,Lookup!$A$2:$B$15,2,FALSE),0),0.5)</f>
        <v>0</v>
      </c>
      <c r="S2044">
        <f>IF(K2044=1,1,IFERROR(IF(H2044="pass",VLOOKUP(F2044,[1]Lookup!$D$2:$E$26,2,FALSE),0),1.6))</f>
        <v>2.2000000000000002</v>
      </c>
      <c r="T2044" s="6">
        <v>1.7050000000000001</v>
      </c>
      <c r="U2044" s="6">
        <f t="shared" si="31"/>
        <v>2.0317000000000003</v>
      </c>
      <c r="V2044" t="s">
        <v>466</v>
      </c>
    </row>
    <row r="2045" spans="1:22" hidden="1">
      <c r="A2045">
        <v>1617</v>
      </c>
      <c r="B2045" s="30">
        <v>2</v>
      </c>
      <c r="C2045" s="30" t="s">
        <v>3</v>
      </c>
      <c r="D2045" s="30" t="s">
        <v>14</v>
      </c>
      <c r="E2045" s="30">
        <v>58</v>
      </c>
      <c r="F2045" s="30">
        <v>42</v>
      </c>
      <c r="G2045" s="30" t="s">
        <v>4495</v>
      </c>
      <c r="H2045" s="30" t="s">
        <v>439</v>
      </c>
      <c r="I2045" s="30">
        <v>0</v>
      </c>
      <c r="J2045" s="30">
        <v>1</v>
      </c>
      <c r="K2045" s="30">
        <v>0</v>
      </c>
      <c r="L2045" s="30">
        <v>0</v>
      </c>
      <c r="M2045" s="30" t="s">
        <v>2255</v>
      </c>
      <c r="N2045" s="30">
        <v>2</v>
      </c>
      <c r="O2045" s="22">
        <v>2</v>
      </c>
      <c r="P2045" s="22">
        <v>0</v>
      </c>
      <c r="Q2045" s="22">
        <v>1</v>
      </c>
      <c r="R2045">
        <f>IFERROR(IF(I2045=1,VLOOKUP(F2045,Lookup!$A$2:$B$15,2,FALSE),0),0.5)</f>
        <v>0</v>
      </c>
      <c r="S2045">
        <f>IF(K2045=1,1,IFERROR(IF(H2045="pass",VLOOKUP(F2045,[1]Lookup!$D$2:$E$26,2,FALSE),0),1.6))</f>
        <v>1.6</v>
      </c>
      <c r="T2045" s="6">
        <v>1.635</v>
      </c>
      <c r="U2045" s="6">
        <f t="shared" si="31"/>
        <v>1.635</v>
      </c>
      <c r="V2045" t="s">
        <v>2817</v>
      </c>
    </row>
    <row r="2046" spans="1:22" hidden="1">
      <c r="A2046">
        <v>1619</v>
      </c>
      <c r="B2046" s="30">
        <v>2</v>
      </c>
      <c r="C2046" s="30" t="s">
        <v>3</v>
      </c>
      <c r="D2046" s="30" t="s">
        <v>14</v>
      </c>
      <c r="E2046" s="30">
        <v>41</v>
      </c>
      <c r="F2046" s="30">
        <v>59</v>
      </c>
      <c r="G2046" s="30" t="s">
        <v>4497</v>
      </c>
      <c r="H2046" s="30" t="s">
        <v>439</v>
      </c>
      <c r="I2046" s="30">
        <v>0</v>
      </c>
      <c r="J2046" s="30">
        <v>1</v>
      </c>
      <c r="K2046" s="30">
        <v>0</v>
      </c>
      <c r="L2046" s="30">
        <v>0</v>
      </c>
      <c r="M2046" s="30" t="s">
        <v>1278</v>
      </c>
      <c r="N2046" s="30">
        <v>3</v>
      </c>
      <c r="O2046" s="22">
        <v>3</v>
      </c>
      <c r="P2046" s="22">
        <v>0</v>
      </c>
      <c r="Q2046" s="22">
        <v>1</v>
      </c>
      <c r="R2046">
        <f>IFERROR(IF(I2046=1,VLOOKUP(F2046,Lookup!$A$2:$B$15,2,FALSE),0),0.5)</f>
        <v>0</v>
      </c>
      <c r="S2046">
        <f>IF(K2046=1,1,IFERROR(IF(H2046="pass",VLOOKUP(F2046,[1]Lookup!$D$2:$E$26,2,FALSE),0),1.6))</f>
        <v>1.6</v>
      </c>
      <c r="T2046" s="6">
        <v>1.6525000000000001</v>
      </c>
      <c r="U2046" s="6">
        <f t="shared" si="31"/>
        <v>1.6525000000000001</v>
      </c>
      <c r="V2046" t="s">
        <v>165</v>
      </c>
    </row>
    <row r="2047" spans="1:22" hidden="1">
      <c r="A2047">
        <v>1623</v>
      </c>
      <c r="B2047" s="30">
        <v>2</v>
      </c>
      <c r="C2047" s="30" t="s">
        <v>3</v>
      </c>
      <c r="D2047" s="30" t="s">
        <v>14</v>
      </c>
      <c r="E2047" s="30">
        <v>39</v>
      </c>
      <c r="F2047" s="30">
        <v>61</v>
      </c>
      <c r="G2047" s="30" t="s">
        <v>4501</v>
      </c>
      <c r="H2047" s="30" t="s">
        <v>439</v>
      </c>
      <c r="I2047" s="30">
        <v>0</v>
      </c>
      <c r="J2047" s="30">
        <v>1</v>
      </c>
      <c r="K2047" s="30">
        <v>0</v>
      </c>
      <c r="L2047" s="30">
        <v>0</v>
      </c>
      <c r="M2047" s="30" t="s">
        <v>1285</v>
      </c>
      <c r="N2047" s="30">
        <v>0</v>
      </c>
      <c r="O2047" s="22">
        <v>0</v>
      </c>
      <c r="P2047" s="22">
        <v>0</v>
      </c>
      <c r="Q2047" s="22">
        <v>1</v>
      </c>
      <c r="R2047">
        <f>IFERROR(IF(I2047=1,VLOOKUP(F2047,Lookup!$A$2:$B$15,2,FALSE),0),0.5)</f>
        <v>0</v>
      </c>
      <c r="S2047">
        <f>IF(K2047=1,1,IFERROR(IF(H2047="pass",VLOOKUP(F2047,[1]Lookup!$D$2:$E$26,2,FALSE),0),1.6))</f>
        <v>1.6</v>
      </c>
      <c r="T2047" s="6">
        <v>1.6</v>
      </c>
      <c r="U2047" s="6">
        <f t="shared" si="31"/>
        <v>1.6</v>
      </c>
      <c r="V2047" t="s">
        <v>465</v>
      </c>
    </row>
    <row r="2048" spans="1:22" hidden="1">
      <c r="A2048">
        <v>1624</v>
      </c>
      <c r="B2048" s="30">
        <v>2</v>
      </c>
      <c r="C2048" s="30" t="s">
        <v>3</v>
      </c>
      <c r="D2048" s="30" t="s">
        <v>14</v>
      </c>
      <c r="E2048" s="30">
        <v>37</v>
      </c>
      <c r="F2048" s="30">
        <v>63</v>
      </c>
      <c r="G2048" s="30" t="s">
        <v>4502</v>
      </c>
      <c r="H2048" s="30" t="s">
        <v>439</v>
      </c>
      <c r="I2048" s="30">
        <v>0</v>
      </c>
      <c r="J2048" s="30">
        <v>1</v>
      </c>
      <c r="K2048" s="30">
        <v>0</v>
      </c>
      <c r="L2048" s="30">
        <v>0</v>
      </c>
      <c r="M2048" s="30" t="s">
        <v>1280</v>
      </c>
      <c r="N2048" s="30">
        <v>6</v>
      </c>
      <c r="O2048" s="22">
        <v>6</v>
      </c>
      <c r="P2048" s="22">
        <v>0</v>
      </c>
      <c r="Q2048" s="22">
        <v>1</v>
      </c>
      <c r="R2048">
        <f>IFERROR(IF(I2048=1,VLOOKUP(F2048,Lookup!$A$2:$B$15,2,FALSE),0),0.5)</f>
        <v>0</v>
      </c>
      <c r="S2048">
        <f>IF(K2048=1,1,IFERROR(IF(H2048="pass",VLOOKUP(F2048,[1]Lookup!$D$2:$E$26,2,FALSE),0),1.6))</f>
        <v>1.6</v>
      </c>
      <c r="T2048" s="6">
        <v>1.7050000000000001</v>
      </c>
      <c r="U2048" s="6">
        <f t="shared" si="31"/>
        <v>1.7050000000000001</v>
      </c>
      <c r="V2048" t="s">
        <v>90</v>
      </c>
    </row>
    <row r="2049" spans="1:22" hidden="1">
      <c r="A2049">
        <v>1628</v>
      </c>
      <c r="B2049" s="30">
        <v>2</v>
      </c>
      <c r="C2049" s="30" t="s">
        <v>3</v>
      </c>
      <c r="D2049" s="30" t="s">
        <v>14</v>
      </c>
      <c r="E2049" s="30">
        <v>65</v>
      </c>
      <c r="F2049" s="30">
        <v>35</v>
      </c>
      <c r="G2049" s="30" t="s">
        <v>4506</v>
      </c>
      <c r="H2049" s="30" t="s">
        <v>439</v>
      </c>
      <c r="I2049" s="30">
        <v>0</v>
      </c>
      <c r="J2049" s="30">
        <v>1</v>
      </c>
      <c r="K2049" s="30">
        <v>0</v>
      </c>
      <c r="L2049" s="30">
        <v>0</v>
      </c>
      <c r="M2049" s="30" t="s">
        <v>1317</v>
      </c>
      <c r="N2049" s="30">
        <v>30</v>
      </c>
      <c r="O2049" s="22">
        <v>30</v>
      </c>
      <c r="P2049" s="22">
        <v>0</v>
      </c>
      <c r="Q2049" s="22">
        <v>1</v>
      </c>
      <c r="R2049">
        <f>IFERROR(IF(I2049=1,VLOOKUP(F2049,Lookup!$A$2:$B$15,2,FALSE),0),0.5)</f>
        <v>0</v>
      </c>
      <c r="S2049">
        <f>IF(K2049=1,1,IFERROR(IF(H2049="pass",VLOOKUP(F2049,[1]Lookup!$D$2:$E$26,2,FALSE),0),1.6))</f>
        <v>1.6</v>
      </c>
      <c r="T2049" s="6">
        <v>2.125</v>
      </c>
      <c r="U2049" s="6">
        <f t="shared" si="31"/>
        <v>2.125</v>
      </c>
      <c r="V2049" t="s">
        <v>503</v>
      </c>
    </row>
    <row r="2050" spans="1:22" hidden="1">
      <c r="A2050">
        <v>1632</v>
      </c>
      <c r="B2050" s="30">
        <v>2</v>
      </c>
      <c r="C2050" s="30" t="s">
        <v>3</v>
      </c>
      <c r="D2050" s="30" t="s">
        <v>14</v>
      </c>
      <c r="E2050" s="30">
        <v>64</v>
      </c>
      <c r="F2050" s="30">
        <v>36</v>
      </c>
      <c r="G2050" s="30" t="s">
        <v>4510</v>
      </c>
      <c r="H2050" s="30" t="s">
        <v>439</v>
      </c>
      <c r="I2050" s="30">
        <v>0</v>
      </c>
      <c r="J2050" s="30">
        <v>1</v>
      </c>
      <c r="K2050" s="30">
        <v>0</v>
      </c>
      <c r="L2050" s="30">
        <v>0</v>
      </c>
      <c r="M2050" s="30" t="s">
        <v>1317</v>
      </c>
      <c r="N2050" s="30">
        <v>12</v>
      </c>
      <c r="O2050" s="22">
        <v>12</v>
      </c>
      <c r="P2050" s="22">
        <v>0</v>
      </c>
      <c r="Q2050" s="22">
        <v>1</v>
      </c>
      <c r="R2050">
        <f>IFERROR(IF(I2050=1,VLOOKUP(F2050,Lookup!$A$2:$B$15,2,FALSE),0),0.5)</f>
        <v>0</v>
      </c>
      <c r="S2050">
        <f>IF(K2050=1,1,IFERROR(IF(H2050="pass",VLOOKUP(F2050,[1]Lookup!$D$2:$E$26,2,FALSE),0),1.6))</f>
        <v>1.6</v>
      </c>
      <c r="T2050" s="6">
        <v>1.81</v>
      </c>
      <c r="U2050" s="6">
        <f t="shared" si="31"/>
        <v>1.81</v>
      </c>
      <c r="V2050" t="s">
        <v>503</v>
      </c>
    </row>
    <row r="2051" spans="1:22" hidden="1">
      <c r="A2051">
        <v>1633</v>
      </c>
      <c r="B2051" s="30">
        <v>2</v>
      </c>
      <c r="C2051" s="30" t="s">
        <v>3</v>
      </c>
      <c r="D2051" s="30" t="s">
        <v>14</v>
      </c>
      <c r="E2051" s="30">
        <v>52</v>
      </c>
      <c r="F2051" s="30">
        <v>48</v>
      </c>
      <c r="G2051" s="30" t="s">
        <v>4511</v>
      </c>
      <c r="H2051" s="30" t="s">
        <v>439</v>
      </c>
      <c r="I2051" s="30">
        <v>0</v>
      </c>
      <c r="J2051" s="30">
        <v>1</v>
      </c>
      <c r="K2051" s="30">
        <v>0</v>
      </c>
      <c r="L2051" s="30">
        <v>0</v>
      </c>
      <c r="M2051" s="30" t="s">
        <v>1287</v>
      </c>
      <c r="N2051" s="30">
        <v>16</v>
      </c>
      <c r="O2051" s="22">
        <v>16</v>
      </c>
      <c r="P2051" s="22">
        <v>0</v>
      </c>
      <c r="Q2051" s="22">
        <v>1</v>
      </c>
      <c r="R2051">
        <f>IFERROR(IF(I2051=1,VLOOKUP(F2051,Lookup!$A$2:$B$15,2,FALSE),0),0.5)</f>
        <v>0</v>
      </c>
      <c r="S2051">
        <f>IF(K2051=1,1,IFERROR(IF(H2051="pass",VLOOKUP(F2051,[1]Lookup!$D$2:$E$26,2,FALSE),0),1.6))</f>
        <v>1.6</v>
      </c>
      <c r="T2051" s="6">
        <v>1.8800000000000001</v>
      </c>
      <c r="U2051" s="6">
        <f t="shared" ref="U2051:U2114" si="32">R2051+IF(S2051&gt;=3.2,S2051,IF(AND(S2051&lt;3.2,S2051&gt;=1.8),S2051*0.66+T2051*0.34,T2051))+K2051*0.4735*2</f>
        <v>1.8800000000000001</v>
      </c>
      <c r="V2051" t="s">
        <v>167</v>
      </c>
    </row>
    <row r="2052" spans="1:22" hidden="1">
      <c r="A2052">
        <v>1634</v>
      </c>
      <c r="B2052" s="30">
        <v>2</v>
      </c>
      <c r="C2052" s="30" t="s">
        <v>3</v>
      </c>
      <c r="D2052" s="30" t="s">
        <v>14</v>
      </c>
      <c r="E2052" s="30">
        <v>33</v>
      </c>
      <c r="F2052" s="30">
        <v>67</v>
      </c>
      <c r="G2052" s="30" t="s">
        <v>4512</v>
      </c>
      <c r="H2052" s="30" t="s">
        <v>439</v>
      </c>
      <c r="I2052" s="30">
        <v>0</v>
      </c>
      <c r="J2052" s="30">
        <v>1</v>
      </c>
      <c r="K2052" s="30">
        <v>0</v>
      </c>
      <c r="L2052" s="30">
        <v>0</v>
      </c>
      <c r="M2052" s="30" t="s">
        <v>1317</v>
      </c>
      <c r="N2052" s="30">
        <v>13</v>
      </c>
      <c r="O2052" s="22">
        <v>13</v>
      </c>
      <c r="P2052" s="22">
        <v>0</v>
      </c>
      <c r="Q2052" s="22">
        <v>1</v>
      </c>
      <c r="R2052">
        <f>IFERROR(IF(I2052=1,VLOOKUP(F2052,Lookup!$A$2:$B$15,2,FALSE),0),0.5)</f>
        <v>0</v>
      </c>
      <c r="S2052">
        <f>IF(K2052=1,1,IFERROR(IF(H2052="pass",VLOOKUP(F2052,[1]Lookup!$D$2:$E$26,2,FALSE),0),1.6))</f>
        <v>1.6</v>
      </c>
      <c r="T2052" s="6">
        <v>1.8275000000000001</v>
      </c>
      <c r="U2052" s="6">
        <f t="shared" si="32"/>
        <v>1.8275000000000001</v>
      </c>
      <c r="V2052" t="s">
        <v>503</v>
      </c>
    </row>
    <row r="2053" spans="1:22" hidden="1">
      <c r="A2053">
        <v>1635</v>
      </c>
      <c r="B2053" s="30">
        <v>2</v>
      </c>
      <c r="C2053" s="30" t="s">
        <v>3</v>
      </c>
      <c r="D2053" s="30" t="s">
        <v>14</v>
      </c>
      <c r="E2053" s="30">
        <v>33</v>
      </c>
      <c r="F2053" s="30">
        <v>67</v>
      </c>
      <c r="G2053" s="30" t="s">
        <v>4513</v>
      </c>
      <c r="H2053" s="30" t="s">
        <v>439</v>
      </c>
      <c r="I2053" s="30">
        <v>0</v>
      </c>
      <c r="J2053" s="30">
        <v>1</v>
      </c>
      <c r="K2053" s="30">
        <v>0</v>
      </c>
      <c r="L2053" s="30">
        <v>0</v>
      </c>
      <c r="M2053" s="30" t="s">
        <v>1280</v>
      </c>
      <c r="N2053" s="30">
        <v>33</v>
      </c>
      <c r="O2053" s="22">
        <v>33</v>
      </c>
      <c r="P2053" s="22">
        <v>0</v>
      </c>
      <c r="Q2053" s="22">
        <v>1</v>
      </c>
      <c r="R2053">
        <f>IFERROR(IF(I2053=1,VLOOKUP(F2053,Lookup!$A$2:$B$15,2,FALSE),0),0.5)</f>
        <v>0</v>
      </c>
      <c r="S2053">
        <f>IF(K2053=1,1,IFERROR(IF(H2053="pass",VLOOKUP(F2053,[1]Lookup!$D$2:$E$26,2,FALSE),0),1.6))</f>
        <v>1.6</v>
      </c>
      <c r="T2053" s="6">
        <v>2.1775000000000002</v>
      </c>
      <c r="U2053" s="6">
        <f t="shared" si="32"/>
        <v>2.1775000000000002</v>
      </c>
      <c r="V2053" t="s">
        <v>90</v>
      </c>
    </row>
    <row r="2054" spans="1:22" hidden="1">
      <c r="A2054">
        <v>1638</v>
      </c>
      <c r="B2054" s="30">
        <v>2</v>
      </c>
      <c r="C2054" s="30" t="s">
        <v>14</v>
      </c>
      <c r="D2054" s="30" t="s">
        <v>3</v>
      </c>
      <c r="E2054" s="30">
        <v>47</v>
      </c>
      <c r="F2054" s="30">
        <v>53</v>
      </c>
      <c r="G2054" s="30" t="s">
        <v>4516</v>
      </c>
      <c r="H2054" s="30" t="s">
        <v>439</v>
      </c>
      <c r="I2054" s="30">
        <v>0</v>
      </c>
      <c r="J2054" s="30">
        <v>1</v>
      </c>
      <c r="K2054" s="30">
        <v>0</v>
      </c>
      <c r="L2054" s="30">
        <v>0</v>
      </c>
      <c r="M2054" s="30" t="s">
        <v>1708</v>
      </c>
      <c r="N2054" s="30">
        <v>5</v>
      </c>
      <c r="O2054" s="22">
        <v>5</v>
      </c>
      <c r="P2054" s="22">
        <v>0</v>
      </c>
      <c r="Q2054" s="22">
        <v>1</v>
      </c>
      <c r="R2054">
        <f>IFERROR(IF(I2054=1,VLOOKUP(F2054,Lookup!$A$2:$B$15,2,FALSE),0),0.5)</f>
        <v>0</v>
      </c>
      <c r="S2054">
        <f>IF(K2054=1,1,IFERROR(IF(H2054="pass",VLOOKUP(F2054,[1]Lookup!$D$2:$E$26,2,FALSE),0),1.6))</f>
        <v>1.6</v>
      </c>
      <c r="T2054" s="6">
        <v>1.6875</v>
      </c>
      <c r="U2054" s="6">
        <f t="shared" si="32"/>
        <v>1.6875</v>
      </c>
      <c r="V2054" t="s">
        <v>446</v>
      </c>
    </row>
    <row r="2055" spans="1:22" hidden="1">
      <c r="A2055">
        <v>1640</v>
      </c>
      <c r="B2055" s="30">
        <v>2</v>
      </c>
      <c r="C2055" s="30" t="s">
        <v>14</v>
      </c>
      <c r="D2055" s="30" t="s">
        <v>3</v>
      </c>
      <c r="E2055" s="30">
        <v>25</v>
      </c>
      <c r="F2055" s="30">
        <v>75</v>
      </c>
      <c r="G2055" s="30" t="s">
        <v>4518</v>
      </c>
      <c r="H2055" s="30" t="s">
        <v>439</v>
      </c>
      <c r="I2055" s="30">
        <v>0</v>
      </c>
      <c r="J2055" s="30">
        <v>1</v>
      </c>
      <c r="K2055" s="30">
        <v>0</v>
      </c>
      <c r="L2055" s="30">
        <v>0</v>
      </c>
      <c r="M2055" s="30" t="s">
        <v>1699</v>
      </c>
      <c r="N2055" s="30">
        <v>25</v>
      </c>
      <c r="O2055" s="22">
        <v>25</v>
      </c>
      <c r="P2055" s="22">
        <v>0</v>
      </c>
      <c r="Q2055" s="22">
        <v>1</v>
      </c>
      <c r="R2055">
        <f>IFERROR(IF(I2055=1,VLOOKUP(F2055,Lookup!$A$2:$B$15,2,FALSE),0),0.5)</f>
        <v>0</v>
      </c>
      <c r="S2055">
        <f>IF(K2055=1,1,IFERROR(IF(H2055="pass",VLOOKUP(F2055,[1]Lookup!$D$2:$E$26,2,FALSE),0),1.6))</f>
        <v>1.8</v>
      </c>
      <c r="T2055" s="6">
        <v>2.0375000000000001</v>
      </c>
      <c r="U2055" s="6">
        <f t="shared" si="32"/>
        <v>1.8807500000000004</v>
      </c>
      <c r="V2055" t="s">
        <v>466</v>
      </c>
    </row>
    <row r="2056" spans="1:22" hidden="1">
      <c r="A2056">
        <v>1645</v>
      </c>
      <c r="B2056" s="30">
        <v>2</v>
      </c>
      <c r="C2056" s="30" t="s">
        <v>3</v>
      </c>
      <c r="D2056" s="30" t="s">
        <v>14</v>
      </c>
      <c r="E2056" s="30">
        <v>62</v>
      </c>
      <c r="F2056" s="30">
        <v>38</v>
      </c>
      <c r="G2056" s="30" t="s">
        <v>4523</v>
      </c>
      <c r="H2056" s="30" t="s">
        <v>439</v>
      </c>
      <c r="I2056" s="30">
        <v>0</v>
      </c>
      <c r="J2056" s="30">
        <v>1</v>
      </c>
      <c r="K2056" s="30">
        <v>0</v>
      </c>
      <c r="L2056" s="30">
        <v>0</v>
      </c>
      <c r="M2056" s="30" t="s">
        <v>2255</v>
      </c>
      <c r="N2056" s="30">
        <v>15</v>
      </c>
      <c r="O2056" s="22">
        <v>15</v>
      </c>
      <c r="P2056" s="22">
        <v>0</v>
      </c>
      <c r="Q2056" s="22">
        <v>1</v>
      </c>
      <c r="R2056">
        <f>IFERROR(IF(I2056=1,VLOOKUP(F2056,Lookup!$A$2:$B$15,2,FALSE),0),0.5)</f>
        <v>0</v>
      </c>
      <c r="S2056">
        <f>IF(K2056=1,1,IFERROR(IF(H2056="pass",VLOOKUP(F2056,[1]Lookup!$D$2:$E$26,2,FALSE),0),1.6))</f>
        <v>1.6</v>
      </c>
      <c r="T2056" s="6">
        <v>1.8625</v>
      </c>
      <c r="U2056" s="6">
        <f t="shared" si="32"/>
        <v>1.8625</v>
      </c>
      <c r="V2056" t="s">
        <v>2817</v>
      </c>
    </row>
    <row r="2057" spans="1:22" hidden="1">
      <c r="A2057">
        <v>1647</v>
      </c>
      <c r="B2057" s="30">
        <v>2</v>
      </c>
      <c r="C2057" s="30" t="s">
        <v>3</v>
      </c>
      <c r="D2057" s="30" t="s">
        <v>14</v>
      </c>
      <c r="E2057" s="30">
        <v>46</v>
      </c>
      <c r="F2057" s="30">
        <v>54</v>
      </c>
      <c r="G2057" s="30" t="s">
        <v>4525</v>
      </c>
      <c r="H2057" s="30" t="s">
        <v>439</v>
      </c>
      <c r="I2057" s="30">
        <v>0</v>
      </c>
      <c r="J2057" s="30">
        <v>1</v>
      </c>
      <c r="K2057" s="30">
        <v>0</v>
      </c>
      <c r="L2057" s="30">
        <v>0</v>
      </c>
      <c r="M2057" s="30" t="s">
        <v>1317</v>
      </c>
      <c r="N2057" s="30">
        <v>8</v>
      </c>
      <c r="O2057" s="22">
        <v>8</v>
      </c>
      <c r="P2057" s="22">
        <v>0</v>
      </c>
      <c r="Q2057" s="22">
        <v>1</v>
      </c>
      <c r="R2057">
        <f>IFERROR(IF(I2057=1,VLOOKUP(F2057,Lookup!$A$2:$B$15,2,FALSE),0),0.5)</f>
        <v>0</v>
      </c>
      <c r="S2057">
        <f>IF(K2057=1,1,IFERROR(IF(H2057="pass",VLOOKUP(F2057,[1]Lookup!$D$2:$E$26,2,FALSE),0),1.6))</f>
        <v>1.6</v>
      </c>
      <c r="T2057" s="6">
        <v>1.74</v>
      </c>
      <c r="U2057" s="6">
        <f t="shared" si="32"/>
        <v>1.74</v>
      </c>
      <c r="V2057" t="s">
        <v>503</v>
      </c>
    </row>
    <row r="2058" spans="1:22" hidden="1">
      <c r="A2058">
        <v>1648</v>
      </c>
      <c r="B2058" s="30">
        <v>2</v>
      </c>
      <c r="C2058" s="30" t="s">
        <v>3</v>
      </c>
      <c r="D2058" s="30" t="s">
        <v>14</v>
      </c>
      <c r="E2058" s="30">
        <v>42</v>
      </c>
      <c r="F2058" s="30">
        <v>58</v>
      </c>
      <c r="G2058" s="30" t="s">
        <v>4526</v>
      </c>
      <c r="H2058" s="30" t="s">
        <v>439</v>
      </c>
      <c r="I2058" s="30">
        <v>0</v>
      </c>
      <c r="J2058" s="30">
        <v>1</v>
      </c>
      <c r="K2058" s="30">
        <v>0</v>
      </c>
      <c r="L2058" s="30">
        <v>0</v>
      </c>
      <c r="M2058" s="30" t="s">
        <v>1287</v>
      </c>
      <c r="N2058" s="30">
        <v>8</v>
      </c>
      <c r="O2058" s="22">
        <v>8</v>
      </c>
      <c r="P2058" s="22">
        <v>0</v>
      </c>
      <c r="Q2058" s="22">
        <v>1</v>
      </c>
      <c r="R2058">
        <f>IFERROR(IF(I2058=1,VLOOKUP(F2058,Lookup!$A$2:$B$15,2,FALSE),0),0.5)</f>
        <v>0</v>
      </c>
      <c r="S2058">
        <f>IF(K2058=1,1,IFERROR(IF(H2058="pass",VLOOKUP(F2058,[1]Lookup!$D$2:$E$26,2,FALSE),0),1.6))</f>
        <v>1.6</v>
      </c>
      <c r="T2058" s="6">
        <v>1.74</v>
      </c>
      <c r="U2058" s="6">
        <f t="shared" si="32"/>
        <v>1.74</v>
      </c>
      <c r="V2058" t="s">
        <v>167</v>
      </c>
    </row>
    <row r="2059" spans="1:22" hidden="1">
      <c r="A2059">
        <v>1651</v>
      </c>
      <c r="B2059" s="30">
        <v>2</v>
      </c>
      <c r="C2059" s="30" t="s">
        <v>14</v>
      </c>
      <c r="D2059" s="30" t="s">
        <v>3</v>
      </c>
      <c r="E2059" s="30">
        <v>54</v>
      </c>
      <c r="F2059" s="30">
        <v>46</v>
      </c>
      <c r="G2059" s="30" t="s">
        <v>4529</v>
      </c>
      <c r="H2059" s="30" t="s">
        <v>439</v>
      </c>
      <c r="I2059" s="30">
        <v>0</v>
      </c>
      <c r="J2059" s="30">
        <v>1</v>
      </c>
      <c r="K2059" s="30">
        <v>0</v>
      </c>
      <c r="L2059" s="30">
        <v>0</v>
      </c>
      <c r="M2059" s="30" t="s">
        <v>1758</v>
      </c>
      <c r="N2059" s="30">
        <v>6</v>
      </c>
      <c r="O2059" s="22">
        <v>6</v>
      </c>
      <c r="P2059" s="22">
        <v>0</v>
      </c>
      <c r="Q2059" s="22">
        <v>1</v>
      </c>
      <c r="R2059">
        <f>IFERROR(IF(I2059=1,VLOOKUP(F2059,Lookup!$A$2:$B$15,2,FALSE),0),0.5)</f>
        <v>0</v>
      </c>
      <c r="S2059">
        <f>IF(K2059=1,1,IFERROR(IF(H2059="pass",VLOOKUP(F2059,[1]Lookup!$D$2:$E$26,2,FALSE),0),1.6))</f>
        <v>1.6</v>
      </c>
      <c r="T2059" s="6">
        <v>1.7050000000000001</v>
      </c>
      <c r="U2059" s="6">
        <f t="shared" si="32"/>
        <v>1.7050000000000001</v>
      </c>
      <c r="V2059" t="s">
        <v>177</v>
      </c>
    </row>
    <row r="2060" spans="1:22" hidden="1">
      <c r="A2060">
        <v>1652</v>
      </c>
      <c r="B2060" s="30">
        <v>2</v>
      </c>
      <c r="C2060" s="30" t="s">
        <v>14</v>
      </c>
      <c r="D2060" s="30" t="s">
        <v>3</v>
      </c>
      <c r="E2060" s="30">
        <v>45</v>
      </c>
      <c r="F2060" s="30">
        <v>55</v>
      </c>
      <c r="G2060" s="30" t="s">
        <v>4530</v>
      </c>
      <c r="H2060" s="30" t="s">
        <v>439</v>
      </c>
      <c r="I2060" s="30">
        <v>0</v>
      </c>
      <c r="J2060" s="30">
        <v>1</v>
      </c>
      <c r="K2060" s="30">
        <v>0</v>
      </c>
      <c r="L2060" s="30">
        <v>0</v>
      </c>
      <c r="M2060" s="30" t="s">
        <v>1708</v>
      </c>
      <c r="N2060" s="30">
        <v>-4</v>
      </c>
      <c r="O2060" s="22">
        <v>-4</v>
      </c>
      <c r="P2060" s="22">
        <v>0</v>
      </c>
      <c r="Q2060" s="22">
        <v>1</v>
      </c>
      <c r="R2060">
        <f>IFERROR(IF(I2060=1,VLOOKUP(F2060,Lookup!$A$2:$B$15,2,FALSE),0),0.5)</f>
        <v>0</v>
      </c>
      <c r="S2060">
        <f>IF(K2060=1,1,IFERROR(IF(H2060="pass",VLOOKUP(F2060,[1]Lookup!$D$2:$E$26,2,FALSE),0),1.6))</f>
        <v>1.6</v>
      </c>
      <c r="T2060" s="6">
        <v>1.53</v>
      </c>
      <c r="U2060" s="6">
        <f t="shared" si="32"/>
        <v>1.53</v>
      </c>
      <c r="V2060" t="s">
        <v>446</v>
      </c>
    </row>
    <row r="2061" spans="1:22" hidden="1">
      <c r="A2061">
        <v>1653</v>
      </c>
      <c r="B2061" s="30">
        <v>2</v>
      </c>
      <c r="C2061" s="30" t="s">
        <v>14</v>
      </c>
      <c r="D2061" s="30" t="s">
        <v>3</v>
      </c>
      <c r="E2061" s="30">
        <v>45</v>
      </c>
      <c r="F2061" s="30">
        <v>55</v>
      </c>
      <c r="G2061" s="30" t="s">
        <v>4531</v>
      </c>
      <c r="H2061" s="30" t="s">
        <v>439</v>
      </c>
      <c r="I2061" s="30">
        <v>0</v>
      </c>
      <c r="J2061" s="30">
        <v>1</v>
      </c>
      <c r="K2061" s="30">
        <v>0</v>
      </c>
      <c r="L2061" s="30">
        <v>0</v>
      </c>
      <c r="M2061" s="30" t="s">
        <v>1708</v>
      </c>
      <c r="N2061" s="30">
        <v>-1</v>
      </c>
      <c r="O2061" s="22">
        <v>-1</v>
      </c>
      <c r="P2061" s="22">
        <v>0</v>
      </c>
      <c r="Q2061" s="22">
        <v>1</v>
      </c>
      <c r="R2061">
        <f>IFERROR(IF(I2061=1,VLOOKUP(F2061,Lookup!$A$2:$B$15,2,FALSE),0),0.5)</f>
        <v>0</v>
      </c>
      <c r="S2061">
        <f>IF(K2061=1,1,IFERROR(IF(H2061="pass",VLOOKUP(F2061,[1]Lookup!$D$2:$E$26,2,FALSE),0),1.6))</f>
        <v>1.6</v>
      </c>
      <c r="T2061" s="6">
        <v>1.5825</v>
      </c>
      <c r="U2061" s="6">
        <f t="shared" si="32"/>
        <v>1.5825</v>
      </c>
      <c r="V2061" t="s">
        <v>446</v>
      </c>
    </row>
    <row r="2062" spans="1:22" hidden="1">
      <c r="A2062">
        <v>1655</v>
      </c>
      <c r="B2062" s="30">
        <v>2</v>
      </c>
      <c r="C2062" s="30" t="s">
        <v>14</v>
      </c>
      <c r="D2062" s="30" t="s">
        <v>3</v>
      </c>
      <c r="E2062" s="30">
        <v>36</v>
      </c>
      <c r="F2062" s="30">
        <v>64</v>
      </c>
      <c r="G2062" s="30" t="s">
        <v>4533</v>
      </c>
      <c r="H2062" s="30" t="s">
        <v>439</v>
      </c>
      <c r="I2062" s="30">
        <v>0</v>
      </c>
      <c r="J2062" s="30">
        <v>1</v>
      </c>
      <c r="K2062" s="30">
        <v>0</v>
      </c>
      <c r="L2062" s="30">
        <v>0</v>
      </c>
      <c r="M2062" s="30" t="s">
        <v>1758</v>
      </c>
      <c r="N2062" s="30">
        <v>10</v>
      </c>
      <c r="O2062" s="22">
        <v>10</v>
      </c>
      <c r="P2062" s="22">
        <v>0</v>
      </c>
      <c r="Q2062" s="22">
        <v>1</v>
      </c>
      <c r="R2062">
        <f>IFERROR(IF(I2062=1,VLOOKUP(F2062,Lookup!$A$2:$B$15,2,FALSE),0),0.5)</f>
        <v>0</v>
      </c>
      <c r="S2062">
        <f>IF(K2062=1,1,IFERROR(IF(H2062="pass",VLOOKUP(F2062,[1]Lookup!$D$2:$E$26,2,FALSE),0),1.6))</f>
        <v>1.6</v>
      </c>
      <c r="T2062" s="6">
        <v>1.7750000000000001</v>
      </c>
      <c r="U2062" s="6">
        <f t="shared" si="32"/>
        <v>1.7750000000000001</v>
      </c>
      <c r="V2062" t="s">
        <v>177</v>
      </c>
    </row>
    <row r="2063" spans="1:22" hidden="1">
      <c r="A2063">
        <v>1656</v>
      </c>
      <c r="B2063" s="30">
        <v>2</v>
      </c>
      <c r="C2063" s="30" t="s">
        <v>14</v>
      </c>
      <c r="D2063" s="30" t="s">
        <v>3</v>
      </c>
      <c r="E2063" s="30">
        <v>26</v>
      </c>
      <c r="F2063" s="30">
        <v>74</v>
      </c>
      <c r="G2063" s="30" t="s">
        <v>4534</v>
      </c>
      <c r="H2063" s="30" t="s">
        <v>439</v>
      </c>
      <c r="I2063" s="30">
        <v>0</v>
      </c>
      <c r="J2063" s="30">
        <v>1</v>
      </c>
      <c r="K2063" s="30">
        <v>0</v>
      </c>
      <c r="L2063" s="30">
        <v>0</v>
      </c>
      <c r="M2063" s="30" t="s">
        <v>1699</v>
      </c>
      <c r="N2063" s="30">
        <v>6</v>
      </c>
      <c r="O2063" s="22">
        <v>6</v>
      </c>
      <c r="P2063" s="22">
        <v>0</v>
      </c>
      <c r="Q2063" s="22">
        <v>1</v>
      </c>
      <c r="R2063">
        <f>IFERROR(IF(I2063=1,VLOOKUP(F2063,Lookup!$A$2:$B$15,2,FALSE),0),0.5)</f>
        <v>0</v>
      </c>
      <c r="S2063">
        <f>IF(K2063=1,1,IFERROR(IF(H2063="pass",VLOOKUP(F2063,[1]Lookup!$D$2:$E$26,2,FALSE),0),1.6))</f>
        <v>1.6</v>
      </c>
      <c r="T2063" s="6">
        <v>1.7050000000000001</v>
      </c>
      <c r="U2063" s="6">
        <f t="shared" si="32"/>
        <v>1.7050000000000001</v>
      </c>
      <c r="V2063" t="s">
        <v>466</v>
      </c>
    </row>
    <row r="2064" spans="1:22" hidden="1">
      <c r="A2064">
        <v>1657</v>
      </c>
      <c r="B2064" s="30">
        <v>2</v>
      </c>
      <c r="C2064" s="30" t="s">
        <v>14</v>
      </c>
      <c r="D2064" s="30" t="s">
        <v>3</v>
      </c>
      <c r="E2064" s="30">
        <v>26</v>
      </c>
      <c r="F2064" s="30">
        <v>74</v>
      </c>
      <c r="G2064" s="30" t="s">
        <v>4535</v>
      </c>
      <c r="H2064" s="30" t="s">
        <v>439</v>
      </c>
      <c r="I2064" s="30">
        <v>0</v>
      </c>
      <c r="J2064" s="30">
        <v>1</v>
      </c>
      <c r="K2064" s="30">
        <v>0</v>
      </c>
      <c r="L2064" s="30">
        <v>0</v>
      </c>
      <c r="M2064" s="30" t="s">
        <v>1699</v>
      </c>
      <c r="N2064" s="30">
        <v>26</v>
      </c>
      <c r="O2064" s="22">
        <v>26</v>
      </c>
      <c r="P2064" s="22">
        <v>0</v>
      </c>
      <c r="Q2064" s="22">
        <v>1</v>
      </c>
      <c r="R2064">
        <f>IFERROR(IF(I2064=1,VLOOKUP(F2064,Lookup!$A$2:$B$15,2,FALSE),0),0.5)</f>
        <v>0</v>
      </c>
      <c r="S2064">
        <f>IF(K2064=1,1,IFERROR(IF(H2064="pass",VLOOKUP(F2064,[1]Lookup!$D$2:$E$26,2,FALSE),0),1.6))</f>
        <v>1.6</v>
      </c>
      <c r="T2064" s="6">
        <v>2.0550000000000002</v>
      </c>
      <c r="U2064" s="6">
        <f t="shared" si="32"/>
        <v>2.0550000000000002</v>
      </c>
      <c r="V2064" t="s">
        <v>466</v>
      </c>
    </row>
    <row r="2065" spans="1:22" hidden="1">
      <c r="A2065">
        <v>1658</v>
      </c>
      <c r="B2065" s="30">
        <v>2</v>
      </c>
      <c r="C2065" s="30" t="s">
        <v>14</v>
      </c>
      <c r="D2065" s="30" t="s">
        <v>3</v>
      </c>
      <c r="E2065" s="30">
        <v>26</v>
      </c>
      <c r="F2065" s="30">
        <v>74</v>
      </c>
      <c r="G2065" s="30" t="s">
        <v>4536</v>
      </c>
      <c r="H2065" s="30" t="s">
        <v>439</v>
      </c>
      <c r="I2065" s="30">
        <v>0</v>
      </c>
      <c r="J2065" s="30">
        <v>1</v>
      </c>
      <c r="K2065" s="30">
        <v>0</v>
      </c>
      <c r="L2065" s="30">
        <v>0</v>
      </c>
      <c r="M2065" s="30" t="s">
        <v>1708</v>
      </c>
      <c r="N2065" s="30">
        <v>6</v>
      </c>
      <c r="O2065" s="22">
        <v>6</v>
      </c>
      <c r="P2065" s="22">
        <v>0</v>
      </c>
      <c r="Q2065" s="22">
        <v>1</v>
      </c>
      <c r="R2065">
        <f>IFERROR(IF(I2065=1,VLOOKUP(F2065,Lookup!$A$2:$B$15,2,FALSE),0),0.5)</f>
        <v>0</v>
      </c>
      <c r="S2065">
        <f>IF(K2065=1,1,IFERROR(IF(H2065="pass",VLOOKUP(F2065,[1]Lookup!$D$2:$E$26,2,FALSE),0),1.6))</f>
        <v>1.6</v>
      </c>
      <c r="T2065" s="6">
        <v>1.7050000000000001</v>
      </c>
      <c r="U2065" s="6">
        <f t="shared" si="32"/>
        <v>1.7050000000000001</v>
      </c>
      <c r="V2065" t="s">
        <v>446</v>
      </c>
    </row>
    <row r="2066" spans="1:22" hidden="1">
      <c r="A2066">
        <v>1663</v>
      </c>
      <c r="B2066" s="30">
        <v>2</v>
      </c>
      <c r="C2066" s="30" t="s">
        <v>3</v>
      </c>
      <c r="D2066" s="30" t="s">
        <v>14</v>
      </c>
      <c r="E2066" s="30">
        <v>43</v>
      </c>
      <c r="F2066" s="30">
        <v>57</v>
      </c>
      <c r="G2066" s="30" t="s">
        <v>4541</v>
      </c>
      <c r="H2066" s="30" t="s">
        <v>439</v>
      </c>
      <c r="I2066" s="30">
        <v>0</v>
      </c>
      <c r="J2066" s="30">
        <v>1</v>
      </c>
      <c r="K2066" s="30">
        <v>0</v>
      </c>
      <c r="L2066" s="30">
        <v>0</v>
      </c>
      <c r="M2066" s="30" t="s">
        <v>1280</v>
      </c>
      <c r="N2066" s="30">
        <v>43</v>
      </c>
      <c r="O2066" s="22">
        <v>43</v>
      </c>
      <c r="P2066" s="22">
        <v>0</v>
      </c>
      <c r="Q2066" s="22">
        <v>1</v>
      </c>
      <c r="R2066">
        <f>IFERROR(IF(I2066=1,VLOOKUP(F2066,Lookup!$A$2:$B$15,2,FALSE),0),0.5)</f>
        <v>0</v>
      </c>
      <c r="S2066">
        <f>IF(K2066=1,1,IFERROR(IF(H2066="pass",VLOOKUP(F2066,[1]Lookup!$D$2:$E$26,2,FALSE),0),1.6))</f>
        <v>1.6</v>
      </c>
      <c r="T2066" s="6">
        <v>2.3525</v>
      </c>
      <c r="U2066" s="6">
        <f t="shared" si="32"/>
        <v>2.3525</v>
      </c>
      <c r="V2066" t="s">
        <v>90</v>
      </c>
    </row>
    <row r="2067" spans="1:22" hidden="1">
      <c r="A2067">
        <v>1667</v>
      </c>
      <c r="B2067" s="30">
        <v>2</v>
      </c>
      <c r="C2067" s="30" t="s">
        <v>14</v>
      </c>
      <c r="D2067" s="30" t="s">
        <v>3</v>
      </c>
      <c r="E2067" s="30">
        <v>19</v>
      </c>
      <c r="F2067" s="30">
        <v>81</v>
      </c>
      <c r="G2067" s="30" t="s">
        <v>4545</v>
      </c>
      <c r="H2067" s="30" t="s">
        <v>439</v>
      </c>
      <c r="I2067" s="30">
        <v>0</v>
      </c>
      <c r="J2067" s="30">
        <v>1</v>
      </c>
      <c r="K2067" s="30">
        <v>0</v>
      </c>
      <c r="L2067" s="30">
        <v>0</v>
      </c>
      <c r="M2067" s="30" t="s">
        <v>4546</v>
      </c>
      <c r="N2067" s="30">
        <v>19</v>
      </c>
      <c r="O2067" s="22">
        <v>19</v>
      </c>
      <c r="P2067" s="22">
        <v>0</v>
      </c>
      <c r="Q2067" s="22">
        <v>1</v>
      </c>
      <c r="R2067">
        <f>IFERROR(IF(I2067=1,VLOOKUP(F2067,Lookup!$A$2:$B$15,2,FALSE),0),0.5)</f>
        <v>0</v>
      </c>
      <c r="S2067">
        <f>IF(K2067=1,1,IFERROR(IF(H2067="pass",VLOOKUP(F2067,[1]Lookup!$D$2:$E$26,2,FALSE),0),1.6))</f>
        <v>2</v>
      </c>
      <c r="T2067" s="6">
        <v>1.9325000000000001</v>
      </c>
      <c r="U2067" s="6">
        <f t="shared" si="32"/>
        <v>1.9770500000000002</v>
      </c>
      <c r="V2067" t="s">
        <v>2779</v>
      </c>
    </row>
    <row r="2068" spans="1:22" hidden="1">
      <c r="A2068">
        <v>1671</v>
      </c>
      <c r="B2068" s="30">
        <v>2</v>
      </c>
      <c r="C2068" s="30" t="s">
        <v>3</v>
      </c>
      <c r="D2068" s="30" t="s">
        <v>14</v>
      </c>
      <c r="E2068" s="30">
        <v>61</v>
      </c>
      <c r="F2068" s="30">
        <v>39</v>
      </c>
      <c r="G2068" s="30" t="s">
        <v>4550</v>
      </c>
      <c r="H2068" s="30" t="s">
        <v>439</v>
      </c>
      <c r="I2068" s="30">
        <v>0</v>
      </c>
      <c r="J2068" s="30">
        <v>1</v>
      </c>
      <c r="K2068" s="30">
        <v>0</v>
      </c>
      <c r="L2068" s="30">
        <v>0</v>
      </c>
      <c r="M2068" s="30" t="s">
        <v>1280</v>
      </c>
      <c r="N2068" s="30">
        <v>7</v>
      </c>
      <c r="O2068" s="22">
        <v>7</v>
      </c>
      <c r="P2068" s="22">
        <v>0</v>
      </c>
      <c r="Q2068" s="22">
        <v>1</v>
      </c>
      <c r="R2068">
        <f>IFERROR(IF(I2068=1,VLOOKUP(F2068,Lookup!$A$2:$B$15,2,FALSE),0),0.5)</f>
        <v>0</v>
      </c>
      <c r="S2068">
        <f>IF(K2068=1,1,IFERROR(IF(H2068="pass",VLOOKUP(F2068,[1]Lookup!$D$2:$E$26,2,FALSE),0),1.6))</f>
        <v>1.6</v>
      </c>
      <c r="T2068" s="6">
        <v>1.7225000000000001</v>
      </c>
      <c r="U2068" s="6">
        <f t="shared" si="32"/>
        <v>1.7225000000000001</v>
      </c>
      <c r="V2068" t="s">
        <v>90</v>
      </c>
    </row>
    <row r="2069" spans="1:22" hidden="1">
      <c r="A2069">
        <v>1672</v>
      </c>
      <c r="B2069" s="30">
        <v>2</v>
      </c>
      <c r="C2069" s="30" t="s">
        <v>3</v>
      </c>
      <c r="D2069" s="30" t="s">
        <v>14</v>
      </c>
      <c r="E2069" s="30">
        <v>61</v>
      </c>
      <c r="F2069" s="30">
        <v>39</v>
      </c>
      <c r="G2069" s="30" t="s">
        <v>4551</v>
      </c>
      <c r="H2069" s="30" t="s">
        <v>439</v>
      </c>
      <c r="I2069" s="30">
        <v>0</v>
      </c>
      <c r="J2069" s="30">
        <v>1</v>
      </c>
      <c r="K2069" s="30">
        <v>0</v>
      </c>
      <c r="L2069" s="30">
        <v>0</v>
      </c>
      <c r="M2069" s="30" t="s">
        <v>1280</v>
      </c>
      <c r="N2069" s="30">
        <v>11</v>
      </c>
      <c r="O2069" s="22">
        <v>11</v>
      </c>
      <c r="P2069" s="22">
        <v>0</v>
      </c>
      <c r="Q2069" s="22">
        <v>1</v>
      </c>
      <c r="R2069">
        <f>IFERROR(IF(I2069=1,VLOOKUP(F2069,Lookup!$A$2:$B$15,2,FALSE),0),0.5)</f>
        <v>0</v>
      </c>
      <c r="S2069">
        <f>IF(K2069=1,1,IFERROR(IF(H2069="pass",VLOOKUP(F2069,[1]Lookup!$D$2:$E$26,2,FALSE),0),1.6))</f>
        <v>1.6</v>
      </c>
      <c r="T2069" s="6">
        <v>1.7925</v>
      </c>
      <c r="U2069" s="6">
        <f t="shared" si="32"/>
        <v>1.7925</v>
      </c>
      <c r="V2069" t="s">
        <v>90</v>
      </c>
    </row>
    <row r="2070" spans="1:22" hidden="1">
      <c r="A2070">
        <v>1678</v>
      </c>
      <c r="B2070" s="30">
        <v>2</v>
      </c>
      <c r="C2070" s="30" t="s">
        <v>3</v>
      </c>
      <c r="D2070" s="30" t="s">
        <v>14</v>
      </c>
      <c r="E2070" s="30">
        <v>17</v>
      </c>
      <c r="F2070" s="30">
        <v>83</v>
      </c>
      <c r="G2070" s="30" t="s">
        <v>4557</v>
      </c>
      <c r="H2070" s="30" t="s">
        <v>439</v>
      </c>
      <c r="I2070" s="30">
        <v>0</v>
      </c>
      <c r="J2070" s="30">
        <v>1</v>
      </c>
      <c r="K2070" s="30">
        <v>0</v>
      </c>
      <c r="L2070" s="30">
        <v>0</v>
      </c>
      <c r="M2070" s="30" t="s">
        <v>1287</v>
      </c>
      <c r="N2070" s="30">
        <v>7</v>
      </c>
      <c r="O2070" s="22">
        <v>7</v>
      </c>
      <c r="P2070" s="22">
        <v>0</v>
      </c>
      <c r="Q2070" s="22">
        <v>1</v>
      </c>
      <c r="R2070">
        <f>IFERROR(IF(I2070=1,VLOOKUP(F2070,Lookup!$A$2:$B$15,2,FALSE),0),0.5)</f>
        <v>0</v>
      </c>
      <c r="S2070">
        <f>IF(K2070=1,1,IFERROR(IF(H2070="pass",VLOOKUP(F2070,[1]Lookup!$D$2:$E$26,2,FALSE),0),1.6))</f>
        <v>2</v>
      </c>
      <c r="T2070" s="6">
        <v>1.7225000000000001</v>
      </c>
      <c r="U2070" s="6">
        <f t="shared" si="32"/>
        <v>1.9056500000000001</v>
      </c>
      <c r="V2070" t="s">
        <v>167</v>
      </c>
    </row>
    <row r="2071" spans="1:22" hidden="1">
      <c r="A2071">
        <v>1680</v>
      </c>
      <c r="B2071" s="30">
        <v>2</v>
      </c>
      <c r="C2071" s="30" t="s">
        <v>14</v>
      </c>
      <c r="D2071" s="30" t="s">
        <v>3</v>
      </c>
      <c r="E2071" s="30">
        <v>73</v>
      </c>
      <c r="F2071" s="30">
        <v>27</v>
      </c>
      <c r="G2071" s="30" t="s">
        <v>4559</v>
      </c>
      <c r="H2071" s="30" t="s">
        <v>439</v>
      </c>
      <c r="I2071" s="30">
        <v>0</v>
      </c>
      <c r="J2071" s="30">
        <v>1</v>
      </c>
      <c r="K2071" s="30">
        <v>0</v>
      </c>
      <c r="L2071" s="30">
        <v>0</v>
      </c>
      <c r="M2071" s="30" t="s">
        <v>1708</v>
      </c>
      <c r="N2071" s="30">
        <v>13</v>
      </c>
      <c r="O2071" s="22">
        <v>13</v>
      </c>
      <c r="P2071" s="22">
        <v>0</v>
      </c>
      <c r="Q2071" s="22">
        <v>1</v>
      </c>
      <c r="R2071">
        <f>IFERROR(IF(I2071=1,VLOOKUP(F2071,Lookup!$A$2:$B$15,2,FALSE),0),0.5)</f>
        <v>0</v>
      </c>
      <c r="S2071">
        <f>IF(K2071=1,1,IFERROR(IF(H2071="pass",VLOOKUP(F2071,[1]Lookup!$D$2:$E$26,2,FALSE),0),1.6))</f>
        <v>1.6</v>
      </c>
      <c r="T2071" s="6">
        <v>1.8275000000000001</v>
      </c>
      <c r="U2071" s="6">
        <f t="shared" si="32"/>
        <v>1.8275000000000001</v>
      </c>
      <c r="V2071" t="s">
        <v>446</v>
      </c>
    </row>
    <row r="2072" spans="1:22" hidden="1">
      <c r="A2072">
        <v>1681</v>
      </c>
      <c r="B2072" s="30">
        <v>2</v>
      </c>
      <c r="C2072" s="30" t="s">
        <v>14</v>
      </c>
      <c r="D2072" s="30" t="s">
        <v>3</v>
      </c>
      <c r="E2072" s="30">
        <v>73</v>
      </c>
      <c r="F2072" s="30">
        <v>27</v>
      </c>
      <c r="G2072" s="30" t="s">
        <v>4560</v>
      </c>
      <c r="H2072" s="30" t="s">
        <v>439</v>
      </c>
      <c r="I2072" s="30">
        <v>0</v>
      </c>
      <c r="J2072" s="30">
        <v>1</v>
      </c>
      <c r="K2072" s="30">
        <v>0</v>
      </c>
      <c r="L2072" s="30">
        <v>0</v>
      </c>
      <c r="M2072" s="30" t="s">
        <v>1728</v>
      </c>
      <c r="N2072" s="30">
        <v>2</v>
      </c>
      <c r="O2072" s="22">
        <v>2</v>
      </c>
      <c r="P2072" s="22">
        <v>0</v>
      </c>
      <c r="Q2072" s="22">
        <v>1</v>
      </c>
      <c r="R2072">
        <f>IFERROR(IF(I2072=1,VLOOKUP(F2072,Lookup!$A$2:$B$15,2,FALSE),0),0.5)</f>
        <v>0</v>
      </c>
      <c r="S2072">
        <f>IF(K2072=1,1,IFERROR(IF(H2072="pass",VLOOKUP(F2072,[1]Lookup!$D$2:$E$26,2,FALSE),0),1.6))</f>
        <v>1.6</v>
      </c>
      <c r="T2072" s="6">
        <v>1.635</v>
      </c>
      <c r="U2072" s="6">
        <f t="shared" si="32"/>
        <v>1.635</v>
      </c>
      <c r="V2072" t="s">
        <v>115</v>
      </c>
    </row>
    <row r="2073" spans="1:22" hidden="1">
      <c r="A2073">
        <v>1683</v>
      </c>
      <c r="B2073" s="30">
        <v>2</v>
      </c>
      <c r="C2073" s="30" t="s">
        <v>14</v>
      </c>
      <c r="D2073" s="30" t="s">
        <v>3</v>
      </c>
      <c r="E2073" s="30">
        <v>62</v>
      </c>
      <c r="F2073" s="30">
        <v>38</v>
      </c>
      <c r="G2073" s="30" t="s">
        <v>4562</v>
      </c>
      <c r="H2073" s="30" t="s">
        <v>439</v>
      </c>
      <c r="I2073" s="30">
        <v>0</v>
      </c>
      <c r="J2073" s="30">
        <v>1</v>
      </c>
      <c r="K2073" s="30">
        <v>0</v>
      </c>
      <c r="L2073" s="30">
        <v>0</v>
      </c>
      <c r="M2073" s="30" t="s">
        <v>1753</v>
      </c>
      <c r="N2073" s="30">
        <v>9</v>
      </c>
      <c r="O2073" s="22">
        <v>9</v>
      </c>
      <c r="P2073" s="22">
        <v>0</v>
      </c>
      <c r="Q2073" s="22">
        <v>1</v>
      </c>
      <c r="R2073">
        <f>IFERROR(IF(I2073=1,VLOOKUP(F2073,Lookup!$A$2:$B$15,2,FALSE),0),0.5)</f>
        <v>0</v>
      </c>
      <c r="S2073">
        <f>IF(K2073=1,1,IFERROR(IF(H2073="pass",VLOOKUP(F2073,[1]Lookup!$D$2:$E$26,2,FALSE),0),1.6))</f>
        <v>1.6</v>
      </c>
      <c r="T2073" s="6">
        <v>1.7575000000000001</v>
      </c>
      <c r="U2073" s="6">
        <f t="shared" si="32"/>
        <v>1.7575000000000001</v>
      </c>
      <c r="V2073" t="s">
        <v>133</v>
      </c>
    </row>
    <row r="2074" spans="1:22" hidden="1">
      <c r="A2074">
        <v>1684</v>
      </c>
      <c r="B2074" s="30">
        <v>2</v>
      </c>
      <c r="C2074" s="30" t="s">
        <v>14</v>
      </c>
      <c r="D2074" s="30" t="s">
        <v>3</v>
      </c>
      <c r="E2074" s="30">
        <v>48</v>
      </c>
      <c r="F2074" s="30">
        <v>52</v>
      </c>
      <c r="G2074" s="30" t="s">
        <v>4563</v>
      </c>
      <c r="H2074" s="30" t="s">
        <v>439</v>
      </c>
      <c r="I2074" s="30">
        <v>0</v>
      </c>
      <c r="J2074" s="30">
        <v>1</v>
      </c>
      <c r="K2074" s="30">
        <v>0</v>
      </c>
      <c r="L2074" s="30">
        <v>0</v>
      </c>
      <c r="M2074" s="30" t="s">
        <v>1728</v>
      </c>
      <c r="N2074" s="30">
        <v>8</v>
      </c>
      <c r="O2074" s="22">
        <v>8</v>
      </c>
      <c r="P2074" s="22">
        <v>0</v>
      </c>
      <c r="Q2074" s="22">
        <v>1</v>
      </c>
      <c r="R2074">
        <f>IFERROR(IF(I2074=1,VLOOKUP(F2074,Lookup!$A$2:$B$15,2,FALSE),0),0.5)</f>
        <v>0</v>
      </c>
      <c r="S2074">
        <f>IF(K2074=1,1,IFERROR(IF(H2074="pass",VLOOKUP(F2074,[1]Lookup!$D$2:$E$26,2,FALSE),0),1.6))</f>
        <v>1.6</v>
      </c>
      <c r="T2074" s="6">
        <v>1.74</v>
      </c>
      <c r="U2074" s="6">
        <f t="shared" si="32"/>
        <v>1.74</v>
      </c>
      <c r="V2074" t="s">
        <v>115</v>
      </c>
    </row>
    <row r="2075" spans="1:22" hidden="1">
      <c r="A2075">
        <v>1685</v>
      </c>
      <c r="B2075" s="30">
        <v>2</v>
      </c>
      <c r="C2075" s="30" t="s">
        <v>14</v>
      </c>
      <c r="D2075" s="30" t="s">
        <v>3</v>
      </c>
      <c r="E2075" s="30">
        <v>48</v>
      </c>
      <c r="F2075" s="30">
        <v>52</v>
      </c>
      <c r="G2075" s="30" t="s">
        <v>4564</v>
      </c>
      <c r="H2075" s="30" t="s">
        <v>439</v>
      </c>
      <c r="I2075" s="30">
        <v>0</v>
      </c>
      <c r="J2075" s="30">
        <v>1</v>
      </c>
      <c r="K2075" s="30">
        <v>0</v>
      </c>
      <c r="L2075" s="30">
        <v>0</v>
      </c>
      <c r="M2075" s="30" t="s">
        <v>1699</v>
      </c>
      <c r="N2075" s="30">
        <v>5</v>
      </c>
      <c r="O2075" s="22">
        <v>5</v>
      </c>
      <c r="P2075" s="22">
        <v>0</v>
      </c>
      <c r="Q2075" s="22">
        <v>1</v>
      </c>
      <c r="R2075">
        <f>IFERROR(IF(I2075=1,VLOOKUP(F2075,Lookup!$A$2:$B$15,2,FALSE),0),0.5)</f>
        <v>0</v>
      </c>
      <c r="S2075">
        <f>IF(K2075=1,1,IFERROR(IF(H2075="pass",VLOOKUP(F2075,[1]Lookup!$D$2:$E$26,2,FALSE),0),1.6))</f>
        <v>1.6</v>
      </c>
      <c r="T2075" s="6">
        <v>1.6875</v>
      </c>
      <c r="U2075" s="6">
        <f t="shared" si="32"/>
        <v>1.6875</v>
      </c>
      <c r="V2075" t="s">
        <v>466</v>
      </c>
    </row>
    <row r="2076" spans="1:22" hidden="1">
      <c r="A2076">
        <v>1686</v>
      </c>
      <c r="B2076" s="30">
        <v>2</v>
      </c>
      <c r="C2076" s="30" t="s">
        <v>14</v>
      </c>
      <c r="D2076" s="30" t="s">
        <v>3</v>
      </c>
      <c r="E2076" s="30">
        <v>43</v>
      </c>
      <c r="F2076" s="30">
        <v>57</v>
      </c>
      <c r="G2076" s="30" t="s">
        <v>4565</v>
      </c>
      <c r="H2076" s="30" t="s">
        <v>439</v>
      </c>
      <c r="I2076" s="30">
        <v>0</v>
      </c>
      <c r="J2076" s="30">
        <v>1</v>
      </c>
      <c r="K2076" s="30">
        <v>0</v>
      </c>
      <c r="L2076" s="30">
        <v>0</v>
      </c>
      <c r="M2076" s="30" t="s">
        <v>1708</v>
      </c>
      <c r="N2076" s="30">
        <v>4</v>
      </c>
      <c r="O2076" s="22">
        <v>4</v>
      </c>
      <c r="P2076" s="22">
        <v>0</v>
      </c>
      <c r="Q2076" s="22">
        <v>1</v>
      </c>
      <c r="R2076">
        <f>IFERROR(IF(I2076=1,VLOOKUP(F2076,Lookup!$A$2:$B$15,2,FALSE),0),0.5)</f>
        <v>0</v>
      </c>
      <c r="S2076">
        <f>IF(K2076=1,1,IFERROR(IF(H2076="pass",VLOOKUP(F2076,[1]Lookup!$D$2:$E$26,2,FALSE),0),1.6))</f>
        <v>1.6</v>
      </c>
      <c r="T2076" s="6">
        <v>1.6700000000000002</v>
      </c>
      <c r="U2076" s="6">
        <f t="shared" si="32"/>
        <v>1.6700000000000002</v>
      </c>
      <c r="V2076" t="s">
        <v>446</v>
      </c>
    </row>
    <row r="2077" spans="1:22" hidden="1">
      <c r="A2077">
        <v>1687</v>
      </c>
      <c r="B2077" s="30">
        <v>2</v>
      </c>
      <c r="C2077" s="30" t="s">
        <v>14</v>
      </c>
      <c r="D2077" s="30" t="s">
        <v>3</v>
      </c>
      <c r="E2077" s="30">
        <v>36</v>
      </c>
      <c r="F2077" s="30">
        <v>64</v>
      </c>
      <c r="G2077" s="30" t="s">
        <v>4566</v>
      </c>
      <c r="H2077" s="30" t="s">
        <v>439</v>
      </c>
      <c r="I2077" s="30">
        <v>0</v>
      </c>
      <c r="J2077" s="30">
        <v>1</v>
      </c>
      <c r="K2077" s="30">
        <v>0</v>
      </c>
      <c r="L2077" s="30">
        <v>0</v>
      </c>
      <c r="M2077" s="30" t="s">
        <v>1758</v>
      </c>
      <c r="N2077" s="30">
        <v>6</v>
      </c>
      <c r="O2077" s="22">
        <v>6</v>
      </c>
      <c r="P2077" s="22">
        <v>0</v>
      </c>
      <c r="Q2077" s="22">
        <v>1</v>
      </c>
      <c r="R2077">
        <f>IFERROR(IF(I2077=1,VLOOKUP(F2077,Lookup!$A$2:$B$15,2,FALSE),0),0.5)</f>
        <v>0</v>
      </c>
      <c r="S2077">
        <f>IF(K2077=1,1,IFERROR(IF(H2077="pass",VLOOKUP(F2077,[1]Lookup!$D$2:$E$26,2,FALSE),0),1.6))</f>
        <v>1.6</v>
      </c>
      <c r="T2077" s="6">
        <v>1.7050000000000001</v>
      </c>
      <c r="U2077" s="6">
        <f t="shared" si="32"/>
        <v>1.7050000000000001</v>
      </c>
      <c r="V2077" t="s">
        <v>177</v>
      </c>
    </row>
    <row r="2078" spans="1:22" hidden="1">
      <c r="A2078">
        <v>1694</v>
      </c>
      <c r="B2078" s="30">
        <v>2</v>
      </c>
      <c r="C2078" s="30" t="s">
        <v>16</v>
      </c>
      <c r="D2078" s="30" t="s">
        <v>11</v>
      </c>
      <c r="E2078" s="30">
        <v>54</v>
      </c>
      <c r="F2078" s="30">
        <v>46</v>
      </c>
      <c r="G2078" s="30" t="s">
        <v>4573</v>
      </c>
      <c r="H2078" s="30" t="s">
        <v>439</v>
      </c>
      <c r="I2078" s="30">
        <v>0</v>
      </c>
      <c r="J2078" s="30">
        <v>1</v>
      </c>
      <c r="K2078" s="30">
        <v>0</v>
      </c>
      <c r="L2078" s="30">
        <v>0</v>
      </c>
      <c r="M2078" s="30" t="s">
        <v>1595</v>
      </c>
      <c r="N2078" s="30">
        <v>53</v>
      </c>
      <c r="O2078" s="22">
        <v>53</v>
      </c>
      <c r="P2078" s="22">
        <v>0</v>
      </c>
      <c r="Q2078" s="22">
        <v>1</v>
      </c>
      <c r="R2078">
        <f>IFERROR(IF(I2078=1,VLOOKUP(F2078,Lookup!$A$2:$B$15,2,FALSE),0),0.5)</f>
        <v>0</v>
      </c>
      <c r="S2078">
        <f>IF(K2078=1,1,IFERROR(IF(H2078="pass",VLOOKUP(F2078,[1]Lookup!$D$2:$E$26,2,FALSE),0),1.6))</f>
        <v>1.6</v>
      </c>
      <c r="T2078" s="6">
        <v>2.5274999999999999</v>
      </c>
      <c r="U2078" s="6">
        <f t="shared" si="32"/>
        <v>2.5274999999999999</v>
      </c>
      <c r="V2078" t="s">
        <v>474</v>
      </c>
    </row>
    <row r="2079" spans="1:22" hidden="1">
      <c r="A2079">
        <v>1695</v>
      </c>
      <c r="B2079" s="30">
        <v>2</v>
      </c>
      <c r="C2079" s="30" t="s">
        <v>16</v>
      </c>
      <c r="D2079" s="30" t="s">
        <v>11</v>
      </c>
      <c r="E2079" s="30">
        <v>54</v>
      </c>
      <c r="F2079" s="30">
        <v>46</v>
      </c>
      <c r="G2079" s="30" t="s">
        <v>4574</v>
      </c>
      <c r="H2079" s="30" t="s">
        <v>439</v>
      </c>
      <c r="I2079" s="30">
        <v>0</v>
      </c>
      <c r="J2079" s="30">
        <v>1</v>
      </c>
      <c r="K2079" s="30">
        <v>0</v>
      </c>
      <c r="L2079" s="30">
        <v>0</v>
      </c>
      <c r="M2079" s="30" t="s">
        <v>2286</v>
      </c>
      <c r="N2079" s="30">
        <v>-1</v>
      </c>
      <c r="O2079" s="22">
        <v>-1</v>
      </c>
      <c r="P2079" s="22">
        <v>0</v>
      </c>
      <c r="Q2079" s="22">
        <v>1</v>
      </c>
      <c r="R2079">
        <f>IFERROR(IF(I2079=1,VLOOKUP(F2079,Lookup!$A$2:$B$15,2,FALSE),0),0.5)</f>
        <v>0</v>
      </c>
      <c r="S2079">
        <f>IF(K2079=1,1,IFERROR(IF(H2079="pass",VLOOKUP(F2079,[1]Lookup!$D$2:$E$26,2,FALSE),0),1.6))</f>
        <v>1.6</v>
      </c>
      <c r="T2079" s="6">
        <v>1.5825</v>
      </c>
      <c r="U2079" s="6">
        <f t="shared" si="32"/>
        <v>1.5825</v>
      </c>
      <c r="V2079" t="s">
        <v>119</v>
      </c>
    </row>
    <row r="2080" spans="1:22" hidden="1">
      <c r="A2080">
        <v>1702</v>
      </c>
      <c r="B2080" s="30">
        <v>2</v>
      </c>
      <c r="C2080" s="30" t="s">
        <v>16</v>
      </c>
      <c r="D2080" s="30" t="s">
        <v>11</v>
      </c>
      <c r="E2080" s="30">
        <v>63</v>
      </c>
      <c r="F2080" s="30">
        <v>37</v>
      </c>
      <c r="G2080" s="30" t="s">
        <v>4581</v>
      </c>
      <c r="H2080" s="30" t="s">
        <v>439</v>
      </c>
      <c r="I2080" s="30">
        <v>0</v>
      </c>
      <c r="J2080" s="30">
        <v>1</v>
      </c>
      <c r="K2080" s="30">
        <v>0</v>
      </c>
      <c r="L2080" s="30">
        <v>0</v>
      </c>
      <c r="M2080" s="30" t="s">
        <v>2250</v>
      </c>
      <c r="N2080" s="30">
        <v>1</v>
      </c>
      <c r="O2080" s="22">
        <v>1</v>
      </c>
      <c r="P2080" s="22">
        <v>0</v>
      </c>
      <c r="Q2080" s="22">
        <v>1</v>
      </c>
      <c r="R2080">
        <f>IFERROR(IF(I2080=1,VLOOKUP(F2080,Lookup!$A$2:$B$15,2,FALSE),0),0.5)</f>
        <v>0</v>
      </c>
      <c r="S2080">
        <f>IF(K2080=1,1,IFERROR(IF(H2080="pass",VLOOKUP(F2080,[1]Lookup!$D$2:$E$26,2,FALSE),0),1.6))</f>
        <v>1.6</v>
      </c>
      <c r="T2080" s="6">
        <v>1.6175000000000002</v>
      </c>
      <c r="U2080" s="6">
        <f t="shared" si="32"/>
        <v>1.6175000000000002</v>
      </c>
      <c r="V2080" t="s">
        <v>146</v>
      </c>
    </row>
    <row r="2081" spans="1:22" hidden="1">
      <c r="A2081">
        <v>1706</v>
      </c>
      <c r="B2081" s="30">
        <v>2</v>
      </c>
      <c r="C2081" s="30" t="s">
        <v>16</v>
      </c>
      <c r="D2081" s="30" t="s">
        <v>11</v>
      </c>
      <c r="E2081" s="30">
        <v>42</v>
      </c>
      <c r="F2081" s="30">
        <v>58</v>
      </c>
      <c r="G2081" s="30" t="s">
        <v>4585</v>
      </c>
      <c r="H2081" s="30" t="s">
        <v>439</v>
      </c>
      <c r="I2081" s="30">
        <v>0</v>
      </c>
      <c r="J2081" s="30">
        <v>1</v>
      </c>
      <c r="K2081" s="30">
        <v>0</v>
      </c>
      <c r="L2081" s="30">
        <v>0</v>
      </c>
      <c r="M2081" s="30" t="s">
        <v>2288</v>
      </c>
      <c r="N2081" s="30">
        <v>4</v>
      </c>
      <c r="O2081" s="22">
        <v>4</v>
      </c>
      <c r="P2081" s="22">
        <v>0</v>
      </c>
      <c r="Q2081" s="22">
        <v>1</v>
      </c>
      <c r="R2081">
        <f>IFERROR(IF(I2081=1,VLOOKUP(F2081,Lookup!$A$2:$B$15,2,FALSE),0),0.5)</f>
        <v>0</v>
      </c>
      <c r="S2081">
        <f>IF(K2081=1,1,IFERROR(IF(H2081="pass",VLOOKUP(F2081,[1]Lookup!$D$2:$E$26,2,FALSE),0),1.6))</f>
        <v>1.6</v>
      </c>
      <c r="T2081" s="6">
        <v>1.6700000000000002</v>
      </c>
      <c r="U2081" s="6">
        <f t="shared" si="32"/>
        <v>1.6700000000000002</v>
      </c>
      <c r="V2081" t="s">
        <v>502</v>
      </c>
    </row>
    <row r="2082" spans="1:22" hidden="1">
      <c r="A2082">
        <v>1708</v>
      </c>
      <c r="B2082" s="30">
        <v>2</v>
      </c>
      <c r="C2082" s="30" t="s">
        <v>16</v>
      </c>
      <c r="D2082" s="30" t="s">
        <v>11</v>
      </c>
      <c r="E2082" s="30">
        <v>27</v>
      </c>
      <c r="F2082" s="30">
        <v>73</v>
      </c>
      <c r="G2082" s="30" t="s">
        <v>4587</v>
      </c>
      <c r="H2082" s="30" t="s">
        <v>439</v>
      </c>
      <c r="I2082" s="30">
        <v>0</v>
      </c>
      <c r="J2082" s="30">
        <v>1</v>
      </c>
      <c r="K2082" s="30">
        <v>0</v>
      </c>
      <c r="L2082" s="30">
        <v>0</v>
      </c>
      <c r="M2082" s="30" t="s">
        <v>2286</v>
      </c>
      <c r="N2082" s="30">
        <v>-3</v>
      </c>
      <c r="O2082" s="22">
        <v>-3</v>
      </c>
      <c r="P2082" s="22">
        <v>0</v>
      </c>
      <c r="Q2082" s="22">
        <v>1</v>
      </c>
      <c r="R2082">
        <f>IFERROR(IF(I2082=1,VLOOKUP(F2082,Lookup!$A$2:$B$15,2,FALSE),0),0.5)</f>
        <v>0</v>
      </c>
      <c r="S2082">
        <f>IF(K2082=1,1,IFERROR(IF(H2082="pass",VLOOKUP(F2082,[1]Lookup!$D$2:$E$26,2,FALSE),0),1.6))</f>
        <v>1.6</v>
      </c>
      <c r="T2082" s="6">
        <v>1.5475000000000001</v>
      </c>
      <c r="U2082" s="6">
        <f t="shared" si="32"/>
        <v>1.5475000000000001</v>
      </c>
      <c r="V2082" t="s">
        <v>119</v>
      </c>
    </row>
    <row r="2083" spans="1:22" hidden="1">
      <c r="A2083">
        <v>1709</v>
      </c>
      <c r="B2083" s="30">
        <v>2</v>
      </c>
      <c r="C2083" s="30" t="s">
        <v>16</v>
      </c>
      <c r="D2083" s="30" t="s">
        <v>11</v>
      </c>
      <c r="E2083" s="30">
        <v>26</v>
      </c>
      <c r="F2083" s="30">
        <v>74</v>
      </c>
      <c r="G2083" s="30" t="s">
        <v>4588</v>
      </c>
      <c r="H2083" s="30" t="s">
        <v>439</v>
      </c>
      <c r="I2083" s="30">
        <v>0</v>
      </c>
      <c r="J2083" s="30">
        <v>1</v>
      </c>
      <c r="K2083" s="30">
        <v>0</v>
      </c>
      <c r="L2083" s="30">
        <v>0</v>
      </c>
      <c r="M2083" s="30" t="s">
        <v>1595</v>
      </c>
      <c r="N2083" s="30">
        <v>16</v>
      </c>
      <c r="O2083" s="22">
        <v>16</v>
      </c>
      <c r="P2083" s="22">
        <v>0</v>
      </c>
      <c r="Q2083" s="22">
        <v>1</v>
      </c>
      <c r="R2083">
        <f>IFERROR(IF(I2083=1,VLOOKUP(F2083,Lookup!$A$2:$B$15,2,FALSE),0),0.5)</f>
        <v>0</v>
      </c>
      <c r="S2083">
        <f>IF(K2083=1,1,IFERROR(IF(H2083="pass",VLOOKUP(F2083,[1]Lookup!$D$2:$E$26,2,FALSE),0),1.6))</f>
        <v>1.6</v>
      </c>
      <c r="T2083" s="6">
        <v>1.8800000000000001</v>
      </c>
      <c r="U2083" s="6">
        <f t="shared" si="32"/>
        <v>1.8800000000000001</v>
      </c>
      <c r="V2083" t="s">
        <v>474</v>
      </c>
    </row>
    <row r="2084" spans="1:22" hidden="1">
      <c r="A2084">
        <v>1711</v>
      </c>
      <c r="B2084" s="30">
        <v>2</v>
      </c>
      <c r="C2084" s="30" t="s">
        <v>11</v>
      </c>
      <c r="D2084" s="30" t="s">
        <v>16</v>
      </c>
      <c r="E2084" s="30">
        <v>74</v>
      </c>
      <c r="F2084" s="30">
        <v>26</v>
      </c>
      <c r="G2084" s="30" t="s">
        <v>4590</v>
      </c>
      <c r="H2084" s="30" t="s">
        <v>439</v>
      </c>
      <c r="I2084" s="30">
        <v>0</v>
      </c>
      <c r="J2084" s="30">
        <v>1</v>
      </c>
      <c r="K2084" s="30">
        <v>0</v>
      </c>
      <c r="L2084" s="30">
        <v>0</v>
      </c>
      <c r="M2084" s="30" t="s">
        <v>4591</v>
      </c>
      <c r="N2084" s="30">
        <v>21</v>
      </c>
      <c r="O2084" s="22">
        <v>21</v>
      </c>
      <c r="P2084" s="22">
        <v>0</v>
      </c>
      <c r="Q2084" s="22">
        <v>1</v>
      </c>
      <c r="R2084">
        <f>IFERROR(IF(I2084=1,VLOOKUP(F2084,Lookup!$A$2:$B$15,2,FALSE),0),0.5)</f>
        <v>0</v>
      </c>
      <c r="S2084">
        <f>IF(K2084=1,1,IFERROR(IF(H2084="pass",VLOOKUP(F2084,[1]Lookup!$D$2:$E$26,2,FALSE),0),1.6))</f>
        <v>1.6</v>
      </c>
      <c r="T2084" s="6">
        <v>1.9675</v>
      </c>
      <c r="U2084" s="6">
        <f t="shared" si="32"/>
        <v>1.9675</v>
      </c>
      <c r="V2084" t="s">
        <v>2819</v>
      </c>
    </row>
    <row r="2085" spans="1:22" hidden="1">
      <c r="A2085">
        <v>1712</v>
      </c>
      <c r="B2085" s="30">
        <v>2</v>
      </c>
      <c r="C2085" s="30" t="s">
        <v>11</v>
      </c>
      <c r="D2085" s="30" t="s">
        <v>16</v>
      </c>
      <c r="E2085" s="30">
        <v>74</v>
      </c>
      <c r="F2085" s="30">
        <v>26</v>
      </c>
      <c r="G2085" s="30" t="s">
        <v>4592</v>
      </c>
      <c r="H2085" s="30" t="s">
        <v>439</v>
      </c>
      <c r="I2085" s="30">
        <v>0</v>
      </c>
      <c r="J2085" s="30">
        <v>1</v>
      </c>
      <c r="K2085" s="30">
        <v>0</v>
      </c>
      <c r="L2085" s="30">
        <v>0</v>
      </c>
      <c r="M2085" s="30" t="s">
        <v>2687</v>
      </c>
      <c r="N2085" s="30">
        <v>3</v>
      </c>
      <c r="O2085" s="22">
        <v>3</v>
      </c>
      <c r="P2085" s="22">
        <v>0</v>
      </c>
      <c r="Q2085" s="22">
        <v>1</v>
      </c>
      <c r="R2085">
        <f>IFERROR(IF(I2085=1,VLOOKUP(F2085,Lookup!$A$2:$B$15,2,FALSE),0),0.5)</f>
        <v>0</v>
      </c>
      <c r="S2085">
        <f>IF(K2085=1,1,IFERROR(IF(H2085="pass",VLOOKUP(F2085,[1]Lookup!$D$2:$E$26,2,FALSE),0),1.6))</f>
        <v>1.6</v>
      </c>
      <c r="T2085" s="6">
        <v>1.6525000000000001</v>
      </c>
      <c r="U2085" s="6">
        <f t="shared" si="32"/>
        <v>1.6525000000000001</v>
      </c>
      <c r="V2085" t="s">
        <v>370</v>
      </c>
    </row>
    <row r="2086" spans="1:22" hidden="1">
      <c r="A2086">
        <v>1716</v>
      </c>
      <c r="B2086" s="30">
        <v>2</v>
      </c>
      <c r="C2086" s="30" t="s">
        <v>16</v>
      </c>
      <c r="D2086" s="30" t="s">
        <v>11</v>
      </c>
      <c r="E2086" s="30">
        <v>65</v>
      </c>
      <c r="F2086" s="30">
        <v>35</v>
      </c>
      <c r="G2086" s="30" t="s">
        <v>4596</v>
      </c>
      <c r="H2086" s="30" t="s">
        <v>439</v>
      </c>
      <c r="I2086" s="30">
        <v>0</v>
      </c>
      <c r="J2086" s="30">
        <v>1</v>
      </c>
      <c r="K2086" s="30">
        <v>0</v>
      </c>
      <c r="L2086" s="30">
        <v>0</v>
      </c>
      <c r="M2086" s="30" t="s">
        <v>1595</v>
      </c>
      <c r="N2086" s="30">
        <v>5</v>
      </c>
      <c r="O2086" s="22">
        <v>5</v>
      </c>
      <c r="P2086" s="22">
        <v>0</v>
      </c>
      <c r="Q2086" s="22">
        <v>1</v>
      </c>
      <c r="R2086">
        <f>IFERROR(IF(I2086=1,VLOOKUP(F2086,Lookup!$A$2:$B$15,2,FALSE),0),0.5)</f>
        <v>0</v>
      </c>
      <c r="S2086">
        <f>IF(K2086=1,1,IFERROR(IF(H2086="pass",VLOOKUP(F2086,[1]Lookup!$D$2:$E$26,2,FALSE),0),1.6))</f>
        <v>1.6</v>
      </c>
      <c r="T2086" s="6">
        <v>1.6875</v>
      </c>
      <c r="U2086" s="6">
        <f t="shared" si="32"/>
        <v>1.6875</v>
      </c>
      <c r="V2086" t="s">
        <v>474</v>
      </c>
    </row>
    <row r="2087" spans="1:22" hidden="1">
      <c r="A2087">
        <v>1718</v>
      </c>
      <c r="B2087" s="30">
        <v>2</v>
      </c>
      <c r="C2087" s="30" t="s">
        <v>16</v>
      </c>
      <c r="D2087" s="30" t="s">
        <v>11</v>
      </c>
      <c r="E2087" s="30">
        <v>62</v>
      </c>
      <c r="F2087" s="30">
        <v>38</v>
      </c>
      <c r="G2087" s="30" t="s">
        <v>4598</v>
      </c>
      <c r="H2087" s="30" t="s">
        <v>439</v>
      </c>
      <c r="I2087" s="30">
        <v>0</v>
      </c>
      <c r="J2087" s="30">
        <v>1</v>
      </c>
      <c r="K2087" s="30">
        <v>0</v>
      </c>
      <c r="L2087" s="30">
        <v>0</v>
      </c>
      <c r="M2087" s="30" t="s">
        <v>2244</v>
      </c>
      <c r="N2087" s="30">
        <v>20</v>
      </c>
      <c r="O2087" s="22">
        <v>20</v>
      </c>
      <c r="P2087" s="22">
        <v>0</v>
      </c>
      <c r="Q2087" s="22">
        <v>1</v>
      </c>
      <c r="R2087">
        <f>IFERROR(IF(I2087=1,VLOOKUP(F2087,Lookup!$A$2:$B$15,2,FALSE),0),0.5)</f>
        <v>0</v>
      </c>
      <c r="S2087">
        <f>IF(K2087=1,1,IFERROR(IF(H2087="pass",VLOOKUP(F2087,[1]Lookup!$D$2:$E$26,2,FALSE),0),1.6))</f>
        <v>1.6</v>
      </c>
      <c r="T2087" s="6">
        <v>1.9500000000000002</v>
      </c>
      <c r="U2087" s="6">
        <f t="shared" si="32"/>
        <v>1.9500000000000002</v>
      </c>
      <c r="V2087" t="s">
        <v>422</v>
      </c>
    </row>
    <row r="2088" spans="1:22" hidden="1">
      <c r="A2088">
        <v>1719</v>
      </c>
      <c r="B2088" s="30">
        <v>2</v>
      </c>
      <c r="C2088" s="30" t="s">
        <v>16</v>
      </c>
      <c r="D2088" s="30" t="s">
        <v>11</v>
      </c>
      <c r="E2088" s="30">
        <v>36</v>
      </c>
      <c r="F2088" s="30">
        <v>64</v>
      </c>
      <c r="G2088" s="30" t="s">
        <v>4599</v>
      </c>
      <c r="H2088" s="30" t="s">
        <v>439</v>
      </c>
      <c r="I2088" s="30">
        <v>0</v>
      </c>
      <c r="J2088" s="30">
        <v>1</v>
      </c>
      <c r="K2088" s="30">
        <v>0</v>
      </c>
      <c r="L2088" s="30">
        <v>0</v>
      </c>
      <c r="M2088" s="30" t="s">
        <v>2286</v>
      </c>
      <c r="N2088" s="30">
        <v>33</v>
      </c>
      <c r="O2088" s="22">
        <v>33</v>
      </c>
      <c r="P2088" s="22">
        <v>0</v>
      </c>
      <c r="Q2088" s="22">
        <v>1</v>
      </c>
      <c r="R2088">
        <f>IFERROR(IF(I2088=1,VLOOKUP(F2088,Lookup!$A$2:$B$15,2,FALSE),0),0.5)</f>
        <v>0</v>
      </c>
      <c r="S2088">
        <f>IF(K2088=1,1,IFERROR(IF(H2088="pass",VLOOKUP(F2088,[1]Lookup!$D$2:$E$26,2,FALSE),0),1.6))</f>
        <v>1.6</v>
      </c>
      <c r="T2088" s="6">
        <v>2.1775000000000002</v>
      </c>
      <c r="U2088" s="6">
        <f t="shared" si="32"/>
        <v>2.1775000000000002</v>
      </c>
      <c r="V2088" t="s">
        <v>119</v>
      </c>
    </row>
    <row r="2089" spans="1:22" hidden="1">
      <c r="A2089">
        <v>1723</v>
      </c>
      <c r="B2089" s="30">
        <v>2</v>
      </c>
      <c r="C2089" s="30" t="s">
        <v>11</v>
      </c>
      <c r="D2089" s="30" t="s">
        <v>16</v>
      </c>
      <c r="E2089" s="30">
        <v>70</v>
      </c>
      <c r="F2089" s="30">
        <v>30</v>
      </c>
      <c r="G2089" s="30" t="s">
        <v>4603</v>
      </c>
      <c r="H2089" s="30" t="s">
        <v>439</v>
      </c>
      <c r="I2089" s="30">
        <v>0</v>
      </c>
      <c r="J2089" s="30">
        <v>1</v>
      </c>
      <c r="K2089" s="30">
        <v>0</v>
      </c>
      <c r="L2089" s="30">
        <v>0</v>
      </c>
      <c r="M2089" s="30" t="s">
        <v>2680</v>
      </c>
      <c r="N2089" s="30">
        <v>7</v>
      </c>
      <c r="O2089" s="22">
        <v>7</v>
      </c>
      <c r="P2089" s="22">
        <v>0</v>
      </c>
      <c r="Q2089" s="22">
        <v>1</v>
      </c>
      <c r="R2089">
        <f>IFERROR(IF(I2089=1,VLOOKUP(F2089,Lookup!$A$2:$B$15,2,FALSE),0),0.5)</f>
        <v>0</v>
      </c>
      <c r="S2089">
        <f>IF(K2089=1,1,IFERROR(IF(H2089="pass",VLOOKUP(F2089,[1]Lookup!$D$2:$E$26,2,FALSE),0),1.6))</f>
        <v>1.6</v>
      </c>
      <c r="T2089" s="6">
        <v>1.7225000000000001</v>
      </c>
      <c r="U2089" s="6">
        <f t="shared" si="32"/>
        <v>1.7225000000000001</v>
      </c>
      <c r="V2089" t="s">
        <v>130</v>
      </c>
    </row>
    <row r="2090" spans="1:22" hidden="1">
      <c r="A2090">
        <v>1724</v>
      </c>
      <c r="B2090" s="30">
        <v>2</v>
      </c>
      <c r="C2090" s="30" t="s">
        <v>11</v>
      </c>
      <c r="D2090" s="30" t="s">
        <v>16</v>
      </c>
      <c r="E2090" s="30">
        <v>63</v>
      </c>
      <c r="F2090" s="30">
        <v>37</v>
      </c>
      <c r="G2090" s="30" t="s">
        <v>4604</v>
      </c>
      <c r="H2090" s="30" t="s">
        <v>439</v>
      </c>
      <c r="I2090" s="30">
        <v>0</v>
      </c>
      <c r="J2090" s="30">
        <v>1</v>
      </c>
      <c r="K2090" s="30">
        <v>0</v>
      </c>
      <c r="L2090" s="30">
        <v>0</v>
      </c>
      <c r="M2090" s="30" t="s">
        <v>2644</v>
      </c>
      <c r="N2090" s="30">
        <v>-2</v>
      </c>
      <c r="O2090" s="22">
        <v>-2</v>
      </c>
      <c r="P2090" s="22">
        <v>0</v>
      </c>
      <c r="Q2090" s="22">
        <v>1</v>
      </c>
      <c r="R2090">
        <f>IFERROR(IF(I2090=1,VLOOKUP(F2090,Lookup!$A$2:$B$15,2,FALSE),0),0.5)</f>
        <v>0</v>
      </c>
      <c r="S2090">
        <f>IF(K2090=1,1,IFERROR(IF(H2090="pass",VLOOKUP(F2090,[1]Lookup!$D$2:$E$26,2,FALSE),0),1.6))</f>
        <v>1.6</v>
      </c>
      <c r="T2090" s="6">
        <v>1.5650000000000002</v>
      </c>
      <c r="U2090" s="6">
        <f t="shared" si="32"/>
        <v>1.5650000000000002</v>
      </c>
      <c r="V2090" t="s">
        <v>97</v>
      </c>
    </row>
    <row r="2091" spans="1:22" hidden="1">
      <c r="A2091">
        <v>1728</v>
      </c>
      <c r="B2091" s="30">
        <v>2</v>
      </c>
      <c r="C2091" s="30" t="s">
        <v>11</v>
      </c>
      <c r="D2091" s="30" t="s">
        <v>16</v>
      </c>
      <c r="E2091" s="30">
        <v>52</v>
      </c>
      <c r="F2091" s="30">
        <v>48</v>
      </c>
      <c r="G2091" s="30" t="s">
        <v>4608</v>
      </c>
      <c r="H2091" s="30" t="s">
        <v>439</v>
      </c>
      <c r="I2091" s="30">
        <v>0</v>
      </c>
      <c r="J2091" s="30">
        <v>1</v>
      </c>
      <c r="K2091" s="30">
        <v>0</v>
      </c>
      <c r="L2091" s="30">
        <v>0</v>
      </c>
      <c r="M2091" s="30" t="s">
        <v>2652</v>
      </c>
      <c r="N2091" s="30">
        <v>6</v>
      </c>
      <c r="O2091" s="22">
        <v>6</v>
      </c>
      <c r="P2091" s="22">
        <v>0</v>
      </c>
      <c r="Q2091" s="22">
        <v>1</v>
      </c>
      <c r="R2091">
        <f>IFERROR(IF(I2091=1,VLOOKUP(F2091,Lookup!$A$2:$B$15,2,FALSE),0),0.5)</f>
        <v>0</v>
      </c>
      <c r="S2091">
        <f>IF(K2091=1,1,IFERROR(IF(H2091="pass",VLOOKUP(F2091,[1]Lookup!$D$2:$E$26,2,FALSE),0),1.6))</f>
        <v>1.6</v>
      </c>
      <c r="T2091" s="6">
        <v>1.7050000000000001</v>
      </c>
      <c r="U2091" s="6">
        <f t="shared" si="32"/>
        <v>1.7050000000000001</v>
      </c>
      <c r="V2091" t="s">
        <v>543</v>
      </c>
    </row>
    <row r="2092" spans="1:22" hidden="1">
      <c r="A2092">
        <v>1729</v>
      </c>
      <c r="B2092" s="30">
        <v>2</v>
      </c>
      <c r="C2092" s="30" t="s">
        <v>11</v>
      </c>
      <c r="D2092" s="30" t="s">
        <v>16</v>
      </c>
      <c r="E2092" s="30">
        <v>52</v>
      </c>
      <c r="F2092" s="30">
        <v>48</v>
      </c>
      <c r="G2092" s="30" t="s">
        <v>4609</v>
      </c>
      <c r="H2092" s="30" t="s">
        <v>439</v>
      </c>
      <c r="I2092" s="30">
        <v>0</v>
      </c>
      <c r="J2092" s="30">
        <v>1</v>
      </c>
      <c r="K2092" s="30">
        <v>0</v>
      </c>
      <c r="L2092" s="30">
        <v>0</v>
      </c>
      <c r="M2092" s="30" t="s">
        <v>2648</v>
      </c>
      <c r="N2092" s="30">
        <v>-5</v>
      </c>
      <c r="O2092" s="22">
        <v>-5</v>
      </c>
      <c r="P2092" s="22">
        <v>0</v>
      </c>
      <c r="Q2092" s="22">
        <v>1</v>
      </c>
      <c r="R2092">
        <f>IFERROR(IF(I2092=1,VLOOKUP(F2092,Lookup!$A$2:$B$15,2,FALSE),0),0.5)</f>
        <v>0</v>
      </c>
      <c r="S2092">
        <f>IF(K2092=1,1,IFERROR(IF(H2092="pass",VLOOKUP(F2092,[1]Lookup!$D$2:$E$26,2,FALSE),0),1.6))</f>
        <v>1.6</v>
      </c>
      <c r="T2092" s="6">
        <v>1.5125000000000002</v>
      </c>
      <c r="U2092" s="6">
        <f t="shared" si="32"/>
        <v>1.5125000000000002</v>
      </c>
      <c r="V2092" t="s">
        <v>478</v>
      </c>
    </row>
    <row r="2093" spans="1:22" hidden="1">
      <c r="A2093">
        <v>1731</v>
      </c>
      <c r="B2093" s="30">
        <v>2</v>
      </c>
      <c r="C2093" s="30" t="s">
        <v>11</v>
      </c>
      <c r="D2093" s="30" t="s">
        <v>16</v>
      </c>
      <c r="E2093" s="30">
        <v>56</v>
      </c>
      <c r="F2093" s="30">
        <v>44</v>
      </c>
      <c r="G2093" s="30" t="s">
        <v>4611</v>
      </c>
      <c r="H2093" s="30" t="s">
        <v>439</v>
      </c>
      <c r="I2093" s="30">
        <v>0</v>
      </c>
      <c r="J2093" s="30">
        <v>1</v>
      </c>
      <c r="K2093" s="30">
        <v>0</v>
      </c>
      <c r="L2093" s="30">
        <v>0</v>
      </c>
      <c r="M2093" s="30" t="s">
        <v>2652</v>
      </c>
      <c r="N2093" s="30">
        <v>23</v>
      </c>
      <c r="O2093" s="22">
        <v>23</v>
      </c>
      <c r="P2093" s="22">
        <v>0</v>
      </c>
      <c r="Q2093" s="22">
        <v>1</v>
      </c>
      <c r="R2093">
        <f>IFERROR(IF(I2093=1,VLOOKUP(F2093,Lookup!$A$2:$B$15,2,FALSE),0),0.5)</f>
        <v>0</v>
      </c>
      <c r="S2093">
        <f>IF(K2093=1,1,IFERROR(IF(H2093="pass",VLOOKUP(F2093,[1]Lookup!$D$2:$E$26,2,FALSE),0),1.6))</f>
        <v>1.6</v>
      </c>
      <c r="T2093" s="6">
        <v>2.0024999999999999</v>
      </c>
      <c r="U2093" s="6">
        <f t="shared" si="32"/>
        <v>2.0024999999999999</v>
      </c>
      <c r="V2093" t="s">
        <v>543</v>
      </c>
    </row>
    <row r="2094" spans="1:22" hidden="1">
      <c r="A2094">
        <v>1732</v>
      </c>
      <c r="B2094" s="30">
        <v>2</v>
      </c>
      <c r="C2094" s="30" t="s">
        <v>11</v>
      </c>
      <c r="D2094" s="30" t="s">
        <v>16</v>
      </c>
      <c r="E2094" s="30">
        <v>56</v>
      </c>
      <c r="F2094" s="30">
        <v>44</v>
      </c>
      <c r="G2094" s="30" t="s">
        <v>4612</v>
      </c>
      <c r="H2094" s="30" t="s">
        <v>439</v>
      </c>
      <c r="I2094" s="30">
        <v>0</v>
      </c>
      <c r="J2094" s="30">
        <v>1</v>
      </c>
      <c r="K2094" s="30">
        <v>0</v>
      </c>
      <c r="L2094" s="30">
        <v>0</v>
      </c>
      <c r="M2094" s="30" t="s">
        <v>2667</v>
      </c>
      <c r="N2094" s="30">
        <v>16</v>
      </c>
      <c r="O2094" s="22">
        <v>16</v>
      </c>
      <c r="P2094" s="22">
        <v>0</v>
      </c>
      <c r="Q2094" s="22">
        <v>1</v>
      </c>
      <c r="R2094">
        <f>IFERROR(IF(I2094=1,VLOOKUP(F2094,Lookup!$A$2:$B$15,2,FALSE),0),0.5)</f>
        <v>0</v>
      </c>
      <c r="S2094">
        <f>IF(K2094=1,1,IFERROR(IF(H2094="pass",VLOOKUP(F2094,[1]Lookup!$D$2:$E$26,2,FALSE),0),1.6))</f>
        <v>1.6</v>
      </c>
      <c r="T2094" s="6">
        <v>1.8800000000000001</v>
      </c>
      <c r="U2094" s="6">
        <f t="shared" si="32"/>
        <v>1.8800000000000001</v>
      </c>
      <c r="V2094" t="s">
        <v>87</v>
      </c>
    </row>
    <row r="2095" spans="1:22" hidden="1">
      <c r="A2095">
        <v>1735</v>
      </c>
      <c r="B2095" s="30">
        <v>2</v>
      </c>
      <c r="C2095" s="30" t="s">
        <v>16</v>
      </c>
      <c r="D2095" s="30" t="s">
        <v>11</v>
      </c>
      <c r="E2095" s="30">
        <v>11</v>
      </c>
      <c r="F2095" s="30">
        <v>89</v>
      </c>
      <c r="G2095" s="30" t="s">
        <v>4615</v>
      </c>
      <c r="H2095" s="30" t="s">
        <v>439</v>
      </c>
      <c r="I2095" s="30">
        <v>0</v>
      </c>
      <c r="J2095" s="30">
        <v>1</v>
      </c>
      <c r="K2095" s="30">
        <v>0</v>
      </c>
      <c r="L2095" s="30">
        <v>0</v>
      </c>
      <c r="M2095" s="30" t="s">
        <v>2288</v>
      </c>
      <c r="N2095" s="30">
        <v>-8</v>
      </c>
      <c r="O2095" s="22">
        <v>-8</v>
      </c>
      <c r="P2095" s="22">
        <v>0</v>
      </c>
      <c r="Q2095" s="22">
        <v>1</v>
      </c>
      <c r="R2095">
        <f>IFERROR(IF(I2095=1,VLOOKUP(F2095,Lookup!$A$2:$B$15,2,FALSE),0),0.5)</f>
        <v>0</v>
      </c>
      <c r="S2095">
        <f>IF(K2095=1,1,IFERROR(IF(H2095="pass",VLOOKUP(F2095,[1]Lookup!$D$2:$E$26,2,FALSE),0),1.6))</f>
        <v>2.2000000000000002</v>
      </c>
      <c r="T2095" s="6">
        <v>1.4600000000000002</v>
      </c>
      <c r="U2095" s="6">
        <f t="shared" si="32"/>
        <v>1.9484000000000004</v>
      </c>
      <c r="V2095" t="s">
        <v>502</v>
      </c>
    </row>
    <row r="2096" spans="1:22" hidden="1">
      <c r="A2096">
        <v>1737</v>
      </c>
      <c r="B2096" s="30">
        <v>2</v>
      </c>
      <c r="C2096" s="30" t="s">
        <v>16</v>
      </c>
      <c r="D2096" s="30" t="s">
        <v>11</v>
      </c>
      <c r="E2096" s="30">
        <v>1</v>
      </c>
      <c r="F2096" s="30">
        <v>99</v>
      </c>
      <c r="G2096" s="30" t="s">
        <v>4617</v>
      </c>
      <c r="H2096" s="30" t="s">
        <v>439</v>
      </c>
      <c r="I2096" s="30">
        <v>0</v>
      </c>
      <c r="J2096" s="30">
        <v>1</v>
      </c>
      <c r="K2096" s="30">
        <v>0</v>
      </c>
      <c r="L2096" s="30">
        <v>0</v>
      </c>
      <c r="M2096" s="30" t="s">
        <v>2271</v>
      </c>
      <c r="N2096" s="30">
        <v>1</v>
      </c>
      <c r="O2096" s="22">
        <v>1</v>
      </c>
      <c r="P2096" s="22">
        <v>0</v>
      </c>
      <c r="Q2096" s="22">
        <v>1</v>
      </c>
      <c r="R2096">
        <f>IFERROR(IF(I2096=1,VLOOKUP(F2096,Lookup!$A$2:$B$15,2,FALSE),0),0.5)</f>
        <v>0</v>
      </c>
      <c r="S2096">
        <f>IF(K2096=1,1,IFERROR(IF(H2096="pass",VLOOKUP(F2096,[1]Lookup!$D$2:$E$26,2,FALSE),0),1.6))</f>
        <v>4</v>
      </c>
      <c r="T2096" s="6">
        <v>1.6175000000000002</v>
      </c>
      <c r="U2096" s="6">
        <f t="shared" si="32"/>
        <v>4</v>
      </c>
      <c r="V2096" t="s">
        <v>183</v>
      </c>
    </row>
    <row r="2097" spans="1:22" hidden="1">
      <c r="A2097">
        <v>1740</v>
      </c>
      <c r="B2097" s="30">
        <v>2</v>
      </c>
      <c r="C2097" s="30" t="s">
        <v>16</v>
      </c>
      <c r="D2097" s="30" t="s">
        <v>11</v>
      </c>
      <c r="E2097" s="30">
        <v>3</v>
      </c>
      <c r="F2097" s="30">
        <v>97</v>
      </c>
      <c r="G2097" s="30" t="s">
        <v>4620</v>
      </c>
      <c r="H2097" s="30" t="s">
        <v>439</v>
      </c>
      <c r="I2097" s="30">
        <v>0</v>
      </c>
      <c r="J2097" s="30">
        <v>1</v>
      </c>
      <c r="K2097" s="30">
        <v>0</v>
      </c>
      <c r="L2097" s="30">
        <v>0</v>
      </c>
      <c r="M2097" s="30" t="s">
        <v>2248</v>
      </c>
      <c r="N2097" s="30">
        <v>3</v>
      </c>
      <c r="O2097" s="22">
        <v>3</v>
      </c>
      <c r="P2097" s="22">
        <v>0</v>
      </c>
      <c r="Q2097" s="22">
        <v>1</v>
      </c>
      <c r="R2097">
        <f>IFERROR(IF(I2097=1,VLOOKUP(F2097,Lookup!$A$2:$B$15,2,FALSE),0),0.5)</f>
        <v>0</v>
      </c>
      <c r="S2097">
        <f>IF(K2097=1,1,IFERROR(IF(H2097="pass",VLOOKUP(F2097,[1]Lookup!$D$2:$E$26,2,FALSE),0),1.6))</f>
        <v>3.5</v>
      </c>
      <c r="T2097" s="6">
        <v>1.6525000000000001</v>
      </c>
      <c r="U2097" s="6">
        <f t="shared" si="32"/>
        <v>3.5</v>
      </c>
      <c r="V2097" t="s">
        <v>371</v>
      </c>
    </row>
    <row r="2098" spans="1:22" hidden="1">
      <c r="A2098">
        <v>1747</v>
      </c>
      <c r="B2098" s="30">
        <v>2</v>
      </c>
      <c r="C2098" s="30" t="s">
        <v>11</v>
      </c>
      <c r="D2098" s="30" t="s">
        <v>16</v>
      </c>
      <c r="E2098" s="30">
        <v>70</v>
      </c>
      <c r="F2098" s="30">
        <v>30</v>
      </c>
      <c r="G2098" s="30" t="s">
        <v>4627</v>
      </c>
      <c r="H2098" s="30" t="s">
        <v>439</v>
      </c>
      <c r="I2098" s="30">
        <v>0</v>
      </c>
      <c r="J2098" s="30">
        <v>1</v>
      </c>
      <c r="K2098" s="30">
        <v>0</v>
      </c>
      <c r="L2098" s="30">
        <v>0</v>
      </c>
      <c r="M2098" s="30" t="s">
        <v>2687</v>
      </c>
      <c r="N2098" s="30">
        <v>3</v>
      </c>
      <c r="O2098" s="22">
        <v>3</v>
      </c>
      <c r="P2098" s="22">
        <v>0</v>
      </c>
      <c r="Q2098" s="22">
        <v>1</v>
      </c>
      <c r="R2098">
        <f>IFERROR(IF(I2098=1,VLOOKUP(F2098,Lookup!$A$2:$B$15,2,FALSE),0),0.5)</f>
        <v>0</v>
      </c>
      <c r="S2098">
        <f>IF(K2098=1,1,IFERROR(IF(H2098="pass",VLOOKUP(F2098,[1]Lookup!$D$2:$E$26,2,FALSE),0),1.6))</f>
        <v>1.6</v>
      </c>
      <c r="T2098" s="6">
        <v>1.6525000000000001</v>
      </c>
      <c r="U2098" s="6">
        <f t="shared" si="32"/>
        <v>1.6525000000000001</v>
      </c>
      <c r="V2098" t="s">
        <v>370</v>
      </c>
    </row>
    <row r="2099" spans="1:22" hidden="1">
      <c r="A2099">
        <v>1749</v>
      </c>
      <c r="B2099" s="30">
        <v>2</v>
      </c>
      <c r="C2099" s="30" t="s">
        <v>11</v>
      </c>
      <c r="D2099" s="30" t="s">
        <v>16</v>
      </c>
      <c r="E2099" s="30">
        <v>57</v>
      </c>
      <c r="F2099" s="30">
        <v>43</v>
      </c>
      <c r="G2099" s="30" t="s">
        <v>4629</v>
      </c>
      <c r="H2099" s="30" t="s">
        <v>439</v>
      </c>
      <c r="I2099" s="30">
        <v>0</v>
      </c>
      <c r="J2099" s="30">
        <v>1</v>
      </c>
      <c r="K2099" s="30">
        <v>0</v>
      </c>
      <c r="L2099" s="30">
        <v>0</v>
      </c>
      <c r="M2099" s="30" t="s">
        <v>2687</v>
      </c>
      <c r="N2099" s="30">
        <v>1</v>
      </c>
      <c r="O2099" s="22">
        <v>1</v>
      </c>
      <c r="P2099" s="22">
        <v>0</v>
      </c>
      <c r="Q2099" s="22">
        <v>1</v>
      </c>
      <c r="R2099">
        <f>IFERROR(IF(I2099=1,VLOOKUP(F2099,Lookup!$A$2:$B$15,2,FALSE),0),0.5)</f>
        <v>0</v>
      </c>
      <c r="S2099">
        <f>IF(K2099=1,1,IFERROR(IF(H2099="pass",VLOOKUP(F2099,[1]Lookup!$D$2:$E$26,2,FALSE),0),1.6))</f>
        <v>1.6</v>
      </c>
      <c r="T2099" s="6">
        <v>1.6175000000000002</v>
      </c>
      <c r="U2099" s="6">
        <f t="shared" si="32"/>
        <v>1.6175000000000002</v>
      </c>
      <c r="V2099" t="s">
        <v>370</v>
      </c>
    </row>
    <row r="2100" spans="1:22" hidden="1">
      <c r="A2100">
        <v>1751</v>
      </c>
      <c r="B2100" s="30">
        <v>2</v>
      </c>
      <c r="C2100" s="30" t="s">
        <v>11</v>
      </c>
      <c r="D2100" s="30" t="s">
        <v>16</v>
      </c>
      <c r="E2100" s="30">
        <v>51</v>
      </c>
      <c r="F2100" s="30">
        <v>49</v>
      </c>
      <c r="G2100" s="30" t="s">
        <v>4631</v>
      </c>
      <c r="H2100" s="30" t="s">
        <v>439</v>
      </c>
      <c r="I2100" s="30">
        <v>0</v>
      </c>
      <c r="J2100" s="30">
        <v>1</v>
      </c>
      <c r="K2100" s="30">
        <v>0</v>
      </c>
      <c r="L2100" s="30">
        <v>0</v>
      </c>
      <c r="M2100" s="30" t="s">
        <v>2667</v>
      </c>
      <c r="N2100" s="30">
        <v>15</v>
      </c>
      <c r="O2100" s="22">
        <v>15</v>
      </c>
      <c r="P2100" s="22">
        <v>0</v>
      </c>
      <c r="Q2100" s="22">
        <v>1</v>
      </c>
      <c r="R2100">
        <f>IFERROR(IF(I2100=1,VLOOKUP(F2100,Lookup!$A$2:$B$15,2,FALSE),0),0.5)</f>
        <v>0</v>
      </c>
      <c r="S2100">
        <f>IF(K2100=1,1,IFERROR(IF(H2100="pass",VLOOKUP(F2100,[1]Lookup!$D$2:$E$26,2,FALSE),0),1.6))</f>
        <v>1.6</v>
      </c>
      <c r="T2100" s="6">
        <v>1.8625</v>
      </c>
      <c r="U2100" s="6">
        <f t="shared" si="32"/>
        <v>1.8625</v>
      </c>
      <c r="V2100" t="s">
        <v>87</v>
      </c>
    </row>
    <row r="2101" spans="1:22" hidden="1">
      <c r="A2101">
        <v>1752</v>
      </c>
      <c r="B2101" s="30">
        <v>2</v>
      </c>
      <c r="C2101" s="30" t="s">
        <v>11</v>
      </c>
      <c r="D2101" s="30" t="s">
        <v>16</v>
      </c>
      <c r="E2101" s="30">
        <v>11</v>
      </c>
      <c r="F2101" s="30">
        <v>89</v>
      </c>
      <c r="G2101" s="30" t="s">
        <v>4632</v>
      </c>
      <c r="H2101" s="30" t="s">
        <v>439</v>
      </c>
      <c r="I2101" s="30">
        <v>0</v>
      </c>
      <c r="J2101" s="30">
        <v>1</v>
      </c>
      <c r="K2101" s="30">
        <v>0</v>
      </c>
      <c r="L2101" s="30">
        <v>0</v>
      </c>
      <c r="M2101" s="30" t="s">
        <v>4633</v>
      </c>
      <c r="N2101" s="30">
        <v>7</v>
      </c>
      <c r="O2101" s="22">
        <v>7</v>
      </c>
      <c r="P2101" s="22">
        <v>0</v>
      </c>
      <c r="Q2101" s="22">
        <v>1</v>
      </c>
      <c r="R2101">
        <f>IFERROR(IF(I2101=1,VLOOKUP(F2101,Lookup!$A$2:$B$15,2,FALSE),0),0.5)</f>
        <v>0</v>
      </c>
      <c r="S2101">
        <f>IF(K2101=1,1,IFERROR(IF(H2101="pass",VLOOKUP(F2101,[1]Lookup!$D$2:$E$26,2,FALSE),0),1.6))</f>
        <v>2.2000000000000002</v>
      </c>
      <c r="T2101" s="6">
        <v>1.7225000000000001</v>
      </c>
      <c r="U2101" s="6">
        <f t="shared" si="32"/>
        <v>2.0376500000000002</v>
      </c>
      <c r="V2101" t="s">
        <v>2793</v>
      </c>
    </row>
    <row r="2102" spans="1:22" hidden="1">
      <c r="A2102">
        <v>1757</v>
      </c>
      <c r="B2102" s="30">
        <v>2</v>
      </c>
      <c r="C2102" s="30" t="s">
        <v>11</v>
      </c>
      <c r="D2102" s="30" t="s">
        <v>16</v>
      </c>
      <c r="E2102" s="30">
        <v>64</v>
      </c>
      <c r="F2102" s="30">
        <v>36</v>
      </c>
      <c r="G2102" s="30" t="s">
        <v>4638</v>
      </c>
      <c r="H2102" s="30" t="s">
        <v>439</v>
      </c>
      <c r="I2102" s="30">
        <v>0</v>
      </c>
      <c r="J2102" s="30">
        <v>1</v>
      </c>
      <c r="K2102" s="30">
        <v>0</v>
      </c>
      <c r="L2102" s="30">
        <v>0</v>
      </c>
      <c r="M2102" s="30" t="s">
        <v>2652</v>
      </c>
      <c r="N2102" s="30">
        <v>7</v>
      </c>
      <c r="O2102" s="22">
        <v>7</v>
      </c>
      <c r="P2102" s="22">
        <v>0</v>
      </c>
      <c r="Q2102" s="22">
        <v>1</v>
      </c>
      <c r="R2102">
        <f>IFERROR(IF(I2102=1,VLOOKUP(F2102,Lookup!$A$2:$B$15,2,FALSE),0),0.5)</f>
        <v>0</v>
      </c>
      <c r="S2102">
        <f>IF(K2102=1,1,IFERROR(IF(H2102="pass",VLOOKUP(F2102,[1]Lookup!$D$2:$E$26,2,FALSE),0),1.6))</f>
        <v>1.6</v>
      </c>
      <c r="T2102" s="6">
        <v>1.7225000000000001</v>
      </c>
      <c r="U2102" s="6">
        <f t="shared" si="32"/>
        <v>1.7225000000000001</v>
      </c>
      <c r="V2102" t="s">
        <v>543</v>
      </c>
    </row>
    <row r="2103" spans="1:22" hidden="1">
      <c r="A2103">
        <v>1760</v>
      </c>
      <c r="B2103" s="30">
        <v>2</v>
      </c>
      <c r="C2103" s="30" t="s">
        <v>11</v>
      </c>
      <c r="D2103" s="30" t="s">
        <v>16</v>
      </c>
      <c r="E2103" s="30">
        <v>51</v>
      </c>
      <c r="F2103" s="30">
        <v>49</v>
      </c>
      <c r="G2103" s="30" t="s">
        <v>4641</v>
      </c>
      <c r="H2103" s="30" t="s">
        <v>439</v>
      </c>
      <c r="I2103" s="30">
        <v>0</v>
      </c>
      <c r="J2103" s="30">
        <v>1</v>
      </c>
      <c r="K2103" s="30">
        <v>0</v>
      </c>
      <c r="L2103" s="30">
        <v>0</v>
      </c>
      <c r="M2103" s="30" t="s">
        <v>2644</v>
      </c>
      <c r="N2103" s="30">
        <v>-3</v>
      </c>
      <c r="O2103" s="22">
        <v>-3</v>
      </c>
      <c r="P2103" s="22">
        <v>0</v>
      </c>
      <c r="Q2103" s="22">
        <v>1</v>
      </c>
      <c r="R2103">
        <f>IFERROR(IF(I2103=1,VLOOKUP(F2103,Lookup!$A$2:$B$15,2,FALSE),0),0.5)</f>
        <v>0</v>
      </c>
      <c r="S2103">
        <f>IF(K2103=1,1,IFERROR(IF(H2103="pass",VLOOKUP(F2103,[1]Lookup!$D$2:$E$26,2,FALSE),0),1.6))</f>
        <v>1.6</v>
      </c>
      <c r="T2103" s="6">
        <v>1.5475000000000001</v>
      </c>
      <c r="U2103" s="6">
        <f t="shared" si="32"/>
        <v>1.5475000000000001</v>
      </c>
      <c r="V2103" t="s">
        <v>97</v>
      </c>
    </row>
    <row r="2104" spans="1:22" hidden="1">
      <c r="A2104">
        <v>1761</v>
      </c>
      <c r="B2104" s="30">
        <v>2</v>
      </c>
      <c r="C2104" s="30" t="s">
        <v>11</v>
      </c>
      <c r="D2104" s="30" t="s">
        <v>16</v>
      </c>
      <c r="E2104" s="30">
        <v>49</v>
      </c>
      <c r="F2104" s="30">
        <v>51</v>
      </c>
      <c r="G2104" s="30" t="s">
        <v>4642</v>
      </c>
      <c r="H2104" s="30" t="s">
        <v>439</v>
      </c>
      <c r="I2104" s="30">
        <v>0</v>
      </c>
      <c r="J2104" s="30">
        <v>1</v>
      </c>
      <c r="K2104" s="30">
        <v>0</v>
      </c>
      <c r="L2104" s="30">
        <v>0</v>
      </c>
      <c r="M2104" s="30" t="s">
        <v>2667</v>
      </c>
      <c r="N2104" s="30">
        <v>10</v>
      </c>
      <c r="O2104" s="22">
        <v>10</v>
      </c>
      <c r="P2104" s="22">
        <v>0</v>
      </c>
      <c r="Q2104" s="22">
        <v>1</v>
      </c>
      <c r="R2104">
        <f>IFERROR(IF(I2104=1,VLOOKUP(F2104,Lookup!$A$2:$B$15,2,FALSE),0),0.5)</f>
        <v>0</v>
      </c>
      <c r="S2104">
        <f>IF(K2104=1,1,IFERROR(IF(H2104="pass",VLOOKUP(F2104,[1]Lookup!$D$2:$E$26,2,FALSE),0),1.6))</f>
        <v>1.6</v>
      </c>
      <c r="T2104" s="6">
        <v>1.7750000000000001</v>
      </c>
      <c r="U2104" s="6">
        <f t="shared" si="32"/>
        <v>1.7750000000000001</v>
      </c>
      <c r="V2104" t="s">
        <v>87</v>
      </c>
    </row>
    <row r="2105" spans="1:22" hidden="1">
      <c r="A2105">
        <v>1769</v>
      </c>
      <c r="B2105" s="30">
        <v>2</v>
      </c>
      <c r="C2105" s="30" t="s">
        <v>16</v>
      </c>
      <c r="D2105" s="30" t="s">
        <v>11</v>
      </c>
      <c r="E2105" s="30">
        <v>46</v>
      </c>
      <c r="F2105" s="30">
        <v>54</v>
      </c>
      <c r="G2105" s="30" t="s">
        <v>4650</v>
      </c>
      <c r="H2105" s="30" t="s">
        <v>439</v>
      </c>
      <c r="I2105" s="30">
        <v>0</v>
      </c>
      <c r="J2105" s="30">
        <v>1</v>
      </c>
      <c r="K2105" s="30">
        <v>0</v>
      </c>
      <c r="L2105" s="30">
        <v>0</v>
      </c>
      <c r="M2105" s="30" t="s">
        <v>2271</v>
      </c>
      <c r="N2105" s="30">
        <v>6</v>
      </c>
      <c r="O2105" s="22">
        <v>6</v>
      </c>
      <c r="P2105" s="22">
        <v>0</v>
      </c>
      <c r="Q2105" s="22">
        <v>1</v>
      </c>
      <c r="R2105">
        <f>IFERROR(IF(I2105=1,VLOOKUP(F2105,Lookup!$A$2:$B$15,2,FALSE),0),0.5)</f>
        <v>0</v>
      </c>
      <c r="S2105">
        <f>IF(K2105=1,1,IFERROR(IF(H2105="pass",VLOOKUP(F2105,[1]Lookup!$D$2:$E$26,2,FALSE),0),1.6))</f>
        <v>1.6</v>
      </c>
      <c r="T2105" s="6">
        <v>1.7050000000000001</v>
      </c>
      <c r="U2105" s="6">
        <f t="shared" si="32"/>
        <v>1.7050000000000001</v>
      </c>
      <c r="V2105" t="s">
        <v>183</v>
      </c>
    </row>
    <row r="2106" spans="1:22" hidden="1">
      <c r="A2106">
        <v>1771</v>
      </c>
      <c r="B2106" s="30">
        <v>2</v>
      </c>
      <c r="C2106" s="30" t="s">
        <v>16</v>
      </c>
      <c r="D2106" s="30" t="s">
        <v>11</v>
      </c>
      <c r="E2106" s="30">
        <v>40</v>
      </c>
      <c r="F2106" s="30">
        <v>60</v>
      </c>
      <c r="G2106" s="30" t="s">
        <v>4652</v>
      </c>
      <c r="H2106" s="30" t="s">
        <v>439</v>
      </c>
      <c r="I2106" s="30">
        <v>0</v>
      </c>
      <c r="J2106" s="30">
        <v>1</v>
      </c>
      <c r="K2106" s="30">
        <v>0</v>
      </c>
      <c r="L2106" s="30">
        <v>0</v>
      </c>
      <c r="M2106" s="30" t="s">
        <v>1595</v>
      </c>
      <c r="N2106" s="30">
        <v>28</v>
      </c>
      <c r="O2106" s="22">
        <v>28</v>
      </c>
      <c r="P2106" s="22">
        <v>0</v>
      </c>
      <c r="Q2106" s="22">
        <v>1</v>
      </c>
      <c r="R2106">
        <f>IFERROR(IF(I2106=1,VLOOKUP(F2106,Lookup!$A$2:$B$15,2,FALSE),0),0.5)</f>
        <v>0</v>
      </c>
      <c r="S2106">
        <f>IF(K2106=1,1,IFERROR(IF(H2106="pass",VLOOKUP(F2106,[1]Lookup!$D$2:$E$26,2,FALSE),0),1.6))</f>
        <v>1.6</v>
      </c>
      <c r="T2106" s="6">
        <v>2.09</v>
      </c>
      <c r="U2106" s="6">
        <f t="shared" si="32"/>
        <v>2.09</v>
      </c>
      <c r="V2106" t="s">
        <v>474</v>
      </c>
    </row>
    <row r="2107" spans="1:22" hidden="1">
      <c r="A2107">
        <v>1772</v>
      </c>
      <c r="B2107" s="30">
        <v>2</v>
      </c>
      <c r="C2107" s="30" t="s">
        <v>16</v>
      </c>
      <c r="D2107" s="30" t="s">
        <v>11</v>
      </c>
      <c r="E2107" s="30">
        <v>40</v>
      </c>
      <c r="F2107" s="30">
        <v>60</v>
      </c>
      <c r="G2107" s="30" t="s">
        <v>4653</v>
      </c>
      <c r="H2107" s="30" t="s">
        <v>439</v>
      </c>
      <c r="I2107" s="30">
        <v>0</v>
      </c>
      <c r="J2107" s="30">
        <v>1</v>
      </c>
      <c r="K2107" s="30">
        <v>0</v>
      </c>
      <c r="L2107" s="30">
        <v>0</v>
      </c>
      <c r="M2107" s="30" t="s">
        <v>2286</v>
      </c>
      <c r="N2107" s="30">
        <v>13</v>
      </c>
      <c r="O2107" s="22">
        <v>13</v>
      </c>
      <c r="P2107" s="22">
        <v>0</v>
      </c>
      <c r="Q2107" s="22">
        <v>1</v>
      </c>
      <c r="R2107">
        <f>IFERROR(IF(I2107=1,VLOOKUP(F2107,Lookup!$A$2:$B$15,2,FALSE),0),0.5)</f>
        <v>0</v>
      </c>
      <c r="S2107">
        <f>IF(K2107=1,1,IFERROR(IF(H2107="pass",VLOOKUP(F2107,[1]Lookup!$D$2:$E$26,2,FALSE),0),1.6))</f>
        <v>1.6</v>
      </c>
      <c r="T2107" s="6">
        <v>1.8275000000000001</v>
      </c>
      <c r="U2107" s="6">
        <f t="shared" si="32"/>
        <v>1.8275000000000001</v>
      </c>
      <c r="V2107" t="s">
        <v>119</v>
      </c>
    </row>
    <row r="2108" spans="1:22" hidden="1">
      <c r="A2108">
        <v>1776</v>
      </c>
      <c r="B2108" s="30">
        <v>2</v>
      </c>
      <c r="C2108" s="30" t="s">
        <v>11</v>
      </c>
      <c r="D2108" s="30" t="s">
        <v>16</v>
      </c>
      <c r="E2108" s="30">
        <v>74</v>
      </c>
      <c r="F2108" s="30">
        <v>26</v>
      </c>
      <c r="G2108" s="30" t="s">
        <v>4657</v>
      </c>
      <c r="H2108" s="30" t="s">
        <v>439</v>
      </c>
      <c r="I2108" s="30">
        <v>0</v>
      </c>
      <c r="J2108" s="30">
        <v>1</v>
      </c>
      <c r="K2108" s="30">
        <v>0</v>
      </c>
      <c r="L2108" s="30">
        <v>0</v>
      </c>
      <c r="M2108" s="30" t="s">
        <v>4633</v>
      </c>
      <c r="N2108" s="30">
        <v>-4</v>
      </c>
      <c r="O2108" s="22">
        <v>-4</v>
      </c>
      <c r="P2108" s="22">
        <v>0</v>
      </c>
      <c r="Q2108" s="22">
        <v>1</v>
      </c>
      <c r="R2108">
        <f>IFERROR(IF(I2108=1,VLOOKUP(F2108,Lookup!$A$2:$B$15,2,FALSE),0),0.5)</f>
        <v>0</v>
      </c>
      <c r="S2108">
        <f>IF(K2108=1,1,IFERROR(IF(H2108="pass",VLOOKUP(F2108,[1]Lookup!$D$2:$E$26,2,FALSE),0),1.6))</f>
        <v>1.6</v>
      </c>
      <c r="T2108" s="6">
        <v>1.53</v>
      </c>
      <c r="U2108" s="6">
        <f t="shared" si="32"/>
        <v>1.53</v>
      </c>
      <c r="V2108" t="s">
        <v>2793</v>
      </c>
    </row>
    <row r="2109" spans="1:22" hidden="1">
      <c r="A2109">
        <v>1777</v>
      </c>
      <c r="B2109" s="30">
        <v>2</v>
      </c>
      <c r="C2109" s="30" t="s">
        <v>11</v>
      </c>
      <c r="D2109" s="30" t="s">
        <v>16</v>
      </c>
      <c r="E2109" s="30">
        <v>68</v>
      </c>
      <c r="F2109" s="30">
        <v>32</v>
      </c>
      <c r="G2109" s="30" t="s">
        <v>4658</v>
      </c>
      <c r="H2109" s="30" t="s">
        <v>439</v>
      </c>
      <c r="I2109" s="30">
        <v>0</v>
      </c>
      <c r="J2109" s="30">
        <v>1</v>
      </c>
      <c r="K2109" s="30">
        <v>0</v>
      </c>
      <c r="L2109" s="30">
        <v>0</v>
      </c>
      <c r="M2109" s="30" t="s">
        <v>4591</v>
      </c>
      <c r="N2109" s="30">
        <v>5</v>
      </c>
      <c r="O2109" s="22">
        <v>5</v>
      </c>
      <c r="P2109" s="22">
        <v>0</v>
      </c>
      <c r="Q2109" s="22">
        <v>1</v>
      </c>
      <c r="R2109">
        <f>IFERROR(IF(I2109=1,VLOOKUP(F2109,Lookup!$A$2:$B$15,2,FALSE),0),0.5)</f>
        <v>0</v>
      </c>
      <c r="S2109">
        <f>IF(K2109=1,1,IFERROR(IF(H2109="pass",VLOOKUP(F2109,[1]Lookup!$D$2:$E$26,2,FALSE),0),1.6))</f>
        <v>1.6</v>
      </c>
      <c r="T2109" s="6">
        <v>1.6875</v>
      </c>
      <c r="U2109" s="6">
        <f t="shared" si="32"/>
        <v>1.6875</v>
      </c>
      <c r="V2109" t="s">
        <v>2819</v>
      </c>
    </row>
    <row r="2110" spans="1:22" hidden="1">
      <c r="A2110">
        <v>1779</v>
      </c>
      <c r="B2110" s="30">
        <v>2</v>
      </c>
      <c r="C2110" s="30" t="s">
        <v>11</v>
      </c>
      <c r="D2110" s="30" t="s">
        <v>16</v>
      </c>
      <c r="E2110" s="30">
        <v>59</v>
      </c>
      <c r="F2110" s="30">
        <v>41</v>
      </c>
      <c r="G2110" s="30" t="s">
        <v>4660</v>
      </c>
      <c r="H2110" s="30" t="s">
        <v>439</v>
      </c>
      <c r="I2110" s="30">
        <v>0</v>
      </c>
      <c r="J2110" s="30">
        <v>1</v>
      </c>
      <c r="K2110" s="30">
        <v>0</v>
      </c>
      <c r="L2110" s="30">
        <v>0</v>
      </c>
      <c r="M2110" s="30" t="s">
        <v>2648</v>
      </c>
      <c r="N2110" s="30">
        <v>-3</v>
      </c>
      <c r="O2110" s="22">
        <v>-3</v>
      </c>
      <c r="P2110" s="22">
        <v>0</v>
      </c>
      <c r="Q2110" s="22">
        <v>1</v>
      </c>
      <c r="R2110">
        <f>IFERROR(IF(I2110=1,VLOOKUP(F2110,Lookup!$A$2:$B$15,2,FALSE),0),0.5)</f>
        <v>0</v>
      </c>
      <c r="S2110">
        <f>IF(K2110=1,1,IFERROR(IF(H2110="pass",VLOOKUP(F2110,[1]Lookup!$D$2:$E$26,2,FALSE),0),1.6))</f>
        <v>1.6</v>
      </c>
      <c r="T2110" s="6">
        <v>1.5475000000000001</v>
      </c>
      <c r="U2110" s="6">
        <f t="shared" si="32"/>
        <v>1.5475000000000001</v>
      </c>
      <c r="V2110" t="s">
        <v>478</v>
      </c>
    </row>
    <row r="2111" spans="1:22" hidden="1">
      <c r="A2111">
        <v>1780</v>
      </c>
      <c r="B2111" s="30">
        <v>2</v>
      </c>
      <c r="C2111" s="30" t="s">
        <v>11</v>
      </c>
      <c r="D2111" s="30" t="s">
        <v>16</v>
      </c>
      <c r="E2111" s="30">
        <v>59</v>
      </c>
      <c r="F2111" s="30">
        <v>41</v>
      </c>
      <c r="G2111" s="30" t="s">
        <v>4661</v>
      </c>
      <c r="H2111" s="30" t="s">
        <v>439</v>
      </c>
      <c r="I2111" s="30">
        <v>0</v>
      </c>
      <c r="J2111" s="30">
        <v>1</v>
      </c>
      <c r="K2111" s="30">
        <v>0</v>
      </c>
      <c r="L2111" s="30">
        <v>0</v>
      </c>
      <c r="M2111" s="30" t="s">
        <v>2667</v>
      </c>
      <c r="N2111" s="30">
        <v>11</v>
      </c>
      <c r="O2111" s="22">
        <v>11</v>
      </c>
      <c r="P2111" s="22">
        <v>0</v>
      </c>
      <c r="Q2111" s="22">
        <v>1</v>
      </c>
      <c r="R2111">
        <f>IFERROR(IF(I2111=1,VLOOKUP(F2111,Lookup!$A$2:$B$15,2,FALSE),0),0.5)</f>
        <v>0</v>
      </c>
      <c r="S2111">
        <f>IF(K2111=1,1,IFERROR(IF(H2111="pass",VLOOKUP(F2111,[1]Lookup!$D$2:$E$26,2,FALSE),0),1.6))</f>
        <v>1.6</v>
      </c>
      <c r="T2111" s="6">
        <v>1.7925</v>
      </c>
      <c r="U2111" s="6">
        <f t="shared" si="32"/>
        <v>1.7925</v>
      </c>
      <c r="V2111" t="s">
        <v>87</v>
      </c>
    </row>
    <row r="2112" spans="1:22" hidden="1">
      <c r="A2112">
        <v>1786</v>
      </c>
      <c r="B2112" s="30">
        <v>2</v>
      </c>
      <c r="C2112" s="30" t="s">
        <v>11</v>
      </c>
      <c r="D2112" s="30" t="s">
        <v>16</v>
      </c>
      <c r="E2112" s="30">
        <v>3</v>
      </c>
      <c r="F2112" s="30">
        <v>97</v>
      </c>
      <c r="G2112" s="30" t="s">
        <v>4667</v>
      </c>
      <c r="H2112" s="30" t="s">
        <v>439</v>
      </c>
      <c r="I2112" s="30">
        <v>0</v>
      </c>
      <c r="J2112" s="30">
        <v>1</v>
      </c>
      <c r="K2112" s="30">
        <v>0</v>
      </c>
      <c r="L2112" s="30">
        <v>0</v>
      </c>
      <c r="M2112" s="30" t="s">
        <v>2687</v>
      </c>
      <c r="N2112" s="30">
        <v>-3</v>
      </c>
      <c r="O2112" s="22">
        <v>-3</v>
      </c>
      <c r="P2112" s="22">
        <v>0</v>
      </c>
      <c r="Q2112" s="22">
        <v>1</v>
      </c>
      <c r="R2112">
        <f>IFERROR(IF(I2112=1,VLOOKUP(F2112,Lookup!$A$2:$B$15,2,FALSE),0),0.5)</f>
        <v>0</v>
      </c>
      <c r="S2112">
        <f>IF(K2112=1,1,IFERROR(IF(H2112="pass",VLOOKUP(F2112,[1]Lookup!$D$2:$E$26,2,FALSE),0),1.6))</f>
        <v>3.5</v>
      </c>
      <c r="T2112" s="6">
        <v>1.5475000000000001</v>
      </c>
      <c r="U2112" s="6">
        <f t="shared" si="32"/>
        <v>3.5</v>
      </c>
      <c r="V2112" t="s">
        <v>370</v>
      </c>
    </row>
    <row r="2113" spans="1:22" hidden="1">
      <c r="A2113">
        <v>1792</v>
      </c>
      <c r="B2113" s="30">
        <v>2</v>
      </c>
      <c r="C2113" s="30" t="s">
        <v>16</v>
      </c>
      <c r="D2113" s="30" t="s">
        <v>11</v>
      </c>
      <c r="E2113" s="30">
        <v>70</v>
      </c>
      <c r="F2113" s="30">
        <v>30</v>
      </c>
      <c r="G2113" s="30" t="s">
        <v>4673</v>
      </c>
      <c r="H2113" s="30" t="s">
        <v>439</v>
      </c>
      <c r="I2113" s="30">
        <v>0</v>
      </c>
      <c r="J2113" s="30">
        <v>1</v>
      </c>
      <c r="K2113" s="30">
        <v>0</v>
      </c>
      <c r="L2113" s="30">
        <v>0</v>
      </c>
      <c r="M2113" s="30" t="s">
        <v>1595</v>
      </c>
      <c r="N2113" s="30">
        <v>10</v>
      </c>
      <c r="O2113" s="22">
        <v>10</v>
      </c>
      <c r="P2113" s="22">
        <v>0</v>
      </c>
      <c r="Q2113" s="22">
        <v>1</v>
      </c>
      <c r="R2113">
        <f>IFERROR(IF(I2113=1,VLOOKUP(F2113,Lookup!$A$2:$B$15,2,FALSE),0),0.5)</f>
        <v>0</v>
      </c>
      <c r="S2113">
        <f>IF(K2113=1,1,IFERROR(IF(H2113="pass",VLOOKUP(F2113,[1]Lookup!$D$2:$E$26,2,FALSE),0),1.6))</f>
        <v>1.6</v>
      </c>
      <c r="T2113" s="6">
        <v>1.7750000000000001</v>
      </c>
      <c r="U2113" s="6">
        <f t="shared" si="32"/>
        <v>1.7750000000000001</v>
      </c>
      <c r="V2113" t="s">
        <v>474</v>
      </c>
    </row>
    <row r="2114" spans="1:22" hidden="1">
      <c r="A2114">
        <v>1805</v>
      </c>
      <c r="B2114" s="30">
        <v>2</v>
      </c>
      <c r="C2114" s="30" t="s">
        <v>16</v>
      </c>
      <c r="D2114" s="30" t="s">
        <v>11</v>
      </c>
      <c r="E2114" s="30">
        <v>15</v>
      </c>
      <c r="F2114" s="30">
        <v>85</v>
      </c>
      <c r="G2114" s="30" t="s">
        <v>4687</v>
      </c>
      <c r="H2114" s="30" t="s">
        <v>439</v>
      </c>
      <c r="I2114" s="30">
        <v>0</v>
      </c>
      <c r="J2114" s="30">
        <v>1</v>
      </c>
      <c r="K2114" s="30">
        <v>0</v>
      </c>
      <c r="L2114" s="30">
        <v>0</v>
      </c>
      <c r="M2114" s="30" t="s">
        <v>2269</v>
      </c>
      <c r="N2114" s="30">
        <v>11</v>
      </c>
      <c r="O2114" s="22">
        <v>11</v>
      </c>
      <c r="P2114" s="22">
        <v>0</v>
      </c>
      <c r="Q2114" s="22">
        <v>1</v>
      </c>
      <c r="R2114">
        <f>IFERROR(IF(I2114=1,VLOOKUP(F2114,Lookup!$A$2:$B$15,2,FALSE),0),0.5)</f>
        <v>0</v>
      </c>
      <c r="S2114">
        <f>IF(K2114=1,1,IFERROR(IF(H2114="pass",VLOOKUP(F2114,[1]Lookup!$D$2:$E$26,2,FALSE),0),1.6))</f>
        <v>2</v>
      </c>
      <c r="T2114" s="6">
        <v>1.7925</v>
      </c>
      <c r="U2114" s="6">
        <f t="shared" si="32"/>
        <v>1.9294500000000001</v>
      </c>
      <c r="V2114" t="s">
        <v>71</v>
      </c>
    </row>
    <row r="2115" spans="1:22" hidden="1">
      <c r="A2115">
        <v>1815</v>
      </c>
      <c r="B2115" s="30">
        <v>2</v>
      </c>
      <c r="C2115" s="30" t="s">
        <v>6</v>
      </c>
      <c r="D2115" s="30" t="s">
        <v>30</v>
      </c>
      <c r="E2115" s="30">
        <v>73</v>
      </c>
      <c r="F2115" s="30">
        <v>27</v>
      </c>
      <c r="G2115" s="30" t="s">
        <v>4697</v>
      </c>
      <c r="H2115" s="30" t="s">
        <v>439</v>
      </c>
      <c r="I2115" s="30">
        <v>0</v>
      </c>
      <c r="J2115" s="30">
        <v>1</v>
      </c>
      <c r="K2115" s="30">
        <v>0</v>
      </c>
      <c r="L2115" s="30">
        <v>0</v>
      </c>
      <c r="M2115" s="30" t="s">
        <v>2563</v>
      </c>
      <c r="N2115" s="30">
        <v>5</v>
      </c>
      <c r="O2115" s="22">
        <v>5</v>
      </c>
      <c r="P2115" s="22">
        <v>0</v>
      </c>
      <c r="Q2115" s="22">
        <v>1</v>
      </c>
      <c r="R2115">
        <f>IFERROR(IF(I2115=1,VLOOKUP(F2115,Lookup!$A$2:$B$15,2,FALSE),0),0.5)</f>
        <v>0</v>
      </c>
      <c r="S2115">
        <f>IF(K2115=1,1,IFERROR(IF(H2115="pass",VLOOKUP(F2115,[1]Lookup!$D$2:$E$26,2,FALSE),0),1.6))</f>
        <v>1.6</v>
      </c>
      <c r="T2115" s="6">
        <v>1.6875</v>
      </c>
      <c r="U2115" s="6">
        <f t="shared" ref="U2115:U2178" si="33">R2115+IF(S2115&gt;=3.2,S2115,IF(AND(S2115&lt;3.2,S2115&gt;=1.8),S2115*0.66+T2115*0.34,T2115))+K2115*0.4735*2</f>
        <v>1.6875</v>
      </c>
      <c r="V2115" t="s">
        <v>79</v>
      </c>
    </row>
    <row r="2116" spans="1:22" hidden="1">
      <c r="A2116">
        <v>1820</v>
      </c>
      <c r="B2116" s="30">
        <v>2</v>
      </c>
      <c r="C2116" s="30" t="s">
        <v>6</v>
      </c>
      <c r="D2116" s="30" t="s">
        <v>30</v>
      </c>
      <c r="E2116" s="30">
        <v>70</v>
      </c>
      <c r="F2116" s="30">
        <v>30</v>
      </c>
      <c r="G2116" s="30" t="s">
        <v>4702</v>
      </c>
      <c r="H2116" s="30" t="s">
        <v>439</v>
      </c>
      <c r="I2116" s="30">
        <v>0</v>
      </c>
      <c r="J2116" s="30">
        <v>1</v>
      </c>
      <c r="K2116" s="30">
        <v>0</v>
      </c>
      <c r="L2116" s="30">
        <v>0</v>
      </c>
      <c r="M2116" s="30" t="s">
        <v>2521</v>
      </c>
      <c r="N2116" s="30">
        <v>51</v>
      </c>
      <c r="O2116" s="22">
        <v>51</v>
      </c>
      <c r="P2116" s="22">
        <v>0</v>
      </c>
      <c r="Q2116" s="22">
        <v>1</v>
      </c>
      <c r="R2116">
        <f>IFERROR(IF(I2116=1,VLOOKUP(F2116,Lookup!$A$2:$B$15,2,FALSE),0),0.5)</f>
        <v>0</v>
      </c>
      <c r="S2116">
        <f>IF(K2116=1,1,IFERROR(IF(H2116="pass",VLOOKUP(F2116,[1]Lookup!$D$2:$E$26,2,FALSE),0),1.6))</f>
        <v>1.6</v>
      </c>
      <c r="T2116" s="6">
        <v>2.4925000000000002</v>
      </c>
      <c r="U2116" s="6">
        <f t="shared" si="33"/>
        <v>2.4925000000000002</v>
      </c>
      <c r="V2116" t="s">
        <v>176</v>
      </c>
    </row>
    <row r="2117" spans="1:22" hidden="1">
      <c r="A2117">
        <v>1823</v>
      </c>
      <c r="B2117" s="30">
        <v>2</v>
      </c>
      <c r="C2117" s="30" t="s">
        <v>6</v>
      </c>
      <c r="D2117" s="30" t="s">
        <v>30</v>
      </c>
      <c r="E2117" s="30">
        <v>13</v>
      </c>
      <c r="F2117" s="30">
        <v>87</v>
      </c>
      <c r="G2117" s="30" t="s">
        <v>4705</v>
      </c>
      <c r="H2117" s="30" t="s">
        <v>439</v>
      </c>
      <c r="I2117" s="30">
        <v>0</v>
      </c>
      <c r="J2117" s="30">
        <v>1</v>
      </c>
      <c r="K2117" s="30">
        <v>0</v>
      </c>
      <c r="L2117" s="30">
        <v>0</v>
      </c>
      <c r="M2117" s="30" t="s">
        <v>2521</v>
      </c>
      <c r="N2117" s="30">
        <v>13</v>
      </c>
      <c r="O2117" s="22">
        <v>13</v>
      </c>
      <c r="P2117" s="22">
        <v>0</v>
      </c>
      <c r="Q2117" s="22">
        <v>1</v>
      </c>
      <c r="R2117">
        <f>IFERROR(IF(I2117=1,VLOOKUP(F2117,Lookup!$A$2:$B$15,2,FALSE),0),0.5)</f>
        <v>0</v>
      </c>
      <c r="S2117">
        <f>IF(K2117=1,1,IFERROR(IF(H2117="pass",VLOOKUP(F2117,[1]Lookup!$D$2:$E$26,2,FALSE),0),1.6))</f>
        <v>2.2000000000000002</v>
      </c>
      <c r="T2117" s="6">
        <v>1.8275000000000001</v>
      </c>
      <c r="U2117" s="6">
        <f t="shared" si="33"/>
        <v>2.0733500000000005</v>
      </c>
      <c r="V2117" t="s">
        <v>176</v>
      </c>
    </row>
    <row r="2118" spans="1:22" hidden="1">
      <c r="A2118">
        <v>1826</v>
      </c>
      <c r="B2118" s="30">
        <v>2</v>
      </c>
      <c r="C2118" s="30" t="s">
        <v>30</v>
      </c>
      <c r="D2118" s="30" t="s">
        <v>6</v>
      </c>
      <c r="E2118" s="30">
        <v>72</v>
      </c>
      <c r="F2118" s="30">
        <v>28</v>
      </c>
      <c r="G2118" s="30" t="s">
        <v>4708</v>
      </c>
      <c r="H2118" s="30" t="s">
        <v>439</v>
      </c>
      <c r="I2118" s="30">
        <v>0</v>
      </c>
      <c r="J2118" s="30">
        <v>1</v>
      </c>
      <c r="K2118" s="30">
        <v>0</v>
      </c>
      <c r="L2118" s="30">
        <v>0</v>
      </c>
      <c r="M2118" s="30" t="s">
        <v>634</v>
      </c>
      <c r="N2118" s="30">
        <v>32</v>
      </c>
      <c r="O2118" s="22">
        <v>32</v>
      </c>
      <c r="P2118" s="22">
        <v>0</v>
      </c>
      <c r="Q2118" s="22">
        <v>1</v>
      </c>
      <c r="R2118">
        <f>IFERROR(IF(I2118=1,VLOOKUP(F2118,Lookup!$A$2:$B$15,2,FALSE),0),0.5)</f>
        <v>0</v>
      </c>
      <c r="S2118">
        <f>IF(K2118=1,1,IFERROR(IF(H2118="pass",VLOOKUP(F2118,[1]Lookup!$D$2:$E$26,2,FALSE),0),1.6))</f>
        <v>1.6</v>
      </c>
      <c r="T2118" s="6">
        <v>2.16</v>
      </c>
      <c r="U2118" s="6">
        <f t="shared" si="33"/>
        <v>2.16</v>
      </c>
      <c r="V2118" t="s">
        <v>37</v>
      </c>
    </row>
    <row r="2119" spans="1:22" hidden="1">
      <c r="A2119">
        <v>1828</v>
      </c>
      <c r="B2119" s="30">
        <v>2</v>
      </c>
      <c r="C2119" s="30" t="s">
        <v>30</v>
      </c>
      <c r="D2119" s="30" t="s">
        <v>6</v>
      </c>
      <c r="E2119" s="30">
        <v>65</v>
      </c>
      <c r="F2119" s="30">
        <v>35</v>
      </c>
      <c r="G2119" s="30" t="s">
        <v>4710</v>
      </c>
      <c r="H2119" s="30" t="s">
        <v>439</v>
      </c>
      <c r="I2119" s="30">
        <v>0</v>
      </c>
      <c r="J2119" s="30">
        <v>1</v>
      </c>
      <c r="K2119" s="30">
        <v>0</v>
      </c>
      <c r="L2119" s="30">
        <v>0</v>
      </c>
      <c r="M2119" s="30" t="s">
        <v>4711</v>
      </c>
      <c r="N2119" s="30">
        <v>0</v>
      </c>
      <c r="O2119" s="22">
        <v>0</v>
      </c>
      <c r="P2119" s="22">
        <v>0</v>
      </c>
      <c r="Q2119" s="22">
        <v>1</v>
      </c>
      <c r="R2119">
        <f>IFERROR(IF(I2119=1,VLOOKUP(F2119,Lookup!$A$2:$B$15,2,FALSE),0),0.5)</f>
        <v>0</v>
      </c>
      <c r="S2119">
        <f>IF(K2119=1,1,IFERROR(IF(H2119="pass",VLOOKUP(F2119,[1]Lookup!$D$2:$E$26,2,FALSE),0),1.6))</f>
        <v>1.6</v>
      </c>
      <c r="T2119" s="6">
        <v>1.6</v>
      </c>
      <c r="U2119" s="6">
        <f t="shared" si="33"/>
        <v>1.6</v>
      </c>
      <c r="V2119" t="s">
        <v>2823</v>
      </c>
    </row>
    <row r="2120" spans="1:22" hidden="1">
      <c r="A2120">
        <v>1829</v>
      </c>
      <c r="B2120" s="30">
        <v>2</v>
      </c>
      <c r="C2120" s="30" t="s">
        <v>30</v>
      </c>
      <c r="D2120" s="30" t="s">
        <v>6</v>
      </c>
      <c r="E2120" s="30">
        <v>51</v>
      </c>
      <c r="F2120" s="30">
        <v>49</v>
      </c>
      <c r="G2120" s="30" t="s">
        <v>4712</v>
      </c>
      <c r="H2120" s="30" t="s">
        <v>439</v>
      </c>
      <c r="I2120" s="30">
        <v>0</v>
      </c>
      <c r="J2120" s="30">
        <v>1</v>
      </c>
      <c r="K2120" s="30">
        <v>0</v>
      </c>
      <c r="L2120" s="30">
        <v>0</v>
      </c>
      <c r="M2120" s="30" t="s">
        <v>634</v>
      </c>
      <c r="N2120" s="30">
        <v>13</v>
      </c>
      <c r="O2120" s="22">
        <v>13</v>
      </c>
      <c r="P2120" s="22">
        <v>0</v>
      </c>
      <c r="Q2120" s="22">
        <v>1</v>
      </c>
      <c r="R2120">
        <f>IFERROR(IF(I2120=1,VLOOKUP(F2120,Lookup!$A$2:$B$15,2,FALSE),0),0.5)</f>
        <v>0</v>
      </c>
      <c r="S2120">
        <f>IF(K2120=1,1,IFERROR(IF(H2120="pass",VLOOKUP(F2120,[1]Lookup!$D$2:$E$26,2,FALSE),0),1.6))</f>
        <v>1.6</v>
      </c>
      <c r="T2120" s="6">
        <v>1.8275000000000001</v>
      </c>
      <c r="U2120" s="6">
        <f t="shared" si="33"/>
        <v>1.8275000000000001</v>
      </c>
      <c r="V2120" t="s">
        <v>37</v>
      </c>
    </row>
    <row r="2121" spans="1:22" hidden="1">
      <c r="A2121">
        <v>1831</v>
      </c>
      <c r="B2121" s="30">
        <v>2</v>
      </c>
      <c r="C2121" s="30" t="s">
        <v>30</v>
      </c>
      <c r="D2121" s="30" t="s">
        <v>6</v>
      </c>
      <c r="E2121" s="30">
        <v>38</v>
      </c>
      <c r="F2121" s="30">
        <v>62</v>
      </c>
      <c r="G2121" s="30" t="s">
        <v>4714</v>
      </c>
      <c r="H2121" s="30" t="s">
        <v>439</v>
      </c>
      <c r="I2121" s="30">
        <v>0</v>
      </c>
      <c r="J2121" s="30">
        <v>1</v>
      </c>
      <c r="K2121" s="30">
        <v>0</v>
      </c>
      <c r="L2121" s="30">
        <v>0</v>
      </c>
      <c r="M2121" s="30" t="s">
        <v>643</v>
      </c>
      <c r="N2121" s="30">
        <v>5</v>
      </c>
      <c r="O2121" s="22">
        <v>5</v>
      </c>
      <c r="P2121" s="22">
        <v>0</v>
      </c>
      <c r="Q2121" s="22">
        <v>1</v>
      </c>
      <c r="R2121">
        <f>IFERROR(IF(I2121=1,VLOOKUP(F2121,Lookup!$A$2:$B$15,2,FALSE),0),0.5)</f>
        <v>0</v>
      </c>
      <c r="S2121">
        <f>IF(K2121=1,1,IFERROR(IF(H2121="pass",VLOOKUP(F2121,[1]Lookup!$D$2:$E$26,2,FALSE),0),1.6))</f>
        <v>1.6</v>
      </c>
      <c r="T2121" s="6">
        <v>1.6875</v>
      </c>
      <c r="U2121" s="6">
        <f t="shared" si="33"/>
        <v>1.6875</v>
      </c>
      <c r="V2121" t="s">
        <v>373</v>
      </c>
    </row>
    <row r="2122" spans="1:22" hidden="1">
      <c r="A2122">
        <v>1832</v>
      </c>
      <c r="B2122" s="30">
        <v>2</v>
      </c>
      <c r="C2122" s="30" t="s">
        <v>30</v>
      </c>
      <c r="D2122" s="30" t="s">
        <v>6</v>
      </c>
      <c r="E2122" s="30">
        <v>33</v>
      </c>
      <c r="F2122" s="30">
        <v>67</v>
      </c>
      <c r="G2122" s="30" t="s">
        <v>4715</v>
      </c>
      <c r="H2122" s="30" t="s">
        <v>439</v>
      </c>
      <c r="I2122" s="30">
        <v>0</v>
      </c>
      <c r="J2122" s="30">
        <v>1</v>
      </c>
      <c r="K2122" s="30">
        <v>0</v>
      </c>
      <c r="L2122" s="30">
        <v>0</v>
      </c>
      <c r="M2122" s="30" t="s">
        <v>641</v>
      </c>
      <c r="N2122" s="30">
        <v>17</v>
      </c>
      <c r="O2122" s="22">
        <v>17</v>
      </c>
      <c r="P2122" s="22">
        <v>0</v>
      </c>
      <c r="Q2122" s="22">
        <v>1</v>
      </c>
      <c r="R2122">
        <f>IFERROR(IF(I2122=1,VLOOKUP(F2122,Lookup!$A$2:$B$15,2,FALSE),0),0.5)</f>
        <v>0</v>
      </c>
      <c r="S2122">
        <f>IF(K2122=1,1,IFERROR(IF(H2122="pass",VLOOKUP(F2122,[1]Lookup!$D$2:$E$26,2,FALSE),0),1.6))</f>
        <v>1.6</v>
      </c>
      <c r="T2122" s="6">
        <v>1.8975</v>
      </c>
      <c r="U2122" s="6">
        <f t="shared" si="33"/>
        <v>1.8975</v>
      </c>
      <c r="V2122" t="s">
        <v>492</v>
      </c>
    </row>
    <row r="2123" spans="1:22" hidden="1">
      <c r="A2123">
        <v>1834</v>
      </c>
      <c r="B2123" s="30">
        <v>2</v>
      </c>
      <c r="C2123" s="30" t="s">
        <v>30</v>
      </c>
      <c r="D2123" s="30" t="s">
        <v>6</v>
      </c>
      <c r="E2123" s="30">
        <v>15</v>
      </c>
      <c r="F2123" s="30">
        <v>85</v>
      </c>
      <c r="G2123" s="30" t="s">
        <v>4717</v>
      </c>
      <c r="H2123" s="30" t="s">
        <v>439</v>
      </c>
      <c r="I2123" s="30">
        <v>0</v>
      </c>
      <c r="J2123" s="30">
        <v>1</v>
      </c>
      <c r="K2123" s="30">
        <v>0</v>
      </c>
      <c r="L2123" s="30">
        <v>0</v>
      </c>
      <c r="M2123" s="30" t="s">
        <v>592</v>
      </c>
      <c r="N2123" s="30">
        <v>15</v>
      </c>
      <c r="O2123" s="22">
        <v>15</v>
      </c>
      <c r="P2123" s="22">
        <v>0</v>
      </c>
      <c r="Q2123" s="22">
        <v>1</v>
      </c>
      <c r="R2123">
        <f>IFERROR(IF(I2123=1,VLOOKUP(F2123,Lookup!$A$2:$B$15,2,FALSE),0),0.5)</f>
        <v>0</v>
      </c>
      <c r="S2123">
        <f>IF(K2123=1,1,IFERROR(IF(H2123="pass",VLOOKUP(F2123,[1]Lookup!$D$2:$E$26,2,FALSE),0),1.6))</f>
        <v>2</v>
      </c>
      <c r="T2123" s="6">
        <v>1.8625</v>
      </c>
      <c r="U2123" s="6">
        <f t="shared" si="33"/>
        <v>1.9532500000000002</v>
      </c>
      <c r="V2123" t="s">
        <v>460</v>
      </c>
    </row>
    <row r="2124" spans="1:22" hidden="1">
      <c r="A2124">
        <v>1835</v>
      </c>
      <c r="B2124" s="30">
        <v>2</v>
      </c>
      <c r="C2124" s="30" t="s">
        <v>30</v>
      </c>
      <c r="D2124" s="30" t="s">
        <v>6</v>
      </c>
      <c r="E2124" s="30">
        <v>15</v>
      </c>
      <c r="F2124" s="30">
        <v>85</v>
      </c>
      <c r="G2124" s="30" t="s">
        <v>4718</v>
      </c>
      <c r="H2124" s="30" t="s">
        <v>439</v>
      </c>
      <c r="I2124" s="30">
        <v>0</v>
      </c>
      <c r="J2124" s="30">
        <v>1</v>
      </c>
      <c r="K2124" s="30">
        <v>0</v>
      </c>
      <c r="L2124" s="30">
        <v>0</v>
      </c>
      <c r="M2124" s="30" t="s">
        <v>634</v>
      </c>
      <c r="N2124" s="30">
        <v>15</v>
      </c>
      <c r="O2124" s="22">
        <v>15</v>
      </c>
      <c r="P2124" s="22">
        <v>0</v>
      </c>
      <c r="Q2124" s="22">
        <v>1</v>
      </c>
      <c r="R2124">
        <f>IFERROR(IF(I2124=1,VLOOKUP(F2124,Lookup!$A$2:$B$15,2,FALSE),0),0.5)</f>
        <v>0</v>
      </c>
      <c r="S2124">
        <f>IF(K2124=1,1,IFERROR(IF(H2124="pass",VLOOKUP(F2124,[1]Lookup!$D$2:$E$26,2,FALSE),0),1.6))</f>
        <v>2</v>
      </c>
      <c r="T2124" s="6">
        <v>1.8625</v>
      </c>
      <c r="U2124" s="6">
        <f t="shared" si="33"/>
        <v>1.9532500000000002</v>
      </c>
      <c r="V2124" t="s">
        <v>37</v>
      </c>
    </row>
    <row r="2125" spans="1:22" hidden="1">
      <c r="A2125">
        <v>1838</v>
      </c>
      <c r="B2125" s="30">
        <v>2</v>
      </c>
      <c r="C2125" s="30" t="s">
        <v>6</v>
      </c>
      <c r="D2125" s="30" t="s">
        <v>30</v>
      </c>
      <c r="E2125" s="30">
        <v>71</v>
      </c>
      <c r="F2125" s="30">
        <v>29</v>
      </c>
      <c r="G2125" s="30" t="s">
        <v>4721</v>
      </c>
      <c r="H2125" s="30" t="s">
        <v>439</v>
      </c>
      <c r="I2125" s="30">
        <v>0</v>
      </c>
      <c r="J2125" s="30">
        <v>1</v>
      </c>
      <c r="K2125" s="30">
        <v>0</v>
      </c>
      <c r="L2125" s="30">
        <v>0</v>
      </c>
      <c r="M2125" s="30" t="s">
        <v>2546</v>
      </c>
      <c r="N2125" s="30">
        <v>3</v>
      </c>
      <c r="O2125" s="22">
        <v>3</v>
      </c>
      <c r="P2125" s="22">
        <v>0</v>
      </c>
      <c r="Q2125" s="22">
        <v>1</v>
      </c>
      <c r="R2125">
        <f>IFERROR(IF(I2125=1,VLOOKUP(F2125,Lookup!$A$2:$B$15,2,FALSE),0),0.5)</f>
        <v>0</v>
      </c>
      <c r="S2125">
        <f>IF(K2125=1,1,IFERROR(IF(H2125="pass",VLOOKUP(F2125,[1]Lookup!$D$2:$E$26,2,FALSE),0),1.6))</f>
        <v>1.6</v>
      </c>
      <c r="T2125" s="6">
        <v>1.6525000000000001</v>
      </c>
      <c r="U2125" s="6">
        <f t="shared" si="33"/>
        <v>1.6525000000000001</v>
      </c>
      <c r="V2125" t="s">
        <v>395</v>
      </c>
    </row>
    <row r="2126" spans="1:22" hidden="1">
      <c r="A2126">
        <v>1840</v>
      </c>
      <c r="B2126" s="30">
        <v>2</v>
      </c>
      <c r="C2126" s="30" t="s">
        <v>6</v>
      </c>
      <c r="D2126" s="30" t="s">
        <v>30</v>
      </c>
      <c r="E2126" s="30">
        <v>60</v>
      </c>
      <c r="F2126" s="30">
        <v>40</v>
      </c>
      <c r="G2126" s="30" t="s">
        <v>4723</v>
      </c>
      <c r="H2126" s="30" t="s">
        <v>439</v>
      </c>
      <c r="I2126" s="30">
        <v>0</v>
      </c>
      <c r="J2126" s="30">
        <v>1</v>
      </c>
      <c r="K2126" s="30">
        <v>0</v>
      </c>
      <c r="L2126" s="30">
        <v>0</v>
      </c>
      <c r="M2126" s="30" t="s">
        <v>2563</v>
      </c>
      <c r="N2126" s="30">
        <v>4</v>
      </c>
      <c r="O2126" s="22">
        <v>4</v>
      </c>
      <c r="P2126" s="22">
        <v>0</v>
      </c>
      <c r="Q2126" s="22">
        <v>1</v>
      </c>
      <c r="R2126">
        <f>IFERROR(IF(I2126=1,VLOOKUP(F2126,Lookup!$A$2:$B$15,2,FALSE),0),0.5)</f>
        <v>0</v>
      </c>
      <c r="S2126">
        <f>IF(K2126=1,1,IFERROR(IF(H2126="pass",VLOOKUP(F2126,[1]Lookup!$D$2:$E$26,2,FALSE),0),1.6))</f>
        <v>1.6</v>
      </c>
      <c r="T2126" s="6">
        <v>1.6700000000000002</v>
      </c>
      <c r="U2126" s="6">
        <f t="shared" si="33"/>
        <v>1.6700000000000002</v>
      </c>
      <c r="V2126" t="s">
        <v>79</v>
      </c>
    </row>
    <row r="2127" spans="1:22" hidden="1">
      <c r="A2127">
        <v>1841</v>
      </c>
      <c r="B2127" s="30">
        <v>2</v>
      </c>
      <c r="C2127" s="30" t="s">
        <v>6</v>
      </c>
      <c r="D2127" s="30" t="s">
        <v>30</v>
      </c>
      <c r="E2127" s="30">
        <v>56</v>
      </c>
      <c r="F2127" s="30">
        <v>44</v>
      </c>
      <c r="G2127" s="30" t="s">
        <v>4724</v>
      </c>
      <c r="H2127" s="30" t="s">
        <v>439</v>
      </c>
      <c r="I2127" s="30">
        <v>0</v>
      </c>
      <c r="J2127" s="30">
        <v>1</v>
      </c>
      <c r="K2127" s="30">
        <v>0</v>
      </c>
      <c r="L2127" s="30">
        <v>0</v>
      </c>
      <c r="M2127" s="30" t="s">
        <v>2563</v>
      </c>
      <c r="N2127" s="30">
        <v>8</v>
      </c>
      <c r="O2127" s="22">
        <v>8</v>
      </c>
      <c r="P2127" s="22">
        <v>0</v>
      </c>
      <c r="Q2127" s="22">
        <v>1</v>
      </c>
      <c r="R2127">
        <f>IFERROR(IF(I2127=1,VLOOKUP(F2127,Lookup!$A$2:$B$15,2,FALSE),0),0.5)</f>
        <v>0</v>
      </c>
      <c r="S2127">
        <f>IF(K2127=1,1,IFERROR(IF(H2127="pass",VLOOKUP(F2127,[1]Lookup!$D$2:$E$26,2,FALSE),0),1.6))</f>
        <v>1.6</v>
      </c>
      <c r="T2127" s="6">
        <v>1.74</v>
      </c>
      <c r="U2127" s="6">
        <f t="shared" si="33"/>
        <v>1.74</v>
      </c>
      <c r="V2127" t="s">
        <v>79</v>
      </c>
    </row>
    <row r="2128" spans="1:22" hidden="1">
      <c r="A2128">
        <v>1842</v>
      </c>
      <c r="B2128" s="30">
        <v>2</v>
      </c>
      <c r="C2128" s="30" t="s">
        <v>6</v>
      </c>
      <c r="D2128" s="30" t="s">
        <v>30</v>
      </c>
      <c r="E2128" s="30">
        <v>50</v>
      </c>
      <c r="F2128" s="30">
        <v>50</v>
      </c>
      <c r="G2128" s="30" t="s">
        <v>4725</v>
      </c>
      <c r="H2128" s="30" t="s">
        <v>439</v>
      </c>
      <c r="I2128" s="30">
        <v>0</v>
      </c>
      <c r="J2128" s="30">
        <v>1</v>
      </c>
      <c r="K2128" s="30">
        <v>0</v>
      </c>
      <c r="L2128" s="30">
        <v>0</v>
      </c>
      <c r="M2128" s="30" t="s">
        <v>2546</v>
      </c>
      <c r="N2128" s="30">
        <v>-2</v>
      </c>
      <c r="O2128" s="22">
        <v>-2</v>
      </c>
      <c r="P2128" s="22">
        <v>0</v>
      </c>
      <c r="Q2128" s="22">
        <v>1</v>
      </c>
      <c r="R2128">
        <f>IFERROR(IF(I2128=1,VLOOKUP(F2128,Lookup!$A$2:$B$15,2,FALSE),0),0.5)</f>
        <v>0</v>
      </c>
      <c r="S2128">
        <f>IF(K2128=1,1,IFERROR(IF(H2128="pass",VLOOKUP(F2128,[1]Lookup!$D$2:$E$26,2,FALSE),0),1.6))</f>
        <v>1.6</v>
      </c>
      <c r="T2128" s="6">
        <v>1.5650000000000002</v>
      </c>
      <c r="U2128" s="6">
        <f t="shared" si="33"/>
        <v>1.5650000000000002</v>
      </c>
      <c r="V2128" t="s">
        <v>395</v>
      </c>
    </row>
    <row r="2129" spans="1:22" hidden="1">
      <c r="A2129">
        <v>1845</v>
      </c>
      <c r="B2129" s="30">
        <v>2</v>
      </c>
      <c r="C2129" s="30" t="s">
        <v>30</v>
      </c>
      <c r="D2129" s="30" t="s">
        <v>6</v>
      </c>
      <c r="E2129" s="30">
        <v>25</v>
      </c>
      <c r="F2129" s="30">
        <v>75</v>
      </c>
      <c r="G2129" s="30" t="s">
        <v>4728</v>
      </c>
      <c r="H2129" s="30" t="s">
        <v>439</v>
      </c>
      <c r="I2129" s="30">
        <v>0</v>
      </c>
      <c r="J2129" s="30">
        <v>1</v>
      </c>
      <c r="K2129" s="30">
        <v>0</v>
      </c>
      <c r="L2129" s="30">
        <v>0</v>
      </c>
      <c r="M2129" s="30" t="s">
        <v>641</v>
      </c>
      <c r="N2129" s="30">
        <v>15</v>
      </c>
      <c r="O2129" s="22">
        <v>15</v>
      </c>
      <c r="P2129" s="22">
        <v>0</v>
      </c>
      <c r="Q2129" s="22">
        <v>1</v>
      </c>
      <c r="R2129">
        <f>IFERROR(IF(I2129=1,VLOOKUP(F2129,Lookup!$A$2:$B$15,2,FALSE),0),0.5)</f>
        <v>0</v>
      </c>
      <c r="S2129">
        <f>IF(K2129=1,1,IFERROR(IF(H2129="pass",VLOOKUP(F2129,[1]Lookup!$D$2:$E$26,2,FALSE),0),1.6))</f>
        <v>1.8</v>
      </c>
      <c r="T2129" s="6">
        <v>1.8625</v>
      </c>
      <c r="U2129" s="6">
        <f t="shared" si="33"/>
        <v>1.8212500000000003</v>
      </c>
      <c r="V2129" t="s">
        <v>492</v>
      </c>
    </row>
    <row r="2130" spans="1:22" hidden="1">
      <c r="A2130">
        <v>1851</v>
      </c>
      <c r="B2130" s="30">
        <v>2</v>
      </c>
      <c r="C2130" s="30" t="s">
        <v>6</v>
      </c>
      <c r="D2130" s="30" t="s">
        <v>30</v>
      </c>
      <c r="E2130" s="30">
        <v>63</v>
      </c>
      <c r="F2130" s="30">
        <v>37</v>
      </c>
      <c r="G2130" s="30" t="s">
        <v>4735</v>
      </c>
      <c r="H2130" s="30" t="s">
        <v>439</v>
      </c>
      <c r="I2130" s="30">
        <v>0</v>
      </c>
      <c r="J2130" s="30">
        <v>1</v>
      </c>
      <c r="K2130" s="30">
        <v>0</v>
      </c>
      <c r="L2130" s="30">
        <v>0</v>
      </c>
      <c r="M2130" s="30" t="s">
        <v>2521</v>
      </c>
      <c r="N2130" s="30">
        <v>29</v>
      </c>
      <c r="O2130" s="22">
        <v>29</v>
      </c>
      <c r="P2130" s="22">
        <v>0</v>
      </c>
      <c r="Q2130" s="22">
        <v>1</v>
      </c>
      <c r="R2130">
        <f>IFERROR(IF(I2130=1,VLOOKUP(F2130,Lookup!$A$2:$B$15,2,FALSE),0),0.5)</f>
        <v>0</v>
      </c>
      <c r="S2130">
        <f>IF(K2130=1,1,IFERROR(IF(H2130="pass",VLOOKUP(F2130,[1]Lookup!$D$2:$E$26,2,FALSE),0),1.6))</f>
        <v>1.6</v>
      </c>
      <c r="T2130" s="6">
        <v>2.1074999999999999</v>
      </c>
      <c r="U2130" s="6">
        <f t="shared" si="33"/>
        <v>2.1074999999999999</v>
      </c>
      <c r="V2130" t="s">
        <v>176</v>
      </c>
    </row>
    <row r="2131" spans="1:22">
      <c r="A2131">
        <v>1856</v>
      </c>
      <c r="B2131" s="30">
        <v>2</v>
      </c>
      <c r="C2131" s="30" t="s">
        <v>30</v>
      </c>
      <c r="D2131" s="30" t="s">
        <v>6</v>
      </c>
      <c r="E2131" s="30">
        <v>65</v>
      </c>
      <c r="F2131" s="30">
        <v>35</v>
      </c>
      <c r="G2131" s="30" t="s">
        <v>4740</v>
      </c>
      <c r="H2131" s="30" t="s">
        <v>439</v>
      </c>
      <c r="I2131" s="30">
        <v>0</v>
      </c>
      <c r="J2131" s="30">
        <v>1</v>
      </c>
      <c r="K2131" s="30">
        <v>0</v>
      </c>
      <c r="L2131" s="30">
        <v>0</v>
      </c>
      <c r="M2131" s="30" t="s">
        <v>588</v>
      </c>
      <c r="N2131" s="30">
        <v>-2</v>
      </c>
      <c r="O2131" s="22">
        <v>-2</v>
      </c>
      <c r="P2131" s="22">
        <v>0</v>
      </c>
      <c r="Q2131" s="22">
        <v>1</v>
      </c>
      <c r="R2131">
        <f>IFERROR(IF(I2131=1,VLOOKUP(F2131,Lookup!$A$2:$B$15,2,FALSE),0),0.5)</f>
        <v>0</v>
      </c>
      <c r="S2131">
        <f>IF(K2131=1,1,IFERROR(IF(H2131="pass",VLOOKUP(F2131,[1]Lookup!$D$2:$E$26,2,FALSE),0),1.6))</f>
        <v>1.6</v>
      </c>
      <c r="T2131" s="6">
        <v>1.5650000000000002</v>
      </c>
      <c r="U2131" s="6">
        <f t="shared" si="33"/>
        <v>1.5650000000000002</v>
      </c>
      <c r="V2131" t="s">
        <v>74</v>
      </c>
    </row>
    <row r="2132" spans="1:22" hidden="1">
      <c r="A2132">
        <v>1857</v>
      </c>
      <c r="B2132" s="30">
        <v>2</v>
      </c>
      <c r="C2132" s="30" t="s">
        <v>30</v>
      </c>
      <c r="D2132" s="30" t="s">
        <v>6</v>
      </c>
      <c r="E2132" s="30">
        <v>50</v>
      </c>
      <c r="F2132" s="30">
        <v>50</v>
      </c>
      <c r="G2132" s="30" t="s">
        <v>4741</v>
      </c>
      <c r="H2132" s="30" t="s">
        <v>439</v>
      </c>
      <c r="I2132" s="30">
        <v>0</v>
      </c>
      <c r="J2132" s="30">
        <v>1</v>
      </c>
      <c r="K2132" s="30">
        <v>0</v>
      </c>
      <c r="L2132" s="30">
        <v>0</v>
      </c>
      <c r="M2132" s="30" t="s">
        <v>641</v>
      </c>
      <c r="N2132" s="30">
        <v>9</v>
      </c>
      <c r="O2132" s="22">
        <v>9</v>
      </c>
      <c r="P2132" s="22">
        <v>0</v>
      </c>
      <c r="Q2132" s="22">
        <v>1</v>
      </c>
      <c r="R2132">
        <f>IFERROR(IF(I2132=1,VLOOKUP(F2132,Lookup!$A$2:$B$15,2,FALSE),0),0.5)</f>
        <v>0</v>
      </c>
      <c r="S2132">
        <f>IF(K2132=1,1,IFERROR(IF(H2132="pass",VLOOKUP(F2132,[1]Lookup!$D$2:$E$26,2,FALSE),0),1.6))</f>
        <v>1.6</v>
      </c>
      <c r="T2132" s="6">
        <v>1.7575000000000001</v>
      </c>
      <c r="U2132" s="6">
        <f t="shared" si="33"/>
        <v>1.7575000000000001</v>
      </c>
      <c r="V2132" t="s">
        <v>492</v>
      </c>
    </row>
    <row r="2133" spans="1:22" hidden="1">
      <c r="A2133">
        <v>1862</v>
      </c>
      <c r="B2133" s="30">
        <v>2</v>
      </c>
      <c r="C2133" s="30" t="s">
        <v>30</v>
      </c>
      <c r="D2133" s="30" t="s">
        <v>6</v>
      </c>
      <c r="E2133" s="30">
        <v>6</v>
      </c>
      <c r="F2133" s="30">
        <v>94</v>
      </c>
      <c r="G2133" s="30" t="s">
        <v>4746</v>
      </c>
      <c r="H2133" s="30" t="s">
        <v>439</v>
      </c>
      <c r="I2133" s="30">
        <v>0</v>
      </c>
      <c r="J2133" s="30">
        <v>1</v>
      </c>
      <c r="K2133" s="30">
        <v>0</v>
      </c>
      <c r="L2133" s="30">
        <v>0</v>
      </c>
      <c r="M2133" s="30" t="s">
        <v>641</v>
      </c>
      <c r="N2133" s="30">
        <v>6</v>
      </c>
      <c r="O2133" s="22">
        <v>6</v>
      </c>
      <c r="P2133" s="22">
        <v>0</v>
      </c>
      <c r="Q2133" s="22">
        <v>1</v>
      </c>
      <c r="R2133">
        <f>IFERROR(IF(I2133=1,VLOOKUP(F2133,Lookup!$A$2:$B$15,2,FALSE),0),0.5)</f>
        <v>0</v>
      </c>
      <c r="S2133">
        <f>IF(K2133=1,1,IFERROR(IF(H2133="pass",VLOOKUP(F2133,[1]Lookup!$D$2:$E$26,2,FALSE),0),1.6))</f>
        <v>2.8</v>
      </c>
      <c r="T2133" s="6">
        <v>1.7050000000000001</v>
      </c>
      <c r="U2133" s="6">
        <f t="shared" si="33"/>
        <v>2.4276999999999997</v>
      </c>
      <c r="V2133" t="s">
        <v>492</v>
      </c>
    </row>
    <row r="2134" spans="1:22" hidden="1">
      <c r="A2134">
        <v>1864</v>
      </c>
      <c r="B2134" s="30">
        <v>2</v>
      </c>
      <c r="C2134" s="30" t="s">
        <v>6</v>
      </c>
      <c r="D2134" s="30" t="s">
        <v>30</v>
      </c>
      <c r="E2134" s="30">
        <v>64</v>
      </c>
      <c r="F2134" s="30">
        <v>36</v>
      </c>
      <c r="G2134" s="30" t="s">
        <v>4749</v>
      </c>
      <c r="H2134" s="30" t="s">
        <v>439</v>
      </c>
      <c r="I2134" s="30">
        <v>0</v>
      </c>
      <c r="J2134" s="30">
        <v>1</v>
      </c>
      <c r="K2134" s="30">
        <v>0</v>
      </c>
      <c r="L2134" s="30">
        <v>0</v>
      </c>
      <c r="M2134" s="30" t="s">
        <v>2521</v>
      </c>
      <c r="N2134" s="30">
        <v>8</v>
      </c>
      <c r="O2134" s="22">
        <v>8</v>
      </c>
      <c r="P2134" s="22">
        <v>0</v>
      </c>
      <c r="Q2134" s="22">
        <v>1</v>
      </c>
      <c r="R2134">
        <f>IFERROR(IF(I2134=1,VLOOKUP(F2134,Lookup!$A$2:$B$15,2,FALSE),0),0.5)</f>
        <v>0</v>
      </c>
      <c r="S2134">
        <f>IF(K2134=1,1,IFERROR(IF(H2134="pass",VLOOKUP(F2134,[1]Lookup!$D$2:$E$26,2,FALSE),0),1.6))</f>
        <v>1.6</v>
      </c>
      <c r="T2134" s="6">
        <v>1.74</v>
      </c>
      <c r="U2134" s="6">
        <f t="shared" si="33"/>
        <v>1.74</v>
      </c>
      <c r="V2134" t="s">
        <v>176</v>
      </c>
    </row>
    <row r="2135" spans="1:22" hidden="1">
      <c r="A2135">
        <v>1865</v>
      </c>
      <c r="B2135" s="30">
        <v>2</v>
      </c>
      <c r="C2135" s="30" t="s">
        <v>6</v>
      </c>
      <c r="D2135" s="30" t="s">
        <v>30</v>
      </c>
      <c r="E2135" s="30">
        <v>56</v>
      </c>
      <c r="F2135" s="30">
        <v>44</v>
      </c>
      <c r="G2135" s="30" t="s">
        <v>4750</v>
      </c>
      <c r="H2135" s="30" t="s">
        <v>439</v>
      </c>
      <c r="I2135" s="30">
        <v>0</v>
      </c>
      <c r="J2135" s="30">
        <v>1</v>
      </c>
      <c r="K2135" s="30">
        <v>0</v>
      </c>
      <c r="L2135" s="30">
        <v>0</v>
      </c>
      <c r="M2135" s="30" t="s">
        <v>2546</v>
      </c>
      <c r="N2135" s="30">
        <v>3</v>
      </c>
      <c r="O2135" s="22">
        <v>3</v>
      </c>
      <c r="P2135" s="22">
        <v>0</v>
      </c>
      <c r="Q2135" s="22">
        <v>1</v>
      </c>
      <c r="R2135">
        <f>IFERROR(IF(I2135=1,VLOOKUP(F2135,Lookup!$A$2:$B$15,2,FALSE),0),0.5)</f>
        <v>0</v>
      </c>
      <c r="S2135">
        <f>IF(K2135=1,1,IFERROR(IF(H2135="pass",VLOOKUP(F2135,[1]Lookup!$D$2:$E$26,2,FALSE),0),1.6))</f>
        <v>1.6</v>
      </c>
      <c r="T2135" s="6">
        <v>1.6525000000000001</v>
      </c>
      <c r="U2135" s="6">
        <f t="shared" si="33"/>
        <v>1.6525000000000001</v>
      </c>
      <c r="V2135" t="s">
        <v>395</v>
      </c>
    </row>
    <row r="2136" spans="1:22" hidden="1">
      <c r="A2136">
        <v>1866</v>
      </c>
      <c r="B2136" s="30">
        <v>2</v>
      </c>
      <c r="C2136" s="30" t="s">
        <v>6</v>
      </c>
      <c r="D2136" s="30" t="s">
        <v>30</v>
      </c>
      <c r="E2136" s="30">
        <v>44</v>
      </c>
      <c r="F2136" s="30">
        <v>56</v>
      </c>
      <c r="G2136" s="30" t="s">
        <v>4751</v>
      </c>
      <c r="H2136" s="30" t="s">
        <v>439</v>
      </c>
      <c r="I2136" s="30">
        <v>0</v>
      </c>
      <c r="J2136" s="30">
        <v>1</v>
      </c>
      <c r="K2136" s="30">
        <v>0</v>
      </c>
      <c r="L2136" s="30">
        <v>0</v>
      </c>
      <c r="M2136" s="30" t="s">
        <v>2563</v>
      </c>
      <c r="N2136" s="30">
        <v>8</v>
      </c>
      <c r="O2136" s="22">
        <v>8</v>
      </c>
      <c r="P2136" s="22">
        <v>0</v>
      </c>
      <c r="Q2136" s="22">
        <v>1</v>
      </c>
      <c r="R2136">
        <f>IFERROR(IF(I2136=1,VLOOKUP(F2136,Lookup!$A$2:$B$15,2,FALSE),0),0.5)</f>
        <v>0</v>
      </c>
      <c r="S2136">
        <f>IF(K2136=1,1,IFERROR(IF(H2136="pass",VLOOKUP(F2136,[1]Lookup!$D$2:$E$26,2,FALSE),0),1.6))</f>
        <v>1.6</v>
      </c>
      <c r="T2136" s="6">
        <v>1.74</v>
      </c>
      <c r="U2136" s="6">
        <f t="shared" si="33"/>
        <v>1.74</v>
      </c>
      <c r="V2136" t="s">
        <v>79</v>
      </c>
    </row>
    <row r="2137" spans="1:22" hidden="1">
      <c r="A2137">
        <v>1868</v>
      </c>
      <c r="B2137" s="30">
        <v>2</v>
      </c>
      <c r="C2137" s="30" t="s">
        <v>6</v>
      </c>
      <c r="D2137" s="30" t="s">
        <v>30</v>
      </c>
      <c r="E2137" s="30">
        <v>11</v>
      </c>
      <c r="F2137" s="30">
        <v>89</v>
      </c>
      <c r="G2137" s="30" t="s">
        <v>4754</v>
      </c>
      <c r="H2137" s="30" t="s">
        <v>439</v>
      </c>
      <c r="I2137" s="30">
        <v>0</v>
      </c>
      <c r="J2137" s="30">
        <v>1</v>
      </c>
      <c r="K2137" s="30">
        <v>0</v>
      </c>
      <c r="L2137" s="30">
        <v>0</v>
      </c>
      <c r="M2137" s="30" t="s">
        <v>2563</v>
      </c>
      <c r="N2137" s="30">
        <v>11</v>
      </c>
      <c r="O2137" s="22">
        <v>11</v>
      </c>
      <c r="P2137" s="22">
        <v>0</v>
      </c>
      <c r="Q2137" s="22">
        <v>1</v>
      </c>
      <c r="R2137">
        <f>IFERROR(IF(I2137=1,VLOOKUP(F2137,Lookup!$A$2:$B$15,2,FALSE),0),0.5)</f>
        <v>0</v>
      </c>
      <c r="S2137">
        <f>IF(K2137=1,1,IFERROR(IF(H2137="pass",VLOOKUP(F2137,[1]Lookup!$D$2:$E$26,2,FALSE),0),1.6))</f>
        <v>2.2000000000000002</v>
      </c>
      <c r="T2137" s="6">
        <v>1.7925</v>
      </c>
      <c r="U2137" s="6">
        <f t="shared" si="33"/>
        <v>2.0614500000000002</v>
      </c>
      <c r="V2137" t="s">
        <v>79</v>
      </c>
    </row>
    <row r="2138" spans="1:22" hidden="1">
      <c r="A2138">
        <v>1874</v>
      </c>
      <c r="B2138" s="30">
        <v>2</v>
      </c>
      <c r="C2138" s="30" t="s">
        <v>30</v>
      </c>
      <c r="D2138" s="30" t="s">
        <v>6</v>
      </c>
      <c r="E2138" s="30">
        <v>66</v>
      </c>
      <c r="F2138" s="30">
        <v>34</v>
      </c>
      <c r="G2138" s="30" t="s">
        <v>4760</v>
      </c>
      <c r="H2138" s="30" t="s">
        <v>439</v>
      </c>
      <c r="I2138" s="30">
        <v>0</v>
      </c>
      <c r="J2138" s="30">
        <v>1</v>
      </c>
      <c r="K2138" s="30">
        <v>0</v>
      </c>
      <c r="L2138" s="30">
        <v>0</v>
      </c>
      <c r="M2138" s="30" t="s">
        <v>4761</v>
      </c>
      <c r="N2138" s="30">
        <v>6</v>
      </c>
      <c r="O2138" s="22">
        <v>6</v>
      </c>
      <c r="P2138" s="22">
        <v>0</v>
      </c>
      <c r="Q2138" s="22">
        <v>1</v>
      </c>
      <c r="R2138">
        <f>IFERROR(IF(I2138=1,VLOOKUP(F2138,Lookup!$A$2:$B$15,2,FALSE),0),0.5)</f>
        <v>0</v>
      </c>
      <c r="S2138">
        <f>IF(K2138=1,1,IFERROR(IF(H2138="pass",VLOOKUP(F2138,[1]Lookup!$D$2:$E$26,2,FALSE),0),1.6))</f>
        <v>1.6</v>
      </c>
      <c r="T2138" s="6">
        <v>1.7050000000000001</v>
      </c>
      <c r="U2138" s="6">
        <f t="shared" si="33"/>
        <v>1.7050000000000001</v>
      </c>
      <c r="V2138" t="s">
        <v>2810</v>
      </c>
    </row>
    <row r="2139" spans="1:22" hidden="1">
      <c r="A2139">
        <v>1876</v>
      </c>
      <c r="B2139" s="30">
        <v>2</v>
      </c>
      <c r="C2139" s="30" t="s">
        <v>30</v>
      </c>
      <c r="D2139" s="30" t="s">
        <v>6</v>
      </c>
      <c r="E2139" s="30">
        <v>56</v>
      </c>
      <c r="F2139" s="30">
        <v>44</v>
      </c>
      <c r="G2139" s="30" t="s">
        <v>4763</v>
      </c>
      <c r="H2139" s="30" t="s">
        <v>439</v>
      </c>
      <c r="I2139" s="30">
        <v>0</v>
      </c>
      <c r="J2139" s="30">
        <v>1</v>
      </c>
      <c r="K2139" s="30">
        <v>0</v>
      </c>
      <c r="L2139" s="30">
        <v>0</v>
      </c>
      <c r="M2139" s="30" t="s">
        <v>634</v>
      </c>
      <c r="N2139" s="30">
        <v>15</v>
      </c>
      <c r="O2139" s="22">
        <v>15</v>
      </c>
      <c r="P2139" s="22">
        <v>0</v>
      </c>
      <c r="Q2139" s="22">
        <v>1</v>
      </c>
      <c r="R2139">
        <f>IFERROR(IF(I2139=1,VLOOKUP(F2139,Lookup!$A$2:$B$15,2,FALSE),0),0.5)</f>
        <v>0</v>
      </c>
      <c r="S2139">
        <f>IF(K2139=1,1,IFERROR(IF(H2139="pass",VLOOKUP(F2139,[1]Lookup!$D$2:$E$26,2,FALSE),0),1.6))</f>
        <v>1.6</v>
      </c>
      <c r="T2139" s="6">
        <v>1.8625</v>
      </c>
      <c r="U2139" s="6">
        <f t="shared" si="33"/>
        <v>1.8625</v>
      </c>
      <c r="V2139" t="s">
        <v>37</v>
      </c>
    </row>
    <row r="2140" spans="1:22" hidden="1">
      <c r="A2140">
        <v>1878</v>
      </c>
      <c r="B2140" s="30">
        <v>2</v>
      </c>
      <c r="C2140" s="30" t="s">
        <v>30</v>
      </c>
      <c r="D2140" s="30" t="s">
        <v>6</v>
      </c>
      <c r="E2140" s="30">
        <v>43</v>
      </c>
      <c r="F2140" s="30">
        <v>57</v>
      </c>
      <c r="G2140" s="30" t="s">
        <v>4765</v>
      </c>
      <c r="H2140" s="30" t="s">
        <v>439</v>
      </c>
      <c r="I2140" s="30">
        <v>0</v>
      </c>
      <c r="J2140" s="30">
        <v>1</v>
      </c>
      <c r="K2140" s="30">
        <v>0</v>
      </c>
      <c r="L2140" s="30">
        <v>0</v>
      </c>
      <c r="M2140" s="30" t="s">
        <v>4761</v>
      </c>
      <c r="N2140" s="30">
        <v>3</v>
      </c>
      <c r="O2140" s="22">
        <v>3</v>
      </c>
      <c r="P2140" s="22">
        <v>0</v>
      </c>
      <c r="Q2140" s="22">
        <v>1</v>
      </c>
      <c r="R2140">
        <f>IFERROR(IF(I2140=1,VLOOKUP(F2140,Lookup!$A$2:$B$15,2,FALSE),0),0.5)</f>
        <v>0</v>
      </c>
      <c r="S2140">
        <f>IF(K2140=1,1,IFERROR(IF(H2140="pass",VLOOKUP(F2140,[1]Lookup!$D$2:$E$26,2,FALSE),0),1.6))</f>
        <v>1.6</v>
      </c>
      <c r="T2140" s="6">
        <v>1.6525000000000001</v>
      </c>
      <c r="U2140" s="6">
        <f t="shared" si="33"/>
        <v>1.6525000000000001</v>
      </c>
      <c r="V2140" t="s">
        <v>2810</v>
      </c>
    </row>
    <row r="2141" spans="1:22" hidden="1">
      <c r="A2141">
        <v>1885</v>
      </c>
      <c r="B2141" s="30">
        <v>2</v>
      </c>
      <c r="C2141" s="30" t="s">
        <v>6</v>
      </c>
      <c r="D2141" s="30" t="s">
        <v>30</v>
      </c>
      <c r="E2141" s="30">
        <v>65</v>
      </c>
      <c r="F2141" s="30">
        <v>35</v>
      </c>
      <c r="G2141" s="30" t="s">
        <v>4772</v>
      </c>
      <c r="H2141" s="30" t="s">
        <v>439</v>
      </c>
      <c r="I2141" s="30">
        <v>0</v>
      </c>
      <c r="J2141" s="30">
        <v>1</v>
      </c>
      <c r="K2141" s="30">
        <v>0</v>
      </c>
      <c r="L2141" s="30">
        <v>0</v>
      </c>
      <c r="M2141" s="30" t="s">
        <v>2521</v>
      </c>
      <c r="N2141" s="30">
        <v>10</v>
      </c>
      <c r="O2141" s="22">
        <v>10</v>
      </c>
      <c r="P2141" s="22">
        <v>0</v>
      </c>
      <c r="Q2141" s="22">
        <v>1</v>
      </c>
      <c r="R2141">
        <f>IFERROR(IF(I2141=1,VLOOKUP(F2141,Lookup!$A$2:$B$15,2,FALSE),0),0.5)</f>
        <v>0</v>
      </c>
      <c r="S2141">
        <f>IF(K2141=1,1,IFERROR(IF(H2141="pass",VLOOKUP(F2141,[1]Lookup!$D$2:$E$26,2,FALSE),0),1.6))</f>
        <v>1.6</v>
      </c>
      <c r="T2141" s="6">
        <v>1.7750000000000001</v>
      </c>
      <c r="U2141" s="6">
        <f t="shared" si="33"/>
        <v>1.7750000000000001</v>
      </c>
      <c r="V2141" t="s">
        <v>176</v>
      </c>
    </row>
    <row r="2142" spans="1:22" hidden="1">
      <c r="A2142">
        <v>1887</v>
      </c>
      <c r="B2142" s="30">
        <v>2</v>
      </c>
      <c r="C2142" s="30" t="s">
        <v>6</v>
      </c>
      <c r="D2142" s="30" t="s">
        <v>30</v>
      </c>
      <c r="E2142" s="30">
        <v>58</v>
      </c>
      <c r="F2142" s="30">
        <v>42</v>
      </c>
      <c r="G2142" s="30" t="s">
        <v>4774</v>
      </c>
      <c r="H2142" s="30" t="s">
        <v>439</v>
      </c>
      <c r="I2142" s="30">
        <v>0</v>
      </c>
      <c r="J2142" s="30">
        <v>1</v>
      </c>
      <c r="K2142" s="30">
        <v>0</v>
      </c>
      <c r="L2142" s="30">
        <v>0</v>
      </c>
      <c r="M2142" s="30" t="s">
        <v>2521</v>
      </c>
      <c r="N2142" s="30">
        <v>11</v>
      </c>
      <c r="O2142" s="22">
        <v>11</v>
      </c>
      <c r="P2142" s="22">
        <v>0</v>
      </c>
      <c r="Q2142" s="22">
        <v>1</v>
      </c>
      <c r="R2142">
        <f>IFERROR(IF(I2142=1,VLOOKUP(F2142,Lookup!$A$2:$B$15,2,FALSE),0),0.5)</f>
        <v>0</v>
      </c>
      <c r="S2142">
        <f>IF(K2142=1,1,IFERROR(IF(H2142="pass",VLOOKUP(F2142,[1]Lookup!$D$2:$E$26,2,FALSE),0),1.6))</f>
        <v>1.6</v>
      </c>
      <c r="T2142" s="6">
        <v>1.7925</v>
      </c>
      <c r="U2142" s="6">
        <f t="shared" si="33"/>
        <v>1.7925</v>
      </c>
      <c r="V2142" t="s">
        <v>176</v>
      </c>
    </row>
    <row r="2143" spans="1:22">
      <c r="A2143">
        <v>1891</v>
      </c>
      <c r="B2143" s="30">
        <v>2</v>
      </c>
      <c r="C2143" s="30" t="s">
        <v>30</v>
      </c>
      <c r="D2143" s="30" t="s">
        <v>6</v>
      </c>
      <c r="E2143" s="30">
        <v>68</v>
      </c>
      <c r="F2143" s="30">
        <v>32</v>
      </c>
      <c r="G2143" s="30" t="s">
        <v>4778</v>
      </c>
      <c r="H2143" s="30" t="s">
        <v>439</v>
      </c>
      <c r="I2143" s="30">
        <v>0</v>
      </c>
      <c r="J2143" s="30">
        <v>1</v>
      </c>
      <c r="K2143" s="30">
        <v>0</v>
      </c>
      <c r="L2143" s="30">
        <v>0</v>
      </c>
      <c r="M2143" s="30" t="s">
        <v>588</v>
      </c>
      <c r="N2143" s="30">
        <v>3</v>
      </c>
      <c r="O2143" s="22">
        <v>3</v>
      </c>
      <c r="P2143" s="22">
        <v>0</v>
      </c>
      <c r="Q2143" s="22">
        <v>1</v>
      </c>
      <c r="R2143">
        <f>IFERROR(IF(I2143=1,VLOOKUP(F2143,Lookup!$A$2:$B$15,2,FALSE),0),0.5)</f>
        <v>0</v>
      </c>
      <c r="S2143">
        <f>IF(K2143=1,1,IFERROR(IF(H2143="pass",VLOOKUP(F2143,[1]Lookup!$D$2:$E$26,2,FALSE),0),1.6))</f>
        <v>1.6</v>
      </c>
      <c r="T2143" s="6">
        <v>1.6525000000000001</v>
      </c>
      <c r="U2143" s="6">
        <f t="shared" si="33"/>
        <v>1.6525000000000001</v>
      </c>
      <c r="V2143" t="s">
        <v>74</v>
      </c>
    </row>
    <row r="2144" spans="1:22" hidden="1">
      <c r="A2144">
        <v>1894</v>
      </c>
      <c r="B2144" s="30">
        <v>2</v>
      </c>
      <c r="C2144" s="30" t="s">
        <v>30</v>
      </c>
      <c r="D2144" s="30" t="s">
        <v>6</v>
      </c>
      <c r="E2144" s="30">
        <v>43</v>
      </c>
      <c r="F2144" s="30">
        <v>57</v>
      </c>
      <c r="G2144" s="30" t="s">
        <v>4781</v>
      </c>
      <c r="H2144" s="30" t="s">
        <v>439</v>
      </c>
      <c r="I2144" s="30">
        <v>0</v>
      </c>
      <c r="J2144" s="30">
        <v>1</v>
      </c>
      <c r="K2144" s="30">
        <v>0</v>
      </c>
      <c r="L2144" s="30">
        <v>0</v>
      </c>
      <c r="M2144" s="30" t="s">
        <v>634</v>
      </c>
      <c r="N2144" s="30">
        <v>11</v>
      </c>
      <c r="O2144" s="22">
        <v>11</v>
      </c>
      <c r="P2144" s="22">
        <v>0</v>
      </c>
      <c r="Q2144" s="22">
        <v>1</v>
      </c>
      <c r="R2144">
        <f>IFERROR(IF(I2144=1,VLOOKUP(F2144,Lookup!$A$2:$B$15,2,FALSE),0),0.5)</f>
        <v>0</v>
      </c>
      <c r="S2144">
        <f>IF(K2144=1,1,IFERROR(IF(H2144="pass",VLOOKUP(F2144,[1]Lookup!$D$2:$E$26,2,FALSE),0),1.6))</f>
        <v>1.6</v>
      </c>
      <c r="T2144" s="6">
        <v>1.7925</v>
      </c>
      <c r="U2144" s="6">
        <f t="shared" si="33"/>
        <v>1.7925</v>
      </c>
      <c r="V2144" t="s">
        <v>37</v>
      </c>
    </row>
    <row r="2145" spans="1:22" hidden="1">
      <c r="A2145">
        <v>1895</v>
      </c>
      <c r="B2145" s="30">
        <v>2</v>
      </c>
      <c r="C2145" s="30" t="s">
        <v>30</v>
      </c>
      <c r="D2145" s="30" t="s">
        <v>6</v>
      </c>
      <c r="E2145" s="30">
        <v>43</v>
      </c>
      <c r="F2145" s="30">
        <v>57</v>
      </c>
      <c r="G2145" s="30" t="s">
        <v>4782</v>
      </c>
      <c r="H2145" s="30" t="s">
        <v>439</v>
      </c>
      <c r="I2145" s="30">
        <v>0</v>
      </c>
      <c r="J2145" s="30">
        <v>1</v>
      </c>
      <c r="K2145" s="30">
        <v>0</v>
      </c>
      <c r="L2145" s="30">
        <v>0</v>
      </c>
      <c r="M2145" s="30" t="s">
        <v>641</v>
      </c>
      <c r="N2145" s="30">
        <v>7</v>
      </c>
      <c r="O2145" s="22">
        <v>7</v>
      </c>
      <c r="P2145" s="22">
        <v>0</v>
      </c>
      <c r="Q2145" s="22">
        <v>1</v>
      </c>
      <c r="R2145">
        <f>IFERROR(IF(I2145=1,VLOOKUP(F2145,Lookup!$A$2:$B$15,2,FALSE),0),0.5)</f>
        <v>0</v>
      </c>
      <c r="S2145">
        <f>IF(K2145=1,1,IFERROR(IF(H2145="pass",VLOOKUP(F2145,[1]Lookup!$D$2:$E$26,2,FALSE),0),1.6))</f>
        <v>1.6</v>
      </c>
      <c r="T2145" s="6">
        <v>1.7225000000000001</v>
      </c>
      <c r="U2145" s="6">
        <f t="shared" si="33"/>
        <v>1.7225000000000001</v>
      </c>
      <c r="V2145" t="s">
        <v>492</v>
      </c>
    </row>
    <row r="2146" spans="1:22" hidden="1">
      <c r="A2146">
        <v>1896</v>
      </c>
      <c r="B2146" s="30">
        <v>2</v>
      </c>
      <c r="C2146" s="30" t="s">
        <v>30</v>
      </c>
      <c r="D2146" s="30" t="s">
        <v>6</v>
      </c>
      <c r="E2146" s="30">
        <v>43</v>
      </c>
      <c r="F2146" s="30">
        <v>57</v>
      </c>
      <c r="G2146" s="30" t="s">
        <v>4783</v>
      </c>
      <c r="H2146" s="30" t="s">
        <v>439</v>
      </c>
      <c r="I2146" s="30">
        <v>0</v>
      </c>
      <c r="J2146" s="30">
        <v>1</v>
      </c>
      <c r="K2146" s="30">
        <v>0</v>
      </c>
      <c r="L2146" s="30">
        <v>0</v>
      </c>
      <c r="M2146" s="30" t="s">
        <v>592</v>
      </c>
      <c r="N2146" s="30">
        <v>12</v>
      </c>
      <c r="O2146" s="22">
        <v>12</v>
      </c>
      <c r="P2146" s="22">
        <v>0</v>
      </c>
      <c r="Q2146" s="22">
        <v>1</v>
      </c>
      <c r="R2146">
        <f>IFERROR(IF(I2146=1,VLOOKUP(F2146,Lookup!$A$2:$B$15,2,FALSE),0),0.5)</f>
        <v>0</v>
      </c>
      <c r="S2146">
        <f>IF(K2146=1,1,IFERROR(IF(H2146="pass",VLOOKUP(F2146,[1]Lookup!$D$2:$E$26,2,FALSE),0),1.6))</f>
        <v>1.6</v>
      </c>
      <c r="T2146" s="6">
        <v>1.81</v>
      </c>
      <c r="U2146" s="6">
        <f t="shared" si="33"/>
        <v>1.81</v>
      </c>
      <c r="V2146" t="s">
        <v>460</v>
      </c>
    </row>
    <row r="2147" spans="1:22" hidden="1">
      <c r="A2147">
        <v>1898</v>
      </c>
      <c r="B2147" s="30">
        <v>2</v>
      </c>
      <c r="C2147" s="30" t="s">
        <v>30</v>
      </c>
      <c r="D2147" s="30" t="s">
        <v>6</v>
      </c>
      <c r="E2147" s="30">
        <v>31</v>
      </c>
      <c r="F2147" s="30">
        <v>69</v>
      </c>
      <c r="G2147" s="30" t="s">
        <v>4785</v>
      </c>
      <c r="H2147" s="30" t="s">
        <v>439</v>
      </c>
      <c r="I2147" s="30">
        <v>0</v>
      </c>
      <c r="J2147" s="30">
        <v>1</v>
      </c>
      <c r="K2147" s="30">
        <v>0</v>
      </c>
      <c r="L2147" s="30">
        <v>0</v>
      </c>
      <c r="M2147" s="30" t="s">
        <v>643</v>
      </c>
      <c r="N2147" s="30">
        <v>5</v>
      </c>
      <c r="O2147" s="22">
        <v>5</v>
      </c>
      <c r="P2147" s="22">
        <v>0</v>
      </c>
      <c r="Q2147" s="22">
        <v>1</v>
      </c>
      <c r="R2147">
        <f>IFERROR(IF(I2147=1,VLOOKUP(F2147,Lookup!$A$2:$B$15,2,FALSE),0),0.5)</f>
        <v>0</v>
      </c>
      <c r="S2147">
        <f>IF(K2147=1,1,IFERROR(IF(H2147="pass",VLOOKUP(F2147,[1]Lookup!$D$2:$E$26,2,FALSE),0),1.6))</f>
        <v>1.6</v>
      </c>
      <c r="T2147" s="6">
        <v>1.6875</v>
      </c>
      <c r="U2147" s="6">
        <f t="shared" si="33"/>
        <v>1.6875</v>
      </c>
      <c r="V2147" t="s">
        <v>373</v>
      </c>
    </row>
    <row r="2148" spans="1:22" hidden="1">
      <c r="A2148">
        <v>1902</v>
      </c>
      <c r="B2148" s="30">
        <v>2</v>
      </c>
      <c r="C2148" s="30" t="s">
        <v>6</v>
      </c>
      <c r="D2148" s="30" t="s">
        <v>30</v>
      </c>
      <c r="E2148" s="30">
        <v>68</v>
      </c>
      <c r="F2148" s="30">
        <v>32</v>
      </c>
      <c r="G2148" s="30" t="s">
        <v>4789</v>
      </c>
      <c r="H2148" s="30" t="s">
        <v>439</v>
      </c>
      <c r="I2148" s="30">
        <v>0</v>
      </c>
      <c r="J2148" s="30">
        <v>1</v>
      </c>
      <c r="K2148" s="30">
        <v>0</v>
      </c>
      <c r="L2148" s="30">
        <v>0</v>
      </c>
      <c r="M2148" s="30" t="s">
        <v>2546</v>
      </c>
      <c r="N2148" s="30">
        <v>34</v>
      </c>
      <c r="O2148" s="22">
        <v>34</v>
      </c>
      <c r="P2148" s="22">
        <v>0</v>
      </c>
      <c r="Q2148" s="22">
        <v>1</v>
      </c>
      <c r="R2148">
        <f>IFERROR(IF(I2148=1,VLOOKUP(F2148,Lookup!$A$2:$B$15,2,FALSE),0),0.5)</f>
        <v>0</v>
      </c>
      <c r="S2148">
        <f>IF(K2148=1,1,IFERROR(IF(H2148="pass",VLOOKUP(F2148,[1]Lookup!$D$2:$E$26,2,FALSE),0),1.6))</f>
        <v>1.6</v>
      </c>
      <c r="T2148" s="6">
        <v>2.1950000000000003</v>
      </c>
      <c r="U2148" s="6">
        <f t="shared" si="33"/>
        <v>2.1950000000000003</v>
      </c>
      <c r="V2148" t="s">
        <v>395</v>
      </c>
    </row>
    <row r="2149" spans="1:22" hidden="1">
      <c r="A2149">
        <v>1906</v>
      </c>
      <c r="B2149" s="30">
        <v>2</v>
      </c>
      <c r="C2149" s="30" t="s">
        <v>6</v>
      </c>
      <c r="D2149" s="30" t="s">
        <v>30</v>
      </c>
      <c r="E2149" s="30">
        <v>70</v>
      </c>
      <c r="F2149" s="30">
        <v>30</v>
      </c>
      <c r="G2149" s="30" t="s">
        <v>4793</v>
      </c>
      <c r="H2149" s="30" t="s">
        <v>439</v>
      </c>
      <c r="I2149" s="30">
        <v>0</v>
      </c>
      <c r="J2149" s="30">
        <v>1</v>
      </c>
      <c r="K2149" s="30">
        <v>0</v>
      </c>
      <c r="L2149" s="30">
        <v>0</v>
      </c>
      <c r="M2149" s="30" t="s">
        <v>2525</v>
      </c>
      <c r="N2149" s="30">
        <v>3</v>
      </c>
      <c r="O2149" s="22">
        <v>3</v>
      </c>
      <c r="P2149" s="22">
        <v>0</v>
      </c>
      <c r="Q2149" s="22">
        <v>1</v>
      </c>
      <c r="R2149">
        <f>IFERROR(IF(I2149=1,VLOOKUP(F2149,Lookup!$A$2:$B$15,2,FALSE),0),0.5)</f>
        <v>0</v>
      </c>
      <c r="S2149">
        <f>IF(K2149=1,1,IFERROR(IF(H2149="pass",VLOOKUP(F2149,[1]Lookup!$D$2:$E$26,2,FALSE),0),1.6))</f>
        <v>1.6</v>
      </c>
      <c r="T2149" s="6">
        <v>1.6525000000000001</v>
      </c>
      <c r="U2149" s="6">
        <f t="shared" si="33"/>
        <v>1.6525000000000001</v>
      </c>
      <c r="V2149" t="s">
        <v>484</v>
      </c>
    </row>
    <row r="2150" spans="1:22" hidden="1">
      <c r="A2150">
        <v>1907</v>
      </c>
      <c r="B2150" s="30">
        <v>2</v>
      </c>
      <c r="C2150" s="30" t="s">
        <v>6</v>
      </c>
      <c r="D2150" s="30" t="s">
        <v>30</v>
      </c>
      <c r="E2150" s="30">
        <v>67</v>
      </c>
      <c r="F2150" s="30">
        <v>33</v>
      </c>
      <c r="G2150" s="30" t="s">
        <v>4794</v>
      </c>
      <c r="H2150" s="30" t="s">
        <v>439</v>
      </c>
      <c r="I2150" s="30">
        <v>0</v>
      </c>
      <c r="J2150" s="30">
        <v>1</v>
      </c>
      <c r="K2150" s="30">
        <v>0</v>
      </c>
      <c r="L2150" s="30">
        <v>0</v>
      </c>
      <c r="M2150" s="30" t="s">
        <v>2563</v>
      </c>
      <c r="N2150" s="30">
        <v>25</v>
      </c>
      <c r="O2150" s="22">
        <v>25</v>
      </c>
      <c r="P2150" s="22">
        <v>0</v>
      </c>
      <c r="Q2150" s="22">
        <v>1</v>
      </c>
      <c r="R2150">
        <f>IFERROR(IF(I2150=1,VLOOKUP(F2150,Lookup!$A$2:$B$15,2,FALSE),0),0.5)</f>
        <v>0</v>
      </c>
      <c r="S2150">
        <f>IF(K2150=1,1,IFERROR(IF(H2150="pass",VLOOKUP(F2150,[1]Lookup!$D$2:$E$26,2,FALSE),0),1.6))</f>
        <v>1.6</v>
      </c>
      <c r="T2150" s="6">
        <v>2.0375000000000001</v>
      </c>
      <c r="U2150" s="6">
        <f t="shared" si="33"/>
        <v>2.0375000000000001</v>
      </c>
      <c r="V2150" t="s">
        <v>79</v>
      </c>
    </row>
    <row r="2151" spans="1:22" hidden="1">
      <c r="A2151">
        <v>1911</v>
      </c>
      <c r="B2151" s="30">
        <v>2</v>
      </c>
      <c r="C2151" s="30" t="s">
        <v>30</v>
      </c>
      <c r="D2151" s="30" t="s">
        <v>6</v>
      </c>
      <c r="E2151" s="30">
        <v>71</v>
      </c>
      <c r="F2151" s="30">
        <v>29</v>
      </c>
      <c r="G2151" s="30" t="s">
        <v>4798</v>
      </c>
      <c r="H2151" s="30" t="s">
        <v>439</v>
      </c>
      <c r="I2151" s="30">
        <v>0</v>
      </c>
      <c r="J2151" s="30">
        <v>1</v>
      </c>
      <c r="K2151" s="30">
        <v>0</v>
      </c>
      <c r="L2151" s="30">
        <v>0</v>
      </c>
      <c r="M2151" s="30" t="s">
        <v>634</v>
      </c>
      <c r="N2151" s="30">
        <v>3</v>
      </c>
      <c r="O2151" s="22">
        <v>3</v>
      </c>
      <c r="P2151" s="22">
        <v>0</v>
      </c>
      <c r="Q2151" s="22">
        <v>1</v>
      </c>
      <c r="R2151">
        <f>IFERROR(IF(I2151=1,VLOOKUP(F2151,Lookup!$A$2:$B$15,2,FALSE),0),0.5)</f>
        <v>0</v>
      </c>
      <c r="S2151">
        <f>IF(K2151=1,1,IFERROR(IF(H2151="pass",VLOOKUP(F2151,[1]Lookup!$D$2:$E$26,2,FALSE),0),1.6))</f>
        <v>1.6</v>
      </c>
      <c r="T2151" s="6">
        <v>1.6525000000000001</v>
      </c>
      <c r="U2151" s="6">
        <f t="shared" si="33"/>
        <v>1.6525000000000001</v>
      </c>
      <c r="V2151" t="s">
        <v>37</v>
      </c>
    </row>
    <row r="2152" spans="1:22" hidden="1">
      <c r="A2152">
        <v>1913</v>
      </c>
      <c r="B2152" s="30">
        <v>2</v>
      </c>
      <c r="C2152" s="30" t="s">
        <v>30</v>
      </c>
      <c r="D2152" s="30" t="s">
        <v>6</v>
      </c>
      <c r="E2152" s="30">
        <v>52</v>
      </c>
      <c r="F2152" s="30">
        <v>48</v>
      </c>
      <c r="G2152" s="30" t="s">
        <v>4800</v>
      </c>
      <c r="H2152" s="30" t="s">
        <v>439</v>
      </c>
      <c r="I2152" s="30">
        <v>0</v>
      </c>
      <c r="J2152" s="30">
        <v>1</v>
      </c>
      <c r="K2152" s="30">
        <v>0</v>
      </c>
      <c r="L2152" s="30">
        <v>0</v>
      </c>
      <c r="M2152" s="30" t="s">
        <v>634</v>
      </c>
      <c r="N2152" s="30">
        <v>47</v>
      </c>
      <c r="O2152" s="22">
        <v>47</v>
      </c>
      <c r="P2152" s="22">
        <v>0</v>
      </c>
      <c r="Q2152" s="22">
        <v>1</v>
      </c>
      <c r="R2152">
        <f>IFERROR(IF(I2152=1,VLOOKUP(F2152,Lookup!$A$2:$B$15,2,FALSE),0),0.5)</f>
        <v>0</v>
      </c>
      <c r="S2152">
        <f>IF(K2152=1,1,IFERROR(IF(H2152="pass",VLOOKUP(F2152,[1]Lookup!$D$2:$E$26,2,FALSE),0),1.6))</f>
        <v>1.6</v>
      </c>
      <c r="T2152" s="6">
        <v>2.4224999999999999</v>
      </c>
      <c r="U2152" s="6">
        <f t="shared" si="33"/>
        <v>2.4224999999999999</v>
      </c>
      <c r="V2152" t="s">
        <v>37</v>
      </c>
    </row>
    <row r="2153" spans="1:22" hidden="1">
      <c r="A2153">
        <v>1915</v>
      </c>
      <c r="B2153" s="30">
        <v>2</v>
      </c>
      <c r="C2153" s="30" t="s">
        <v>30</v>
      </c>
      <c r="D2153" s="30" t="s">
        <v>6</v>
      </c>
      <c r="E2153" s="30">
        <v>45</v>
      </c>
      <c r="F2153" s="30">
        <v>55</v>
      </c>
      <c r="G2153" s="30" t="s">
        <v>4802</v>
      </c>
      <c r="H2153" s="30" t="s">
        <v>439</v>
      </c>
      <c r="I2153" s="30">
        <v>0</v>
      </c>
      <c r="J2153" s="30">
        <v>1</v>
      </c>
      <c r="K2153" s="30">
        <v>0</v>
      </c>
      <c r="L2153" s="30">
        <v>0</v>
      </c>
      <c r="M2153" s="30" t="s">
        <v>641</v>
      </c>
      <c r="N2153" s="30">
        <v>14</v>
      </c>
      <c r="O2153" s="22">
        <v>14</v>
      </c>
      <c r="P2153" s="22">
        <v>0</v>
      </c>
      <c r="Q2153" s="22">
        <v>1</v>
      </c>
      <c r="R2153">
        <f>IFERROR(IF(I2153=1,VLOOKUP(F2153,Lookup!$A$2:$B$15,2,FALSE),0),0.5)</f>
        <v>0</v>
      </c>
      <c r="S2153">
        <f>IF(K2153=1,1,IFERROR(IF(H2153="pass",VLOOKUP(F2153,[1]Lookup!$D$2:$E$26,2,FALSE),0),1.6))</f>
        <v>1.6</v>
      </c>
      <c r="T2153" s="6">
        <v>1.845</v>
      </c>
      <c r="U2153" s="6">
        <f t="shared" si="33"/>
        <v>1.845</v>
      </c>
      <c r="V2153" t="s">
        <v>492</v>
      </c>
    </row>
    <row r="2154" spans="1:22" hidden="1">
      <c r="A2154">
        <v>1916</v>
      </c>
      <c r="B2154" s="30">
        <v>2</v>
      </c>
      <c r="C2154" s="30" t="s">
        <v>30</v>
      </c>
      <c r="D2154" s="30" t="s">
        <v>6</v>
      </c>
      <c r="E2154" s="30">
        <v>29</v>
      </c>
      <c r="F2154" s="30">
        <v>71</v>
      </c>
      <c r="G2154" s="30" t="s">
        <v>4803</v>
      </c>
      <c r="H2154" s="30" t="s">
        <v>439</v>
      </c>
      <c r="I2154" s="30">
        <v>0</v>
      </c>
      <c r="J2154" s="30">
        <v>1</v>
      </c>
      <c r="K2154" s="30">
        <v>0</v>
      </c>
      <c r="L2154" s="30">
        <v>0</v>
      </c>
      <c r="M2154" s="30" t="s">
        <v>4711</v>
      </c>
      <c r="N2154" s="30">
        <v>2</v>
      </c>
      <c r="O2154" s="22">
        <v>2</v>
      </c>
      <c r="P2154" s="22">
        <v>0</v>
      </c>
      <c r="Q2154" s="22">
        <v>1</v>
      </c>
      <c r="R2154">
        <f>IFERROR(IF(I2154=1,VLOOKUP(F2154,Lookup!$A$2:$B$15,2,FALSE),0),0.5)</f>
        <v>0</v>
      </c>
      <c r="S2154">
        <f>IF(K2154=1,1,IFERROR(IF(H2154="pass",VLOOKUP(F2154,[1]Lookup!$D$2:$E$26,2,FALSE),0),1.6))</f>
        <v>1.6</v>
      </c>
      <c r="T2154" s="6">
        <v>1.635</v>
      </c>
      <c r="U2154" s="6">
        <f t="shared" si="33"/>
        <v>1.635</v>
      </c>
      <c r="V2154" t="s">
        <v>2823</v>
      </c>
    </row>
    <row r="2155" spans="1:22" hidden="1">
      <c r="A2155">
        <v>1918</v>
      </c>
      <c r="B2155" s="30">
        <v>2</v>
      </c>
      <c r="C2155" s="30" t="s">
        <v>6</v>
      </c>
      <c r="D2155" s="30" t="s">
        <v>30</v>
      </c>
      <c r="E2155" s="30">
        <v>68</v>
      </c>
      <c r="F2155" s="30">
        <v>32</v>
      </c>
      <c r="G2155" s="30" t="s">
        <v>4805</v>
      </c>
      <c r="H2155" s="30" t="s">
        <v>439</v>
      </c>
      <c r="I2155" s="30">
        <v>0</v>
      </c>
      <c r="J2155" s="30">
        <v>1</v>
      </c>
      <c r="K2155" s="30">
        <v>0</v>
      </c>
      <c r="L2155" s="30">
        <v>0</v>
      </c>
      <c r="M2155" s="30" t="s">
        <v>2521</v>
      </c>
      <c r="N2155" s="30">
        <v>5</v>
      </c>
      <c r="O2155" s="22">
        <v>5</v>
      </c>
      <c r="P2155" s="22">
        <v>0</v>
      </c>
      <c r="Q2155" s="22">
        <v>1</v>
      </c>
      <c r="R2155">
        <f>IFERROR(IF(I2155=1,VLOOKUP(F2155,Lookup!$A$2:$B$15,2,FALSE),0),0.5)</f>
        <v>0</v>
      </c>
      <c r="S2155">
        <f>IF(K2155=1,1,IFERROR(IF(H2155="pass",VLOOKUP(F2155,[1]Lookup!$D$2:$E$26,2,FALSE),0),1.6))</f>
        <v>1.6</v>
      </c>
      <c r="T2155" s="6">
        <v>1.6875</v>
      </c>
      <c r="U2155" s="6">
        <f t="shared" si="33"/>
        <v>1.6875</v>
      </c>
      <c r="V2155" t="s">
        <v>176</v>
      </c>
    </row>
    <row r="2156" spans="1:22" hidden="1">
      <c r="A2156">
        <v>1919</v>
      </c>
      <c r="B2156" s="30">
        <v>2</v>
      </c>
      <c r="C2156" s="30" t="s">
        <v>6</v>
      </c>
      <c r="D2156" s="30" t="s">
        <v>30</v>
      </c>
      <c r="E2156" s="30">
        <v>68</v>
      </c>
      <c r="F2156" s="30">
        <v>32</v>
      </c>
      <c r="G2156" s="30" t="s">
        <v>4806</v>
      </c>
      <c r="H2156" s="30" t="s">
        <v>439</v>
      </c>
      <c r="I2156" s="30">
        <v>0</v>
      </c>
      <c r="J2156" s="30">
        <v>1</v>
      </c>
      <c r="K2156" s="30">
        <v>0</v>
      </c>
      <c r="L2156" s="30">
        <v>0</v>
      </c>
      <c r="M2156" s="30" t="s">
        <v>2563</v>
      </c>
      <c r="N2156" s="30">
        <v>6</v>
      </c>
      <c r="O2156" s="22">
        <v>6</v>
      </c>
      <c r="P2156" s="22">
        <v>0</v>
      </c>
      <c r="Q2156" s="22">
        <v>1</v>
      </c>
      <c r="R2156">
        <f>IFERROR(IF(I2156=1,VLOOKUP(F2156,Lookup!$A$2:$B$15,2,FALSE),0),0.5)</f>
        <v>0</v>
      </c>
      <c r="S2156">
        <f>IF(K2156=1,1,IFERROR(IF(H2156="pass",VLOOKUP(F2156,[1]Lookup!$D$2:$E$26,2,FALSE),0),1.6))</f>
        <v>1.6</v>
      </c>
      <c r="T2156" s="6">
        <v>1.7050000000000001</v>
      </c>
      <c r="U2156" s="6">
        <f t="shared" si="33"/>
        <v>1.7050000000000001</v>
      </c>
      <c r="V2156" t="s">
        <v>79</v>
      </c>
    </row>
    <row r="2157" spans="1:22">
      <c r="A2157">
        <v>1922</v>
      </c>
      <c r="B2157" s="30">
        <v>2</v>
      </c>
      <c r="C2157" s="30" t="s">
        <v>30</v>
      </c>
      <c r="D2157" s="30" t="s">
        <v>6</v>
      </c>
      <c r="E2157" s="30">
        <v>68</v>
      </c>
      <c r="F2157" s="30">
        <v>32</v>
      </c>
      <c r="G2157" s="30" t="s">
        <v>4809</v>
      </c>
      <c r="H2157" s="30" t="s">
        <v>439</v>
      </c>
      <c r="I2157" s="30">
        <v>0</v>
      </c>
      <c r="J2157" s="30">
        <v>1</v>
      </c>
      <c r="K2157" s="30">
        <v>0</v>
      </c>
      <c r="L2157" s="30">
        <v>0</v>
      </c>
      <c r="M2157" s="30" t="s">
        <v>588</v>
      </c>
      <c r="N2157" s="30">
        <v>-3</v>
      </c>
      <c r="O2157" s="22">
        <v>-3</v>
      </c>
      <c r="P2157" s="22">
        <v>0</v>
      </c>
      <c r="Q2157" s="22">
        <v>1</v>
      </c>
      <c r="R2157">
        <f>IFERROR(IF(I2157=1,VLOOKUP(F2157,Lookup!$A$2:$B$15,2,FALSE),0),0.5)</f>
        <v>0</v>
      </c>
      <c r="S2157">
        <f>IF(K2157=1,1,IFERROR(IF(H2157="pass",VLOOKUP(F2157,[1]Lookup!$D$2:$E$26,2,FALSE),0),1.6))</f>
        <v>1.6</v>
      </c>
      <c r="T2157" s="6">
        <v>1.5475000000000001</v>
      </c>
      <c r="U2157" s="6">
        <f t="shared" si="33"/>
        <v>1.5475000000000001</v>
      </c>
      <c r="V2157" t="s">
        <v>74</v>
      </c>
    </row>
    <row r="2158" spans="1:22">
      <c r="A2158">
        <v>1923</v>
      </c>
      <c r="B2158" s="30">
        <v>2</v>
      </c>
      <c r="C2158" s="30" t="s">
        <v>30</v>
      </c>
      <c r="D2158" s="30" t="s">
        <v>6</v>
      </c>
      <c r="E2158" s="30">
        <v>54</v>
      </c>
      <c r="F2158" s="30">
        <v>46</v>
      </c>
      <c r="G2158" s="30" t="s">
        <v>4810</v>
      </c>
      <c r="H2158" s="30" t="s">
        <v>439</v>
      </c>
      <c r="I2158" s="30">
        <v>0</v>
      </c>
      <c r="J2158" s="30">
        <v>1</v>
      </c>
      <c r="K2158" s="30">
        <v>0</v>
      </c>
      <c r="L2158" s="30">
        <v>0</v>
      </c>
      <c r="M2158" s="30" t="s">
        <v>588</v>
      </c>
      <c r="N2158" s="30">
        <v>4</v>
      </c>
      <c r="O2158" s="22">
        <v>4</v>
      </c>
      <c r="P2158" s="22">
        <v>0</v>
      </c>
      <c r="Q2158" s="22">
        <v>1</v>
      </c>
      <c r="R2158">
        <f>IFERROR(IF(I2158=1,VLOOKUP(F2158,Lookup!$A$2:$B$15,2,FALSE),0),0.5)</f>
        <v>0</v>
      </c>
      <c r="S2158">
        <f>IF(K2158=1,1,IFERROR(IF(H2158="pass",VLOOKUP(F2158,[1]Lookup!$D$2:$E$26,2,FALSE),0),1.6))</f>
        <v>1.6</v>
      </c>
      <c r="T2158" s="6">
        <v>1.6700000000000002</v>
      </c>
      <c r="U2158" s="6">
        <f t="shared" si="33"/>
        <v>1.6700000000000002</v>
      </c>
      <c r="V2158" t="s">
        <v>74</v>
      </c>
    </row>
    <row r="2159" spans="1:22" hidden="1">
      <c r="A2159">
        <v>1924</v>
      </c>
      <c r="B2159" s="30">
        <v>2</v>
      </c>
      <c r="C2159" s="30" t="s">
        <v>30</v>
      </c>
      <c r="D2159" s="30" t="s">
        <v>6</v>
      </c>
      <c r="E2159" s="30">
        <v>50</v>
      </c>
      <c r="F2159" s="30">
        <v>50</v>
      </c>
      <c r="G2159" s="30" t="s">
        <v>4811</v>
      </c>
      <c r="H2159" s="30" t="s">
        <v>439</v>
      </c>
      <c r="I2159" s="30">
        <v>0</v>
      </c>
      <c r="J2159" s="30">
        <v>1</v>
      </c>
      <c r="K2159" s="30">
        <v>0</v>
      </c>
      <c r="L2159" s="30">
        <v>0</v>
      </c>
      <c r="M2159" s="30" t="s">
        <v>614</v>
      </c>
      <c r="N2159" s="30">
        <v>3</v>
      </c>
      <c r="O2159" s="22">
        <v>3</v>
      </c>
      <c r="P2159" s="22">
        <v>0</v>
      </c>
      <c r="Q2159" s="22">
        <v>1</v>
      </c>
      <c r="R2159">
        <f>IFERROR(IF(I2159=1,VLOOKUP(F2159,Lookup!$A$2:$B$15,2,FALSE),0),0.5)</f>
        <v>0</v>
      </c>
      <c r="S2159">
        <f>IF(K2159=1,1,IFERROR(IF(H2159="pass",VLOOKUP(F2159,[1]Lookup!$D$2:$E$26,2,FALSE),0),1.6))</f>
        <v>1.6</v>
      </c>
      <c r="T2159" s="6">
        <v>1.6525000000000001</v>
      </c>
      <c r="U2159" s="6">
        <f t="shared" si="33"/>
        <v>1.6525000000000001</v>
      </c>
      <c r="V2159" t="s">
        <v>116</v>
      </c>
    </row>
    <row r="2160" spans="1:22" hidden="1">
      <c r="A2160">
        <v>1926</v>
      </c>
      <c r="B2160" s="30">
        <v>2</v>
      </c>
      <c r="C2160" s="30" t="s">
        <v>30</v>
      </c>
      <c r="D2160" s="30" t="s">
        <v>6</v>
      </c>
      <c r="E2160" s="30">
        <v>38</v>
      </c>
      <c r="F2160" s="30">
        <v>62</v>
      </c>
      <c r="G2160" s="30" t="s">
        <v>4813</v>
      </c>
      <c r="H2160" s="30" t="s">
        <v>439</v>
      </c>
      <c r="I2160" s="30">
        <v>0</v>
      </c>
      <c r="J2160" s="30">
        <v>1</v>
      </c>
      <c r="K2160" s="30">
        <v>0</v>
      </c>
      <c r="L2160" s="30">
        <v>0</v>
      </c>
      <c r="M2160" s="30" t="s">
        <v>614</v>
      </c>
      <c r="N2160" s="30">
        <v>2</v>
      </c>
      <c r="O2160" s="22">
        <v>2</v>
      </c>
      <c r="P2160" s="22">
        <v>0</v>
      </c>
      <c r="Q2160" s="22">
        <v>1</v>
      </c>
      <c r="R2160">
        <f>IFERROR(IF(I2160=1,VLOOKUP(F2160,Lookup!$A$2:$B$15,2,FALSE),0),0.5)</f>
        <v>0</v>
      </c>
      <c r="S2160">
        <f>IF(K2160=1,1,IFERROR(IF(H2160="pass",VLOOKUP(F2160,[1]Lookup!$D$2:$E$26,2,FALSE),0),1.6))</f>
        <v>1.6</v>
      </c>
      <c r="T2160" s="6">
        <v>1.635</v>
      </c>
      <c r="U2160" s="6">
        <f t="shared" si="33"/>
        <v>1.635</v>
      </c>
      <c r="V2160" t="s">
        <v>116</v>
      </c>
    </row>
    <row r="2161" spans="1:22">
      <c r="A2161">
        <v>1929</v>
      </c>
      <c r="B2161" s="30">
        <v>2</v>
      </c>
      <c r="C2161" s="30" t="s">
        <v>30</v>
      </c>
      <c r="D2161" s="30" t="s">
        <v>6</v>
      </c>
      <c r="E2161" s="30">
        <v>14</v>
      </c>
      <c r="F2161" s="30">
        <v>86</v>
      </c>
      <c r="G2161" s="30" t="s">
        <v>4816</v>
      </c>
      <c r="H2161" s="30" t="s">
        <v>439</v>
      </c>
      <c r="I2161" s="30">
        <v>0</v>
      </c>
      <c r="J2161" s="30">
        <v>1</v>
      </c>
      <c r="K2161" s="30">
        <v>0</v>
      </c>
      <c r="L2161" s="30">
        <v>0</v>
      </c>
      <c r="M2161" s="30" t="s">
        <v>588</v>
      </c>
      <c r="N2161" s="30">
        <v>4</v>
      </c>
      <c r="O2161" s="22">
        <v>4</v>
      </c>
      <c r="P2161" s="22">
        <v>0</v>
      </c>
      <c r="Q2161" s="22">
        <v>1</v>
      </c>
      <c r="R2161">
        <f>IFERROR(IF(I2161=1,VLOOKUP(F2161,Lookup!$A$2:$B$15,2,FALSE),0),0.5)</f>
        <v>0</v>
      </c>
      <c r="S2161">
        <f>IF(K2161=1,1,IFERROR(IF(H2161="pass",VLOOKUP(F2161,[1]Lookup!$D$2:$E$26,2,FALSE),0),1.6))</f>
        <v>2</v>
      </c>
      <c r="T2161" s="6">
        <v>1.6700000000000002</v>
      </c>
      <c r="U2161" s="6">
        <f t="shared" si="33"/>
        <v>1.8878000000000001</v>
      </c>
      <c r="V2161" t="s">
        <v>74</v>
      </c>
    </row>
    <row r="2162" spans="1:22" hidden="1">
      <c r="A2162">
        <v>1930</v>
      </c>
      <c r="B2162" s="30">
        <v>2</v>
      </c>
      <c r="C2162" s="30" t="s">
        <v>30</v>
      </c>
      <c r="D2162" s="30" t="s">
        <v>6</v>
      </c>
      <c r="E2162" s="30">
        <v>10</v>
      </c>
      <c r="F2162" s="30">
        <v>90</v>
      </c>
      <c r="G2162" s="30" t="s">
        <v>4817</v>
      </c>
      <c r="H2162" s="30" t="s">
        <v>439</v>
      </c>
      <c r="I2162" s="30">
        <v>0</v>
      </c>
      <c r="J2162" s="30">
        <v>1</v>
      </c>
      <c r="K2162" s="30">
        <v>0</v>
      </c>
      <c r="L2162" s="30">
        <v>0</v>
      </c>
      <c r="M2162" s="30" t="s">
        <v>614</v>
      </c>
      <c r="N2162" s="30">
        <v>4</v>
      </c>
      <c r="O2162" s="22">
        <v>4</v>
      </c>
      <c r="P2162" s="22">
        <v>0</v>
      </c>
      <c r="Q2162" s="22">
        <v>1</v>
      </c>
      <c r="R2162">
        <f>IFERROR(IF(I2162=1,VLOOKUP(F2162,Lookup!$A$2:$B$15,2,FALSE),0),0.5)</f>
        <v>0</v>
      </c>
      <c r="S2162">
        <f>IF(K2162=1,1,IFERROR(IF(H2162="pass",VLOOKUP(F2162,[1]Lookup!$D$2:$E$26,2,FALSE),0),1.6))</f>
        <v>2.2000000000000002</v>
      </c>
      <c r="T2162" s="6">
        <v>1.6700000000000002</v>
      </c>
      <c r="U2162" s="6">
        <f t="shared" si="33"/>
        <v>2.0198</v>
      </c>
      <c r="V2162" t="s">
        <v>116</v>
      </c>
    </row>
    <row r="2163" spans="1:22" hidden="1">
      <c r="A2163">
        <v>1933</v>
      </c>
      <c r="B2163" s="30">
        <v>2</v>
      </c>
      <c r="C2163" s="30" t="s">
        <v>6</v>
      </c>
      <c r="D2163" s="30" t="s">
        <v>30</v>
      </c>
      <c r="E2163" s="30">
        <v>72</v>
      </c>
      <c r="F2163" s="30">
        <v>28</v>
      </c>
      <c r="G2163" s="30" t="s">
        <v>4820</v>
      </c>
      <c r="H2163" s="30" t="s">
        <v>439</v>
      </c>
      <c r="I2163" s="30">
        <v>0</v>
      </c>
      <c r="J2163" s="30">
        <v>1</v>
      </c>
      <c r="K2163" s="30">
        <v>0</v>
      </c>
      <c r="L2163" s="30">
        <v>0</v>
      </c>
      <c r="M2163" s="30" t="s">
        <v>4748</v>
      </c>
      <c r="N2163" s="30">
        <v>3</v>
      </c>
      <c r="O2163" s="22">
        <v>3</v>
      </c>
      <c r="P2163" s="22">
        <v>0</v>
      </c>
      <c r="Q2163" s="22">
        <v>1</v>
      </c>
      <c r="R2163">
        <f>IFERROR(IF(I2163=1,VLOOKUP(F2163,Lookup!$A$2:$B$15,2,FALSE),0),0.5)</f>
        <v>0</v>
      </c>
      <c r="S2163">
        <f>IF(K2163=1,1,IFERROR(IF(H2163="pass",VLOOKUP(F2163,[1]Lookup!$D$2:$E$26,2,FALSE),0),1.6))</f>
        <v>1.6</v>
      </c>
      <c r="T2163" s="6">
        <v>1.6525000000000001</v>
      </c>
      <c r="U2163" s="6">
        <f t="shared" si="33"/>
        <v>1.6525000000000001</v>
      </c>
      <c r="V2163" t="s">
        <v>2825</v>
      </c>
    </row>
    <row r="2164" spans="1:22" hidden="1">
      <c r="A2164">
        <v>1934</v>
      </c>
      <c r="B2164" s="30">
        <v>2</v>
      </c>
      <c r="C2164" s="30" t="s">
        <v>6</v>
      </c>
      <c r="D2164" s="30" t="s">
        <v>30</v>
      </c>
      <c r="E2164" s="30">
        <v>69</v>
      </c>
      <c r="F2164" s="30">
        <v>31</v>
      </c>
      <c r="G2164" s="30" t="s">
        <v>4821</v>
      </c>
      <c r="H2164" s="30" t="s">
        <v>439</v>
      </c>
      <c r="I2164" s="30">
        <v>0</v>
      </c>
      <c r="J2164" s="30">
        <v>1</v>
      </c>
      <c r="K2164" s="30">
        <v>0</v>
      </c>
      <c r="L2164" s="30">
        <v>0</v>
      </c>
      <c r="M2164" s="30" t="s">
        <v>2525</v>
      </c>
      <c r="N2164" s="30">
        <v>10</v>
      </c>
      <c r="O2164" s="22">
        <v>10</v>
      </c>
      <c r="P2164" s="22">
        <v>0</v>
      </c>
      <c r="Q2164" s="22">
        <v>1</v>
      </c>
      <c r="R2164">
        <f>IFERROR(IF(I2164=1,VLOOKUP(F2164,Lookup!$A$2:$B$15,2,FALSE),0),0.5)</f>
        <v>0</v>
      </c>
      <c r="S2164">
        <f>IF(K2164=1,1,IFERROR(IF(H2164="pass",VLOOKUP(F2164,[1]Lookup!$D$2:$E$26,2,FALSE),0),1.6))</f>
        <v>1.6</v>
      </c>
      <c r="T2164" s="6">
        <v>1.7750000000000001</v>
      </c>
      <c r="U2164" s="6">
        <f t="shared" si="33"/>
        <v>1.7750000000000001</v>
      </c>
      <c r="V2164" t="s">
        <v>484</v>
      </c>
    </row>
    <row r="2165" spans="1:22" hidden="1">
      <c r="A2165">
        <v>1936</v>
      </c>
      <c r="B2165" s="30">
        <v>2</v>
      </c>
      <c r="C2165" s="30" t="s">
        <v>6</v>
      </c>
      <c r="D2165" s="30" t="s">
        <v>30</v>
      </c>
      <c r="E2165" s="30">
        <v>57</v>
      </c>
      <c r="F2165" s="30">
        <v>43</v>
      </c>
      <c r="G2165" s="30" t="s">
        <v>4823</v>
      </c>
      <c r="H2165" s="30" t="s">
        <v>439</v>
      </c>
      <c r="I2165" s="30">
        <v>0</v>
      </c>
      <c r="J2165" s="30">
        <v>1</v>
      </c>
      <c r="K2165" s="30">
        <v>0</v>
      </c>
      <c r="L2165" s="30">
        <v>0</v>
      </c>
      <c r="M2165" s="30" t="s">
        <v>2521</v>
      </c>
      <c r="N2165" s="30">
        <v>0</v>
      </c>
      <c r="O2165" s="22">
        <v>0</v>
      </c>
      <c r="P2165" s="22">
        <v>0</v>
      </c>
      <c r="Q2165" s="22">
        <v>1</v>
      </c>
      <c r="R2165">
        <f>IFERROR(IF(I2165=1,VLOOKUP(F2165,Lookup!$A$2:$B$15,2,FALSE),0),0.5)</f>
        <v>0</v>
      </c>
      <c r="S2165">
        <f>IF(K2165=1,1,IFERROR(IF(H2165="pass",VLOOKUP(F2165,[1]Lookup!$D$2:$E$26,2,FALSE),0),1.6))</f>
        <v>1.6</v>
      </c>
      <c r="T2165" s="6">
        <v>1.6</v>
      </c>
      <c r="U2165" s="6">
        <f t="shared" si="33"/>
        <v>1.6</v>
      </c>
      <c r="V2165" t="s">
        <v>176</v>
      </c>
    </row>
    <row r="2166" spans="1:22" hidden="1">
      <c r="A2166">
        <v>1940</v>
      </c>
      <c r="B2166" s="30">
        <v>2</v>
      </c>
      <c r="C2166" s="30" t="s">
        <v>30</v>
      </c>
      <c r="D2166" s="30" t="s">
        <v>6</v>
      </c>
      <c r="E2166" s="30">
        <v>66</v>
      </c>
      <c r="F2166" s="30">
        <v>34</v>
      </c>
      <c r="G2166" s="30" t="s">
        <v>4827</v>
      </c>
      <c r="H2166" s="30" t="s">
        <v>439</v>
      </c>
      <c r="I2166" s="30">
        <v>0</v>
      </c>
      <c r="J2166" s="30">
        <v>1</v>
      </c>
      <c r="K2166" s="30">
        <v>0</v>
      </c>
      <c r="L2166" s="30">
        <v>0</v>
      </c>
      <c r="M2166" s="30" t="s">
        <v>634</v>
      </c>
      <c r="N2166" s="30">
        <v>21</v>
      </c>
      <c r="O2166" s="22">
        <v>21</v>
      </c>
      <c r="P2166" s="22">
        <v>0</v>
      </c>
      <c r="Q2166" s="22">
        <v>1</v>
      </c>
      <c r="R2166">
        <f>IFERROR(IF(I2166=1,VLOOKUP(F2166,Lookup!$A$2:$B$15,2,FALSE),0),0.5)</f>
        <v>0</v>
      </c>
      <c r="S2166">
        <f>IF(K2166=1,1,IFERROR(IF(H2166="pass",VLOOKUP(F2166,[1]Lookup!$D$2:$E$26,2,FALSE),0),1.6))</f>
        <v>1.6</v>
      </c>
      <c r="T2166" s="6">
        <v>1.9675</v>
      </c>
      <c r="U2166" s="6">
        <f t="shared" si="33"/>
        <v>1.9675</v>
      </c>
      <c r="V2166" t="s">
        <v>37</v>
      </c>
    </row>
    <row r="2167" spans="1:22" hidden="1">
      <c r="A2167">
        <v>1941</v>
      </c>
      <c r="B2167" s="30">
        <v>2</v>
      </c>
      <c r="C2167" s="30" t="s">
        <v>30</v>
      </c>
      <c r="D2167" s="30" t="s">
        <v>6</v>
      </c>
      <c r="E2167" s="30">
        <v>66</v>
      </c>
      <c r="F2167" s="30">
        <v>34</v>
      </c>
      <c r="G2167" s="30" t="s">
        <v>4828</v>
      </c>
      <c r="H2167" s="30" t="s">
        <v>439</v>
      </c>
      <c r="I2167" s="30">
        <v>0</v>
      </c>
      <c r="J2167" s="30">
        <v>1</v>
      </c>
      <c r="K2167" s="30">
        <v>0</v>
      </c>
      <c r="L2167" s="30">
        <v>0</v>
      </c>
      <c r="M2167" s="30" t="s">
        <v>592</v>
      </c>
      <c r="N2167" s="30">
        <v>-2</v>
      </c>
      <c r="O2167" s="22">
        <v>-2</v>
      </c>
      <c r="P2167" s="22">
        <v>0</v>
      </c>
      <c r="Q2167" s="22">
        <v>1</v>
      </c>
      <c r="R2167">
        <f>IFERROR(IF(I2167=1,VLOOKUP(F2167,Lookup!$A$2:$B$15,2,FALSE),0),0.5)</f>
        <v>0</v>
      </c>
      <c r="S2167">
        <f>IF(K2167=1,1,IFERROR(IF(H2167="pass",VLOOKUP(F2167,[1]Lookup!$D$2:$E$26,2,FALSE),0),1.6))</f>
        <v>1.6</v>
      </c>
      <c r="T2167" s="6">
        <v>1.5650000000000002</v>
      </c>
      <c r="U2167" s="6">
        <f t="shared" si="33"/>
        <v>1.5650000000000002</v>
      </c>
      <c r="V2167" t="s">
        <v>460</v>
      </c>
    </row>
    <row r="2168" spans="1:22" hidden="1">
      <c r="A2168">
        <v>1942</v>
      </c>
      <c r="B2168" s="30">
        <v>2</v>
      </c>
      <c r="C2168" s="30" t="s">
        <v>30</v>
      </c>
      <c r="D2168" s="30" t="s">
        <v>6</v>
      </c>
      <c r="E2168" s="30">
        <v>66</v>
      </c>
      <c r="F2168" s="30">
        <v>34</v>
      </c>
      <c r="G2168" s="30" t="s">
        <v>4829</v>
      </c>
      <c r="H2168" s="30" t="s">
        <v>439</v>
      </c>
      <c r="I2168" s="30">
        <v>0</v>
      </c>
      <c r="J2168" s="30">
        <v>1</v>
      </c>
      <c r="K2168" s="30">
        <v>0</v>
      </c>
      <c r="L2168" s="30">
        <v>0</v>
      </c>
      <c r="M2168" s="30" t="s">
        <v>592</v>
      </c>
      <c r="N2168" s="30">
        <v>13</v>
      </c>
      <c r="O2168" s="22">
        <v>13</v>
      </c>
      <c r="P2168" s="22">
        <v>0</v>
      </c>
      <c r="Q2168" s="22">
        <v>1</v>
      </c>
      <c r="R2168">
        <f>IFERROR(IF(I2168=1,VLOOKUP(F2168,Lookup!$A$2:$B$15,2,FALSE),0),0.5)</f>
        <v>0</v>
      </c>
      <c r="S2168">
        <f>IF(K2168=1,1,IFERROR(IF(H2168="pass",VLOOKUP(F2168,[1]Lookup!$D$2:$E$26,2,FALSE),0),1.6))</f>
        <v>1.6</v>
      </c>
      <c r="T2168" s="6">
        <v>1.8275000000000001</v>
      </c>
      <c r="U2168" s="6">
        <f t="shared" si="33"/>
        <v>1.8275000000000001</v>
      </c>
      <c r="V2168" t="s">
        <v>460</v>
      </c>
    </row>
    <row r="2169" spans="1:22" hidden="1">
      <c r="A2169">
        <v>568</v>
      </c>
      <c r="B2169" s="22">
        <v>1</v>
      </c>
      <c r="C2169" s="22" t="s">
        <v>4</v>
      </c>
      <c r="D2169" s="22" t="s">
        <v>9</v>
      </c>
      <c r="E2169" s="22">
        <v>1</v>
      </c>
      <c r="F2169" s="22">
        <v>99</v>
      </c>
      <c r="G2169" s="22" t="s">
        <v>1004</v>
      </c>
      <c r="H2169" s="22" t="s">
        <v>587</v>
      </c>
      <c r="I2169" s="22">
        <v>1</v>
      </c>
      <c r="J2169" s="22">
        <v>0</v>
      </c>
      <c r="K2169" s="22">
        <v>1</v>
      </c>
      <c r="L2169" s="22">
        <v>0.47349999999999998</v>
      </c>
      <c r="M2169" s="22" t="s">
        <v>1005</v>
      </c>
      <c r="N2169" s="22" t="s">
        <v>589</v>
      </c>
      <c r="O2169" s="22">
        <v>0</v>
      </c>
      <c r="P2169" s="22">
        <v>1</v>
      </c>
      <c r="Q2169" s="22">
        <v>0</v>
      </c>
      <c r="R2169">
        <f>IFERROR(IF(I2169=1,VLOOKUP(F2169,Lookup!$A$2:$B$15,2,FALSE),0),0.5)</f>
        <v>3.3</v>
      </c>
      <c r="S2169">
        <f>IF(K2169=1,1,IFERROR(IF(H2169="pass",VLOOKUP(F2169,[1]Lookup!$D$2:$E$26,2,FALSE),0),1.6))</f>
        <v>1</v>
      </c>
      <c r="T2169" s="6">
        <v>0</v>
      </c>
      <c r="U2169" s="6">
        <f t="shared" si="33"/>
        <v>4.2469999999999999</v>
      </c>
      <c r="V2169" t="s">
        <v>129</v>
      </c>
    </row>
    <row r="2170" spans="1:22" hidden="1">
      <c r="A2170">
        <v>692</v>
      </c>
      <c r="B2170" s="22">
        <v>1</v>
      </c>
      <c r="C2170" s="22" t="s">
        <v>9</v>
      </c>
      <c r="D2170" s="22" t="s">
        <v>4</v>
      </c>
      <c r="E2170" s="22">
        <v>2</v>
      </c>
      <c r="F2170" s="22">
        <v>98</v>
      </c>
      <c r="G2170" s="22" t="s">
        <v>1114</v>
      </c>
      <c r="H2170" s="22" t="s">
        <v>439</v>
      </c>
      <c r="I2170" s="22">
        <v>0</v>
      </c>
      <c r="J2170" s="22">
        <v>1</v>
      </c>
      <c r="K2170" s="22">
        <v>1</v>
      </c>
      <c r="L2170" s="22">
        <v>0.47349999999999998</v>
      </c>
      <c r="M2170" s="22" t="s">
        <v>1023</v>
      </c>
      <c r="N2170" s="22" t="s">
        <v>589</v>
      </c>
      <c r="O2170" s="22">
        <v>0</v>
      </c>
      <c r="P2170" s="22">
        <v>0</v>
      </c>
      <c r="Q2170" s="22">
        <v>0</v>
      </c>
      <c r="R2170">
        <f>IFERROR(IF(I2170=1,VLOOKUP(F2170,Lookup!$A$2:$B$15,2,FALSE),0),0.5)</f>
        <v>0</v>
      </c>
      <c r="S2170">
        <f>IF(K2170=1,1,IFERROR(IF(H2170="pass",VLOOKUP(F2170,[1]Lookup!$D$2:$E$26,2,FALSE),0),1.6))</f>
        <v>1</v>
      </c>
      <c r="T2170" s="6">
        <v>0</v>
      </c>
      <c r="U2170" s="6">
        <f t="shared" si="33"/>
        <v>0.94699999999999995</v>
      </c>
      <c r="V2170" t="s">
        <v>57</v>
      </c>
    </row>
    <row r="2171" spans="1:22" hidden="1">
      <c r="A2171">
        <v>2118</v>
      </c>
      <c r="B2171" s="22">
        <v>1</v>
      </c>
      <c r="C2171" s="22" t="s">
        <v>12</v>
      </c>
      <c r="D2171" s="22" t="s">
        <v>21</v>
      </c>
      <c r="E2171" s="22">
        <v>2</v>
      </c>
      <c r="F2171" s="22">
        <v>98</v>
      </c>
      <c r="G2171" s="22" t="s">
        <v>2194</v>
      </c>
      <c r="H2171" s="22" t="s">
        <v>587</v>
      </c>
      <c r="I2171" s="22">
        <v>1</v>
      </c>
      <c r="J2171" s="22">
        <v>0</v>
      </c>
      <c r="K2171" s="22">
        <v>1</v>
      </c>
      <c r="L2171" s="22">
        <v>0.47349999999999998</v>
      </c>
      <c r="M2171" s="22" t="s">
        <v>2195</v>
      </c>
      <c r="N2171" s="22" t="s">
        <v>589</v>
      </c>
      <c r="O2171" s="22">
        <v>0</v>
      </c>
      <c r="P2171" s="22">
        <v>1</v>
      </c>
      <c r="Q2171" s="22">
        <v>0</v>
      </c>
      <c r="R2171">
        <f>IFERROR(IF(I2171=1,VLOOKUP(F2171,Lookup!$A$2:$B$15,2,FALSE),0),0.5)</f>
        <v>2.5</v>
      </c>
      <c r="S2171">
        <f>IF(K2171=1,1,IFERROR(IF(H2171="pass",VLOOKUP(F2171,[1]Lookup!$D$2:$E$26,2,FALSE),0),1.6))</f>
        <v>1</v>
      </c>
      <c r="T2171" s="6">
        <v>0</v>
      </c>
      <c r="U2171" s="6">
        <f t="shared" si="33"/>
        <v>3.4470000000000001</v>
      </c>
      <c r="V2171" t="s">
        <v>548</v>
      </c>
    </row>
    <row r="2172" spans="1:22" hidden="1">
      <c r="A2172">
        <v>2157</v>
      </c>
      <c r="B2172" s="22">
        <v>1</v>
      </c>
      <c r="C2172" s="22" t="s">
        <v>12</v>
      </c>
      <c r="D2172" s="22" t="s">
        <v>21</v>
      </c>
      <c r="E2172" s="22">
        <v>2</v>
      </c>
      <c r="F2172" s="22">
        <v>98</v>
      </c>
      <c r="G2172" s="22" t="s">
        <v>2222</v>
      </c>
      <c r="H2172" s="22" t="s">
        <v>439</v>
      </c>
      <c r="I2172" s="22">
        <v>0</v>
      </c>
      <c r="J2172" s="22">
        <v>1</v>
      </c>
      <c r="K2172" s="22">
        <v>1</v>
      </c>
      <c r="L2172" s="22">
        <v>0.47349999999999998</v>
      </c>
      <c r="M2172" s="22" t="s">
        <v>2125</v>
      </c>
      <c r="N2172" s="22" t="s">
        <v>589</v>
      </c>
      <c r="O2172" s="22">
        <v>0</v>
      </c>
      <c r="P2172" s="22">
        <v>0</v>
      </c>
      <c r="Q2172" s="22">
        <v>0</v>
      </c>
      <c r="R2172">
        <f>IFERROR(IF(I2172=1,VLOOKUP(F2172,Lookup!$A$2:$B$15,2,FALSE),0),0.5)</f>
        <v>0</v>
      </c>
      <c r="S2172">
        <f>IF(K2172=1,1,IFERROR(IF(H2172="pass",VLOOKUP(F2172,[1]Lookup!$D$2:$E$26,2,FALSE),0),1.6))</f>
        <v>1</v>
      </c>
      <c r="T2172" s="6">
        <v>0</v>
      </c>
      <c r="U2172" s="6">
        <f t="shared" si="33"/>
        <v>0.94699999999999995</v>
      </c>
      <c r="V2172" t="s">
        <v>479</v>
      </c>
    </row>
    <row r="2173" spans="1:22" hidden="1">
      <c r="A2173">
        <v>2271</v>
      </c>
      <c r="B2173" s="22">
        <v>1</v>
      </c>
      <c r="C2173" s="22" t="s">
        <v>16</v>
      </c>
      <c r="D2173" s="22" t="s">
        <v>22</v>
      </c>
      <c r="E2173" s="22">
        <v>1</v>
      </c>
      <c r="F2173" s="22">
        <v>99</v>
      </c>
      <c r="G2173" s="22" t="s">
        <v>2302</v>
      </c>
      <c r="H2173" s="22" t="s">
        <v>587</v>
      </c>
      <c r="I2173" s="22">
        <v>1</v>
      </c>
      <c r="J2173" s="22">
        <v>0</v>
      </c>
      <c r="K2173" s="22">
        <v>1</v>
      </c>
      <c r="L2173" s="22">
        <v>0.47349999999999998</v>
      </c>
      <c r="M2173" s="22" t="s">
        <v>2250</v>
      </c>
      <c r="N2173" s="22" t="s">
        <v>589</v>
      </c>
      <c r="O2173" s="22">
        <v>0</v>
      </c>
      <c r="P2173" s="22">
        <v>1</v>
      </c>
      <c r="Q2173" s="22">
        <v>0</v>
      </c>
      <c r="R2173">
        <f>IFERROR(IF(I2173=1,VLOOKUP(F2173,Lookup!$A$2:$B$15,2,FALSE),0),0.5)</f>
        <v>3.3</v>
      </c>
      <c r="S2173">
        <f>IF(K2173=1,1,IFERROR(IF(H2173="pass",VLOOKUP(F2173,[1]Lookup!$D$2:$E$26,2,FALSE),0),1.6))</f>
        <v>1</v>
      </c>
      <c r="T2173" s="6">
        <v>0</v>
      </c>
      <c r="U2173" s="6">
        <f t="shared" si="33"/>
        <v>4.2469999999999999</v>
      </c>
      <c r="V2173" t="s">
        <v>146</v>
      </c>
    </row>
    <row r="2174" spans="1:22" hidden="1">
      <c r="A2174">
        <v>2701</v>
      </c>
      <c r="B2174" s="22">
        <v>1</v>
      </c>
      <c r="C2174" s="22" t="s">
        <v>5</v>
      </c>
      <c r="D2174" s="22" t="s">
        <v>6</v>
      </c>
      <c r="E2174" s="22">
        <v>2</v>
      </c>
      <c r="F2174" s="22">
        <v>98</v>
      </c>
      <c r="G2174" s="22" t="s">
        <v>2615</v>
      </c>
      <c r="H2174" s="22" t="s">
        <v>587</v>
      </c>
      <c r="I2174" s="22">
        <v>1</v>
      </c>
      <c r="J2174" s="22">
        <v>0</v>
      </c>
      <c r="K2174" s="22">
        <v>1</v>
      </c>
      <c r="L2174" s="22">
        <v>0.47349999999999998</v>
      </c>
      <c r="M2174" s="22" t="s">
        <v>2582</v>
      </c>
      <c r="N2174" s="22" t="s">
        <v>589</v>
      </c>
      <c r="O2174" s="22">
        <v>0</v>
      </c>
      <c r="P2174" s="22">
        <v>1</v>
      </c>
      <c r="Q2174" s="22">
        <v>0</v>
      </c>
      <c r="R2174">
        <f>IFERROR(IF(I2174=1,VLOOKUP(F2174,Lookup!$A$2:$B$15,2,FALSE),0),0.5)</f>
        <v>2.5</v>
      </c>
      <c r="S2174">
        <f>IF(K2174=1,1,IFERROR(IF(H2174="pass",VLOOKUP(F2174,[1]Lookup!$D$2:$E$26,2,FALSE),0),1.6))</f>
        <v>1</v>
      </c>
      <c r="T2174" s="6">
        <v>0</v>
      </c>
      <c r="U2174" s="6">
        <f t="shared" si="33"/>
        <v>3.4470000000000001</v>
      </c>
      <c r="V2174" t="s">
        <v>462</v>
      </c>
    </row>
    <row r="2175" spans="1:22" hidden="1">
      <c r="A2175">
        <v>2883</v>
      </c>
      <c r="B2175" s="22">
        <v>1</v>
      </c>
      <c r="C2175" s="22" t="s">
        <v>28</v>
      </c>
      <c r="D2175" s="22" t="s">
        <v>11</v>
      </c>
      <c r="E2175" s="22">
        <v>2</v>
      </c>
      <c r="F2175" s="22">
        <v>98</v>
      </c>
      <c r="G2175" s="22" t="s">
        <v>2753</v>
      </c>
      <c r="H2175" s="22" t="s">
        <v>439</v>
      </c>
      <c r="I2175" s="22">
        <v>0</v>
      </c>
      <c r="J2175" s="22">
        <v>1</v>
      </c>
      <c r="K2175" s="22">
        <v>1</v>
      </c>
      <c r="L2175" s="22">
        <v>0.47349999999999998</v>
      </c>
      <c r="M2175" s="22" t="s">
        <v>2625</v>
      </c>
      <c r="N2175" s="22" t="s">
        <v>589</v>
      </c>
      <c r="O2175" s="22">
        <v>0</v>
      </c>
      <c r="P2175" s="22">
        <v>0</v>
      </c>
      <c r="Q2175" s="22">
        <v>0</v>
      </c>
      <c r="R2175">
        <f>IFERROR(IF(I2175=1,VLOOKUP(F2175,Lookup!$A$2:$B$15,2,FALSE),0),0.5)</f>
        <v>0</v>
      </c>
      <c r="S2175">
        <f>IF(K2175=1,1,IFERROR(IF(H2175="pass",VLOOKUP(F2175,[1]Lookup!$D$2:$E$26,2,FALSE),0),1.6))</f>
        <v>1</v>
      </c>
      <c r="T2175" s="6">
        <v>0</v>
      </c>
      <c r="U2175" s="6">
        <f t="shared" si="33"/>
        <v>0.94699999999999995</v>
      </c>
      <c r="V2175" t="s">
        <v>173</v>
      </c>
    </row>
    <row r="2176" spans="1:22" hidden="1">
      <c r="A2176">
        <v>2891</v>
      </c>
      <c r="B2176" s="22">
        <v>1</v>
      </c>
      <c r="C2176" s="22" t="s">
        <v>28</v>
      </c>
      <c r="D2176" s="22" t="s">
        <v>11</v>
      </c>
      <c r="E2176" s="22">
        <v>2</v>
      </c>
      <c r="F2176" s="22">
        <v>98</v>
      </c>
      <c r="G2176" s="22" t="s">
        <v>2759</v>
      </c>
      <c r="H2176" s="22" t="s">
        <v>439</v>
      </c>
      <c r="I2176" s="22">
        <v>0</v>
      </c>
      <c r="J2176" s="22">
        <v>1</v>
      </c>
      <c r="K2176" s="22">
        <v>1</v>
      </c>
      <c r="L2176" s="22">
        <v>0.47349999999999998</v>
      </c>
      <c r="M2176" s="22" t="s">
        <v>2726</v>
      </c>
      <c r="N2176" s="22" t="s">
        <v>589</v>
      </c>
      <c r="O2176" s="22">
        <v>0</v>
      </c>
      <c r="P2176" s="22">
        <v>0</v>
      </c>
      <c r="Q2176" s="22">
        <v>0</v>
      </c>
      <c r="R2176">
        <f>IFERROR(IF(I2176=1,VLOOKUP(F2176,Lookup!$A$2:$B$15,2,FALSE),0),0.5)</f>
        <v>0</v>
      </c>
      <c r="S2176">
        <f>IF(K2176=1,1,IFERROR(IF(H2176="pass",VLOOKUP(F2176,[1]Lookup!$D$2:$E$26,2,FALSE),0),1.6))</f>
        <v>1</v>
      </c>
      <c r="T2176" s="6">
        <v>0</v>
      </c>
      <c r="U2176" s="6">
        <f t="shared" si="33"/>
        <v>0.94699999999999995</v>
      </c>
      <c r="V2176" t="s">
        <v>156</v>
      </c>
    </row>
    <row r="2177" spans="1:22" hidden="1">
      <c r="A2177">
        <v>96</v>
      </c>
      <c r="B2177" s="30">
        <v>2</v>
      </c>
      <c r="C2177" s="30" t="s">
        <v>22</v>
      </c>
      <c r="D2177" s="30" t="s">
        <v>18</v>
      </c>
      <c r="E2177" s="30">
        <v>2</v>
      </c>
      <c r="F2177" s="30">
        <v>98</v>
      </c>
      <c r="G2177" s="30" t="s">
        <v>2932</v>
      </c>
      <c r="H2177" s="30" t="s">
        <v>587</v>
      </c>
      <c r="I2177" s="30">
        <v>1</v>
      </c>
      <c r="J2177" s="30">
        <v>0</v>
      </c>
      <c r="K2177" s="30">
        <v>1</v>
      </c>
      <c r="L2177" s="30">
        <v>0.47349999999999998</v>
      </c>
      <c r="M2177" s="30" t="s">
        <v>2320</v>
      </c>
      <c r="N2177" s="30" t="s">
        <v>589</v>
      </c>
      <c r="O2177" s="22">
        <v>0</v>
      </c>
      <c r="P2177" s="22">
        <v>1</v>
      </c>
      <c r="Q2177" s="22">
        <v>0</v>
      </c>
      <c r="R2177">
        <f>IFERROR(IF(I2177=1,VLOOKUP(F2177,Lookup!$A$2:$B$15,2,FALSE),0),0.5)</f>
        <v>2.5</v>
      </c>
      <c r="S2177">
        <f>IF(K2177=1,1,IFERROR(IF(H2177="pass",VLOOKUP(F2177,[1]Lookup!$D$2:$E$26,2,FALSE),0),1.6))</f>
        <v>1</v>
      </c>
      <c r="T2177" s="6">
        <v>0</v>
      </c>
      <c r="U2177" s="6">
        <f t="shared" si="33"/>
        <v>3.4470000000000001</v>
      </c>
      <c r="V2177" t="s">
        <v>398</v>
      </c>
    </row>
    <row r="2178" spans="1:22" hidden="1">
      <c r="A2178">
        <v>410</v>
      </c>
      <c r="B2178" s="30">
        <v>2</v>
      </c>
      <c r="C2178" s="30" t="s">
        <v>25</v>
      </c>
      <c r="D2178" s="30" t="s">
        <v>2</v>
      </c>
      <c r="E2178" s="30">
        <v>2</v>
      </c>
      <c r="F2178" s="30">
        <v>98</v>
      </c>
      <c r="G2178" s="30" t="s">
        <v>3257</v>
      </c>
      <c r="H2178" s="30" t="s">
        <v>587</v>
      </c>
      <c r="I2178" s="30">
        <v>1</v>
      </c>
      <c r="J2178" s="30">
        <v>0</v>
      </c>
      <c r="K2178" s="30">
        <v>1</v>
      </c>
      <c r="L2178" s="30">
        <v>0.47349999999999998</v>
      </c>
      <c r="M2178" s="30" t="s">
        <v>1685</v>
      </c>
      <c r="N2178" s="30" t="s">
        <v>589</v>
      </c>
      <c r="O2178" s="22">
        <v>0</v>
      </c>
      <c r="P2178" s="22">
        <v>1</v>
      </c>
      <c r="Q2178" s="22">
        <v>0</v>
      </c>
      <c r="R2178">
        <f>IFERROR(IF(I2178=1,VLOOKUP(F2178,Lookup!$A$2:$B$15,2,FALSE),0),0.5)</f>
        <v>2.5</v>
      </c>
      <c r="S2178">
        <f>IF(K2178=1,1,IFERROR(IF(H2178="pass",VLOOKUP(F2178,[1]Lookup!$D$2:$E$26,2,FALSE),0),1.6))</f>
        <v>1</v>
      </c>
      <c r="T2178" s="6">
        <v>0</v>
      </c>
      <c r="U2178" s="6">
        <f t="shared" si="33"/>
        <v>3.4470000000000001</v>
      </c>
      <c r="V2178" t="s">
        <v>39</v>
      </c>
    </row>
    <row r="2179" spans="1:22" hidden="1">
      <c r="A2179">
        <v>603</v>
      </c>
      <c r="B2179" s="30">
        <v>2</v>
      </c>
      <c r="C2179" s="30" t="s">
        <v>20</v>
      </c>
      <c r="D2179" s="30" t="s">
        <v>27</v>
      </c>
      <c r="E2179" s="30">
        <v>2</v>
      </c>
      <c r="F2179" s="30">
        <v>98</v>
      </c>
      <c r="G2179" s="30" t="s">
        <v>3455</v>
      </c>
      <c r="H2179" s="30" t="s">
        <v>439</v>
      </c>
      <c r="I2179" s="30">
        <v>0</v>
      </c>
      <c r="J2179" s="30">
        <v>1</v>
      </c>
      <c r="K2179" s="30">
        <v>1</v>
      </c>
      <c r="L2179" s="30">
        <v>0.47349999999999998</v>
      </c>
      <c r="M2179" s="30" t="s">
        <v>1536</v>
      </c>
      <c r="N2179" s="30" t="s">
        <v>589</v>
      </c>
      <c r="O2179" s="22">
        <v>0</v>
      </c>
      <c r="P2179" s="22">
        <v>0</v>
      </c>
      <c r="Q2179" s="22">
        <v>0</v>
      </c>
      <c r="R2179">
        <f>IFERROR(IF(I2179=1,VLOOKUP(F2179,Lookup!$A$2:$B$15,2,FALSE),0),0.5)</f>
        <v>0</v>
      </c>
      <c r="S2179">
        <f>IF(K2179=1,1,IFERROR(IF(H2179="pass",VLOOKUP(F2179,[1]Lookup!$D$2:$E$26,2,FALSE),0),1.6))</f>
        <v>1</v>
      </c>
      <c r="T2179" s="6">
        <v>0</v>
      </c>
      <c r="U2179" s="6">
        <f t="shared" ref="U2179:U2242" si="34">R2179+IF(S2179&gt;=3.2,S2179,IF(AND(S2179&lt;3.2,S2179&gt;=1.8),S2179*0.66+T2179*0.34,T2179))+K2179*0.4735*2</f>
        <v>0.94699999999999995</v>
      </c>
      <c r="V2179" t="s">
        <v>68</v>
      </c>
    </row>
    <row r="2180" spans="1:22" hidden="1">
      <c r="A2180">
        <v>940</v>
      </c>
      <c r="B2180" s="30">
        <v>2</v>
      </c>
      <c r="C2180" s="30" t="s">
        <v>0</v>
      </c>
      <c r="D2180" s="30" t="s">
        <v>9</v>
      </c>
      <c r="E2180" s="30">
        <v>7</v>
      </c>
      <c r="F2180" s="30">
        <v>93</v>
      </c>
      <c r="G2180" s="30" t="s">
        <v>3806</v>
      </c>
      <c r="H2180" s="30" t="s">
        <v>439</v>
      </c>
      <c r="I2180" s="30">
        <v>0</v>
      </c>
      <c r="J2180" s="30">
        <v>1</v>
      </c>
      <c r="K2180" s="30">
        <v>1</v>
      </c>
      <c r="L2180" s="30">
        <v>0.47349999999999998</v>
      </c>
      <c r="M2180" s="30" t="s">
        <v>749</v>
      </c>
      <c r="N2180" s="30" t="s">
        <v>589</v>
      </c>
      <c r="O2180" s="22">
        <v>0</v>
      </c>
      <c r="P2180" s="22">
        <v>0</v>
      </c>
      <c r="Q2180" s="22">
        <v>0</v>
      </c>
      <c r="R2180">
        <f>IFERROR(IF(I2180=1,VLOOKUP(F2180,Lookup!$A$2:$B$15,2,FALSE),0),0.5)</f>
        <v>0</v>
      </c>
      <c r="S2180">
        <f>IF(K2180=1,1,IFERROR(IF(H2180="pass",VLOOKUP(F2180,[1]Lookup!$D$2:$E$26,2,FALSE),0),1.6))</f>
        <v>1</v>
      </c>
      <c r="T2180" s="6">
        <v>0</v>
      </c>
      <c r="U2180" s="6">
        <f t="shared" si="34"/>
        <v>0.94699999999999995</v>
      </c>
      <c r="V2180" t="s">
        <v>135</v>
      </c>
    </row>
    <row r="2181" spans="1:22" hidden="1">
      <c r="A2181">
        <v>960</v>
      </c>
      <c r="B2181" s="30">
        <v>2</v>
      </c>
      <c r="C2181" s="30" t="s">
        <v>0</v>
      </c>
      <c r="D2181" s="30" t="s">
        <v>9</v>
      </c>
      <c r="E2181" s="30">
        <v>2</v>
      </c>
      <c r="F2181" s="30">
        <v>98</v>
      </c>
      <c r="G2181" s="30" t="s">
        <v>3826</v>
      </c>
      <c r="H2181" s="30" t="s">
        <v>439</v>
      </c>
      <c r="I2181" s="30">
        <v>0</v>
      </c>
      <c r="J2181" s="30">
        <v>1</v>
      </c>
      <c r="K2181" s="30">
        <v>1</v>
      </c>
      <c r="L2181" s="30">
        <v>0.47349999999999998</v>
      </c>
      <c r="M2181" s="30" t="s">
        <v>756</v>
      </c>
      <c r="N2181" s="30" t="s">
        <v>589</v>
      </c>
      <c r="O2181" s="22">
        <v>0</v>
      </c>
      <c r="P2181" s="22">
        <v>0</v>
      </c>
      <c r="Q2181" s="22">
        <v>0</v>
      </c>
      <c r="R2181">
        <f>IFERROR(IF(I2181=1,VLOOKUP(F2181,Lookup!$A$2:$B$15,2,FALSE),0),0.5)</f>
        <v>0</v>
      </c>
      <c r="S2181">
        <f>IF(K2181=1,1,IFERROR(IF(H2181="pass",VLOOKUP(F2181,[1]Lookup!$D$2:$E$26,2,FALSE),0),1.6))</f>
        <v>1</v>
      </c>
      <c r="T2181" s="6">
        <v>0</v>
      </c>
      <c r="U2181" s="6">
        <f t="shared" si="34"/>
        <v>0.94699999999999995</v>
      </c>
      <c r="V2181" t="s">
        <v>136</v>
      </c>
    </row>
    <row r="2182" spans="1:22" hidden="1">
      <c r="A2182">
        <v>1046</v>
      </c>
      <c r="B2182" s="30">
        <v>2</v>
      </c>
      <c r="C2182" s="30" t="s">
        <v>5</v>
      </c>
      <c r="D2182" s="30" t="s">
        <v>877</v>
      </c>
      <c r="E2182" s="30">
        <v>2</v>
      </c>
      <c r="F2182" s="30">
        <v>98</v>
      </c>
      <c r="G2182" s="30" t="s">
        <v>3914</v>
      </c>
      <c r="H2182" s="30" t="s">
        <v>439</v>
      </c>
      <c r="I2182" s="30">
        <v>0</v>
      </c>
      <c r="J2182" s="30">
        <v>1</v>
      </c>
      <c r="K2182" s="30">
        <v>1</v>
      </c>
      <c r="L2182" s="30">
        <v>0.47349999999999998</v>
      </c>
      <c r="M2182" s="30" t="s">
        <v>2499</v>
      </c>
      <c r="N2182" s="30" t="s">
        <v>589</v>
      </c>
      <c r="O2182" s="22">
        <v>0</v>
      </c>
      <c r="P2182" s="22">
        <v>0</v>
      </c>
      <c r="Q2182" s="22">
        <v>0</v>
      </c>
      <c r="R2182">
        <f>IFERROR(IF(I2182=1,VLOOKUP(F2182,Lookup!$A$2:$B$15,2,FALSE),0),0.5)</f>
        <v>0</v>
      </c>
      <c r="S2182">
        <f>IF(K2182=1,1,IFERROR(IF(H2182="pass",VLOOKUP(F2182,[1]Lookup!$D$2:$E$26,2,FALSE),0),1.6))</f>
        <v>1</v>
      </c>
      <c r="T2182" s="6">
        <v>0</v>
      </c>
      <c r="U2182" s="6">
        <f t="shared" si="34"/>
        <v>0.94699999999999995</v>
      </c>
      <c r="V2182" t="s">
        <v>106</v>
      </c>
    </row>
    <row r="2183" spans="1:22" hidden="1">
      <c r="A2183">
        <v>1807</v>
      </c>
      <c r="B2183" s="30">
        <v>2</v>
      </c>
      <c r="C2183" s="30" t="s">
        <v>16</v>
      </c>
      <c r="D2183" s="30" t="s">
        <v>11</v>
      </c>
      <c r="E2183" s="30">
        <v>2</v>
      </c>
      <c r="F2183" s="30">
        <v>98</v>
      </c>
      <c r="G2183" s="30" t="s">
        <v>4689</v>
      </c>
      <c r="H2183" s="30" t="s">
        <v>587</v>
      </c>
      <c r="I2183" s="30">
        <v>1</v>
      </c>
      <c r="J2183" s="30">
        <v>0</v>
      </c>
      <c r="K2183" s="30">
        <v>1</v>
      </c>
      <c r="L2183" s="30">
        <v>0.47349999999999998</v>
      </c>
      <c r="M2183" s="30" t="s">
        <v>2288</v>
      </c>
      <c r="N2183" s="30" t="s">
        <v>589</v>
      </c>
      <c r="O2183" s="22">
        <v>0</v>
      </c>
      <c r="P2183" s="22">
        <v>1</v>
      </c>
      <c r="Q2183" s="22">
        <v>0</v>
      </c>
      <c r="R2183">
        <f>IFERROR(IF(I2183=1,VLOOKUP(F2183,Lookup!$A$2:$B$15,2,FALSE),0),0.5)</f>
        <v>2.5</v>
      </c>
      <c r="S2183">
        <f>IF(K2183=1,1,IFERROR(IF(H2183="pass",VLOOKUP(F2183,[1]Lookup!$D$2:$E$26,2,FALSE),0),1.6))</f>
        <v>1</v>
      </c>
      <c r="T2183" s="6">
        <v>0</v>
      </c>
      <c r="U2183" s="6">
        <f t="shared" si="34"/>
        <v>3.4470000000000001</v>
      </c>
      <c r="V2183" t="s">
        <v>502</v>
      </c>
    </row>
    <row r="2184" spans="1:22" hidden="1">
      <c r="A2184">
        <v>4</v>
      </c>
      <c r="B2184" s="22">
        <v>1</v>
      </c>
      <c r="C2184" s="22" t="s">
        <v>30</v>
      </c>
      <c r="D2184" s="22" t="s">
        <v>13</v>
      </c>
      <c r="E2184" s="22">
        <v>75</v>
      </c>
      <c r="F2184" s="22">
        <v>25</v>
      </c>
      <c r="G2184" s="22" t="s">
        <v>586</v>
      </c>
      <c r="H2184" s="22" t="s">
        <v>587</v>
      </c>
      <c r="I2184" s="22">
        <v>1</v>
      </c>
      <c r="J2184" s="22">
        <v>0</v>
      </c>
      <c r="K2184" s="22">
        <v>0</v>
      </c>
      <c r="L2184" s="22">
        <v>0</v>
      </c>
      <c r="M2184" s="22" t="s">
        <v>588</v>
      </c>
      <c r="N2184" s="22" t="s">
        <v>589</v>
      </c>
      <c r="O2184" s="22">
        <v>0</v>
      </c>
      <c r="P2184" s="22">
        <v>1</v>
      </c>
      <c r="Q2184" s="22">
        <v>0</v>
      </c>
      <c r="R2184">
        <f>IFERROR(IF(I2184=1,VLOOKUP(F2184,Lookup!$A$2:$B$15,2,FALSE),0),0.5)</f>
        <v>0.5</v>
      </c>
      <c r="S2184">
        <f>IF(K2184=1,1,IFERROR(IF(H2184="pass",VLOOKUP(F2184,[1]Lookup!$D$2:$E$26,2,FALSE),0),1.6))</f>
        <v>0</v>
      </c>
      <c r="T2184" s="6">
        <v>0</v>
      </c>
      <c r="U2184" s="6">
        <f t="shared" si="34"/>
        <v>0.5</v>
      </c>
      <c r="V2184" t="s">
        <v>74</v>
      </c>
    </row>
    <row r="2185" spans="1:22" hidden="1">
      <c r="A2185">
        <v>9</v>
      </c>
      <c r="B2185" s="22">
        <v>1</v>
      </c>
      <c r="C2185" s="22" t="s">
        <v>13</v>
      </c>
      <c r="D2185" s="22" t="s">
        <v>30</v>
      </c>
      <c r="E2185" s="22">
        <v>23</v>
      </c>
      <c r="F2185" s="22">
        <v>77</v>
      </c>
      <c r="G2185" s="22" t="s">
        <v>595</v>
      </c>
      <c r="H2185" s="22" t="s">
        <v>587</v>
      </c>
      <c r="I2185" s="22">
        <v>1</v>
      </c>
      <c r="J2185" s="22">
        <v>0</v>
      </c>
      <c r="K2185" s="22">
        <v>0</v>
      </c>
      <c r="L2185" s="22">
        <v>0</v>
      </c>
      <c r="M2185" s="22" t="s">
        <v>596</v>
      </c>
      <c r="N2185" s="22" t="s">
        <v>589</v>
      </c>
      <c r="O2185" s="22">
        <v>0</v>
      </c>
      <c r="P2185" s="22">
        <v>1</v>
      </c>
      <c r="Q2185" s="22">
        <v>0</v>
      </c>
      <c r="R2185">
        <f>IFERROR(IF(I2185=1,VLOOKUP(F2185,Lookup!$A$2:$B$15,2,FALSE),0),0.5)</f>
        <v>0.5</v>
      </c>
      <c r="S2185">
        <f>IF(K2185=1,1,IFERROR(IF(H2185="pass",VLOOKUP(F2185,[1]Lookup!$D$2:$E$26,2,FALSE),0),1.6))</f>
        <v>0</v>
      </c>
      <c r="T2185" s="6">
        <v>0</v>
      </c>
      <c r="U2185" s="6">
        <f t="shared" si="34"/>
        <v>0.5</v>
      </c>
      <c r="V2185" t="s">
        <v>381</v>
      </c>
    </row>
    <row r="2186" spans="1:22" hidden="1">
      <c r="A2186">
        <v>12</v>
      </c>
      <c r="B2186" s="22">
        <v>1</v>
      </c>
      <c r="C2186" s="22" t="s">
        <v>13</v>
      </c>
      <c r="D2186" s="22" t="s">
        <v>30</v>
      </c>
      <c r="E2186" s="22">
        <v>9</v>
      </c>
      <c r="F2186" s="22">
        <v>91</v>
      </c>
      <c r="G2186" s="22" t="s">
        <v>601</v>
      </c>
      <c r="H2186" s="22" t="s">
        <v>587</v>
      </c>
      <c r="I2186" s="22">
        <v>1</v>
      </c>
      <c r="J2186" s="22">
        <v>0</v>
      </c>
      <c r="K2186" s="22">
        <v>0</v>
      </c>
      <c r="L2186" s="22">
        <v>0</v>
      </c>
      <c r="M2186" s="22" t="s">
        <v>598</v>
      </c>
      <c r="N2186" s="22" t="s">
        <v>589</v>
      </c>
      <c r="O2186" s="22">
        <v>0</v>
      </c>
      <c r="P2186" s="22">
        <v>1</v>
      </c>
      <c r="Q2186" s="22">
        <v>0</v>
      </c>
      <c r="R2186">
        <f>IFERROR(IF(I2186=1,VLOOKUP(F2186,Lookup!$A$2:$B$15,2,FALSE),0),0.5)</f>
        <v>0.8</v>
      </c>
      <c r="S2186">
        <f>IF(K2186=1,1,IFERROR(IF(H2186="pass",VLOOKUP(F2186,[1]Lookup!$D$2:$E$26,2,FALSE),0),1.6))</f>
        <v>0</v>
      </c>
      <c r="T2186" s="6">
        <v>0</v>
      </c>
      <c r="U2186" s="6">
        <f t="shared" si="34"/>
        <v>0.8</v>
      </c>
      <c r="V2186" t="s">
        <v>56</v>
      </c>
    </row>
    <row r="2187" spans="1:22" hidden="1">
      <c r="A2187">
        <v>20</v>
      </c>
      <c r="B2187" s="22">
        <v>1</v>
      </c>
      <c r="C2187" s="22" t="s">
        <v>30</v>
      </c>
      <c r="D2187" s="22" t="s">
        <v>13</v>
      </c>
      <c r="E2187" s="22">
        <v>80</v>
      </c>
      <c r="F2187" s="22">
        <v>20</v>
      </c>
      <c r="G2187" s="22" t="s">
        <v>606</v>
      </c>
      <c r="H2187" s="22" t="s">
        <v>587</v>
      </c>
      <c r="I2187" s="22">
        <v>1</v>
      </c>
      <c r="J2187" s="22">
        <v>0</v>
      </c>
      <c r="K2187" s="22">
        <v>0</v>
      </c>
      <c r="L2187" s="22">
        <v>0</v>
      </c>
      <c r="M2187" s="22" t="s">
        <v>588</v>
      </c>
      <c r="N2187" s="22" t="s">
        <v>589</v>
      </c>
      <c r="O2187" s="22">
        <v>0</v>
      </c>
      <c r="P2187" s="22">
        <v>1</v>
      </c>
      <c r="Q2187" s="22">
        <v>0</v>
      </c>
      <c r="R2187">
        <f>IFERROR(IF(I2187=1,VLOOKUP(F2187,Lookup!$A$2:$B$15,2,FALSE),0),0.5)</f>
        <v>0.5</v>
      </c>
      <c r="S2187">
        <f>IF(K2187=1,1,IFERROR(IF(H2187="pass",VLOOKUP(F2187,[1]Lookup!$D$2:$E$26,2,FALSE),0),1.6))</f>
        <v>0</v>
      </c>
      <c r="T2187" s="6">
        <v>0</v>
      </c>
      <c r="U2187" s="6">
        <f t="shared" si="34"/>
        <v>0.5</v>
      </c>
      <c r="V2187" t="s">
        <v>74</v>
      </c>
    </row>
    <row r="2188" spans="1:22" hidden="1">
      <c r="A2188">
        <v>30</v>
      </c>
      <c r="B2188" s="22">
        <v>1</v>
      </c>
      <c r="C2188" s="22" t="s">
        <v>30</v>
      </c>
      <c r="D2188" s="22" t="s">
        <v>13</v>
      </c>
      <c r="E2188" s="22">
        <v>75</v>
      </c>
      <c r="F2188" s="22">
        <v>25</v>
      </c>
      <c r="G2188" s="22" t="s">
        <v>611</v>
      </c>
      <c r="H2188" s="22" t="s">
        <v>587</v>
      </c>
      <c r="I2188" s="22">
        <v>1</v>
      </c>
      <c r="J2188" s="22">
        <v>0</v>
      </c>
      <c r="K2188" s="22">
        <v>0</v>
      </c>
      <c r="L2188" s="22">
        <v>0</v>
      </c>
      <c r="M2188" s="22" t="s">
        <v>588</v>
      </c>
      <c r="N2188" s="22" t="s">
        <v>589</v>
      </c>
      <c r="O2188" s="22">
        <v>0</v>
      </c>
      <c r="P2188" s="22">
        <v>1</v>
      </c>
      <c r="Q2188" s="22">
        <v>0</v>
      </c>
      <c r="R2188">
        <f>IFERROR(IF(I2188=1,VLOOKUP(F2188,Lookup!$A$2:$B$15,2,FALSE),0),0.5)</f>
        <v>0.5</v>
      </c>
      <c r="S2188">
        <f>IF(K2188=1,1,IFERROR(IF(H2188="pass",VLOOKUP(F2188,[1]Lookup!$D$2:$E$26,2,FALSE),0),1.6))</f>
        <v>0</v>
      </c>
      <c r="T2188" s="6">
        <v>0</v>
      </c>
      <c r="U2188" s="6">
        <f t="shared" si="34"/>
        <v>0.5</v>
      </c>
      <c r="V2188" t="s">
        <v>74</v>
      </c>
    </row>
    <row r="2189" spans="1:22" hidden="1">
      <c r="A2189">
        <v>31</v>
      </c>
      <c r="B2189" s="22">
        <v>1</v>
      </c>
      <c r="C2189" s="22" t="s">
        <v>30</v>
      </c>
      <c r="D2189" s="22" t="s">
        <v>13</v>
      </c>
      <c r="E2189" s="22">
        <v>73</v>
      </c>
      <c r="F2189" s="22">
        <v>27</v>
      </c>
      <c r="G2189" s="22" t="s">
        <v>612</v>
      </c>
      <c r="H2189" s="22" t="s">
        <v>587</v>
      </c>
      <c r="I2189" s="22">
        <v>1</v>
      </c>
      <c r="J2189" s="22">
        <v>0</v>
      </c>
      <c r="K2189" s="22">
        <v>0</v>
      </c>
      <c r="L2189" s="22">
        <v>0</v>
      </c>
      <c r="M2189" s="22" t="s">
        <v>588</v>
      </c>
      <c r="N2189" s="22" t="s">
        <v>589</v>
      </c>
      <c r="O2189" s="22">
        <v>0</v>
      </c>
      <c r="P2189" s="22">
        <v>1</v>
      </c>
      <c r="Q2189" s="22">
        <v>0</v>
      </c>
      <c r="R2189">
        <f>IFERROR(IF(I2189=1,VLOOKUP(F2189,Lookup!$A$2:$B$15,2,FALSE),0),0.5)</f>
        <v>0.5</v>
      </c>
      <c r="S2189">
        <f>IF(K2189=1,1,IFERROR(IF(H2189="pass",VLOOKUP(F2189,[1]Lookup!$D$2:$E$26,2,FALSE),0),1.6))</f>
        <v>0</v>
      </c>
      <c r="T2189" s="6">
        <v>0</v>
      </c>
      <c r="U2189" s="6">
        <f t="shared" si="34"/>
        <v>0.5</v>
      </c>
      <c r="V2189" t="s">
        <v>74</v>
      </c>
    </row>
    <row r="2190" spans="1:22" hidden="1">
      <c r="A2190">
        <v>34</v>
      </c>
      <c r="B2190" s="22">
        <v>1</v>
      </c>
      <c r="C2190" s="22" t="s">
        <v>13</v>
      </c>
      <c r="D2190" s="22" t="s">
        <v>30</v>
      </c>
      <c r="E2190" s="22">
        <v>65</v>
      </c>
      <c r="F2190" s="22">
        <v>35</v>
      </c>
      <c r="G2190" s="22" t="s">
        <v>615</v>
      </c>
      <c r="H2190" s="22" t="s">
        <v>587</v>
      </c>
      <c r="I2190" s="22">
        <v>1</v>
      </c>
      <c r="J2190" s="22">
        <v>0</v>
      </c>
      <c r="K2190" s="22">
        <v>0</v>
      </c>
      <c r="L2190" s="22">
        <v>0</v>
      </c>
      <c r="M2190" s="22" t="s">
        <v>598</v>
      </c>
      <c r="N2190" s="22" t="s">
        <v>589</v>
      </c>
      <c r="O2190" s="22">
        <v>0</v>
      </c>
      <c r="P2190" s="22">
        <v>1</v>
      </c>
      <c r="Q2190" s="22">
        <v>0</v>
      </c>
      <c r="R2190">
        <f>IFERROR(IF(I2190=1,VLOOKUP(F2190,Lookup!$A$2:$B$15,2,FALSE),0),0.5)</f>
        <v>0.5</v>
      </c>
      <c r="S2190">
        <f>IF(K2190=1,1,IFERROR(IF(H2190="pass",VLOOKUP(F2190,[1]Lookup!$D$2:$E$26,2,FALSE),0),1.6))</f>
        <v>0</v>
      </c>
      <c r="T2190" s="6">
        <v>0</v>
      </c>
      <c r="U2190" s="6">
        <f t="shared" si="34"/>
        <v>0.5</v>
      </c>
      <c r="V2190" t="s">
        <v>56</v>
      </c>
    </row>
    <row r="2191" spans="1:22" hidden="1">
      <c r="A2191">
        <v>42</v>
      </c>
      <c r="B2191" s="22">
        <v>1</v>
      </c>
      <c r="C2191" s="22" t="s">
        <v>30</v>
      </c>
      <c r="D2191" s="22" t="s">
        <v>13</v>
      </c>
      <c r="E2191" s="22">
        <v>68</v>
      </c>
      <c r="F2191" s="22">
        <v>32</v>
      </c>
      <c r="G2191" s="22" t="s">
        <v>622</v>
      </c>
      <c r="H2191" s="22" t="s">
        <v>587</v>
      </c>
      <c r="I2191" s="22">
        <v>1</v>
      </c>
      <c r="J2191" s="22">
        <v>0</v>
      </c>
      <c r="K2191" s="22">
        <v>0</v>
      </c>
      <c r="L2191" s="22">
        <v>0</v>
      </c>
      <c r="M2191" s="22" t="s">
        <v>588</v>
      </c>
      <c r="N2191" s="22" t="s">
        <v>589</v>
      </c>
      <c r="O2191" s="22">
        <v>0</v>
      </c>
      <c r="P2191" s="22">
        <v>1</v>
      </c>
      <c r="Q2191" s="22">
        <v>0</v>
      </c>
      <c r="R2191">
        <f>IFERROR(IF(I2191=1,VLOOKUP(F2191,Lookup!$A$2:$B$15,2,FALSE),0),0.5)</f>
        <v>0.5</v>
      </c>
      <c r="S2191">
        <f>IF(K2191=1,1,IFERROR(IF(H2191="pass",VLOOKUP(F2191,[1]Lookup!$D$2:$E$26,2,FALSE),0),1.6))</f>
        <v>0</v>
      </c>
      <c r="T2191" s="6">
        <v>0</v>
      </c>
      <c r="U2191" s="6">
        <f t="shared" si="34"/>
        <v>0.5</v>
      </c>
      <c r="V2191" t="s">
        <v>74</v>
      </c>
    </row>
    <row r="2192" spans="1:22" hidden="1">
      <c r="A2192">
        <v>43</v>
      </c>
      <c r="B2192" s="22">
        <v>1</v>
      </c>
      <c r="C2192" s="22" t="s">
        <v>30</v>
      </c>
      <c r="D2192" s="22" t="s">
        <v>13</v>
      </c>
      <c r="E2192" s="22">
        <v>69</v>
      </c>
      <c r="F2192" s="22">
        <v>31</v>
      </c>
      <c r="G2192" s="22" t="s">
        <v>623</v>
      </c>
      <c r="H2192" s="22" t="s">
        <v>587</v>
      </c>
      <c r="I2192" s="22">
        <v>1</v>
      </c>
      <c r="J2192" s="22">
        <v>0</v>
      </c>
      <c r="K2192" s="22">
        <v>0</v>
      </c>
      <c r="L2192" s="22">
        <v>0</v>
      </c>
      <c r="M2192" s="22" t="s">
        <v>588</v>
      </c>
      <c r="N2192" s="22" t="s">
        <v>589</v>
      </c>
      <c r="O2192" s="22">
        <v>0</v>
      </c>
      <c r="P2192" s="22">
        <v>1</v>
      </c>
      <c r="Q2192" s="22">
        <v>0</v>
      </c>
      <c r="R2192">
        <f>IFERROR(IF(I2192=1,VLOOKUP(F2192,Lookup!$A$2:$B$15,2,FALSE),0),0.5)</f>
        <v>0.5</v>
      </c>
      <c r="S2192">
        <f>IF(K2192=1,1,IFERROR(IF(H2192="pass",VLOOKUP(F2192,[1]Lookup!$D$2:$E$26,2,FALSE),0),1.6))</f>
        <v>0</v>
      </c>
      <c r="T2192" s="6">
        <v>0</v>
      </c>
      <c r="U2192" s="6">
        <f t="shared" si="34"/>
        <v>0.5</v>
      </c>
      <c r="V2192" t="s">
        <v>74</v>
      </c>
    </row>
    <row r="2193" spans="1:22" hidden="1">
      <c r="A2193">
        <v>50</v>
      </c>
      <c r="B2193" s="22">
        <v>1</v>
      </c>
      <c r="C2193" s="22" t="s">
        <v>13</v>
      </c>
      <c r="D2193" s="22" t="s">
        <v>30</v>
      </c>
      <c r="E2193" s="22">
        <v>45</v>
      </c>
      <c r="F2193" s="22">
        <v>55</v>
      </c>
      <c r="G2193" s="22" t="s">
        <v>625</v>
      </c>
      <c r="H2193" s="22" t="s">
        <v>587</v>
      </c>
      <c r="I2193" s="22">
        <v>1</v>
      </c>
      <c r="J2193" s="22">
        <v>0</v>
      </c>
      <c r="K2193" s="22">
        <v>0</v>
      </c>
      <c r="L2193" s="22">
        <v>0</v>
      </c>
      <c r="M2193" s="22" t="s">
        <v>626</v>
      </c>
      <c r="N2193" s="22" t="s">
        <v>589</v>
      </c>
      <c r="O2193" s="22">
        <v>0</v>
      </c>
      <c r="P2193" s="22">
        <v>1</v>
      </c>
      <c r="Q2193" s="22">
        <v>0</v>
      </c>
      <c r="R2193">
        <f>IFERROR(IF(I2193=1,VLOOKUP(F2193,Lookup!$A$2:$B$15,2,FALSE),0),0.5)</f>
        <v>0.5</v>
      </c>
      <c r="S2193">
        <f>IF(K2193=1,1,IFERROR(IF(H2193="pass",VLOOKUP(F2193,[1]Lookup!$D$2:$E$26,2,FALSE),0),1.6))</f>
        <v>0</v>
      </c>
      <c r="T2193" s="6">
        <v>0</v>
      </c>
      <c r="U2193" s="6">
        <f t="shared" si="34"/>
        <v>0.5</v>
      </c>
      <c r="V2193" t="s">
        <v>488</v>
      </c>
    </row>
    <row r="2194" spans="1:22" hidden="1">
      <c r="A2194">
        <v>51</v>
      </c>
      <c r="B2194" s="22">
        <v>1</v>
      </c>
      <c r="C2194" s="22" t="s">
        <v>13</v>
      </c>
      <c r="D2194" s="22" t="s">
        <v>30</v>
      </c>
      <c r="E2194" s="22">
        <v>42</v>
      </c>
      <c r="F2194" s="22">
        <v>58</v>
      </c>
      <c r="G2194" s="22" t="s">
        <v>627</v>
      </c>
      <c r="H2194" s="22" t="s">
        <v>587</v>
      </c>
      <c r="I2194" s="22">
        <v>1</v>
      </c>
      <c r="J2194" s="22">
        <v>0</v>
      </c>
      <c r="K2194" s="22">
        <v>0</v>
      </c>
      <c r="L2194" s="22">
        <v>0</v>
      </c>
      <c r="M2194" s="22" t="s">
        <v>598</v>
      </c>
      <c r="N2194" s="22" t="s">
        <v>589</v>
      </c>
      <c r="O2194" s="22">
        <v>0</v>
      </c>
      <c r="P2194" s="22">
        <v>1</v>
      </c>
      <c r="Q2194" s="22">
        <v>0</v>
      </c>
      <c r="R2194">
        <f>IFERROR(IF(I2194=1,VLOOKUP(F2194,Lookup!$A$2:$B$15,2,FALSE),0),0.5)</f>
        <v>0.5</v>
      </c>
      <c r="S2194">
        <f>IF(K2194=1,1,IFERROR(IF(H2194="pass",VLOOKUP(F2194,[1]Lookup!$D$2:$E$26,2,FALSE),0),1.6))</f>
        <v>0</v>
      </c>
      <c r="T2194" s="6">
        <v>0</v>
      </c>
      <c r="U2194" s="6">
        <f t="shared" si="34"/>
        <v>0.5</v>
      </c>
      <c r="V2194" t="s">
        <v>56</v>
      </c>
    </row>
    <row r="2195" spans="1:22" hidden="1">
      <c r="A2195">
        <v>53</v>
      </c>
      <c r="B2195" s="22">
        <v>1</v>
      </c>
      <c r="C2195" s="22" t="s">
        <v>13</v>
      </c>
      <c r="D2195" s="22" t="s">
        <v>30</v>
      </c>
      <c r="E2195" s="22">
        <v>29</v>
      </c>
      <c r="F2195" s="22">
        <v>71</v>
      </c>
      <c r="G2195" s="22" t="s">
        <v>629</v>
      </c>
      <c r="H2195" s="22" t="s">
        <v>587</v>
      </c>
      <c r="I2195" s="22">
        <v>1</v>
      </c>
      <c r="J2195" s="22">
        <v>0</v>
      </c>
      <c r="K2195" s="22">
        <v>0</v>
      </c>
      <c r="L2195" s="22">
        <v>0</v>
      </c>
      <c r="M2195" s="22" t="s">
        <v>626</v>
      </c>
      <c r="N2195" s="22" t="s">
        <v>589</v>
      </c>
      <c r="O2195" s="22">
        <v>0</v>
      </c>
      <c r="P2195" s="22">
        <v>1</v>
      </c>
      <c r="Q2195" s="22">
        <v>0</v>
      </c>
      <c r="R2195">
        <f>IFERROR(IF(I2195=1,VLOOKUP(F2195,Lookup!$A$2:$B$15,2,FALSE),0),0.5)</f>
        <v>0.5</v>
      </c>
      <c r="S2195">
        <f>IF(K2195=1,1,IFERROR(IF(H2195="pass",VLOOKUP(F2195,[1]Lookup!$D$2:$E$26,2,FALSE),0),1.6))</f>
        <v>0</v>
      </c>
      <c r="T2195" s="6">
        <v>0</v>
      </c>
      <c r="U2195" s="6">
        <f t="shared" si="34"/>
        <v>0.5</v>
      </c>
      <c r="V2195" t="s">
        <v>488</v>
      </c>
    </row>
    <row r="2196" spans="1:22" hidden="1">
      <c r="A2196">
        <v>54</v>
      </c>
      <c r="B2196" s="22">
        <v>1</v>
      </c>
      <c r="C2196" s="22" t="s">
        <v>13</v>
      </c>
      <c r="D2196" s="22" t="s">
        <v>30</v>
      </c>
      <c r="E2196" s="22">
        <v>22</v>
      </c>
      <c r="F2196" s="22">
        <v>78</v>
      </c>
      <c r="G2196" s="22" t="s">
        <v>630</v>
      </c>
      <c r="H2196" s="22" t="s">
        <v>587</v>
      </c>
      <c r="I2196" s="22">
        <v>1</v>
      </c>
      <c r="J2196" s="22">
        <v>0</v>
      </c>
      <c r="K2196" s="22">
        <v>0</v>
      </c>
      <c r="L2196" s="22">
        <v>0</v>
      </c>
      <c r="M2196" s="22" t="s">
        <v>596</v>
      </c>
      <c r="N2196" s="22" t="s">
        <v>589</v>
      </c>
      <c r="O2196" s="22">
        <v>0</v>
      </c>
      <c r="P2196" s="22">
        <v>1</v>
      </c>
      <c r="Q2196" s="22">
        <v>0</v>
      </c>
      <c r="R2196">
        <f>IFERROR(IF(I2196=1,VLOOKUP(F2196,Lookup!$A$2:$B$15,2,FALSE),0),0.5)</f>
        <v>0.5</v>
      </c>
      <c r="S2196">
        <f>IF(K2196=1,1,IFERROR(IF(H2196="pass",VLOOKUP(F2196,[1]Lookup!$D$2:$E$26,2,FALSE),0),1.6))</f>
        <v>0</v>
      </c>
      <c r="T2196" s="6">
        <v>0</v>
      </c>
      <c r="U2196" s="6">
        <f t="shared" si="34"/>
        <v>0.5</v>
      </c>
      <c r="V2196" t="s">
        <v>381</v>
      </c>
    </row>
    <row r="2197" spans="1:22" hidden="1">
      <c r="A2197">
        <v>55</v>
      </c>
      <c r="B2197" s="22">
        <v>1</v>
      </c>
      <c r="C2197" s="22" t="s">
        <v>13</v>
      </c>
      <c r="D2197" s="22" t="s">
        <v>30</v>
      </c>
      <c r="E2197" s="22">
        <v>25</v>
      </c>
      <c r="F2197" s="22">
        <v>75</v>
      </c>
      <c r="G2197" s="22" t="s">
        <v>631</v>
      </c>
      <c r="H2197" s="22" t="s">
        <v>587</v>
      </c>
      <c r="I2197" s="22">
        <v>1</v>
      </c>
      <c r="J2197" s="22">
        <v>0</v>
      </c>
      <c r="K2197" s="22">
        <v>0</v>
      </c>
      <c r="L2197" s="22">
        <v>0</v>
      </c>
      <c r="M2197" s="22" t="s">
        <v>598</v>
      </c>
      <c r="N2197" s="22" t="s">
        <v>589</v>
      </c>
      <c r="O2197" s="22">
        <v>0</v>
      </c>
      <c r="P2197" s="22">
        <v>1</v>
      </c>
      <c r="Q2197" s="22">
        <v>0</v>
      </c>
      <c r="R2197">
        <f>IFERROR(IF(I2197=1,VLOOKUP(F2197,Lookup!$A$2:$B$15,2,FALSE),0),0.5)</f>
        <v>0.5</v>
      </c>
      <c r="S2197">
        <f>IF(K2197=1,1,IFERROR(IF(H2197="pass",VLOOKUP(F2197,[1]Lookup!$D$2:$E$26,2,FALSE),0),1.6))</f>
        <v>0</v>
      </c>
      <c r="T2197" s="6">
        <v>0</v>
      </c>
      <c r="U2197" s="6">
        <f t="shared" si="34"/>
        <v>0.5</v>
      </c>
      <c r="V2197" t="s">
        <v>56</v>
      </c>
    </row>
    <row r="2198" spans="1:22" hidden="1">
      <c r="A2198">
        <v>61</v>
      </c>
      <c r="B2198" s="22">
        <v>1</v>
      </c>
      <c r="C2198" s="22" t="s">
        <v>30</v>
      </c>
      <c r="D2198" s="22" t="s">
        <v>13</v>
      </c>
      <c r="E2198" s="22">
        <v>63</v>
      </c>
      <c r="F2198" s="22">
        <v>37</v>
      </c>
      <c r="G2198" s="22" t="s">
        <v>636</v>
      </c>
      <c r="H2198" s="22" t="s">
        <v>587</v>
      </c>
      <c r="I2198" s="22">
        <v>1</v>
      </c>
      <c r="J2198" s="22">
        <v>0</v>
      </c>
      <c r="K2198" s="22">
        <v>0</v>
      </c>
      <c r="L2198" s="22">
        <v>0</v>
      </c>
      <c r="M2198" s="22" t="s">
        <v>588</v>
      </c>
      <c r="N2198" s="22" t="s">
        <v>589</v>
      </c>
      <c r="O2198" s="22">
        <v>0</v>
      </c>
      <c r="P2198" s="22">
        <v>1</v>
      </c>
      <c r="Q2198" s="22">
        <v>0</v>
      </c>
      <c r="R2198">
        <f>IFERROR(IF(I2198=1,VLOOKUP(F2198,Lookup!$A$2:$B$15,2,FALSE),0),0.5)</f>
        <v>0.5</v>
      </c>
      <c r="S2198">
        <f>IF(K2198=1,1,IFERROR(IF(H2198="pass",VLOOKUP(F2198,[1]Lookup!$D$2:$E$26,2,FALSE),0),1.6))</f>
        <v>0</v>
      </c>
      <c r="T2198" s="6">
        <v>0</v>
      </c>
      <c r="U2198" s="6">
        <f t="shared" si="34"/>
        <v>0.5</v>
      </c>
      <c r="V2198" t="s">
        <v>74</v>
      </c>
    </row>
    <row r="2199" spans="1:22" hidden="1">
      <c r="A2199">
        <v>67</v>
      </c>
      <c r="B2199" s="22">
        <v>1</v>
      </c>
      <c r="C2199" s="22" t="s">
        <v>30</v>
      </c>
      <c r="D2199" s="22" t="s">
        <v>13</v>
      </c>
      <c r="E2199" s="22">
        <v>1</v>
      </c>
      <c r="F2199" s="22">
        <v>99</v>
      </c>
      <c r="G2199" s="22" t="s">
        <v>646</v>
      </c>
      <c r="H2199" s="22" t="s">
        <v>587</v>
      </c>
      <c r="I2199" s="22">
        <v>1</v>
      </c>
      <c r="J2199" s="22">
        <v>0</v>
      </c>
      <c r="K2199" s="22">
        <v>0</v>
      </c>
      <c r="L2199" s="22">
        <v>0</v>
      </c>
      <c r="M2199" s="22" t="s">
        <v>588</v>
      </c>
      <c r="N2199" s="22" t="s">
        <v>589</v>
      </c>
      <c r="O2199" s="22">
        <v>0</v>
      </c>
      <c r="P2199" s="22">
        <v>1</v>
      </c>
      <c r="Q2199" s="22">
        <v>0</v>
      </c>
      <c r="R2199">
        <f>IFERROR(IF(I2199=1,VLOOKUP(F2199,Lookup!$A$2:$B$15,2,FALSE),0),0.5)</f>
        <v>3.3</v>
      </c>
      <c r="S2199">
        <f>IF(K2199=1,1,IFERROR(IF(H2199="pass",VLOOKUP(F2199,[1]Lookup!$D$2:$E$26,2,FALSE),0),1.6))</f>
        <v>0</v>
      </c>
      <c r="T2199" s="6">
        <v>0</v>
      </c>
      <c r="U2199" s="6">
        <f t="shared" si="34"/>
        <v>3.3</v>
      </c>
      <c r="V2199" t="s">
        <v>74</v>
      </c>
    </row>
    <row r="2200" spans="1:22" hidden="1">
      <c r="A2200">
        <v>68</v>
      </c>
      <c r="B2200" s="22">
        <v>1</v>
      </c>
      <c r="C2200" s="22" t="s">
        <v>30</v>
      </c>
      <c r="D2200" s="22" t="s">
        <v>13</v>
      </c>
      <c r="E2200" s="22">
        <v>1</v>
      </c>
      <c r="F2200" s="22">
        <v>99</v>
      </c>
      <c r="G2200" s="22" t="s">
        <v>647</v>
      </c>
      <c r="H2200" s="22" t="s">
        <v>587</v>
      </c>
      <c r="I2200" s="22">
        <v>1</v>
      </c>
      <c r="J2200" s="22">
        <v>0</v>
      </c>
      <c r="K2200" s="22">
        <v>0</v>
      </c>
      <c r="L2200" s="22">
        <v>0</v>
      </c>
      <c r="M2200" s="22" t="s">
        <v>588</v>
      </c>
      <c r="N2200" s="22" t="s">
        <v>589</v>
      </c>
      <c r="O2200" s="22">
        <v>0</v>
      </c>
      <c r="P2200" s="22">
        <v>1</v>
      </c>
      <c r="Q2200" s="22">
        <v>0</v>
      </c>
      <c r="R2200">
        <f>IFERROR(IF(I2200=1,VLOOKUP(F2200,Lookup!$A$2:$B$15,2,FALSE),0),0.5)</f>
        <v>3.3</v>
      </c>
      <c r="S2200">
        <f>IF(K2200=1,1,IFERROR(IF(H2200="pass",VLOOKUP(F2200,[1]Lookup!$D$2:$E$26,2,FALSE),0),1.6))</f>
        <v>0</v>
      </c>
      <c r="T2200" s="6">
        <v>0</v>
      </c>
      <c r="U2200" s="6">
        <f t="shared" si="34"/>
        <v>3.3</v>
      </c>
      <c r="V2200" t="s">
        <v>74</v>
      </c>
    </row>
    <row r="2201" spans="1:22" hidden="1">
      <c r="A2201">
        <v>75</v>
      </c>
      <c r="B2201" s="22">
        <v>1</v>
      </c>
      <c r="C2201" s="22" t="s">
        <v>13</v>
      </c>
      <c r="D2201" s="22" t="s">
        <v>30</v>
      </c>
      <c r="E2201" s="22">
        <v>57</v>
      </c>
      <c r="F2201" s="22">
        <v>43</v>
      </c>
      <c r="G2201" s="22" t="s">
        <v>652</v>
      </c>
      <c r="H2201" s="22" t="s">
        <v>587</v>
      </c>
      <c r="I2201" s="22">
        <v>1</v>
      </c>
      <c r="J2201" s="22">
        <v>0</v>
      </c>
      <c r="K2201" s="22">
        <v>0</v>
      </c>
      <c r="L2201" s="22">
        <v>0</v>
      </c>
      <c r="M2201" s="22" t="s">
        <v>598</v>
      </c>
      <c r="N2201" s="22" t="s">
        <v>589</v>
      </c>
      <c r="O2201" s="22">
        <v>0</v>
      </c>
      <c r="P2201" s="22">
        <v>1</v>
      </c>
      <c r="Q2201" s="22">
        <v>0</v>
      </c>
      <c r="R2201">
        <f>IFERROR(IF(I2201=1,VLOOKUP(F2201,Lookup!$A$2:$B$15,2,FALSE),0),0.5)</f>
        <v>0.5</v>
      </c>
      <c r="S2201">
        <f>IF(K2201=1,1,IFERROR(IF(H2201="pass",VLOOKUP(F2201,[1]Lookup!$D$2:$E$26,2,FALSE),0),1.6))</f>
        <v>0</v>
      </c>
      <c r="T2201" s="6">
        <v>0</v>
      </c>
      <c r="U2201" s="6">
        <f t="shared" si="34"/>
        <v>0.5</v>
      </c>
      <c r="V2201" t="s">
        <v>56</v>
      </c>
    </row>
    <row r="2202" spans="1:22" hidden="1">
      <c r="A2202">
        <v>77</v>
      </c>
      <c r="B2202" s="22">
        <v>1</v>
      </c>
      <c r="C2202" s="22" t="s">
        <v>13</v>
      </c>
      <c r="D2202" s="22" t="s">
        <v>30</v>
      </c>
      <c r="E2202" s="22">
        <v>45</v>
      </c>
      <c r="F2202" s="22">
        <v>55</v>
      </c>
      <c r="G2202" s="22" t="s">
        <v>653</v>
      </c>
      <c r="H2202" s="22" t="s">
        <v>587</v>
      </c>
      <c r="I2202" s="22">
        <v>1</v>
      </c>
      <c r="J2202" s="22">
        <v>0</v>
      </c>
      <c r="K2202" s="22">
        <v>0</v>
      </c>
      <c r="L2202" s="22">
        <v>0</v>
      </c>
      <c r="M2202" s="22" t="s">
        <v>626</v>
      </c>
      <c r="N2202" s="22" t="s">
        <v>589</v>
      </c>
      <c r="O2202" s="22">
        <v>0</v>
      </c>
      <c r="P2202" s="22">
        <v>1</v>
      </c>
      <c r="Q2202" s="22">
        <v>0</v>
      </c>
      <c r="R2202">
        <f>IFERROR(IF(I2202=1,VLOOKUP(F2202,Lookup!$A$2:$B$15,2,FALSE),0),0.5)</f>
        <v>0.5</v>
      </c>
      <c r="S2202">
        <f>IF(K2202=1,1,IFERROR(IF(H2202="pass",VLOOKUP(F2202,[1]Lookup!$D$2:$E$26,2,FALSE),0),1.6))</f>
        <v>0</v>
      </c>
      <c r="T2202" s="6">
        <v>0</v>
      </c>
      <c r="U2202" s="6">
        <f t="shared" si="34"/>
        <v>0.5</v>
      </c>
      <c r="V2202" t="s">
        <v>488</v>
      </c>
    </row>
    <row r="2203" spans="1:22" hidden="1">
      <c r="A2203">
        <v>80</v>
      </c>
      <c r="B2203" s="22">
        <v>1</v>
      </c>
      <c r="C2203" s="22" t="s">
        <v>13</v>
      </c>
      <c r="D2203" s="22" t="s">
        <v>30</v>
      </c>
      <c r="E2203" s="22">
        <v>19</v>
      </c>
      <c r="F2203" s="22">
        <v>81</v>
      </c>
      <c r="G2203" s="22" t="s">
        <v>656</v>
      </c>
      <c r="H2203" s="22" t="s">
        <v>587</v>
      </c>
      <c r="I2203" s="22">
        <v>1</v>
      </c>
      <c r="J2203" s="22">
        <v>0</v>
      </c>
      <c r="K2203" s="22">
        <v>0</v>
      </c>
      <c r="L2203" s="22">
        <v>0</v>
      </c>
      <c r="M2203" s="22" t="s">
        <v>626</v>
      </c>
      <c r="N2203" s="22" t="s">
        <v>589</v>
      </c>
      <c r="O2203" s="22">
        <v>0</v>
      </c>
      <c r="P2203" s="22">
        <v>1</v>
      </c>
      <c r="Q2203" s="22">
        <v>0</v>
      </c>
      <c r="R2203">
        <f>IFERROR(IF(I2203=1,VLOOKUP(F2203,Lookup!$A$2:$B$15,2,FALSE),0),0.5)</f>
        <v>0.5</v>
      </c>
      <c r="S2203">
        <f>IF(K2203=1,1,IFERROR(IF(H2203="pass",VLOOKUP(F2203,[1]Lookup!$D$2:$E$26,2,FALSE),0),1.6))</f>
        <v>0</v>
      </c>
      <c r="T2203" s="6">
        <v>0</v>
      </c>
      <c r="U2203" s="6">
        <f t="shared" si="34"/>
        <v>0.5</v>
      </c>
      <c r="V2203" t="s">
        <v>488</v>
      </c>
    </row>
    <row r="2204" spans="1:22" hidden="1">
      <c r="A2204">
        <v>83</v>
      </c>
      <c r="B2204" s="22">
        <v>1</v>
      </c>
      <c r="C2204" s="22" t="s">
        <v>13</v>
      </c>
      <c r="D2204" s="22" t="s">
        <v>30</v>
      </c>
      <c r="E2204" s="22">
        <v>8</v>
      </c>
      <c r="F2204" s="22">
        <v>92</v>
      </c>
      <c r="G2204" s="22" t="s">
        <v>658</v>
      </c>
      <c r="H2204" s="22" t="s">
        <v>587</v>
      </c>
      <c r="I2204" s="22">
        <v>1</v>
      </c>
      <c r="J2204" s="22">
        <v>0</v>
      </c>
      <c r="K2204" s="22">
        <v>0</v>
      </c>
      <c r="L2204" s="22">
        <v>0</v>
      </c>
      <c r="M2204" s="22" t="s">
        <v>626</v>
      </c>
      <c r="N2204" s="22" t="s">
        <v>589</v>
      </c>
      <c r="O2204" s="22">
        <v>0</v>
      </c>
      <c r="P2204" s="22">
        <v>1</v>
      </c>
      <c r="Q2204" s="22">
        <v>0</v>
      </c>
      <c r="R2204">
        <f>IFERROR(IF(I2204=1,VLOOKUP(F2204,Lookup!$A$2:$B$15,2,FALSE),0),0.5)</f>
        <v>1.1000000000000001</v>
      </c>
      <c r="S2204">
        <f>IF(K2204=1,1,IFERROR(IF(H2204="pass",VLOOKUP(F2204,[1]Lookup!$D$2:$E$26,2,FALSE),0),1.6))</f>
        <v>0</v>
      </c>
      <c r="T2204" s="6">
        <v>0</v>
      </c>
      <c r="U2204" s="6">
        <f t="shared" si="34"/>
        <v>1.1000000000000001</v>
      </c>
      <c r="V2204" t="s">
        <v>488</v>
      </c>
    </row>
    <row r="2205" spans="1:22" hidden="1">
      <c r="A2205">
        <v>84</v>
      </c>
      <c r="B2205" s="22">
        <v>1</v>
      </c>
      <c r="C2205" s="22" t="s">
        <v>13</v>
      </c>
      <c r="D2205" s="22" t="s">
        <v>30</v>
      </c>
      <c r="E2205" s="22">
        <v>2</v>
      </c>
      <c r="F2205" s="22">
        <v>98</v>
      </c>
      <c r="G2205" s="22" t="s">
        <v>659</v>
      </c>
      <c r="H2205" s="22" t="s">
        <v>587</v>
      </c>
      <c r="I2205" s="22">
        <v>1</v>
      </c>
      <c r="J2205" s="22">
        <v>0</v>
      </c>
      <c r="K2205" s="22">
        <v>0</v>
      </c>
      <c r="L2205" s="22">
        <v>0</v>
      </c>
      <c r="M2205" s="22" t="s">
        <v>596</v>
      </c>
      <c r="N2205" s="22" t="s">
        <v>589</v>
      </c>
      <c r="O2205" s="22">
        <v>0</v>
      </c>
      <c r="P2205" s="22">
        <v>1</v>
      </c>
      <c r="Q2205" s="22">
        <v>0</v>
      </c>
      <c r="R2205">
        <f>IFERROR(IF(I2205=1,VLOOKUP(F2205,Lookup!$A$2:$B$15,2,FALSE),0),0.5)</f>
        <v>2.5</v>
      </c>
      <c r="S2205">
        <f>IF(K2205=1,1,IFERROR(IF(H2205="pass",VLOOKUP(F2205,[1]Lookup!$D$2:$E$26,2,FALSE),0),1.6))</f>
        <v>0</v>
      </c>
      <c r="T2205" s="6">
        <v>0</v>
      </c>
      <c r="U2205" s="6">
        <f t="shared" si="34"/>
        <v>2.5</v>
      </c>
      <c r="V2205" t="s">
        <v>381</v>
      </c>
    </row>
    <row r="2206" spans="1:22" hidden="1">
      <c r="A2206">
        <v>104</v>
      </c>
      <c r="B2206" s="22">
        <v>1</v>
      </c>
      <c r="C2206" s="22" t="s">
        <v>13</v>
      </c>
      <c r="D2206" s="22" t="s">
        <v>30</v>
      </c>
      <c r="E2206" s="22">
        <v>84</v>
      </c>
      <c r="F2206" s="22">
        <v>16</v>
      </c>
      <c r="G2206" s="22" t="s">
        <v>669</v>
      </c>
      <c r="H2206" s="22" t="s">
        <v>587</v>
      </c>
      <c r="I2206" s="22">
        <v>1</v>
      </c>
      <c r="J2206" s="22">
        <v>0</v>
      </c>
      <c r="K2206" s="22">
        <v>0</v>
      </c>
      <c r="L2206" s="22">
        <v>0</v>
      </c>
      <c r="M2206" s="22" t="s">
        <v>598</v>
      </c>
      <c r="N2206" s="22" t="s">
        <v>589</v>
      </c>
      <c r="O2206" s="22">
        <v>0</v>
      </c>
      <c r="P2206" s="22">
        <v>1</v>
      </c>
      <c r="Q2206" s="22">
        <v>0</v>
      </c>
      <c r="R2206">
        <f>IFERROR(IF(I2206=1,VLOOKUP(F2206,Lookup!$A$2:$B$15,2,FALSE),0),0.5)</f>
        <v>0.5</v>
      </c>
      <c r="S2206">
        <f>IF(K2206=1,1,IFERROR(IF(H2206="pass",VLOOKUP(F2206,[1]Lookup!$D$2:$E$26,2,FALSE),0),1.6))</f>
        <v>0</v>
      </c>
      <c r="T2206" s="6">
        <v>0</v>
      </c>
      <c r="U2206" s="6">
        <f t="shared" si="34"/>
        <v>0.5</v>
      </c>
      <c r="V2206" t="s">
        <v>56</v>
      </c>
    </row>
    <row r="2207" spans="1:22" hidden="1">
      <c r="A2207">
        <v>112</v>
      </c>
      <c r="B2207" s="22">
        <v>1</v>
      </c>
      <c r="C2207" s="22" t="s">
        <v>13</v>
      </c>
      <c r="D2207" s="22" t="s">
        <v>30</v>
      </c>
      <c r="E2207" s="22">
        <v>46</v>
      </c>
      <c r="F2207" s="22">
        <v>54</v>
      </c>
      <c r="G2207" s="22" t="s">
        <v>675</v>
      </c>
      <c r="H2207" s="22" t="s">
        <v>587</v>
      </c>
      <c r="I2207" s="22">
        <v>1</v>
      </c>
      <c r="J2207" s="22">
        <v>0</v>
      </c>
      <c r="K2207" s="22">
        <v>0</v>
      </c>
      <c r="L2207" s="22">
        <v>0</v>
      </c>
      <c r="M2207" s="22" t="s">
        <v>598</v>
      </c>
      <c r="N2207" s="22" t="s">
        <v>589</v>
      </c>
      <c r="O2207" s="22">
        <v>0</v>
      </c>
      <c r="P2207" s="22">
        <v>1</v>
      </c>
      <c r="Q2207" s="22">
        <v>0</v>
      </c>
      <c r="R2207">
        <f>IFERROR(IF(I2207=1,VLOOKUP(F2207,Lookup!$A$2:$B$15,2,FALSE),0),0.5)</f>
        <v>0.5</v>
      </c>
      <c r="S2207">
        <f>IF(K2207=1,1,IFERROR(IF(H2207="pass",VLOOKUP(F2207,[1]Lookup!$D$2:$E$26,2,FALSE),0),1.6))</f>
        <v>0</v>
      </c>
      <c r="T2207" s="6">
        <v>0</v>
      </c>
      <c r="U2207" s="6">
        <f t="shared" si="34"/>
        <v>0.5</v>
      </c>
      <c r="V2207" t="s">
        <v>56</v>
      </c>
    </row>
    <row r="2208" spans="1:22" hidden="1">
      <c r="A2208">
        <v>114</v>
      </c>
      <c r="B2208" s="22">
        <v>1</v>
      </c>
      <c r="C2208" s="22" t="s">
        <v>13</v>
      </c>
      <c r="D2208" s="22" t="s">
        <v>30</v>
      </c>
      <c r="E2208" s="22">
        <v>33</v>
      </c>
      <c r="F2208" s="22">
        <v>67</v>
      </c>
      <c r="G2208" s="22" t="s">
        <v>677</v>
      </c>
      <c r="H2208" s="22" t="s">
        <v>587</v>
      </c>
      <c r="I2208" s="22">
        <v>1</v>
      </c>
      <c r="J2208" s="22">
        <v>0</v>
      </c>
      <c r="K2208" s="22">
        <v>0</v>
      </c>
      <c r="L2208" s="22">
        <v>0</v>
      </c>
      <c r="M2208" s="22" t="s">
        <v>626</v>
      </c>
      <c r="N2208" s="22" t="s">
        <v>589</v>
      </c>
      <c r="O2208" s="22">
        <v>0</v>
      </c>
      <c r="P2208" s="22">
        <v>1</v>
      </c>
      <c r="Q2208" s="22">
        <v>0</v>
      </c>
      <c r="R2208">
        <f>IFERROR(IF(I2208=1,VLOOKUP(F2208,Lookup!$A$2:$B$15,2,FALSE),0),0.5)</f>
        <v>0.5</v>
      </c>
      <c r="S2208">
        <f>IF(K2208=1,1,IFERROR(IF(H2208="pass",VLOOKUP(F2208,[1]Lookup!$D$2:$E$26,2,FALSE),0),1.6))</f>
        <v>0</v>
      </c>
      <c r="T2208" s="6">
        <v>0</v>
      </c>
      <c r="U2208" s="6">
        <f t="shared" si="34"/>
        <v>0.5</v>
      </c>
      <c r="V2208" t="s">
        <v>488</v>
      </c>
    </row>
    <row r="2209" spans="1:22" hidden="1">
      <c r="A2209">
        <v>122</v>
      </c>
      <c r="B2209" s="22">
        <v>1</v>
      </c>
      <c r="C2209" s="22" t="s">
        <v>30</v>
      </c>
      <c r="D2209" s="22" t="s">
        <v>13</v>
      </c>
      <c r="E2209" s="22">
        <v>71</v>
      </c>
      <c r="F2209" s="22">
        <v>29</v>
      </c>
      <c r="G2209" s="22" t="s">
        <v>681</v>
      </c>
      <c r="H2209" s="22" t="s">
        <v>587</v>
      </c>
      <c r="I2209" s="22">
        <v>1</v>
      </c>
      <c r="J2209" s="22">
        <v>0</v>
      </c>
      <c r="K2209" s="22">
        <v>0</v>
      </c>
      <c r="L2209" s="22">
        <v>0</v>
      </c>
      <c r="M2209" s="22" t="s">
        <v>588</v>
      </c>
      <c r="N2209" s="22" t="s">
        <v>589</v>
      </c>
      <c r="O2209" s="22">
        <v>0</v>
      </c>
      <c r="P2209" s="22">
        <v>1</v>
      </c>
      <c r="Q2209" s="22">
        <v>0</v>
      </c>
      <c r="R2209">
        <f>IFERROR(IF(I2209=1,VLOOKUP(F2209,Lookup!$A$2:$B$15,2,FALSE),0),0.5)</f>
        <v>0.5</v>
      </c>
      <c r="S2209">
        <f>IF(K2209=1,1,IFERROR(IF(H2209="pass",VLOOKUP(F2209,[1]Lookup!$D$2:$E$26,2,FALSE),0),1.6))</f>
        <v>0</v>
      </c>
      <c r="T2209" s="6">
        <v>0</v>
      </c>
      <c r="U2209" s="6">
        <f t="shared" si="34"/>
        <v>0.5</v>
      </c>
      <c r="V2209" t="s">
        <v>74</v>
      </c>
    </row>
    <row r="2210" spans="1:22" hidden="1">
      <c r="A2210">
        <v>128</v>
      </c>
      <c r="B2210" s="22">
        <v>1</v>
      </c>
      <c r="C2210" s="22" t="s">
        <v>30</v>
      </c>
      <c r="D2210" s="22" t="s">
        <v>13</v>
      </c>
      <c r="E2210" s="22">
        <v>90</v>
      </c>
      <c r="F2210" s="22">
        <v>10</v>
      </c>
      <c r="G2210" s="22" t="s">
        <v>685</v>
      </c>
      <c r="H2210" s="22" t="s">
        <v>587</v>
      </c>
      <c r="I2210" s="22">
        <v>1</v>
      </c>
      <c r="J2210" s="22">
        <v>0</v>
      </c>
      <c r="K2210" s="22">
        <v>0</v>
      </c>
      <c r="L2210" s="22">
        <v>0</v>
      </c>
      <c r="M2210" s="22" t="s">
        <v>588</v>
      </c>
      <c r="N2210" s="22" t="s">
        <v>589</v>
      </c>
      <c r="O2210" s="22">
        <v>0</v>
      </c>
      <c r="P2210" s="22">
        <v>1</v>
      </c>
      <c r="Q2210" s="22">
        <v>0</v>
      </c>
      <c r="R2210">
        <f>IFERROR(IF(I2210=1,VLOOKUP(F2210,Lookup!$A$2:$B$15,2,FALSE),0),0.5)</f>
        <v>0.5</v>
      </c>
      <c r="S2210">
        <f>IF(K2210=1,1,IFERROR(IF(H2210="pass",VLOOKUP(F2210,[1]Lookup!$D$2:$E$26,2,FALSE),0),1.6))</f>
        <v>0</v>
      </c>
      <c r="T2210" s="6">
        <v>0</v>
      </c>
      <c r="U2210" s="6">
        <f t="shared" si="34"/>
        <v>0.5</v>
      </c>
      <c r="V2210" t="s">
        <v>74</v>
      </c>
    </row>
    <row r="2211" spans="1:22" hidden="1">
      <c r="A2211">
        <v>129</v>
      </c>
      <c r="B2211" s="22">
        <v>1</v>
      </c>
      <c r="C2211" s="22" t="s">
        <v>30</v>
      </c>
      <c r="D2211" s="22" t="s">
        <v>13</v>
      </c>
      <c r="E2211" s="22">
        <v>71</v>
      </c>
      <c r="F2211" s="22">
        <v>29</v>
      </c>
      <c r="G2211" s="22" t="s">
        <v>686</v>
      </c>
      <c r="H2211" s="22" t="s">
        <v>587</v>
      </c>
      <c r="I2211" s="22">
        <v>1</v>
      </c>
      <c r="J2211" s="22">
        <v>0</v>
      </c>
      <c r="K2211" s="22">
        <v>0</v>
      </c>
      <c r="L2211" s="22">
        <v>0</v>
      </c>
      <c r="M2211" s="22" t="s">
        <v>588</v>
      </c>
      <c r="N2211" s="22" t="s">
        <v>589</v>
      </c>
      <c r="O2211" s="22">
        <v>0</v>
      </c>
      <c r="P2211" s="22">
        <v>1</v>
      </c>
      <c r="Q2211" s="22">
        <v>0</v>
      </c>
      <c r="R2211">
        <f>IFERROR(IF(I2211=1,VLOOKUP(F2211,Lookup!$A$2:$B$15,2,FALSE),0),0.5)</f>
        <v>0.5</v>
      </c>
      <c r="S2211">
        <f>IF(K2211=1,1,IFERROR(IF(H2211="pass",VLOOKUP(F2211,[1]Lookup!$D$2:$E$26,2,FALSE),0),1.6))</f>
        <v>0</v>
      </c>
      <c r="T2211" s="6">
        <v>0</v>
      </c>
      <c r="U2211" s="6">
        <f t="shared" si="34"/>
        <v>0.5</v>
      </c>
      <c r="V2211" t="s">
        <v>74</v>
      </c>
    </row>
    <row r="2212" spans="1:22" hidden="1">
      <c r="A2212">
        <v>130</v>
      </c>
      <c r="B2212" s="22">
        <v>1</v>
      </c>
      <c r="C2212" s="22" t="s">
        <v>30</v>
      </c>
      <c r="D2212" s="22" t="s">
        <v>13</v>
      </c>
      <c r="E2212" s="22">
        <v>67</v>
      </c>
      <c r="F2212" s="22">
        <v>33</v>
      </c>
      <c r="G2212" s="22" t="s">
        <v>687</v>
      </c>
      <c r="H2212" s="22" t="s">
        <v>587</v>
      </c>
      <c r="I2212" s="22">
        <v>1</v>
      </c>
      <c r="J2212" s="22">
        <v>0</v>
      </c>
      <c r="K2212" s="22">
        <v>0</v>
      </c>
      <c r="L2212" s="22">
        <v>0</v>
      </c>
      <c r="M2212" s="22" t="s">
        <v>588</v>
      </c>
      <c r="N2212" s="22" t="s">
        <v>589</v>
      </c>
      <c r="O2212" s="22">
        <v>0</v>
      </c>
      <c r="P2212" s="22">
        <v>1</v>
      </c>
      <c r="Q2212" s="22">
        <v>0</v>
      </c>
      <c r="R2212">
        <f>IFERROR(IF(I2212=1,VLOOKUP(F2212,Lookup!$A$2:$B$15,2,FALSE),0),0.5)</f>
        <v>0.5</v>
      </c>
      <c r="S2212">
        <f>IF(K2212=1,1,IFERROR(IF(H2212="pass",VLOOKUP(F2212,[1]Lookup!$D$2:$E$26,2,FALSE),0),1.6))</f>
        <v>0</v>
      </c>
      <c r="T2212" s="6">
        <v>0</v>
      </c>
      <c r="U2212" s="6">
        <f t="shared" si="34"/>
        <v>0.5</v>
      </c>
      <c r="V2212" t="s">
        <v>74</v>
      </c>
    </row>
    <row r="2213" spans="1:22" hidden="1">
      <c r="A2213">
        <v>132</v>
      </c>
      <c r="B2213" s="22">
        <v>1</v>
      </c>
      <c r="C2213" s="22" t="s">
        <v>30</v>
      </c>
      <c r="D2213" s="22" t="s">
        <v>13</v>
      </c>
      <c r="E2213" s="22">
        <v>64</v>
      </c>
      <c r="F2213" s="22">
        <v>36</v>
      </c>
      <c r="G2213" s="22" t="s">
        <v>688</v>
      </c>
      <c r="H2213" s="22" t="s">
        <v>587</v>
      </c>
      <c r="I2213" s="22">
        <v>1</v>
      </c>
      <c r="J2213" s="22">
        <v>0</v>
      </c>
      <c r="K2213" s="22">
        <v>0</v>
      </c>
      <c r="L2213" s="22">
        <v>0</v>
      </c>
      <c r="M2213" s="22" t="s">
        <v>588</v>
      </c>
      <c r="N2213" s="22" t="s">
        <v>589</v>
      </c>
      <c r="O2213" s="22">
        <v>0</v>
      </c>
      <c r="P2213" s="22">
        <v>1</v>
      </c>
      <c r="Q2213" s="22">
        <v>0</v>
      </c>
      <c r="R2213">
        <f>IFERROR(IF(I2213=1,VLOOKUP(F2213,Lookup!$A$2:$B$15,2,FALSE),0),0.5)</f>
        <v>0.5</v>
      </c>
      <c r="S2213">
        <f>IF(K2213=1,1,IFERROR(IF(H2213="pass",VLOOKUP(F2213,[1]Lookup!$D$2:$E$26,2,FALSE),0),1.6))</f>
        <v>0</v>
      </c>
      <c r="T2213" s="6">
        <v>0</v>
      </c>
      <c r="U2213" s="6">
        <f t="shared" si="34"/>
        <v>0.5</v>
      </c>
      <c r="V2213" t="s">
        <v>74</v>
      </c>
    </row>
    <row r="2214" spans="1:22" hidden="1">
      <c r="A2214">
        <v>133</v>
      </c>
      <c r="B2214" s="22">
        <v>1</v>
      </c>
      <c r="C2214" s="22" t="s">
        <v>30</v>
      </c>
      <c r="D2214" s="22" t="s">
        <v>13</v>
      </c>
      <c r="E2214" s="22">
        <v>56</v>
      </c>
      <c r="F2214" s="22">
        <v>44</v>
      </c>
      <c r="G2214" s="22" t="s">
        <v>689</v>
      </c>
      <c r="H2214" s="22" t="s">
        <v>587</v>
      </c>
      <c r="I2214" s="22">
        <v>1</v>
      </c>
      <c r="J2214" s="22">
        <v>0</v>
      </c>
      <c r="K2214" s="22">
        <v>0</v>
      </c>
      <c r="L2214" s="22">
        <v>0</v>
      </c>
      <c r="M2214" s="22" t="s">
        <v>588</v>
      </c>
      <c r="N2214" s="22" t="s">
        <v>589</v>
      </c>
      <c r="O2214" s="22">
        <v>0</v>
      </c>
      <c r="P2214" s="22">
        <v>1</v>
      </c>
      <c r="Q2214" s="22">
        <v>0</v>
      </c>
      <c r="R2214">
        <f>IFERROR(IF(I2214=1,VLOOKUP(F2214,Lookup!$A$2:$B$15,2,FALSE),0),0.5)</f>
        <v>0.5</v>
      </c>
      <c r="S2214">
        <f>IF(K2214=1,1,IFERROR(IF(H2214="pass",VLOOKUP(F2214,[1]Lookup!$D$2:$E$26,2,FALSE),0),1.6))</f>
        <v>0</v>
      </c>
      <c r="T2214" s="6">
        <v>0</v>
      </c>
      <c r="U2214" s="6">
        <f t="shared" si="34"/>
        <v>0.5</v>
      </c>
      <c r="V2214" t="s">
        <v>74</v>
      </c>
    </row>
    <row r="2215" spans="1:22" hidden="1">
      <c r="A2215">
        <v>135</v>
      </c>
      <c r="B2215" s="22">
        <v>1</v>
      </c>
      <c r="C2215" s="22" t="s">
        <v>13</v>
      </c>
      <c r="D2215" s="22" t="s">
        <v>30</v>
      </c>
      <c r="E2215" s="22">
        <v>33</v>
      </c>
      <c r="F2215" s="22">
        <v>67</v>
      </c>
      <c r="G2215" s="22" t="s">
        <v>690</v>
      </c>
      <c r="H2215" s="22" t="s">
        <v>587</v>
      </c>
      <c r="I2215" s="22">
        <v>1</v>
      </c>
      <c r="J2215" s="22">
        <v>0</v>
      </c>
      <c r="K2215" s="22">
        <v>0</v>
      </c>
      <c r="L2215" s="22">
        <v>0</v>
      </c>
      <c r="M2215" s="22" t="s">
        <v>598</v>
      </c>
      <c r="N2215" s="22" t="s">
        <v>589</v>
      </c>
      <c r="O2215" s="22">
        <v>0</v>
      </c>
      <c r="P2215" s="22">
        <v>1</v>
      </c>
      <c r="Q2215" s="22">
        <v>0</v>
      </c>
      <c r="R2215">
        <f>IFERROR(IF(I2215=1,VLOOKUP(F2215,Lookup!$A$2:$B$15,2,FALSE),0),0.5)</f>
        <v>0.5</v>
      </c>
      <c r="S2215">
        <f>IF(K2215=1,1,IFERROR(IF(H2215="pass",VLOOKUP(F2215,[1]Lookup!$D$2:$E$26,2,FALSE),0),1.6))</f>
        <v>0</v>
      </c>
      <c r="T2215" s="6">
        <v>0</v>
      </c>
      <c r="U2215" s="6">
        <f t="shared" si="34"/>
        <v>0.5</v>
      </c>
      <c r="V2215" t="s">
        <v>56</v>
      </c>
    </row>
    <row r="2216" spans="1:22" hidden="1">
      <c r="A2216">
        <v>136</v>
      </c>
      <c r="B2216" s="22">
        <v>1</v>
      </c>
      <c r="C2216" s="22" t="s">
        <v>13</v>
      </c>
      <c r="D2216" s="22" t="s">
        <v>30</v>
      </c>
      <c r="E2216" s="22">
        <v>17</v>
      </c>
      <c r="F2216" s="22">
        <v>83</v>
      </c>
      <c r="G2216" s="22" t="s">
        <v>691</v>
      </c>
      <c r="H2216" s="22" t="s">
        <v>587</v>
      </c>
      <c r="I2216" s="22">
        <v>1</v>
      </c>
      <c r="J2216" s="22">
        <v>0</v>
      </c>
      <c r="K2216" s="22">
        <v>0</v>
      </c>
      <c r="L2216" s="22">
        <v>0</v>
      </c>
      <c r="M2216" s="22" t="s">
        <v>626</v>
      </c>
      <c r="N2216" s="22" t="s">
        <v>589</v>
      </c>
      <c r="O2216" s="22">
        <v>0</v>
      </c>
      <c r="P2216" s="22">
        <v>1</v>
      </c>
      <c r="Q2216" s="22">
        <v>0</v>
      </c>
      <c r="R2216">
        <f>IFERROR(IF(I2216=1,VLOOKUP(F2216,Lookup!$A$2:$B$15,2,FALSE),0),0.5)</f>
        <v>0.5</v>
      </c>
      <c r="S2216">
        <f>IF(K2216=1,1,IFERROR(IF(H2216="pass",VLOOKUP(F2216,[1]Lookup!$D$2:$E$26,2,FALSE),0),1.6))</f>
        <v>0</v>
      </c>
      <c r="T2216" s="6">
        <v>0</v>
      </c>
      <c r="U2216" s="6">
        <f t="shared" si="34"/>
        <v>0.5</v>
      </c>
      <c r="V2216" t="s">
        <v>488</v>
      </c>
    </row>
    <row r="2217" spans="1:22" hidden="1">
      <c r="A2217">
        <v>137</v>
      </c>
      <c r="B2217" s="22">
        <v>1</v>
      </c>
      <c r="C2217" s="22" t="s">
        <v>13</v>
      </c>
      <c r="D2217" s="22" t="s">
        <v>30</v>
      </c>
      <c r="E2217" s="22">
        <v>13</v>
      </c>
      <c r="F2217" s="22">
        <v>87</v>
      </c>
      <c r="G2217" s="22" t="s">
        <v>692</v>
      </c>
      <c r="H2217" s="22" t="s">
        <v>587</v>
      </c>
      <c r="I2217" s="22">
        <v>1</v>
      </c>
      <c r="J2217" s="22">
        <v>0</v>
      </c>
      <c r="K2217" s="22">
        <v>0</v>
      </c>
      <c r="L2217" s="22">
        <v>0</v>
      </c>
      <c r="M2217" s="22" t="s">
        <v>626</v>
      </c>
      <c r="N2217" s="22" t="s">
        <v>589</v>
      </c>
      <c r="O2217" s="22">
        <v>0</v>
      </c>
      <c r="P2217" s="22">
        <v>1</v>
      </c>
      <c r="Q2217" s="22">
        <v>0</v>
      </c>
      <c r="R2217">
        <f>IFERROR(IF(I2217=1,VLOOKUP(F2217,Lookup!$A$2:$B$15,2,FALSE),0),0.5)</f>
        <v>0.6</v>
      </c>
      <c r="S2217">
        <f>IF(K2217=1,1,IFERROR(IF(H2217="pass",VLOOKUP(F2217,[1]Lookup!$D$2:$E$26,2,FALSE),0),1.6))</f>
        <v>0</v>
      </c>
      <c r="T2217" s="6">
        <v>0</v>
      </c>
      <c r="U2217" s="6">
        <f t="shared" si="34"/>
        <v>0.6</v>
      </c>
      <c r="V2217" t="s">
        <v>488</v>
      </c>
    </row>
    <row r="2218" spans="1:22" hidden="1">
      <c r="A2218">
        <v>142</v>
      </c>
      <c r="B2218" s="22">
        <v>1</v>
      </c>
      <c r="C2218" s="22" t="s">
        <v>30</v>
      </c>
      <c r="D2218" s="22" t="s">
        <v>13</v>
      </c>
      <c r="E2218" s="22">
        <v>75</v>
      </c>
      <c r="F2218" s="22">
        <v>25</v>
      </c>
      <c r="G2218" s="22" t="s">
        <v>695</v>
      </c>
      <c r="H2218" s="22" t="s">
        <v>587</v>
      </c>
      <c r="I2218" s="22">
        <v>1</v>
      </c>
      <c r="J2218" s="22">
        <v>0</v>
      </c>
      <c r="K2218" s="22">
        <v>0</v>
      </c>
      <c r="L2218" s="22">
        <v>0</v>
      </c>
      <c r="M2218" s="22" t="s">
        <v>588</v>
      </c>
      <c r="N2218" s="22" t="s">
        <v>589</v>
      </c>
      <c r="O2218" s="22">
        <v>0</v>
      </c>
      <c r="P2218" s="22">
        <v>1</v>
      </c>
      <c r="Q2218" s="22">
        <v>0</v>
      </c>
      <c r="R2218">
        <f>IFERROR(IF(I2218=1,VLOOKUP(F2218,Lookup!$A$2:$B$15,2,FALSE),0),0.5)</f>
        <v>0.5</v>
      </c>
      <c r="S2218">
        <f>IF(K2218=1,1,IFERROR(IF(H2218="pass",VLOOKUP(F2218,[1]Lookup!$D$2:$E$26,2,FALSE),0),1.6))</f>
        <v>0</v>
      </c>
      <c r="T2218" s="6">
        <v>0</v>
      </c>
      <c r="U2218" s="6">
        <f t="shared" si="34"/>
        <v>0.5</v>
      </c>
      <c r="V2218" t="s">
        <v>74</v>
      </c>
    </row>
    <row r="2219" spans="1:22" hidden="1">
      <c r="A2219">
        <v>144</v>
      </c>
      <c r="B2219" s="22">
        <v>1</v>
      </c>
      <c r="C2219" s="22" t="s">
        <v>30</v>
      </c>
      <c r="D2219" s="22" t="s">
        <v>13</v>
      </c>
      <c r="E2219" s="22">
        <v>61</v>
      </c>
      <c r="F2219" s="22">
        <v>39</v>
      </c>
      <c r="G2219" s="22" t="s">
        <v>697</v>
      </c>
      <c r="H2219" s="22" t="s">
        <v>587</v>
      </c>
      <c r="I2219" s="22">
        <v>1</v>
      </c>
      <c r="J2219" s="22">
        <v>0</v>
      </c>
      <c r="K2219" s="22">
        <v>0</v>
      </c>
      <c r="L2219" s="22">
        <v>0</v>
      </c>
      <c r="M2219" s="22" t="s">
        <v>588</v>
      </c>
      <c r="N2219" s="22" t="s">
        <v>589</v>
      </c>
      <c r="O2219" s="22">
        <v>0</v>
      </c>
      <c r="P2219" s="22">
        <v>1</v>
      </c>
      <c r="Q2219" s="22">
        <v>0</v>
      </c>
      <c r="R2219">
        <f>IFERROR(IF(I2219=1,VLOOKUP(F2219,Lookup!$A$2:$B$15,2,FALSE),0),0.5)</f>
        <v>0.5</v>
      </c>
      <c r="S2219">
        <f>IF(K2219=1,1,IFERROR(IF(H2219="pass",VLOOKUP(F2219,[1]Lookup!$D$2:$E$26,2,FALSE),0),1.6))</f>
        <v>0</v>
      </c>
      <c r="T2219" s="6">
        <v>0</v>
      </c>
      <c r="U2219" s="6">
        <f t="shared" si="34"/>
        <v>0.5</v>
      </c>
      <c r="V2219" t="s">
        <v>74</v>
      </c>
    </row>
    <row r="2220" spans="1:22" hidden="1">
      <c r="A2220">
        <v>152</v>
      </c>
      <c r="B2220" s="22">
        <v>1</v>
      </c>
      <c r="C2220" s="22" t="s">
        <v>13</v>
      </c>
      <c r="D2220" s="22" t="s">
        <v>30</v>
      </c>
      <c r="E2220" s="22">
        <v>43</v>
      </c>
      <c r="F2220" s="22">
        <v>57</v>
      </c>
      <c r="G2220" s="22" t="s">
        <v>703</v>
      </c>
      <c r="H2220" s="22" t="s">
        <v>587</v>
      </c>
      <c r="I2220" s="22">
        <v>1</v>
      </c>
      <c r="J2220" s="22">
        <v>0</v>
      </c>
      <c r="K2220" s="22">
        <v>0</v>
      </c>
      <c r="L2220" s="22">
        <v>0</v>
      </c>
      <c r="M2220" s="22" t="s">
        <v>598</v>
      </c>
      <c r="N2220" s="22" t="s">
        <v>589</v>
      </c>
      <c r="O2220" s="22">
        <v>0</v>
      </c>
      <c r="P2220" s="22">
        <v>1</v>
      </c>
      <c r="Q2220" s="22">
        <v>0</v>
      </c>
      <c r="R2220">
        <f>IFERROR(IF(I2220=1,VLOOKUP(F2220,Lookup!$A$2:$B$15,2,FALSE),0),0.5)</f>
        <v>0.5</v>
      </c>
      <c r="S2220">
        <f>IF(K2220=1,1,IFERROR(IF(H2220="pass",VLOOKUP(F2220,[1]Lookup!$D$2:$E$26,2,FALSE),0),1.6))</f>
        <v>0</v>
      </c>
      <c r="T2220" s="6">
        <v>0</v>
      </c>
      <c r="U2220" s="6">
        <f t="shared" si="34"/>
        <v>0.5</v>
      </c>
      <c r="V2220" t="s">
        <v>56</v>
      </c>
    </row>
    <row r="2221" spans="1:22" hidden="1">
      <c r="A2221">
        <v>154</v>
      </c>
      <c r="B2221" s="22">
        <v>1</v>
      </c>
      <c r="C2221" s="22" t="s">
        <v>13</v>
      </c>
      <c r="D2221" s="22" t="s">
        <v>30</v>
      </c>
      <c r="E2221" s="22">
        <v>37</v>
      </c>
      <c r="F2221" s="22">
        <v>63</v>
      </c>
      <c r="G2221" s="22" t="s">
        <v>704</v>
      </c>
      <c r="H2221" s="22" t="s">
        <v>587</v>
      </c>
      <c r="I2221" s="22">
        <v>1</v>
      </c>
      <c r="J2221" s="22">
        <v>0</v>
      </c>
      <c r="K2221" s="22">
        <v>0</v>
      </c>
      <c r="L2221" s="22">
        <v>0</v>
      </c>
      <c r="M2221" s="22" t="s">
        <v>598</v>
      </c>
      <c r="N2221" s="22" t="s">
        <v>589</v>
      </c>
      <c r="O2221" s="22">
        <v>0</v>
      </c>
      <c r="P2221" s="22">
        <v>1</v>
      </c>
      <c r="Q2221" s="22">
        <v>0</v>
      </c>
      <c r="R2221">
        <f>IFERROR(IF(I2221=1,VLOOKUP(F2221,Lookup!$A$2:$B$15,2,FALSE),0),0.5)</f>
        <v>0.5</v>
      </c>
      <c r="S2221">
        <f>IF(K2221=1,1,IFERROR(IF(H2221="pass",VLOOKUP(F2221,[1]Lookup!$D$2:$E$26,2,FALSE),0),1.6))</f>
        <v>0</v>
      </c>
      <c r="T2221" s="6">
        <v>0</v>
      </c>
      <c r="U2221" s="6">
        <f t="shared" si="34"/>
        <v>0.5</v>
      </c>
      <c r="V2221" t="s">
        <v>56</v>
      </c>
    </row>
    <row r="2222" spans="1:22" hidden="1">
      <c r="A2222">
        <v>156</v>
      </c>
      <c r="B2222" s="22">
        <v>1</v>
      </c>
      <c r="C2222" s="22" t="s">
        <v>13</v>
      </c>
      <c r="D2222" s="22" t="s">
        <v>30</v>
      </c>
      <c r="E2222" s="22">
        <v>36</v>
      </c>
      <c r="F2222" s="22">
        <v>64</v>
      </c>
      <c r="G2222" s="22" t="s">
        <v>705</v>
      </c>
      <c r="H2222" s="22" t="s">
        <v>587</v>
      </c>
      <c r="I2222" s="22">
        <v>1</v>
      </c>
      <c r="J2222" s="22">
        <v>0</v>
      </c>
      <c r="K2222" s="22">
        <v>0</v>
      </c>
      <c r="L2222" s="22">
        <v>0</v>
      </c>
      <c r="M2222" s="22" t="s">
        <v>598</v>
      </c>
      <c r="N2222" s="22" t="s">
        <v>589</v>
      </c>
      <c r="O2222" s="22">
        <v>0</v>
      </c>
      <c r="P2222" s="22">
        <v>1</v>
      </c>
      <c r="Q2222" s="22">
        <v>0</v>
      </c>
      <c r="R2222">
        <f>IFERROR(IF(I2222=1,VLOOKUP(F2222,Lookup!$A$2:$B$15,2,FALSE),0),0.5)</f>
        <v>0.5</v>
      </c>
      <c r="S2222">
        <f>IF(K2222=1,1,IFERROR(IF(H2222="pass",VLOOKUP(F2222,[1]Lookup!$D$2:$E$26,2,FALSE),0),1.6))</f>
        <v>0</v>
      </c>
      <c r="T2222" s="6">
        <v>0</v>
      </c>
      <c r="U2222" s="6">
        <f t="shared" si="34"/>
        <v>0.5</v>
      </c>
      <c r="V2222" t="s">
        <v>56</v>
      </c>
    </row>
    <row r="2223" spans="1:22" hidden="1">
      <c r="A2223">
        <v>157</v>
      </c>
      <c r="B2223" s="22">
        <v>1</v>
      </c>
      <c r="C2223" s="22" t="s">
        <v>13</v>
      </c>
      <c r="D2223" s="22" t="s">
        <v>30</v>
      </c>
      <c r="E2223" s="22">
        <v>31</v>
      </c>
      <c r="F2223" s="22">
        <v>69</v>
      </c>
      <c r="G2223" s="22" t="s">
        <v>706</v>
      </c>
      <c r="H2223" s="22" t="s">
        <v>587</v>
      </c>
      <c r="I2223" s="22">
        <v>1</v>
      </c>
      <c r="J2223" s="22">
        <v>0</v>
      </c>
      <c r="K2223" s="22">
        <v>0</v>
      </c>
      <c r="L2223" s="22">
        <v>0</v>
      </c>
      <c r="M2223" s="22" t="s">
        <v>626</v>
      </c>
      <c r="N2223" s="22" t="s">
        <v>589</v>
      </c>
      <c r="O2223" s="22">
        <v>0</v>
      </c>
      <c r="P2223" s="22">
        <v>1</v>
      </c>
      <c r="Q2223" s="22">
        <v>0</v>
      </c>
      <c r="R2223">
        <f>IFERROR(IF(I2223=1,VLOOKUP(F2223,Lookup!$A$2:$B$15,2,FALSE),0),0.5)</f>
        <v>0.5</v>
      </c>
      <c r="S2223">
        <f>IF(K2223=1,1,IFERROR(IF(H2223="pass",VLOOKUP(F2223,[1]Lookup!$D$2:$E$26,2,FALSE),0),1.6))</f>
        <v>0</v>
      </c>
      <c r="T2223" s="6">
        <v>0</v>
      </c>
      <c r="U2223" s="6">
        <f t="shared" si="34"/>
        <v>0.5</v>
      </c>
      <c r="V2223" t="s">
        <v>488</v>
      </c>
    </row>
    <row r="2224" spans="1:22" hidden="1">
      <c r="A2224">
        <v>158</v>
      </c>
      <c r="B2224" s="22">
        <v>1</v>
      </c>
      <c r="C2224" s="22" t="s">
        <v>13</v>
      </c>
      <c r="D2224" s="22" t="s">
        <v>30</v>
      </c>
      <c r="E2224" s="22">
        <v>28</v>
      </c>
      <c r="F2224" s="22">
        <v>72</v>
      </c>
      <c r="G2224" s="22" t="s">
        <v>707</v>
      </c>
      <c r="H2224" s="22" t="s">
        <v>587</v>
      </c>
      <c r="I2224" s="22">
        <v>1</v>
      </c>
      <c r="J2224" s="22">
        <v>0</v>
      </c>
      <c r="K2224" s="22">
        <v>0</v>
      </c>
      <c r="L2224" s="22">
        <v>0</v>
      </c>
      <c r="M2224" s="22" t="s">
        <v>626</v>
      </c>
      <c r="N2224" s="22" t="s">
        <v>589</v>
      </c>
      <c r="O2224" s="22">
        <v>0</v>
      </c>
      <c r="P2224" s="22">
        <v>1</v>
      </c>
      <c r="Q2224" s="22">
        <v>0</v>
      </c>
      <c r="R2224">
        <f>IFERROR(IF(I2224=1,VLOOKUP(F2224,Lookup!$A$2:$B$15,2,FALSE),0),0.5)</f>
        <v>0.5</v>
      </c>
      <c r="S2224">
        <f>IF(K2224=1,1,IFERROR(IF(H2224="pass",VLOOKUP(F2224,[1]Lookup!$D$2:$E$26,2,FALSE),0),1.6))</f>
        <v>0</v>
      </c>
      <c r="T2224" s="6">
        <v>0</v>
      </c>
      <c r="U2224" s="6">
        <f t="shared" si="34"/>
        <v>0.5</v>
      </c>
      <c r="V2224" t="s">
        <v>488</v>
      </c>
    </row>
    <row r="2225" spans="1:22" hidden="1">
      <c r="A2225">
        <v>159</v>
      </c>
      <c r="B2225" s="22">
        <v>1</v>
      </c>
      <c r="C2225" s="22" t="s">
        <v>13</v>
      </c>
      <c r="D2225" s="22" t="s">
        <v>30</v>
      </c>
      <c r="E2225" s="22">
        <v>26</v>
      </c>
      <c r="F2225" s="22">
        <v>74</v>
      </c>
      <c r="G2225" s="22" t="s">
        <v>708</v>
      </c>
      <c r="H2225" s="22" t="s">
        <v>587</v>
      </c>
      <c r="I2225" s="22">
        <v>1</v>
      </c>
      <c r="J2225" s="22">
        <v>0</v>
      </c>
      <c r="K2225" s="22">
        <v>0</v>
      </c>
      <c r="L2225" s="22">
        <v>0</v>
      </c>
      <c r="M2225" s="22" t="s">
        <v>626</v>
      </c>
      <c r="N2225" s="22" t="s">
        <v>589</v>
      </c>
      <c r="O2225" s="22">
        <v>0</v>
      </c>
      <c r="P2225" s="22">
        <v>1</v>
      </c>
      <c r="Q2225" s="22">
        <v>0</v>
      </c>
      <c r="R2225">
        <f>IFERROR(IF(I2225=1,VLOOKUP(F2225,Lookup!$A$2:$B$15,2,FALSE),0),0.5)</f>
        <v>0.5</v>
      </c>
      <c r="S2225">
        <f>IF(K2225=1,1,IFERROR(IF(H2225="pass",VLOOKUP(F2225,[1]Lookup!$D$2:$E$26,2,FALSE),0),1.6))</f>
        <v>0</v>
      </c>
      <c r="T2225" s="6">
        <v>0</v>
      </c>
      <c r="U2225" s="6">
        <f t="shared" si="34"/>
        <v>0.5</v>
      </c>
      <c r="V2225" t="s">
        <v>488</v>
      </c>
    </row>
    <row r="2226" spans="1:22" hidden="1">
      <c r="A2226">
        <v>168</v>
      </c>
      <c r="B2226" s="22">
        <v>1</v>
      </c>
      <c r="C2226" s="22" t="s">
        <v>13</v>
      </c>
      <c r="D2226" s="22" t="s">
        <v>30</v>
      </c>
      <c r="E2226" s="22">
        <v>66</v>
      </c>
      <c r="F2226" s="22">
        <v>34</v>
      </c>
      <c r="G2226" s="22" t="s">
        <v>715</v>
      </c>
      <c r="H2226" s="22" t="s">
        <v>587</v>
      </c>
      <c r="I2226" s="22">
        <v>1</v>
      </c>
      <c r="J2226" s="22">
        <v>0</v>
      </c>
      <c r="K2226" s="22">
        <v>0</v>
      </c>
      <c r="L2226" s="22">
        <v>0</v>
      </c>
      <c r="M2226" s="22" t="s">
        <v>598</v>
      </c>
      <c r="N2226" s="22" t="s">
        <v>589</v>
      </c>
      <c r="O2226" s="22">
        <v>0</v>
      </c>
      <c r="P2226" s="22">
        <v>1</v>
      </c>
      <c r="Q2226" s="22">
        <v>0</v>
      </c>
      <c r="R2226">
        <f>IFERROR(IF(I2226=1,VLOOKUP(F2226,Lookup!$A$2:$B$15,2,FALSE),0),0.5)</f>
        <v>0.5</v>
      </c>
      <c r="S2226">
        <f>IF(K2226=1,1,IFERROR(IF(H2226="pass",VLOOKUP(F2226,[1]Lookup!$D$2:$E$26,2,FALSE),0),1.6))</f>
        <v>0</v>
      </c>
      <c r="T2226" s="6">
        <v>0</v>
      </c>
      <c r="U2226" s="6">
        <f t="shared" si="34"/>
        <v>0.5</v>
      </c>
      <c r="V2226" t="s">
        <v>56</v>
      </c>
    </row>
    <row r="2227" spans="1:22" hidden="1">
      <c r="A2227">
        <v>170</v>
      </c>
      <c r="B2227" s="22">
        <v>1</v>
      </c>
      <c r="C2227" s="22" t="s">
        <v>13</v>
      </c>
      <c r="D2227" s="22" t="s">
        <v>30</v>
      </c>
      <c r="E2227" s="22">
        <v>55</v>
      </c>
      <c r="F2227" s="22">
        <v>45</v>
      </c>
      <c r="G2227" s="22" t="s">
        <v>717</v>
      </c>
      <c r="H2227" s="22" t="s">
        <v>587</v>
      </c>
      <c r="I2227" s="22">
        <v>1</v>
      </c>
      <c r="J2227" s="22">
        <v>0</v>
      </c>
      <c r="K2227" s="22">
        <v>0</v>
      </c>
      <c r="L2227" s="22">
        <v>0</v>
      </c>
      <c r="M2227" s="22" t="s">
        <v>626</v>
      </c>
      <c r="N2227" s="22" t="s">
        <v>589</v>
      </c>
      <c r="O2227" s="22">
        <v>0</v>
      </c>
      <c r="P2227" s="22">
        <v>1</v>
      </c>
      <c r="Q2227" s="22">
        <v>0</v>
      </c>
      <c r="R2227">
        <f>IFERROR(IF(I2227=1,VLOOKUP(F2227,Lookup!$A$2:$B$15,2,FALSE),0),0.5)</f>
        <v>0.5</v>
      </c>
      <c r="S2227">
        <f>IF(K2227=1,1,IFERROR(IF(H2227="pass",VLOOKUP(F2227,[1]Lookup!$D$2:$E$26,2,FALSE),0),1.6))</f>
        <v>0</v>
      </c>
      <c r="T2227" s="6">
        <v>0</v>
      </c>
      <c r="U2227" s="6">
        <f t="shared" si="34"/>
        <v>0.5</v>
      </c>
      <c r="V2227" t="s">
        <v>488</v>
      </c>
    </row>
    <row r="2228" spans="1:22" hidden="1">
      <c r="A2228">
        <v>172</v>
      </c>
      <c r="B2228" s="22">
        <v>1</v>
      </c>
      <c r="C2228" s="22" t="s">
        <v>13</v>
      </c>
      <c r="D2228" s="22" t="s">
        <v>30</v>
      </c>
      <c r="E2228" s="22">
        <v>54</v>
      </c>
      <c r="F2228" s="22">
        <v>46</v>
      </c>
      <c r="G2228" s="22" t="s">
        <v>718</v>
      </c>
      <c r="H2228" s="22" t="s">
        <v>587</v>
      </c>
      <c r="I2228" s="22">
        <v>1</v>
      </c>
      <c r="J2228" s="22">
        <v>0</v>
      </c>
      <c r="K2228" s="22">
        <v>0</v>
      </c>
      <c r="L2228" s="22">
        <v>0</v>
      </c>
      <c r="M2228" s="22" t="s">
        <v>626</v>
      </c>
      <c r="N2228" s="22" t="s">
        <v>589</v>
      </c>
      <c r="O2228" s="22">
        <v>0</v>
      </c>
      <c r="P2228" s="22">
        <v>1</v>
      </c>
      <c r="Q2228" s="22">
        <v>0</v>
      </c>
      <c r="R2228">
        <f>IFERROR(IF(I2228=1,VLOOKUP(F2228,Lookup!$A$2:$B$15,2,FALSE),0),0.5)</f>
        <v>0.5</v>
      </c>
      <c r="S2228">
        <f>IF(K2228=1,1,IFERROR(IF(H2228="pass",VLOOKUP(F2228,[1]Lookup!$D$2:$E$26,2,FALSE),0),1.6))</f>
        <v>0</v>
      </c>
      <c r="T2228" s="6">
        <v>0</v>
      </c>
      <c r="U2228" s="6">
        <f t="shared" si="34"/>
        <v>0.5</v>
      </c>
      <c r="V2228" t="s">
        <v>488</v>
      </c>
    </row>
    <row r="2229" spans="1:22" hidden="1">
      <c r="A2229">
        <v>173</v>
      </c>
      <c r="B2229" s="22">
        <v>1</v>
      </c>
      <c r="C2229" s="22" t="s">
        <v>13</v>
      </c>
      <c r="D2229" s="22" t="s">
        <v>30</v>
      </c>
      <c r="E2229" s="22">
        <v>46</v>
      </c>
      <c r="F2229" s="22">
        <v>54</v>
      </c>
      <c r="G2229" s="22" t="s">
        <v>719</v>
      </c>
      <c r="H2229" s="22" t="s">
        <v>587</v>
      </c>
      <c r="I2229" s="22">
        <v>1</v>
      </c>
      <c r="J2229" s="22">
        <v>0</v>
      </c>
      <c r="K2229" s="22">
        <v>0</v>
      </c>
      <c r="L2229" s="22">
        <v>0</v>
      </c>
      <c r="M2229" s="22" t="s">
        <v>626</v>
      </c>
      <c r="N2229" s="22" t="s">
        <v>589</v>
      </c>
      <c r="O2229" s="22">
        <v>0</v>
      </c>
      <c r="P2229" s="22">
        <v>1</v>
      </c>
      <c r="Q2229" s="22">
        <v>0</v>
      </c>
      <c r="R2229">
        <f>IFERROR(IF(I2229=1,VLOOKUP(F2229,Lookup!$A$2:$B$15,2,FALSE),0),0.5)</f>
        <v>0.5</v>
      </c>
      <c r="S2229">
        <f>IF(K2229=1,1,IFERROR(IF(H2229="pass",VLOOKUP(F2229,[1]Lookup!$D$2:$E$26,2,FALSE),0),1.6))</f>
        <v>0</v>
      </c>
      <c r="T2229" s="6">
        <v>0</v>
      </c>
      <c r="U2229" s="6">
        <f t="shared" si="34"/>
        <v>0.5</v>
      </c>
      <c r="V2229" t="s">
        <v>488</v>
      </c>
    </row>
    <row r="2230" spans="1:22" hidden="1">
      <c r="A2230">
        <v>174</v>
      </c>
      <c r="B2230" s="22">
        <v>1</v>
      </c>
      <c r="C2230" s="22" t="s">
        <v>13</v>
      </c>
      <c r="D2230" s="22" t="s">
        <v>30</v>
      </c>
      <c r="E2230" s="22">
        <v>44</v>
      </c>
      <c r="F2230" s="22">
        <v>56</v>
      </c>
      <c r="G2230" s="22" t="s">
        <v>720</v>
      </c>
      <c r="H2230" s="22" t="s">
        <v>587</v>
      </c>
      <c r="I2230" s="22">
        <v>1</v>
      </c>
      <c r="J2230" s="22">
        <v>0</v>
      </c>
      <c r="K2230" s="22">
        <v>0</v>
      </c>
      <c r="L2230" s="22">
        <v>0</v>
      </c>
      <c r="M2230" s="22" t="s">
        <v>626</v>
      </c>
      <c r="N2230" s="22" t="s">
        <v>589</v>
      </c>
      <c r="O2230" s="22">
        <v>0</v>
      </c>
      <c r="P2230" s="22">
        <v>1</v>
      </c>
      <c r="Q2230" s="22">
        <v>0</v>
      </c>
      <c r="R2230">
        <f>IFERROR(IF(I2230=1,VLOOKUP(F2230,Lookup!$A$2:$B$15,2,FALSE),0),0.5)</f>
        <v>0.5</v>
      </c>
      <c r="S2230">
        <f>IF(K2230=1,1,IFERROR(IF(H2230="pass",VLOOKUP(F2230,[1]Lookup!$D$2:$E$26,2,FALSE),0),1.6))</f>
        <v>0</v>
      </c>
      <c r="T2230" s="6">
        <v>0</v>
      </c>
      <c r="U2230" s="6">
        <f t="shared" si="34"/>
        <v>0.5</v>
      </c>
      <c r="V2230" t="s">
        <v>488</v>
      </c>
    </row>
    <row r="2231" spans="1:22" hidden="1">
      <c r="A2231">
        <v>175</v>
      </c>
      <c r="B2231" s="22">
        <v>1</v>
      </c>
      <c r="C2231" s="22" t="s">
        <v>13</v>
      </c>
      <c r="D2231" s="22" t="s">
        <v>30</v>
      </c>
      <c r="E2231" s="22">
        <v>43</v>
      </c>
      <c r="F2231" s="22">
        <v>57</v>
      </c>
      <c r="G2231" s="22" t="s">
        <v>721</v>
      </c>
      <c r="H2231" s="22" t="s">
        <v>587</v>
      </c>
      <c r="I2231" s="22">
        <v>1</v>
      </c>
      <c r="J2231" s="22">
        <v>0</v>
      </c>
      <c r="K2231" s="22">
        <v>0</v>
      </c>
      <c r="L2231" s="22">
        <v>0</v>
      </c>
      <c r="M2231" s="22" t="s">
        <v>626</v>
      </c>
      <c r="N2231" s="22" t="s">
        <v>589</v>
      </c>
      <c r="O2231" s="22">
        <v>0</v>
      </c>
      <c r="P2231" s="22">
        <v>1</v>
      </c>
      <c r="Q2231" s="22">
        <v>0</v>
      </c>
      <c r="R2231">
        <f>IFERROR(IF(I2231=1,VLOOKUP(F2231,Lookup!$A$2:$B$15,2,FALSE),0),0.5)</f>
        <v>0.5</v>
      </c>
      <c r="S2231">
        <f>IF(K2231=1,1,IFERROR(IF(H2231="pass",VLOOKUP(F2231,[1]Lookup!$D$2:$E$26,2,FALSE),0),1.6))</f>
        <v>0</v>
      </c>
      <c r="T2231" s="6">
        <v>0</v>
      </c>
      <c r="U2231" s="6">
        <f t="shared" si="34"/>
        <v>0.5</v>
      </c>
      <c r="V2231" t="s">
        <v>488</v>
      </c>
    </row>
    <row r="2232" spans="1:22" hidden="1">
      <c r="A2232">
        <v>176</v>
      </c>
      <c r="B2232" s="22">
        <v>1</v>
      </c>
      <c r="C2232" s="22" t="s">
        <v>13</v>
      </c>
      <c r="D2232" s="22" t="s">
        <v>30</v>
      </c>
      <c r="E2232" s="22">
        <v>42</v>
      </c>
      <c r="F2232" s="22">
        <v>58</v>
      </c>
      <c r="G2232" s="22" t="s">
        <v>722</v>
      </c>
      <c r="H2232" s="22" t="s">
        <v>587</v>
      </c>
      <c r="I2232" s="22">
        <v>1</v>
      </c>
      <c r="J2232" s="22">
        <v>0</v>
      </c>
      <c r="K2232" s="22">
        <v>0</v>
      </c>
      <c r="L2232" s="22">
        <v>0</v>
      </c>
      <c r="M2232" s="22" t="s">
        <v>596</v>
      </c>
      <c r="N2232" s="22" t="s">
        <v>589</v>
      </c>
      <c r="O2232" s="22">
        <v>0</v>
      </c>
      <c r="P2232" s="22">
        <v>1</v>
      </c>
      <c r="Q2232" s="22">
        <v>0</v>
      </c>
      <c r="R2232">
        <f>IFERROR(IF(I2232=1,VLOOKUP(F2232,Lookup!$A$2:$B$15,2,FALSE),0),0.5)</f>
        <v>0.5</v>
      </c>
      <c r="S2232">
        <f>IF(K2232=1,1,IFERROR(IF(H2232="pass",VLOOKUP(F2232,[1]Lookup!$D$2:$E$26,2,FALSE),0),1.6))</f>
        <v>0</v>
      </c>
      <c r="T2232" s="6">
        <v>0</v>
      </c>
      <c r="U2232" s="6">
        <f t="shared" si="34"/>
        <v>0.5</v>
      </c>
      <c r="V2232" t="s">
        <v>381</v>
      </c>
    </row>
    <row r="2233" spans="1:22" hidden="1">
      <c r="A2233">
        <v>180</v>
      </c>
      <c r="B2233" s="22">
        <v>1</v>
      </c>
      <c r="C2233" s="22" t="s">
        <v>30</v>
      </c>
      <c r="D2233" s="22" t="s">
        <v>13</v>
      </c>
      <c r="E2233" s="22">
        <v>97</v>
      </c>
      <c r="F2233" s="22">
        <v>3</v>
      </c>
      <c r="G2233" s="22" t="s">
        <v>723</v>
      </c>
      <c r="H2233" s="22" t="s">
        <v>587</v>
      </c>
      <c r="I2233" s="22">
        <v>1</v>
      </c>
      <c r="J2233" s="22">
        <v>0</v>
      </c>
      <c r="K2233" s="22">
        <v>0</v>
      </c>
      <c r="L2233" s="22">
        <v>0</v>
      </c>
      <c r="M2233" s="22" t="s">
        <v>614</v>
      </c>
      <c r="N2233" s="22" t="s">
        <v>589</v>
      </c>
      <c r="O2233" s="22">
        <v>0</v>
      </c>
      <c r="P2233" s="22">
        <v>1</v>
      </c>
      <c r="Q2233" s="22">
        <v>0</v>
      </c>
      <c r="R2233">
        <f>IFERROR(IF(I2233=1,VLOOKUP(F2233,Lookup!$A$2:$B$15,2,FALSE),0),0.5)</f>
        <v>0.5</v>
      </c>
      <c r="S2233">
        <f>IF(K2233=1,1,IFERROR(IF(H2233="pass",VLOOKUP(F2233,[1]Lookup!$D$2:$E$26,2,FALSE),0),1.6))</f>
        <v>0</v>
      </c>
      <c r="T2233" s="6">
        <v>0</v>
      </c>
      <c r="U2233" s="6">
        <f t="shared" si="34"/>
        <v>0.5</v>
      </c>
      <c r="V2233" t="s">
        <v>116</v>
      </c>
    </row>
    <row r="2234" spans="1:22" hidden="1">
      <c r="A2234">
        <v>181</v>
      </c>
      <c r="B2234" s="22">
        <v>1</v>
      </c>
      <c r="C2234" s="22" t="s">
        <v>30</v>
      </c>
      <c r="D2234" s="22" t="s">
        <v>13</v>
      </c>
      <c r="E2234" s="22">
        <v>89</v>
      </c>
      <c r="F2234" s="22">
        <v>11</v>
      </c>
      <c r="G2234" s="22" t="s">
        <v>724</v>
      </c>
      <c r="H2234" s="22" t="s">
        <v>587</v>
      </c>
      <c r="I2234" s="22">
        <v>1</v>
      </c>
      <c r="J2234" s="22">
        <v>0</v>
      </c>
      <c r="K2234" s="22">
        <v>0</v>
      </c>
      <c r="L2234" s="22">
        <v>0</v>
      </c>
      <c r="M2234" s="22" t="s">
        <v>614</v>
      </c>
      <c r="N2234" s="22" t="s">
        <v>589</v>
      </c>
      <c r="O2234" s="22">
        <v>0</v>
      </c>
      <c r="P2234" s="22">
        <v>1</v>
      </c>
      <c r="Q2234" s="22">
        <v>0</v>
      </c>
      <c r="R2234">
        <f>IFERROR(IF(I2234=1,VLOOKUP(F2234,Lookup!$A$2:$B$15,2,FALSE),0),0.5)</f>
        <v>0.5</v>
      </c>
      <c r="S2234">
        <f>IF(K2234=1,1,IFERROR(IF(H2234="pass",VLOOKUP(F2234,[1]Lookup!$D$2:$E$26,2,FALSE),0),1.6))</f>
        <v>0</v>
      </c>
      <c r="T2234" s="6">
        <v>0</v>
      </c>
      <c r="U2234" s="6">
        <f t="shared" si="34"/>
        <v>0.5</v>
      </c>
      <c r="V2234" t="s">
        <v>116</v>
      </c>
    </row>
    <row r="2235" spans="1:22" hidden="1">
      <c r="A2235">
        <v>182</v>
      </c>
      <c r="B2235" s="22">
        <v>1</v>
      </c>
      <c r="C2235" s="22" t="s">
        <v>30</v>
      </c>
      <c r="D2235" s="22" t="s">
        <v>13</v>
      </c>
      <c r="E2235" s="22">
        <v>88</v>
      </c>
      <c r="F2235" s="22">
        <v>12</v>
      </c>
      <c r="G2235" s="22" t="s">
        <v>725</v>
      </c>
      <c r="H2235" s="22" t="s">
        <v>587</v>
      </c>
      <c r="I2235" s="22">
        <v>1</v>
      </c>
      <c r="J2235" s="22">
        <v>0</v>
      </c>
      <c r="K2235" s="22">
        <v>0</v>
      </c>
      <c r="L2235" s="22">
        <v>0</v>
      </c>
      <c r="M2235" s="22" t="s">
        <v>726</v>
      </c>
      <c r="N2235" s="22" t="s">
        <v>589</v>
      </c>
      <c r="O2235" s="22">
        <v>0</v>
      </c>
      <c r="P2235" s="22">
        <v>1</v>
      </c>
      <c r="Q2235" s="22">
        <v>0</v>
      </c>
      <c r="R2235">
        <f>IFERROR(IF(I2235=1,VLOOKUP(F2235,Lookup!$A$2:$B$15,2,FALSE),0),0.5)</f>
        <v>0.5</v>
      </c>
      <c r="S2235">
        <f>IF(K2235=1,1,IFERROR(IF(H2235="pass",VLOOKUP(F2235,[1]Lookup!$D$2:$E$26,2,FALSE),0),1.6))</f>
        <v>0</v>
      </c>
      <c r="T2235" s="6">
        <v>0</v>
      </c>
      <c r="U2235" s="6">
        <f t="shared" si="34"/>
        <v>0.5</v>
      </c>
      <c r="V2235" t="s">
        <v>521</v>
      </c>
    </row>
    <row r="2236" spans="1:22" hidden="1">
      <c r="A2236">
        <v>188</v>
      </c>
      <c r="B2236" s="22">
        <v>1</v>
      </c>
      <c r="C2236" s="22" t="s">
        <v>8</v>
      </c>
      <c r="D2236" s="22" t="s">
        <v>0</v>
      </c>
      <c r="E2236" s="22">
        <v>66</v>
      </c>
      <c r="F2236" s="22">
        <v>34</v>
      </c>
      <c r="G2236" s="22" t="s">
        <v>731</v>
      </c>
      <c r="H2236" s="22" t="s">
        <v>587</v>
      </c>
      <c r="I2236" s="22">
        <v>1</v>
      </c>
      <c r="J2236" s="22">
        <v>0</v>
      </c>
      <c r="K2236" s="22">
        <v>0</v>
      </c>
      <c r="L2236" s="22">
        <v>0</v>
      </c>
      <c r="M2236" s="22" t="s">
        <v>732</v>
      </c>
      <c r="N2236" s="22" t="s">
        <v>589</v>
      </c>
      <c r="O2236" s="22">
        <v>0</v>
      </c>
      <c r="P2236" s="22">
        <v>1</v>
      </c>
      <c r="Q2236" s="22">
        <v>0</v>
      </c>
      <c r="R2236">
        <f>IFERROR(IF(I2236=1,VLOOKUP(F2236,Lookup!$A$2:$B$15,2,FALSE),0),0.5)</f>
        <v>0.5</v>
      </c>
      <c r="S2236">
        <f>IF(K2236=1,1,IFERROR(IF(H2236="pass",VLOOKUP(F2236,[1]Lookup!$D$2:$E$26,2,FALSE),0),1.6))</f>
        <v>0</v>
      </c>
      <c r="T2236" s="6">
        <v>0</v>
      </c>
      <c r="U2236" s="6">
        <f t="shared" si="34"/>
        <v>0.5</v>
      </c>
      <c r="V2236" t="s">
        <v>423</v>
      </c>
    </row>
    <row r="2237" spans="1:22" hidden="1">
      <c r="A2237">
        <v>189</v>
      </c>
      <c r="B2237" s="22">
        <v>1</v>
      </c>
      <c r="C2237" s="22" t="s">
        <v>8</v>
      </c>
      <c r="D2237" s="22" t="s">
        <v>0</v>
      </c>
      <c r="E2237" s="22">
        <v>35</v>
      </c>
      <c r="F2237" s="22">
        <v>65</v>
      </c>
      <c r="G2237" s="22" t="s">
        <v>733</v>
      </c>
      <c r="H2237" s="22" t="s">
        <v>587</v>
      </c>
      <c r="I2237" s="22">
        <v>1</v>
      </c>
      <c r="J2237" s="22">
        <v>0</v>
      </c>
      <c r="K2237" s="22">
        <v>0</v>
      </c>
      <c r="L2237" s="22">
        <v>0</v>
      </c>
      <c r="M2237" s="22" t="s">
        <v>734</v>
      </c>
      <c r="N2237" s="22" t="s">
        <v>589</v>
      </c>
      <c r="O2237" s="22">
        <v>0</v>
      </c>
      <c r="P2237" s="22">
        <v>1</v>
      </c>
      <c r="Q2237" s="22">
        <v>0</v>
      </c>
      <c r="R2237">
        <f>IFERROR(IF(I2237=1,VLOOKUP(F2237,Lookup!$A$2:$B$15,2,FALSE),0),0.5)</f>
        <v>0.5</v>
      </c>
      <c r="S2237">
        <f>IF(K2237=1,1,IFERROR(IF(H2237="pass",VLOOKUP(F2237,[1]Lookup!$D$2:$E$26,2,FALSE),0),1.6))</f>
        <v>0</v>
      </c>
      <c r="T2237" s="6">
        <v>0</v>
      </c>
      <c r="U2237" s="6">
        <f t="shared" si="34"/>
        <v>0.5</v>
      </c>
      <c r="V2237" t="s">
        <v>501</v>
      </c>
    </row>
    <row r="2238" spans="1:22" hidden="1">
      <c r="A2238">
        <v>192</v>
      </c>
      <c r="B2238" s="22">
        <v>1</v>
      </c>
      <c r="C2238" s="22" t="s">
        <v>8</v>
      </c>
      <c r="D2238" s="22" t="s">
        <v>0</v>
      </c>
      <c r="E2238" s="22">
        <v>21</v>
      </c>
      <c r="F2238" s="22">
        <v>79</v>
      </c>
      <c r="G2238" s="22" t="s">
        <v>736</v>
      </c>
      <c r="H2238" s="22" t="s">
        <v>587</v>
      </c>
      <c r="I2238" s="22">
        <v>1</v>
      </c>
      <c r="J2238" s="22">
        <v>0</v>
      </c>
      <c r="K2238" s="22">
        <v>0</v>
      </c>
      <c r="L2238" s="22">
        <v>0</v>
      </c>
      <c r="M2238" s="22" t="s">
        <v>737</v>
      </c>
      <c r="N2238" s="22" t="s">
        <v>589</v>
      </c>
      <c r="O2238" s="22">
        <v>0</v>
      </c>
      <c r="P2238" s="22">
        <v>1</v>
      </c>
      <c r="Q2238" s="22">
        <v>0</v>
      </c>
      <c r="R2238">
        <f>IFERROR(IF(I2238=1,VLOOKUP(F2238,Lookup!$A$2:$B$15,2,FALSE),0),0.5)</f>
        <v>0.5</v>
      </c>
      <c r="S2238">
        <f>IF(K2238=1,1,IFERROR(IF(H2238="pass",VLOOKUP(F2238,[1]Lookup!$D$2:$E$26,2,FALSE),0),1.6))</f>
        <v>0</v>
      </c>
      <c r="T2238" s="6">
        <v>0</v>
      </c>
      <c r="U2238" s="6">
        <f t="shared" si="34"/>
        <v>0.5</v>
      </c>
      <c r="V2238" t="s">
        <v>111</v>
      </c>
    </row>
    <row r="2239" spans="1:22" hidden="1">
      <c r="A2239">
        <v>195</v>
      </c>
      <c r="B2239" s="22">
        <v>1</v>
      </c>
      <c r="C2239" s="22" t="s">
        <v>8</v>
      </c>
      <c r="D2239" s="22" t="s">
        <v>0</v>
      </c>
      <c r="E2239" s="22">
        <v>28</v>
      </c>
      <c r="F2239" s="22">
        <v>72</v>
      </c>
      <c r="G2239" s="22" t="s">
        <v>741</v>
      </c>
      <c r="H2239" s="22" t="s">
        <v>587</v>
      </c>
      <c r="I2239" s="22">
        <v>1</v>
      </c>
      <c r="J2239" s="22">
        <v>0</v>
      </c>
      <c r="K2239" s="22">
        <v>0</v>
      </c>
      <c r="L2239" s="22">
        <v>0</v>
      </c>
      <c r="M2239" s="22" t="s">
        <v>742</v>
      </c>
      <c r="N2239" s="22" t="s">
        <v>589</v>
      </c>
      <c r="O2239" s="22">
        <v>0</v>
      </c>
      <c r="P2239" s="22">
        <v>1</v>
      </c>
      <c r="Q2239" s="22">
        <v>0</v>
      </c>
      <c r="R2239">
        <f>IFERROR(IF(I2239=1,VLOOKUP(F2239,Lookup!$A$2:$B$15,2,FALSE),0),0.5)</f>
        <v>0.5</v>
      </c>
      <c r="S2239">
        <f>IF(K2239=1,1,IFERROR(IF(H2239="pass",VLOOKUP(F2239,[1]Lookup!$D$2:$E$26,2,FALSE),0),1.6))</f>
        <v>0</v>
      </c>
      <c r="T2239" s="6">
        <v>0</v>
      </c>
      <c r="U2239" s="6">
        <f t="shared" si="34"/>
        <v>0.5</v>
      </c>
      <c r="V2239" t="s">
        <v>400</v>
      </c>
    </row>
    <row r="2240" spans="1:22" hidden="1">
      <c r="A2240">
        <v>197</v>
      </c>
      <c r="B2240" s="22">
        <v>1</v>
      </c>
      <c r="C2240" s="22" t="s">
        <v>0</v>
      </c>
      <c r="D2240" s="22" t="s">
        <v>8</v>
      </c>
      <c r="E2240" s="22">
        <v>92</v>
      </c>
      <c r="F2240" s="22">
        <v>8</v>
      </c>
      <c r="G2240" s="22" t="s">
        <v>743</v>
      </c>
      <c r="H2240" s="22" t="s">
        <v>587</v>
      </c>
      <c r="I2240" s="22">
        <v>1</v>
      </c>
      <c r="J2240" s="22">
        <v>0</v>
      </c>
      <c r="K2240" s="22">
        <v>0</v>
      </c>
      <c r="L2240" s="22">
        <v>0</v>
      </c>
      <c r="M2240" s="22" t="s">
        <v>744</v>
      </c>
      <c r="N2240" s="22" t="s">
        <v>589</v>
      </c>
      <c r="O2240" s="22">
        <v>0</v>
      </c>
      <c r="P2240" s="22">
        <v>1</v>
      </c>
      <c r="Q2240" s="22">
        <v>0</v>
      </c>
      <c r="R2240">
        <f>IFERROR(IF(I2240=1,VLOOKUP(F2240,Lookup!$A$2:$B$15,2,FALSE),0),0.5)</f>
        <v>0.5</v>
      </c>
      <c r="S2240">
        <f>IF(K2240=1,1,IFERROR(IF(H2240="pass",VLOOKUP(F2240,[1]Lookup!$D$2:$E$26,2,FALSE),0),1.6))</f>
        <v>0</v>
      </c>
      <c r="T2240" s="6">
        <v>0</v>
      </c>
      <c r="U2240" s="6">
        <f t="shared" si="34"/>
        <v>0.5</v>
      </c>
      <c r="V2240" t="s">
        <v>544</v>
      </c>
    </row>
    <row r="2241" spans="1:22" hidden="1">
      <c r="A2241">
        <v>204</v>
      </c>
      <c r="B2241" s="22">
        <v>1</v>
      </c>
      <c r="C2241" s="22" t="s">
        <v>0</v>
      </c>
      <c r="D2241" s="22" t="s">
        <v>8</v>
      </c>
      <c r="E2241" s="22">
        <v>64</v>
      </c>
      <c r="F2241" s="22">
        <v>36</v>
      </c>
      <c r="G2241" s="22" t="s">
        <v>750</v>
      </c>
      <c r="H2241" s="22" t="s">
        <v>587</v>
      </c>
      <c r="I2241" s="22">
        <v>1</v>
      </c>
      <c r="J2241" s="22">
        <v>0</v>
      </c>
      <c r="K2241" s="22">
        <v>0</v>
      </c>
      <c r="L2241" s="22">
        <v>0</v>
      </c>
      <c r="M2241" s="22" t="s">
        <v>751</v>
      </c>
      <c r="N2241" s="22" t="s">
        <v>589</v>
      </c>
      <c r="O2241" s="22">
        <v>0</v>
      </c>
      <c r="P2241" s="22">
        <v>1</v>
      </c>
      <c r="Q2241" s="22">
        <v>0</v>
      </c>
      <c r="R2241">
        <f>IFERROR(IF(I2241=1,VLOOKUP(F2241,Lookup!$A$2:$B$15,2,FALSE),0),0.5)</f>
        <v>0.5</v>
      </c>
      <c r="S2241">
        <f>IF(K2241=1,1,IFERROR(IF(H2241="pass",VLOOKUP(F2241,[1]Lookup!$D$2:$E$26,2,FALSE),0),1.6))</f>
        <v>0</v>
      </c>
      <c r="T2241" s="6">
        <v>0</v>
      </c>
      <c r="U2241" s="6">
        <f t="shared" si="34"/>
        <v>0.5</v>
      </c>
      <c r="V2241" t="s">
        <v>537</v>
      </c>
    </row>
    <row r="2242" spans="1:22" hidden="1">
      <c r="A2242">
        <v>213</v>
      </c>
      <c r="B2242" s="22">
        <v>1</v>
      </c>
      <c r="C2242" s="22" t="s">
        <v>0</v>
      </c>
      <c r="D2242" s="22" t="s">
        <v>8</v>
      </c>
      <c r="E2242" s="22">
        <v>44</v>
      </c>
      <c r="F2242" s="22">
        <v>56</v>
      </c>
      <c r="G2242" s="22" t="s">
        <v>758</v>
      </c>
      <c r="H2242" s="22" t="s">
        <v>587</v>
      </c>
      <c r="I2242" s="22">
        <v>1</v>
      </c>
      <c r="J2242" s="22">
        <v>0</v>
      </c>
      <c r="K2242" s="22">
        <v>0</v>
      </c>
      <c r="L2242" s="22">
        <v>0</v>
      </c>
      <c r="M2242" s="22" t="s">
        <v>744</v>
      </c>
      <c r="N2242" s="22" t="s">
        <v>589</v>
      </c>
      <c r="O2242" s="22">
        <v>0</v>
      </c>
      <c r="P2242" s="22">
        <v>1</v>
      </c>
      <c r="Q2242" s="22">
        <v>0</v>
      </c>
      <c r="R2242">
        <f>IFERROR(IF(I2242=1,VLOOKUP(F2242,Lookup!$A$2:$B$15,2,FALSE),0),0.5)</f>
        <v>0.5</v>
      </c>
      <c r="S2242">
        <f>IF(K2242=1,1,IFERROR(IF(H2242="pass",VLOOKUP(F2242,[1]Lookup!$D$2:$E$26,2,FALSE),0),1.6))</f>
        <v>0</v>
      </c>
      <c r="T2242" s="6">
        <v>0</v>
      </c>
      <c r="U2242" s="6">
        <f t="shared" si="34"/>
        <v>0.5</v>
      </c>
      <c r="V2242" t="s">
        <v>544</v>
      </c>
    </row>
    <row r="2243" spans="1:22" hidden="1">
      <c r="A2243">
        <v>216</v>
      </c>
      <c r="B2243" s="22">
        <v>1</v>
      </c>
      <c r="C2243" s="22" t="s">
        <v>0</v>
      </c>
      <c r="D2243" s="22" t="s">
        <v>8</v>
      </c>
      <c r="E2243" s="22">
        <v>35</v>
      </c>
      <c r="F2243" s="22">
        <v>65</v>
      </c>
      <c r="G2243" s="22" t="s">
        <v>761</v>
      </c>
      <c r="H2243" s="22" t="s">
        <v>587</v>
      </c>
      <c r="I2243" s="22">
        <v>1</v>
      </c>
      <c r="J2243" s="22">
        <v>0</v>
      </c>
      <c r="K2243" s="22">
        <v>0</v>
      </c>
      <c r="L2243" s="22">
        <v>0</v>
      </c>
      <c r="M2243" s="22" t="s">
        <v>744</v>
      </c>
      <c r="N2243" s="22" t="s">
        <v>589</v>
      </c>
      <c r="O2243" s="22">
        <v>0</v>
      </c>
      <c r="P2243" s="22">
        <v>1</v>
      </c>
      <c r="Q2243" s="22">
        <v>0</v>
      </c>
      <c r="R2243">
        <f>IFERROR(IF(I2243=1,VLOOKUP(F2243,Lookup!$A$2:$B$15,2,FALSE),0),0.5)</f>
        <v>0.5</v>
      </c>
      <c r="S2243">
        <f>IF(K2243=1,1,IFERROR(IF(H2243="pass",VLOOKUP(F2243,[1]Lookup!$D$2:$E$26,2,FALSE),0),1.6))</f>
        <v>0</v>
      </c>
      <c r="T2243" s="6">
        <v>0</v>
      </c>
      <c r="U2243" s="6">
        <f t="shared" ref="U2243:U2306" si="35">R2243+IF(S2243&gt;=3.2,S2243,IF(AND(S2243&lt;3.2,S2243&gt;=1.8),S2243*0.66+T2243*0.34,T2243))+K2243*0.4735*2</f>
        <v>0.5</v>
      </c>
      <c r="V2243" t="s">
        <v>544</v>
      </c>
    </row>
    <row r="2244" spans="1:22" hidden="1">
      <c r="A2244">
        <v>219</v>
      </c>
      <c r="B2244" s="22">
        <v>1</v>
      </c>
      <c r="C2244" s="22" t="s">
        <v>8</v>
      </c>
      <c r="D2244" s="22" t="s">
        <v>0</v>
      </c>
      <c r="E2244" s="22">
        <v>85</v>
      </c>
      <c r="F2244" s="22">
        <v>15</v>
      </c>
      <c r="G2244" s="22" t="s">
        <v>762</v>
      </c>
      <c r="H2244" s="22" t="s">
        <v>587</v>
      </c>
      <c r="I2244" s="22">
        <v>1</v>
      </c>
      <c r="J2244" s="22">
        <v>0</v>
      </c>
      <c r="K2244" s="22">
        <v>0</v>
      </c>
      <c r="L2244" s="22">
        <v>0</v>
      </c>
      <c r="M2244" s="22" t="s">
        <v>737</v>
      </c>
      <c r="N2244" s="22" t="s">
        <v>589</v>
      </c>
      <c r="O2244" s="22">
        <v>0</v>
      </c>
      <c r="P2244" s="22">
        <v>1</v>
      </c>
      <c r="Q2244" s="22">
        <v>0</v>
      </c>
      <c r="R2244">
        <f>IFERROR(IF(I2244=1,VLOOKUP(F2244,Lookup!$A$2:$B$15,2,FALSE),0),0.5)</f>
        <v>0.5</v>
      </c>
      <c r="S2244">
        <f>IF(K2244=1,1,IFERROR(IF(H2244="pass",VLOOKUP(F2244,[1]Lookup!$D$2:$E$26,2,FALSE),0),1.6))</f>
        <v>0</v>
      </c>
      <c r="T2244" s="6">
        <v>0</v>
      </c>
      <c r="U2244" s="6">
        <f t="shared" si="35"/>
        <v>0.5</v>
      </c>
      <c r="V2244" t="s">
        <v>111</v>
      </c>
    </row>
    <row r="2245" spans="1:22" hidden="1">
      <c r="A2245">
        <v>220</v>
      </c>
      <c r="B2245" s="22">
        <v>1</v>
      </c>
      <c r="C2245" s="22" t="s">
        <v>8</v>
      </c>
      <c r="D2245" s="22" t="s">
        <v>0</v>
      </c>
      <c r="E2245" s="22">
        <v>72</v>
      </c>
      <c r="F2245" s="22">
        <v>28</v>
      </c>
      <c r="G2245" s="22" t="s">
        <v>763</v>
      </c>
      <c r="H2245" s="22" t="s">
        <v>587</v>
      </c>
      <c r="I2245" s="22">
        <v>1</v>
      </c>
      <c r="J2245" s="22">
        <v>0</v>
      </c>
      <c r="K2245" s="22">
        <v>0</v>
      </c>
      <c r="L2245" s="22">
        <v>0</v>
      </c>
      <c r="M2245" s="22" t="s">
        <v>737</v>
      </c>
      <c r="N2245" s="22" t="s">
        <v>589</v>
      </c>
      <c r="O2245" s="22">
        <v>0</v>
      </c>
      <c r="P2245" s="22">
        <v>1</v>
      </c>
      <c r="Q2245" s="22">
        <v>0</v>
      </c>
      <c r="R2245">
        <f>IFERROR(IF(I2245=1,VLOOKUP(F2245,Lookup!$A$2:$B$15,2,FALSE),0),0.5)</f>
        <v>0.5</v>
      </c>
      <c r="S2245">
        <f>IF(K2245=1,1,IFERROR(IF(H2245="pass",VLOOKUP(F2245,[1]Lookup!$D$2:$E$26,2,FALSE),0),1.6))</f>
        <v>0</v>
      </c>
      <c r="T2245" s="6">
        <v>0</v>
      </c>
      <c r="U2245" s="6">
        <f t="shared" si="35"/>
        <v>0.5</v>
      </c>
      <c r="V2245" t="s">
        <v>111</v>
      </c>
    </row>
    <row r="2246" spans="1:22" hidden="1">
      <c r="A2246">
        <v>226</v>
      </c>
      <c r="B2246" s="22">
        <v>1</v>
      </c>
      <c r="C2246" s="22" t="s">
        <v>0</v>
      </c>
      <c r="D2246" s="22" t="s">
        <v>8</v>
      </c>
      <c r="E2246" s="22">
        <v>74</v>
      </c>
      <c r="F2246" s="22">
        <v>26</v>
      </c>
      <c r="G2246" s="22" t="s">
        <v>768</v>
      </c>
      <c r="H2246" s="22" t="s">
        <v>587</v>
      </c>
      <c r="I2246" s="22">
        <v>1</v>
      </c>
      <c r="J2246" s="22">
        <v>0</v>
      </c>
      <c r="K2246" s="22">
        <v>0</v>
      </c>
      <c r="L2246" s="22">
        <v>0</v>
      </c>
      <c r="M2246" s="22" t="s">
        <v>769</v>
      </c>
      <c r="N2246" s="22" t="s">
        <v>589</v>
      </c>
      <c r="O2246" s="22">
        <v>0</v>
      </c>
      <c r="P2246" s="22">
        <v>1</v>
      </c>
      <c r="Q2246" s="22">
        <v>0</v>
      </c>
      <c r="R2246">
        <f>IFERROR(IF(I2246=1,VLOOKUP(F2246,Lookup!$A$2:$B$15,2,FALSE),0),0.5)</f>
        <v>0.5</v>
      </c>
      <c r="S2246">
        <f>IF(K2246=1,1,IFERROR(IF(H2246="pass",VLOOKUP(F2246,[1]Lookup!$D$2:$E$26,2,FALSE),0),1.6))</f>
        <v>0</v>
      </c>
      <c r="T2246" s="6">
        <v>0</v>
      </c>
      <c r="U2246" s="6">
        <f t="shared" si="35"/>
        <v>0.5</v>
      </c>
      <c r="V2246" t="s">
        <v>510</v>
      </c>
    </row>
    <row r="2247" spans="1:22" hidden="1">
      <c r="A2247">
        <v>229</v>
      </c>
      <c r="B2247" s="22">
        <v>1</v>
      </c>
      <c r="C2247" s="22" t="s">
        <v>8</v>
      </c>
      <c r="D2247" s="22" t="s">
        <v>0</v>
      </c>
      <c r="E2247" s="22">
        <v>65</v>
      </c>
      <c r="F2247" s="22">
        <v>35</v>
      </c>
      <c r="G2247" s="22" t="s">
        <v>771</v>
      </c>
      <c r="H2247" s="22" t="s">
        <v>587</v>
      </c>
      <c r="I2247" s="22">
        <v>1</v>
      </c>
      <c r="J2247" s="22">
        <v>0</v>
      </c>
      <c r="K2247" s="22">
        <v>0</v>
      </c>
      <c r="L2247" s="22">
        <v>0</v>
      </c>
      <c r="M2247" s="22" t="s">
        <v>737</v>
      </c>
      <c r="N2247" s="22" t="s">
        <v>589</v>
      </c>
      <c r="O2247" s="22">
        <v>0</v>
      </c>
      <c r="P2247" s="22">
        <v>1</v>
      </c>
      <c r="Q2247" s="22">
        <v>0</v>
      </c>
      <c r="R2247">
        <f>IFERROR(IF(I2247=1,VLOOKUP(F2247,Lookup!$A$2:$B$15,2,FALSE),0),0.5)</f>
        <v>0.5</v>
      </c>
      <c r="S2247">
        <f>IF(K2247=1,1,IFERROR(IF(H2247="pass",VLOOKUP(F2247,[1]Lookup!$D$2:$E$26,2,FALSE),0),1.6))</f>
        <v>0</v>
      </c>
      <c r="T2247" s="6">
        <v>0</v>
      </c>
      <c r="U2247" s="6">
        <f t="shared" si="35"/>
        <v>0.5</v>
      </c>
      <c r="V2247" t="s">
        <v>111</v>
      </c>
    </row>
    <row r="2248" spans="1:22" hidden="1">
      <c r="A2248">
        <v>235</v>
      </c>
      <c r="B2248" s="22">
        <v>1</v>
      </c>
      <c r="C2248" s="22" t="s">
        <v>0</v>
      </c>
      <c r="D2248" s="22" t="s">
        <v>8</v>
      </c>
      <c r="E2248" s="22">
        <v>39</v>
      </c>
      <c r="F2248" s="22">
        <v>61</v>
      </c>
      <c r="G2248" s="22" t="s">
        <v>774</v>
      </c>
      <c r="H2248" s="22" t="s">
        <v>587</v>
      </c>
      <c r="I2248" s="22">
        <v>1</v>
      </c>
      <c r="J2248" s="22">
        <v>0</v>
      </c>
      <c r="K2248" s="22">
        <v>0</v>
      </c>
      <c r="L2248" s="22">
        <v>0</v>
      </c>
      <c r="M2248" s="22" t="s">
        <v>775</v>
      </c>
      <c r="N2248" s="22" t="s">
        <v>589</v>
      </c>
      <c r="O2248" s="22">
        <v>0</v>
      </c>
      <c r="P2248" s="22">
        <v>1</v>
      </c>
      <c r="Q2248" s="22">
        <v>0</v>
      </c>
      <c r="R2248">
        <f>IFERROR(IF(I2248=1,VLOOKUP(F2248,Lookup!$A$2:$B$15,2,FALSE),0),0.5)</f>
        <v>0.5</v>
      </c>
      <c r="S2248">
        <f>IF(K2248=1,1,IFERROR(IF(H2248="pass",VLOOKUP(F2248,[1]Lookup!$D$2:$E$26,2,FALSE),0),1.6))</f>
        <v>0</v>
      </c>
      <c r="T2248" s="6">
        <v>0</v>
      </c>
      <c r="U2248" s="6">
        <f t="shared" si="35"/>
        <v>0.5</v>
      </c>
      <c r="V2248" t="s">
        <v>399</v>
      </c>
    </row>
    <row r="2249" spans="1:22" hidden="1">
      <c r="A2249">
        <v>238</v>
      </c>
      <c r="B2249" s="22">
        <v>1</v>
      </c>
      <c r="C2249" s="22" t="s">
        <v>0</v>
      </c>
      <c r="D2249" s="22" t="s">
        <v>8</v>
      </c>
      <c r="E2249" s="22">
        <v>14</v>
      </c>
      <c r="F2249" s="22">
        <v>86</v>
      </c>
      <c r="G2249" s="22" t="s">
        <v>779</v>
      </c>
      <c r="H2249" s="22" t="s">
        <v>587</v>
      </c>
      <c r="I2249" s="22">
        <v>1</v>
      </c>
      <c r="J2249" s="22">
        <v>0</v>
      </c>
      <c r="K2249" s="22">
        <v>0</v>
      </c>
      <c r="L2249" s="22">
        <v>0</v>
      </c>
      <c r="M2249" s="22" t="s">
        <v>744</v>
      </c>
      <c r="N2249" s="22" t="s">
        <v>589</v>
      </c>
      <c r="O2249" s="22">
        <v>0</v>
      </c>
      <c r="P2249" s="22">
        <v>1</v>
      </c>
      <c r="Q2249" s="22">
        <v>0</v>
      </c>
      <c r="R2249">
        <f>IFERROR(IF(I2249=1,VLOOKUP(F2249,Lookup!$A$2:$B$15,2,FALSE),0),0.5)</f>
        <v>0.6</v>
      </c>
      <c r="S2249">
        <f>IF(K2249=1,1,IFERROR(IF(H2249="pass",VLOOKUP(F2249,[1]Lookup!$D$2:$E$26,2,FALSE),0),1.6))</f>
        <v>0</v>
      </c>
      <c r="T2249" s="6">
        <v>0</v>
      </c>
      <c r="U2249" s="6">
        <f t="shared" si="35"/>
        <v>0.6</v>
      </c>
      <c r="V2249" t="s">
        <v>544</v>
      </c>
    </row>
    <row r="2250" spans="1:22" hidden="1">
      <c r="A2250">
        <v>246</v>
      </c>
      <c r="B2250" s="22">
        <v>1</v>
      </c>
      <c r="C2250" s="22" t="s">
        <v>8</v>
      </c>
      <c r="D2250" s="22" t="s">
        <v>0</v>
      </c>
      <c r="E2250" s="22">
        <v>43</v>
      </c>
      <c r="F2250" s="22">
        <v>57</v>
      </c>
      <c r="G2250" s="22" t="s">
        <v>785</v>
      </c>
      <c r="H2250" s="22" t="s">
        <v>587</v>
      </c>
      <c r="I2250" s="22">
        <v>1</v>
      </c>
      <c r="J2250" s="22">
        <v>0</v>
      </c>
      <c r="K2250" s="22">
        <v>0</v>
      </c>
      <c r="L2250" s="22">
        <v>0</v>
      </c>
      <c r="M2250" s="22" t="s">
        <v>734</v>
      </c>
      <c r="N2250" s="22" t="s">
        <v>589</v>
      </c>
      <c r="O2250" s="22">
        <v>0</v>
      </c>
      <c r="P2250" s="22">
        <v>1</v>
      </c>
      <c r="Q2250" s="22">
        <v>0</v>
      </c>
      <c r="R2250">
        <f>IFERROR(IF(I2250=1,VLOOKUP(F2250,Lookup!$A$2:$B$15,2,FALSE),0),0.5)</f>
        <v>0.5</v>
      </c>
      <c r="S2250">
        <f>IF(K2250=1,1,IFERROR(IF(H2250="pass",VLOOKUP(F2250,[1]Lookup!$D$2:$E$26,2,FALSE),0),1.6))</f>
        <v>0</v>
      </c>
      <c r="T2250" s="6">
        <v>0</v>
      </c>
      <c r="U2250" s="6">
        <f t="shared" si="35"/>
        <v>0.5</v>
      </c>
      <c r="V2250" t="s">
        <v>501</v>
      </c>
    </row>
    <row r="2251" spans="1:22" hidden="1">
      <c r="A2251">
        <v>252</v>
      </c>
      <c r="B2251" s="22">
        <v>1</v>
      </c>
      <c r="C2251" s="22" t="s">
        <v>8</v>
      </c>
      <c r="D2251" s="22" t="s">
        <v>0</v>
      </c>
      <c r="E2251" s="22">
        <v>2</v>
      </c>
      <c r="F2251" s="22">
        <v>98</v>
      </c>
      <c r="G2251" s="22" t="s">
        <v>790</v>
      </c>
      <c r="H2251" s="22" t="s">
        <v>587</v>
      </c>
      <c r="I2251" s="22">
        <v>1</v>
      </c>
      <c r="J2251" s="22">
        <v>0</v>
      </c>
      <c r="K2251" s="22">
        <v>0</v>
      </c>
      <c r="L2251" s="22">
        <v>0</v>
      </c>
      <c r="M2251" s="22" t="s">
        <v>737</v>
      </c>
      <c r="N2251" s="22" t="s">
        <v>589</v>
      </c>
      <c r="O2251" s="22">
        <v>0</v>
      </c>
      <c r="P2251" s="22">
        <v>1</v>
      </c>
      <c r="Q2251" s="22">
        <v>0</v>
      </c>
      <c r="R2251">
        <f>IFERROR(IF(I2251=1,VLOOKUP(F2251,Lookup!$A$2:$B$15,2,FALSE),0),0.5)</f>
        <v>2.5</v>
      </c>
      <c r="S2251">
        <f>IF(K2251=1,1,IFERROR(IF(H2251="pass",VLOOKUP(F2251,[1]Lookup!$D$2:$E$26,2,FALSE),0),1.6))</f>
        <v>0</v>
      </c>
      <c r="T2251" s="6">
        <v>0</v>
      </c>
      <c r="U2251" s="6">
        <f t="shared" si="35"/>
        <v>2.5</v>
      </c>
      <c r="V2251" t="s">
        <v>111</v>
      </c>
    </row>
    <row r="2252" spans="1:22" hidden="1">
      <c r="A2252">
        <v>255</v>
      </c>
      <c r="B2252" s="22">
        <v>1</v>
      </c>
      <c r="C2252" s="22" t="s">
        <v>0</v>
      </c>
      <c r="D2252" s="22" t="s">
        <v>8</v>
      </c>
      <c r="E2252" s="22">
        <v>75</v>
      </c>
      <c r="F2252" s="22">
        <v>25</v>
      </c>
      <c r="G2252" s="22" t="s">
        <v>791</v>
      </c>
      <c r="H2252" s="22" t="s">
        <v>587</v>
      </c>
      <c r="I2252" s="22">
        <v>1</v>
      </c>
      <c r="J2252" s="22">
        <v>0</v>
      </c>
      <c r="K2252" s="22">
        <v>0</v>
      </c>
      <c r="L2252" s="22">
        <v>0</v>
      </c>
      <c r="M2252" s="22" t="s">
        <v>744</v>
      </c>
      <c r="N2252" s="22" t="s">
        <v>589</v>
      </c>
      <c r="O2252" s="22">
        <v>0</v>
      </c>
      <c r="P2252" s="22">
        <v>1</v>
      </c>
      <c r="Q2252" s="22">
        <v>0</v>
      </c>
      <c r="R2252">
        <f>IFERROR(IF(I2252=1,VLOOKUP(F2252,Lookup!$A$2:$B$15,2,FALSE),0),0.5)</f>
        <v>0.5</v>
      </c>
      <c r="S2252">
        <f>IF(K2252=1,1,IFERROR(IF(H2252="pass",VLOOKUP(F2252,[1]Lookup!$D$2:$E$26,2,FALSE),0),1.6))</f>
        <v>0</v>
      </c>
      <c r="T2252" s="6">
        <v>0</v>
      </c>
      <c r="U2252" s="6">
        <f t="shared" si="35"/>
        <v>0.5</v>
      </c>
      <c r="V2252" t="s">
        <v>544</v>
      </c>
    </row>
    <row r="2253" spans="1:22" hidden="1">
      <c r="A2253">
        <v>257</v>
      </c>
      <c r="B2253" s="22">
        <v>1</v>
      </c>
      <c r="C2253" s="22" t="s">
        <v>0</v>
      </c>
      <c r="D2253" s="22" t="s">
        <v>8</v>
      </c>
      <c r="E2253" s="22">
        <v>61</v>
      </c>
      <c r="F2253" s="22">
        <v>39</v>
      </c>
      <c r="G2253" s="22" t="s">
        <v>793</v>
      </c>
      <c r="H2253" s="22" t="s">
        <v>587</v>
      </c>
      <c r="I2253" s="22">
        <v>1</v>
      </c>
      <c r="J2253" s="22">
        <v>0</v>
      </c>
      <c r="K2253" s="22">
        <v>0</v>
      </c>
      <c r="L2253" s="22">
        <v>0</v>
      </c>
      <c r="M2253" s="22" t="s">
        <v>744</v>
      </c>
      <c r="N2253" s="22" t="s">
        <v>589</v>
      </c>
      <c r="O2253" s="22">
        <v>0</v>
      </c>
      <c r="P2253" s="22">
        <v>1</v>
      </c>
      <c r="Q2253" s="22">
        <v>0</v>
      </c>
      <c r="R2253">
        <f>IFERROR(IF(I2253=1,VLOOKUP(F2253,Lookup!$A$2:$B$15,2,FALSE),0),0.5)</f>
        <v>0.5</v>
      </c>
      <c r="S2253">
        <f>IF(K2253=1,1,IFERROR(IF(H2253="pass",VLOOKUP(F2253,[1]Lookup!$D$2:$E$26,2,FALSE),0),1.6))</f>
        <v>0</v>
      </c>
      <c r="T2253" s="6">
        <v>0</v>
      </c>
      <c r="U2253" s="6">
        <f t="shared" si="35"/>
        <v>0.5</v>
      </c>
      <c r="V2253" t="s">
        <v>544</v>
      </c>
    </row>
    <row r="2254" spans="1:22" hidden="1">
      <c r="A2254">
        <v>258</v>
      </c>
      <c r="B2254" s="22">
        <v>1</v>
      </c>
      <c r="C2254" s="22" t="s">
        <v>0</v>
      </c>
      <c r="D2254" s="22" t="s">
        <v>8</v>
      </c>
      <c r="E2254" s="22">
        <v>45</v>
      </c>
      <c r="F2254" s="22">
        <v>55</v>
      </c>
      <c r="G2254" s="22" t="s">
        <v>794</v>
      </c>
      <c r="H2254" s="22" t="s">
        <v>587</v>
      </c>
      <c r="I2254" s="22">
        <v>1</v>
      </c>
      <c r="J2254" s="22">
        <v>0</v>
      </c>
      <c r="K2254" s="22">
        <v>0</v>
      </c>
      <c r="L2254" s="22">
        <v>0</v>
      </c>
      <c r="M2254" s="22" t="s">
        <v>769</v>
      </c>
      <c r="N2254" s="22" t="s">
        <v>589</v>
      </c>
      <c r="O2254" s="22">
        <v>0</v>
      </c>
      <c r="P2254" s="22">
        <v>1</v>
      </c>
      <c r="Q2254" s="22">
        <v>0</v>
      </c>
      <c r="R2254">
        <f>IFERROR(IF(I2254=1,VLOOKUP(F2254,Lookup!$A$2:$B$15,2,FALSE),0),0.5)</f>
        <v>0.5</v>
      </c>
      <c r="S2254">
        <f>IF(K2254=1,1,IFERROR(IF(H2254="pass",VLOOKUP(F2254,[1]Lookup!$D$2:$E$26,2,FALSE),0),1.6))</f>
        <v>0</v>
      </c>
      <c r="T2254" s="6">
        <v>0</v>
      </c>
      <c r="U2254" s="6">
        <f t="shared" si="35"/>
        <v>0.5</v>
      </c>
      <c r="V2254" t="s">
        <v>510</v>
      </c>
    </row>
    <row r="2255" spans="1:22" hidden="1">
      <c r="A2255">
        <v>261</v>
      </c>
      <c r="B2255" s="22">
        <v>1</v>
      </c>
      <c r="C2255" s="22" t="s">
        <v>0</v>
      </c>
      <c r="D2255" s="22" t="s">
        <v>8</v>
      </c>
      <c r="E2255" s="22">
        <v>38</v>
      </c>
      <c r="F2255" s="22">
        <v>62</v>
      </c>
      <c r="G2255" s="22" t="s">
        <v>796</v>
      </c>
      <c r="H2255" s="22" t="s">
        <v>587</v>
      </c>
      <c r="I2255" s="22">
        <v>1</v>
      </c>
      <c r="J2255" s="22">
        <v>0</v>
      </c>
      <c r="K2255" s="22">
        <v>0</v>
      </c>
      <c r="L2255" s="22">
        <v>0</v>
      </c>
      <c r="M2255" s="22" t="s">
        <v>744</v>
      </c>
      <c r="N2255" s="22" t="s">
        <v>589</v>
      </c>
      <c r="O2255" s="22">
        <v>0</v>
      </c>
      <c r="P2255" s="22">
        <v>1</v>
      </c>
      <c r="Q2255" s="22">
        <v>0</v>
      </c>
      <c r="R2255">
        <f>IFERROR(IF(I2255=1,VLOOKUP(F2255,Lookup!$A$2:$B$15,2,FALSE),0),0.5)</f>
        <v>0.5</v>
      </c>
      <c r="S2255">
        <f>IF(K2255=1,1,IFERROR(IF(H2255="pass",VLOOKUP(F2255,[1]Lookup!$D$2:$E$26,2,FALSE),0),1.6))</f>
        <v>0</v>
      </c>
      <c r="T2255" s="6">
        <v>0</v>
      </c>
      <c r="U2255" s="6">
        <f t="shared" si="35"/>
        <v>0.5</v>
      </c>
      <c r="V2255" t="s">
        <v>544</v>
      </c>
    </row>
    <row r="2256" spans="1:22" hidden="1">
      <c r="A2256">
        <v>263</v>
      </c>
      <c r="B2256" s="22">
        <v>1</v>
      </c>
      <c r="C2256" s="22" t="s">
        <v>0</v>
      </c>
      <c r="D2256" s="22" t="s">
        <v>8</v>
      </c>
      <c r="E2256" s="22">
        <v>36</v>
      </c>
      <c r="F2256" s="22">
        <v>64</v>
      </c>
      <c r="G2256" s="22" t="s">
        <v>797</v>
      </c>
      <c r="H2256" s="22" t="s">
        <v>587</v>
      </c>
      <c r="I2256" s="22">
        <v>1</v>
      </c>
      <c r="J2256" s="22">
        <v>0</v>
      </c>
      <c r="K2256" s="22">
        <v>0</v>
      </c>
      <c r="L2256" s="22">
        <v>0</v>
      </c>
      <c r="M2256" s="22" t="s">
        <v>769</v>
      </c>
      <c r="N2256" s="22" t="s">
        <v>589</v>
      </c>
      <c r="O2256" s="22">
        <v>0</v>
      </c>
      <c r="P2256" s="22">
        <v>1</v>
      </c>
      <c r="Q2256" s="22">
        <v>0</v>
      </c>
      <c r="R2256">
        <f>IFERROR(IF(I2256=1,VLOOKUP(F2256,Lookup!$A$2:$B$15,2,FALSE),0),0.5)</f>
        <v>0.5</v>
      </c>
      <c r="S2256">
        <f>IF(K2256=1,1,IFERROR(IF(H2256="pass",VLOOKUP(F2256,[1]Lookup!$D$2:$E$26,2,FALSE),0),1.6))</f>
        <v>0</v>
      </c>
      <c r="T2256" s="6">
        <v>0</v>
      </c>
      <c r="U2256" s="6">
        <f t="shared" si="35"/>
        <v>0.5</v>
      </c>
      <c r="V2256" t="s">
        <v>510</v>
      </c>
    </row>
    <row r="2257" spans="1:22" hidden="1">
      <c r="A2257">
        <v>282</v>
      </c>
      <c r="B2257" s="22">
        <v>1</v>
      </c>
      <c r="C2257" s="22" t="s">
        <v>0</v>
      </c>
      <c r="D2257" s="22" t="s">
        <v>8</v>
      </c>
      <c r="E2257" s="22">
        <v>60</v>
      </c>
      <c r="F2257" s="22">
        <v>40</v>
      </c>
      <c r="G2257" s="22" t="s">
        <v>809</v>
      </c>
      <c r="H2257" s="22" t="s">
        <v>587</v>
      </c>
      <c r="I2257" s="22">
        <v>1</v>
      </c>
      <c r="J2257" s="22">
        <v>0</v>
      </c>
      <c r="K2257" s="22">
        <v>0</v>
      </c>
      <c r="L2257" s="22">
        <v>0</v>
      </c>
      <c r="M2257" s="22" t="s">
        <v>769</v>
      </c>
      <c r="N2257" s="22" t="s">
        <v>589</v>
      </c>
      <c r="O2257" s="22">
        <v>0</v>
      </c>
      <c r="P2257" s="22">
        <v>1</v>
      </c>
      <c r="Q2257" s="22">
        <v>0</v>
      </c>
      <c r="R2257">
        <f>IFERROR(IF(I2257=1,VLOOKUP(F2257,Lookup!$A$2:$B$15,2,FALSE),0),0.5)</f>
        <v>0.5</v>
      </c>
      <c r="S2257">
        <f>IF(K2257=1,1,IFERROR(IF(H2257="pass",VLOOKUP(F2257,[1]Lookup!$D$2:$E$26,2,FALSE),0),1.6))</f>
        <v>0</v>
      </c>
      <c r="T2257" s="6">
        <v>0</v>
      </c>
      <c r="U2257" s="6">
        <f t="shared" si="35"/>
        <v>0.5</v>
      </c>
      <c r="V2257" t="s">
        <v>510</v>
      </c>
    </row>
    <row r="2258" spans="1:22" hidden="1">
      <c r="A2258">
        <v>286</v>
      </c>
      <c r="B2258" s="22">
        <v>1</v>
      </c>
      <c r="C2258" s="22" t="s">
        <v>8</v>
      </c>
      <c r="D2258" s="22" t="s">
        <v>0</v>
      </c>
      <c r="E2258" s="22">
        <v>93</v>
      </c>
      <c r="F2258" s="22">
        <v>7</v>
      </c>
      <c r="G2258" s="22" t="s">
        <v>812</v>
      </c>
      <c r="H2258" s="22" t="s">
        <v>587</v>
      </c>
      <c r="I2258" s="22">
        <v>1</v>
      </c>
      <c r="J2258" s="22">
        <v>0</v>
      </c>
      <c r="K2258" s="22">
        <v>0</v>
      </c>
      <c r="L2258" s="22">
        <v>0</v>
      </c>
      <c r="M2258" s="22" t="s">
        <v>737</v>
      </c>
      <c r="N2258" s="22" t="s">
        <v>589</v>
      </c>
      <c r="O2258" s="22">
        <v>0</v>
      </c>
      <c r="P2258" s="22">
        <v>1</v>
      </c>
      <c r="Q2258" s="22">
        <v>0</v>
      </c>
      <c r="R2258">
        <f>IFERROR(IF(I2258=1,VLOOKUP(F2258,Lookup!$A$2:$B$15,2,FALSE),0),0.5)</f>
        <v>0.5</v>
      </c>
      <c r="S2258">
        <f>IF(K2258=1,1,IFERROR(IF(H2258="pass",VLOOKUP(F2258,[1]Lookup!$D$2:$E$26,2,FALSE),0),1.6))</f>
        <v>0</v>
      </c>
      <c r="T2258" s="6">
        <v>0</v>
      </c>
      <c r="U2258" s="6">
        <f t="shared" si="35"/>
        <v>0.5</v>
      </c>
      <c r="V2258" t="s">
        <v>111</v>
      </c>
    </row>
    <row r="2259" spans="1:22" hidden="1">
      <c r="A2259">
        <v>290</v>
      </c>
      <c r="B2259" s="22">
        <v>1</v>
      </c>
      <c r="C2259" s="22" t="s">
        <v>8</v>
      </c>
      <c r="D2259" s="22" t="s">
        <v>0</v>
      </c>
      <c r="E2259" s="22">
        <v>98</v>
      </c>
      <c r="F2259" s="22">
        <v>2</v>
      </c>
      <c r="G2259" s="22" t="s">
        <v>814</v>
      </c>
      <c r="H2259" s="22" t="s">
        <v>587</v>
      </c>
      <c r="I2259" s="22">
        <v>1</v>
      </c>
      <c r="J2259" s="22">
        <v>0</v>
      </c>
      <c r="K2259" s="22">
        <v>0</v>
      </c>
      <c r="L2259" s="22">
        <v>0</v>
      </c>
      <c r="M2259" s="22" t="s">
        <v>734</v>
      </c>
      <c r="N2259" s="22" t="s">
        <v>589</v>
      </c>
      <c r="O2259" s="22">
        <v>0</v>
      </c>
      <c r="P2259" s="22">
        <v>1</v>
      </c>
      <c r="Q2259" s="22">
        <v>0</v>
      </c>
      <c r="R2259">
        <f>IFERROR(IF(I2259=1,VLOOKUP(F2259,Lookup!$A$2:$B$15,2,FALSE),0),0.5)</f>
        <v>0.5</v>
      </c>
      <c r="S2259">
        <f>IF(K2259=1,1,IFERROR(IF(H2259="pass",VLOOKUP(F2259,[1]Lookup!$D$2:$E$26,2,FALSE),0),1.6))</f>
        <v>0</v>
      </c>
      <c r="T2259" s="6">
        <v>0</v>
      </c>
      <c r="U2259" s="6">
        <f t="shared" si="35"/>
        <v>0.5</v>
      </c>
      <c r="V2259" t="s">
        <v>501</v>
      </c>
    </row>
    <row r="2260" spans="1:22" hidden="1">
      <c r="A2260">
        <v>294</v>
      </c>
      <c r="B2260" s="22">
        <v>1</v>
      </c>
      <c r="C2260" s="22" t="s">
        <v>0</v>
      </c>
      <c r="D2260" s="22" t="s">
        <v>8</v>
      </c>
      <c r="E2260" s="22">
        <v>27</v>
      </c>
      <c r="F2260" s="22">
        <v>73</v>
      </c>
      <c r="G2260" s="22" t="s">
        <v>817</v>
      </c>
      <c r="H2260" s="22" t="s">
        <v>587</v>
      </c>
      <c r="I2260" s="22">
        <v>1</v>
      </c>
      <c r="J2260" s="22">
        <v>0</v>
      </c>
      <c r="K2260" s="22">
        <v>0</v>
      </c>
      <c r="L2260" s="22">
        <v>0</v>
      </c>
      <c r="M2260" s="22" t="s">
        <v>769</v>
      </c>
      <c r="N2260" s="22" t="s">
        <v>589</v>
      </c>
      <c r="O2260" s="22">
        <v>0</v>
      </c>
      <c r="P2260" s="22">
        <v>1</v>
      </c>
      <c r="Q2260" s="22">
        <v>0</v>
      </c>
      <c r="R2260">
        <f>IFERROR(IF(I2260=1,VLOOKUP(F2260,Lookup!$A$2:$B$15,2,FALSE),0),0.5)</f>
        <v>0.5</v>
      </c>
      <c r="S2260">
        <f>IF(K2260=1,1,IFERROR(IF(H2260="pass",VLOOKUP(F2260,[1]Lookup!$D$2:$E$26,2,FALSE),0),1.6))</f>
        <v>0</v>
      </c>
      <c r="T2260" s="6">
        <v>0</v>
      </c>
      <c r="U2260" s="6">
        <f t="shared" si="35"/>
        <v>0.5</v>
      </c>
      <c r="V2260" t="s">
        <v>510</v>
      </c>
    </row>
    <row r="2261" spans="1:22" hidden="1">
      <c r="A2261">
        <v>295</v>
      </c>
      <c r="B2261" s="22">
        <v>1</v>
      </c>
      <c r="C2261" s="22" t="s">
        <v>0</v>
      </c>
      <c r="D2261" s="22" t="s">
        <v>8</v>
      </c>
      <c r="E2261" s="22">
        <v>21</v>
      </c>
      <c r="F2261" s="22">
        <v>79</v>
      </c>
      <c r="G2261" s="22" t="s">
        <v>818</v>
      </c>
      <c r="H2261" s="22" t="s">
        <v>587</v>
      </c>
      <c r="I2261" s="22">
        <v>1</v>
      </c>
      <c r="J2261" s="22">
        <v>0</v>
      </c>
      <c r="K2261" s="22">
        <v>0</v>
      </c>
      <c r="L2261" s="22">
        <v>0</v>
      </c>
      <c r="M2261" s="22" t="s">
        <v>744</v>
      </c>
      <c r="N2261" s="22" t="s">
        <v>589</v>
      </c>
      <c r="O2261" s="22">
        <v>0</v>
      </c>
      <c r="P2261" s="22">
        <v>1</v>
      </c>
      <c r="Q2261" s="22">
        <v>0</v>
      </c>
      <c r="R2261">
        <f>IFERROR(IF(I2261=1,VLOOKUP(F2261,Lookup!$A$2:$B$15,2,FALSE),0),0.5)</f>
        <v>0.5</v>
      </c>
      <c r="S2261">
        <f>IF(K2261=1,1,IFERROR(IF(H2261="pass",VLOOKUP(F2261,[1]Lookup!$D$2:$E$26,2,FALSE),0),1.6))</f>
        <v>0</v>
      </c>
      <c r="T2261" s="6">
        <v>0</v>
      </c>
      <c r="U2261" s="6">
        <f t="shared" si="35"/>
        <v>0.5</v>
      </c>
      <c r="V2261" t="s">
        <v>544</v>
      </c>
    </row>
    <row r="2262" spans="1:22" hidden="1">
      <c r="A2262">
        <v>299</v>
      </c>
      <c r="B2262" s="22">
        <v>1</v>
      </c>
      <c r="C2262" s="22" t="s">
        <v>8</v>
      </c>
      <c r="D2262" s="22" t="s">
        <v>0</v>
      </c>
      <c r="E2262" s="22">
        <v>80</v>
      </c>
      <c r="F2262" s="22">
        <v>20</v>
      </c>
      <c r="G2262" s="22" t="s">
        <v>820</v>
      </c>
      <c r="H2262" s="22" t="s">
        <v>587</v>
      </c>
      <c r="I2262" s="22">
        <v>1</v>
      </c>
      <c r="J2262" s="22">
        <v>0</v>
      </c>
      <c r="K2262" s="22">
        <v>0</v>
      </c>
      <c r="L2262" s="22">
        <v>0</v>
      </c>
      <c r="M2262" s="22" t="s">
        <v>742</v>
      </c>
      <c r="N2262" s="22" t="s">
        <v>589</v>
      </c>
      <c r="O2262" s="22">
        <v>0</v>
      </c>
      <c r="P2262" s="22">
        <v>1</v>
      </c>
      <c r="Q2262" s="22">
        <v>0</v>
      </c>
      <c r="R2262">
        <f>IFERROR(IF(I2262=1,VLOOKUP(F2262,Lookup!$A$2:$B$15,2,FALSE),0),0.5)</f>
        <v>0.5</v>
      </c>
      <c r="S2262">
        <f>IF(K2262=1,1,IFERROR(IF(H2262="pass",VLOOKUP(F2262,[1]Lookup!$D$2:$E$26,2,FALSE),0),1.6))</f>
        <v>0</v>
      </c>
      <c r="T2262" s="6">
        <v>0</v>
      </c>
      <c r="U2262" s="6">
        <f t="shared" si="35"/>
        <v>0.5</v>
      </c>
      <c r="V2262" t="s">
        <v>400</v>
      </c>
    </row>
    <row r="2263" spans="1:22" hidden="1">
      <c r="A2263">
        <v>308</v>
      </c>
      <c r="B2263" s="22">
        <v>1</v>
      </c>
      <c r="C2263" s="22" t="s">
        <v>8</v>
      </c>
      <c r="D2263" s="22" t="s">
        <v>0</v>
      </c>
      <c r="E2263" s="22">
        <v>13</v>
      </c>
      <c r="F2263" s="22">
        <v>87</v>
      </c>
      <c r="G2263" s="22" t="s">
        <v>827</v>
      </c>
      <c r="H2263" s="22" t="s">
        <v>587</v>
      </c>
      <c r="I2263" s="22">
        <v>1</v>
      </c>
      <c r="J2263" s="22">
        <v>0</v>
      </c>
      <c r="K2263" s="22">
        <v>0</v>
      </c>
      <c r="L2263" s="22">
        <v>0</v>
      </c>
      <c r="M2263" s="22" t="s">
        <v>737</v>
      </c>
      <c r="N2263" s="22" t="s">
        <v>589</v>
      </c>
      <c r="O2263" s="22">
        <v>0</v>
      </c>
      <c r="P2263" s="22">
        <v>1</v>
      </c>
      <c r="Q2263" s="22">
        <v>0</v>
      </c>
      <c r="R2263">
        <f>IFERROR(IF(I2263=1,VLOOKUP(F2263,Lookup!$A$2:$B$15,2,FALSE),0),0.5)</f>
        <v>0.6</v>
      </c>
      <c r="S2263">
        <f>IF(K2263=1,1,IFERROR(IF(H2263="pass",VLOOKUP(F2263,[1]Lookup!$D$2:$E$26,2,FALSE),0),1.6))</f>
        <v>0</v>
      </c>
      <c r="T2263" s="6">
        <v>0</v>
      </c>
      <c r="U2263" s="6">
        <f t="shared" si="35"/>
        <v>0.6</v>
      </c>
      <c r="V2263" t="s">
        <v>111</v>
      </c>
    </row>
    <row r="2264" spans="1:22" hidden="1">
      <c r="A2264">
        <v>309</v>
      </c>
      <c r="B2264" s="22">
        <v>1</v>
      </c>
      <c r="C2264" s="22" t="s">
        <v>0</v>
      </c>
      <c r="D2264" s="22" t="s">
        <v>8</v>
      </c>
      <c r="E2264" s="22">
        <v>87</v>
      </c>
      <c r="F2264" s="22">
        <v>13</v>
      </c>
      <c r="G2264" s="22" t="s">
        <v>828</v>
      </c>
      <c r="H2264" s="22" t="s">
        <v>587</v>
      </c>
      <c r="I2264" s="22">
        <v>1</v>
      </c>
      <c r="J2264" s="22">
        <v>0</v>
      </c>
      <c r="K2264" s="22">
        <v>0</v>
      </c>
      <c r="L2264" s="22">
        <v>0</v>
      </c>
      <c r="M2264" s="22" t="s">
        <v>775</v>
      </c>
      <c r="N2264" s="22" t="s">
        <v>589</v>
      </c>
      <c r="O2264" s="22">
        <v>0</v>
      </c>
      <c r="P2264" s="22">
        <v>1</v>
      </c>
      <c r="Q2264" s="22">
        <v>0</v>
      </c>
      <c r="R2264">
        <f>IFERROR(IF(I2264=1,VLOOKUP(F2264,Lookup!$A$2:$B$15,2,FALSE),0),0.5)</f>
        <v>0.5</v>
      </c>
      <c r="S2264">
        <f>IF(K2264=1,1,IFERROR(IF(H2264="pass",VLOOKUP(F2264,[1]Lookup!$D$2:$E$26,2,FALSE),0),1.6))</f>
        <v>0</v>
      </c>
      <c r="T2264" s="6">
        <v>0</v>
      </c>
      <c r="U2264" s="6">
        <f t="shared" si="35"/>
        <v>0.5</v>
      </c>
      <c r="V2264" t="s">
        <v>399</v>
      </c>
    </row>
    <row r="2265" spans="1:22" hidden="1">
      <c r="A2265">
        <v>311</v>
      </c>
      <c r="B2265" s="22">
        <v>1</v>
      </c>
      <c r="C2265" s="22" t="s">
        <v>0</v>
      </c>
      <c r="D2265" s="22" t="s">
        <v>8</v>
      </c>
      <c r="E2265" s="22">
        <v>66</v>
      </c>
      <c r="F2265" s="22">
        <v>34</v>
      </c>
      <c r="G2265" s="22" t="s">
        <v>830</v>
      </c>
      <c r="H2265" s="22" t="s">
        <v>587</v>
      </c>
      <c r="I2265" s="22">
        <v>1</v>
      </c>
      <c r="J2265" s="22">
        <v>0</v>
      </c>
      <c r="K2265" s="22">
        <v>0</v>
      </c>
      <c r="L2265" s="22">
        <v>0</v>
      </c>
      <c r="M2265" s="22" t="s">
        <v>751</v>
      </c>
      <c r="N2265" s="22" t="s">
        <v>589</v>
      </c>
      <c r="O2265" s="22">
        <v>0</v>
      </c>
      <c r="P2265" s="22">
        <v>1</v>
      </c>
      <c r="Q2265" s="22">
        <v>0</v>
      </c>
      <c r="R2265">
        <f>IFERROR(IF(I2265=1,VLOOKUP(F2265,Lookup!$A$2:$B$15,2,FALSE),0),0.5)</f>
        <v>0.5</v>
      </c>
      <c r="S2265">
        <f>IF(K2265=1,1,IFERROR(IF(H2265="pass",VLOOKUP(F2265,[1]Lookup!$D$2:$E$26,2,FALSE),0),1.6))</f>
        <v>0</v>
      </c>
      <c r="T2265" s="6">
        <v>0</v>
      </c>
      <c r="U2265" s="6">
        <f t="shared" si="35"/>
        <v>0.5</v>
      </c>
      <c r="V2265" t="s">
        <v>537</v>
      </c>
    </row>
    <row r="2266" spans="1:22" hidden="1">
      <c r="A2266">
        <v>322</v>
      </c>
      <c r="B2266" s="22">
        <v>1</v>
      </c>
      <c r="C2266" s="22" t="s">
        <v>0</v>
      </c>
      <c r="D2266" s="22" t="s">
        <v>8</v>
      </c>
      <c r="E2266" s="22">
        <v>68</v>
      </c>
      <c r="F2266" s="22">
        <v>32</v>
      </c>
      <c r="G2266" s="22" t="s">
        <v>835</v>
      </c>
      <c r="H2266" s="22" t="s">
        <v>587</v>
      </c>
      <c r="I2266" s="22">
        <v>1</v>
      </c>
      <c r="J2266" s="22">
        <v>0</v>
      </c>
      <c r="K2266" s="22">
        <v>0</v>
      </c>
      <c r="L2266" s="22">
        <v>0</v>
      </c>
      <c r="M2266" s="22" t="s">
        <v>775</v>
      </c>
      <c r="N2266" s="22" t="s">
        <v>589</v>
      </c>
      <c r="O2266" s="22">
        <v>0</v>
      </c>
      <c r="P2266" s="22">
        <v>1</v>
      </c>
      <c r="Q2266" s="22">
        <v>0</v>
      </c>
      <c r="R2266">
        <f>IFERROR(IF(I2266=1,VLOOKUP(F2266,Lookup!$A$2:$B$15,2,FALSE),0),0.5)</f>
        <v>0.5</v>
      </c>
      <c r="S2266">
        <f>IF(K2266=1,1,IFERROR(IF(H2266="pass",VLOOKUP(F2266,[1]Lookup!$D$2:$E$26,2,FALSE),0),1.6))</f>
        <v>0</v>
      </c>
      <c r="T2266" s="6">
        <v>0</v>
      </c>
      <c r="U2266" s="6">
        <f t="shared" si="35"/>
        <v>0.5</v>
      </c>
      <c r="V2266" t="s">
        <v>399</v>
      </c>
    </row>
    <row r="2267" spans="1:22" hidden="1">
      <c r="A2267">
        <v>326</v>
      </c>
      <c r="B2267" s="22">
        <v>1</v>
      </c>
      <c r="C2267" s="22" t="s">
        <v>8</v>
      </c>
      <c r="D2267" s="22" t="s">
        <v>0</v>
      </c>
      <c r="E2267" s="22">
        <v>32</v>
      </c>
      <c r="F2267" s="22">
        <v>68</v>
      </c>
      <c r="G2267" s="22" t="s">
        <v>838</v>
      </c>
      <c r="H2267" s="22" t="s">
        <v>587</v>
      </c>
      <c r="I2267" s="22">
        <v>1</v>
      </c>
      <c r="J2267" s="22">
        <v>0</v>
      </c>
      <c r="K2267" s="22">
        <v>0</v>
      </c>
      <c r="L2267" s="22">
        <v>0</v>
      </c>
      <c r="M2267" s="22" t="s">
        <v>737</v>
      </c>
      <c r="N2267" s="22" t="s">
        <v>589</v>
      </c>
      <c r="O2267" s="22">
        <v>0</v>
      </c>
      <c r="P2267" s="22">
        <v>1</v>
      </c>
      <c r="Q2267" s="22">
        <v>0</v>
      </c>
      <c r="R2267">
        <f>IFERROR(IF(I2267=1,VLOOKUP(F2267,Lookup!$A$2:$B$15,2,FALSE),0),0.5)</f>
        <v>0.5</v>
      </c>
      <c r="S2267">
        <f>IF(K2267=1,1,IFERROR(IF(H2267="pass",VLOOKUP(F2267,[1]Lookup!$D$2:$E$26,2,FALSE),0),1.6))</f>
        <v>0</v>
      </c>
      <c r="T2267" s="6">
        <v>0</v>
      </c>
      <c r="U2267" s="6">
        <f t="shared" si="35"/>
        <v>0.5</v>
      </c>
      <c r="V2267" t="s">
        <v>111</v>
      </c>
    </row>
    <row r="2268" spans="1:22" hidden="1">
      <c r="A2268">
        <v>329</v>
      </c>
      <c r="B2268" s="22">
        <v>1</v>
      </c>
      <c r="C2268" s="22" t="s">
        <v>8</v>
      </c>
      <c r="D2268" s="22" t="s">
        <v>0</v>
      </c>
      <c r="E2268" s="22">
        <v>15</v>
      </c>
      <c r="F2268" s="22">
        <v>85</v>
      </c>
      <c r="G2268" s="22" t="s">
        <v>840</v>
      </c>
      <c r="H2268" s="22" t="s">
        <v>587</v>
      </c>
      <c r="I2268" s="22">
        <v>1</v>
      </c>
      <c r="J2268" s="22">
        <v>0</v>
      </c>
      <c r="K2268" s="22">
        <v>0</v>
      </c>
      <c r="L2268" s="22">
        <v>0</v>
      </c>
      <c r="M2268" s="22" t="s">
        <v>737</v>
      </c>
      <c r="N2268" s="22" t="s">
        <v>589</v>
      </c>
      <c r="O2268" s="22">
        <v>0</v>
      </c>
      <c r="P2268" s="22">
        <v>1</v>
      </c>
      <c r="Q2268" s="22">
        <v>0</v>
      </c>
      <c r="R2268">
        <f>IFERROR(IF(I2268=1,VLOOKUP(F2268,Lookup!$A$2:$B$15,2,FALSE),0),0.5)</f>
        <v>0.5</v>
      </c>
      <c r="S2268">
        <f>IF(K2268=1,1,IFERROR(IF(H2268="pass",VLOOKUP(F2268,[1]Lookup!$D$2:$E$26,2,FALSE),0),1.6))</f>
        <v>0</v>
      </c>
      <c r="T2268" s="6">
        <v>0</v>
      </c>
      <c r="U2268" s="6">
        <f t="shared" si="35"/>
        <v>0.5</v>
      </c>
      <c r="V2268" t="s">
        <v>111</v>
      </c>
    </row>
    <row r="2269" spans="1:22" hidden="1">
      <c r="A2269">
        <v>332</v>
      </c>
      <c r="B2269" s="22">
        <v>1</v>
      </c>
      <c r="C2269" s="22" t="s">
        <v>0</v>
      </c>
      <c r="D2269" s="22" t="s">
        <v>8</v>
      </c>
      <c r="E2269" s="22">
        <v>75</v>
      </c>
      <c r="F2269" s="22">
        <v>25</v>
      </c>
      <c r="G2269" s="22" t="s">
        <v>841</v>
      </c>
      <c r="H2269" s="22" t="s">
        <v>587</v>
      </c>
      <c r="I2269" s="22">
        <v>1</v>
      </c>
      <c r="J2269" s="22">
        <v>0</v>
      </c>
      <c r="K2269" s="22">
        <v>0</v>
      </c>
      <c r="L2269" s="22">
        <v>0</v>
      </c>
      <c r="M2269" s="22" t="s">
        <v>744</v>
      </c>
      <c r="N2269" s="22" t="s">
        <v>589</v>
      </c>
      <c r="O2269" s="22">
        <v>0</v>
      </c>
      <c r="P2269" s="22">
        <v>1</v>
      </c>
      <c r="Q2269" s="22">
        <v>0</v>
      </c>
      <c r="R2269">
        <f>IFERROR(IF(I2269=1,VLOOKUP(F2269,Lookup!$A$2:$B$15,2,FALSE),0),0.5)</f>
        <v>0.5</v>
      </c>
      <c r="S2269">
        <f>IF(K2269=1,1,IFERROR(IF(H2269="pass",VLOOKUP(F2269,[1]Lookup!$D$2:$E$26,2,FALSE),0),1.6))</f>
        <v>0</v>
      </c>
      <c r="T2269" s="6">
        <v>0</v>
      </c>
      <c r="U2269" s="6">
        <f t="shared" si="35"/>
        <v>0.5</v>
      </c>
      <c r="V2269" t="s">
        <v>544</v>
      </c>
    </row>
    <row r="2270" spans="1:22" hidden="1">
      <c r="A2270">
        <v>334</v>
      </c>
      <c r="B2270" s="22">
        <v>1</v>
      </c>
      <c r="C2270" s="22" t="s">
        <v>0</v>
      </c>
      <c r="D2270" s="22" t="s">
        <v>8</v>
      </c>
      <c r="E2270" s="22">
        <v>67</v>
      </c>
      <c r="F2270" s="22">
        <v>33</v>
      </c>
      <c r="G2270" s="22" t="s">
        <v>843</v>
      </c>
      <c r="H2270" s="22" t="s">
        <v>587</v>
      </c>
      <c r="I2270" s="22">
        <v>1</v>
      </c>
      <c r="J2270" s="22">
        <v>0</v>
      </c>
      <c r="K2270" s="22">
        <v>0</v>
      </c>
      <c r="L2270" s="22">
        <v>0</v>
      </c>
      <c r="M2270" s="22" t="s">
        <v>756</v>
      </c>
      <c r="N2270" s="22" t="s">
        <v>589</v>
      </c>
      <c r="O2270" s="22">
        <v>0</v>
      </c>
      <c r="P2270" s="22">
        <v>1</v>
      </c>
      <c r="Q2270" s="22">
        <v>0</v>
      </c>
      <c r="R2270">
        <f>IFERROR(IF(I2270=1,VLOOKUP(F2270,Lookup!$A$2:$B$15,2,FALSE),0),0.5)</f>
        <v>0.5</v>
      </c>
      <c r="S2270">
        <f>IF(K2270=1,1,IFERROR(IF(H2270="pass",VLOOKUP(F2270,[1]Lookup!$D$2:$E$26,2,FALSE),0),1.6))</f>
        <v>0</v>
      </c>
      <c r="T2270" s="6">
        <v>0</v>
      </c>
      <c r="U2270" s="6">
        <f t="shared" si="35"/>
        <v>0.5</v>
      </c>
      <c r="V2270" t="s">
        <v>136</v>
      </c>
    </row>
    <row r="2271" spans="1:22" hidden="1">
      <c r="A2271">
        <v>335</v>
      </c>
      <c r="B2271" s="22">
        <v>1</v>
      </c>
      <c r="C2271" s="22" t="s">
        <v>0</v>
      </c>
      <c r="D2271" s="22" t="s">
        <v>8</v>
      </c>
      <c r="E2271" s="22">
        <v>62</v>
      </c>
      <c r="F2271" s="22">
        <v>38</v>
      </c>
      <c r="G2271" s="22" t="s">
        <v>844</v>
      </c>
      <c r="H2271" s="22" t="s">
        <v>587</v>
      </c>
      <c r="I2271" s="22">
        <v>1</v>
      </c>
      <c r="J2271" s="22">
        <v>0</v>
      </c>
      <c r="K2271" s="22">
        <v>0</v>
      </c>
      <c r="L2271" s="22">
        <v>0</v>
      </c>
      <c r="M2271" s="22" t="s">
        <v>769</v>
      </c>
      <c r="N2271" s="22" t="s">
        <v>589</v>
      </c>
      <c r="O2271" s="22">
        <v>0</v>
      </c>
      <c r="P2271" s="22">
        <v>1</v>
      </c>
      <c r="Q2271" s="22">
        <v>0</v>
      </c>
      <c r="R2271">
        <f>IFERROR(IF(I2271=1,VLOOKUP(F2271,Lookup!$A$2:$B$15,2,FALSE),0),0.5)</f>
        <v>0.5</v>
      </c>
      <c r="S2271">
        <f>IF(K2271=1,1,IFERROR(IF(H2271="pass",VLOOKUP(F2271,[1]Lookup!$D$2:$E$26,2,FALSE),0),1.6))</f>
        <v>0</v>
      </c>
      <c r="T2271" s="6">
        <v>0</v>
      </c>
      <c r="U2271" s="6">
        <f t="shared" si="35"/>
        <v>0.5</v>
      </c>
      <c r="V2271" t="s">
        <v>510</v>
      </c>
    </row>
    <row r="2272" spans="1:22" hidden="1">
      <c r="A2272">
        <v>337</v>
      </c>
      <c r="B2272" s="22">
        <v>1</v>
      </c>
      <c r="C2272" s="22" t="s">
        <v>0</v>
      </c>
      <c r="D2272" s="22" t="s">
        <v>8</v>
      </c>
      <c r="E2272" s="22">
        <v>8</v>
      </c>
      <c r="F2272" s="22">
        <v>92</v>
      </c>
      <c r="G2272" s="22" t="s">
        <v>846</v>
      </c>
      <c r="H2272" s="22" t="s">
        <v>587</v>
      </c>
      <c r="I2272" s="22">
        <v>1</v>
      </c>
      <c r="J2272" s="22">
        <v>0</v>
      </c>
      <c r="K2272" s="22">
        <v>0</v>
      </c>
      <c r="L2272" s="22">
        <v>0</v>
      </c>
      <c r="M2272" s="22" t="s">
        <v>769</v>
      </c>
      <c r="N2272" s="22" t="s">
        <v>589</v>
      </c>
      <c r="O2272" s="22">
        <v>0</v>
      </c>
      <c r="P2272" s="22">
        <v>1</v>
      </c>
      <c r="Q2272" s="22">
        <v>0</v>
      </c>
      <c r="R2272">
        <f>IFERROR(IF(I2272=1,VLOOKUP(F2272,Lookup!$A$2:$B$15,2,FALSE),0),0.5)</f>
        <v>1.1000000000000001</v>
      </c>
      <c r="S2272">
        <f>IF(K2272=1,1,IFERROR(IF(H2272="pass",VLOOKUP(F2272,[1]Lookup!$D$2:$E$26,2,FALSE),0),1.6))</f>
        <v>0</v>
      </c>
      <c r="T2272" s="6">
        <v>0</v>
      </c>
      <c r="U2272" s="6">
        <f t="shared" si="35"/>
        <v>1.1000000000000001</v>
      </c>
      <c r="V2272" t="s">
        <v>510</v>
      </c>
    </row>
    <row r="2273" spans="1:22" hidden="1">
      <c r="A2273">
        <v>341</v>
      </c>
      <c r="B2273" s="22">
        <v>1</v>
      </c>
      <c r="C2273" s="22" t="s">
        <v>8</v>
      </c>
      <c r="D2273" s="22" t="s">
        <v>0</v>
      </c>
      <c r="E2273" s="22">
        <v>66</v>
      </c>
      <c r="F2273" s="22">
        <v>34</v>
      </c>
      <c r="G2273" s="22" t="s">
        <v>848</v>
      </c>
      <c r="H2273" s="22" t="s">
        <v>587</v>
      </c>
      <c r="I2273" s="22">
        <v>1</v>
      </c>
      <c r="J2273" s="22">
        <v>0</v>
      </c>
      <c r="K2273" s="22">
        <v>0</v>
      </c>
      <c r="L2273" s="22">
        <v>0</v>
      </c>
      <c r="M2273" s="22" t="s">
        <v>734</v>
      </c>
      <c r="N2273" s="22" t="s">
        <v>589</v>
      </c>
      <c r="O2273" s="22">
        <v>0</v>
      </c>
      <c r="P2273" s="22">
        <v>1</v>
      </c>
      <c r="Q2273" s="22">
        <v>0</v>
      </c>
      <c r="R2273">
        <f>IFERROR(IF(I2273=1,VLOOKUP(F2273,Lookup!$A$2:$B$15,2,FALSE),0),0.5)</f>
        <v>0.5</v>
      </c>
      <c r="S2273">
        <f>IF(K2273=1,1,IFERROR(IF(H2273="pass",VLOOKUP(F2273,[1]Lookup!$D$2:$E$26,2,FALSE),0),1.6))</f>
        <v>0</v>
      </c>
      <c r="T2273" s="6">
        <v>0</v>
      </c>
      <c r="U2273" s="6">
        <f t="shared" si="35"/>
        <v>0.5</v>
      </c>
      <c r="V2273" t="s">
        <v>501</v>
      </c>
    </row>
    <row r="2274" spans="1:22" hidden="1">
      <c r="A2274">
        <v>352</v>
      </c>
      <c r="B2274" s="22">
        <v>1</v>
      </c>
      <c r="C2274" s="22" t="s">
        <v>0</v>
      </c>
      <c r="D2274" s="22" t="s">
        <v>8</v>
      </c>
      <c r="E2274" s="22">
        <v>75</v>
      </c>
      <c r="F2274" s="22">
        <v>25</v>
      </c>
      <c r="G2274" s="22" t="s">
        <v>855</v>
      </c>
      <c r="H2274" s="22" t="s">
        <v>587</v>
      </c>
      <c r="I2274" s="22">
        <v>1</v>
      </c>
      <c r="J2274" s="22">
        <v>0</v>
      </c>
      <c r="K2274" s="22">
        <v>0</v>
      </c>
      <c r="L2274" s="22">
        <v>0</v>
      </c>
      <c r="M2274" s="22" t="s">
        <v>775</v>
      </c>
      <c r="N2274" s="22" t="s">
        <v>589</v>
      </c>
      <c r="O2274" s="22">
        <v>0</v>
      </c>
      <c r="P2274" s="22">
        <v>1</v>
      </c>
      <c r="Q2274" s="22">
        <v>0</v>
      </c>
      <c r="R2274">
        <f>IFERROR(IF(I2274=1,VLOOKUP(F2274,Lookup!$A$2:$B$15,2,FALSE),0),0.5)</f>
        <v>0.5</v>
      </c>
      <c r="S2274">
        <f>IF(K2274=1,1,IFERROR(IF(H2274="pass",VLOOKUP(F2274,[1]Lookup!$D$2:$E$26,2,FALSE),0),1.6))</f>
        <v>0</v>
      </c>
      <c r="T2274" s="6">
        <v>0</v>
      </c>
      <c r="U2274" s="6">
        <f t="shared" si="35"/>
        <v>0.5</v>
      </c>
      <c r="V2274" t="s">
        <v>399</v>
      </c>
    </row>
    <row r="2275" spans="1:22" hidden="1">
      <c r="A2275">
        <v>354</v>
      </c>
      <c r="B2275" s="22">
        <v>1</v>
      </c>
      <c r="C2275" s="22" t="s">
        <v>0</v>
      </c>
      <c r="D2275" s="22" t="s">
        <v>8</v>
      </c>
      <c r="E2275" s="22">
        <v>65</v>
      </c>
      <c r="F2275" s="22">
        <v>35</v>
      </c>
      <c r="G2275" s="22" t="s">
        <v>857</v>
      </c>
      <c r="H2275" s="22" t="s">
        <v>587</v>
      </c>
      <c r="I2275" s="22">
        <v>1</v>
      </c>
      <c r="J2275" s="22">
        <v>0</v>
      </c>
      <c r="K2275" s="22">
        <v>0</v>
      </c>
      <c r="L2275" s="22">
        <v>0</v>
      </c>
      <c r="M2275" s="22" t="s">
        <v>769</v>
      </c>
      <c r="N2275" s="22" t="s">
        <v>589</v>
      </c>
      <c r="O2275" s="22">
        <v>0</v>
      </c>
      <c r="P2275" s="22">
        <v>1</v>
      </c>
      <c r="Q2275" s="22">
        <v>0</v>
      </c>
      <c r="R2275">
        <f>IFERROR(IF(I2275=1,VLOOKUP(F2275,Lookup!$A$2:$B$15,2,FALSE),0),0.5)</f>
        <v>0.5</v>
      </c>
      <c r="S2275">
        <f>IF(K2275=1,1,IFERROR(IF(H2275="pass",VLOOKUP(F2275,[1]Lookup!$D$2:$E$26,2,FALSE),0),1.6))</f>
        <v>0</v>
      </c>
      <c r="T2275" s="6">
        <v>0</v>
      </c>
      <c r="U2275" s="6">
        <f t="shared" si="35"/>
        <v>0.5</v>
      </c>
      <c r="V2275" t="s">
        <v>510</v>
      </c>
    </row>
    <row r="2276" spans="1:22" hidden="1">
      <c r="A2276">
        <v>358</v>
      </c>
      <c r="B2276" s="22">
        <v>1</v>
      </c>
      <c r="C2276" s="22" t="s">
        <v>0</v>
      </c>
      <c r="D2276" s="22" t="s">
        <v>8</v>
      </c>
      <c r="E2276" s="22">
        <v>37</v>
      </c>
      <c r="F2276" s="22">
        <v>63</v>
      </c>
      <c r="G2276" s="22" t="s">
        <v>858</v>
      </c>
      <c r="H2276" s="22" t="s">
        <v>587</v>
      </c>
      <c r="I2276" s="22">
        <v>1</v>
      </c>
      <c r="J2276" s="22">
        <v>0</v>
      </c>
      <c r="K2276" s="22">
        <v>0</v>
      </c>
      <c r="L2276" s="22">
        <v>0</v>
      </c>
      <c r="M2276" s="22" t="s">
        <v>769</v>
      </c>
      <c r="N2276" s="22" t="s">
        <v>589</v>
      </c>
      <c r="O2276" s="22">
        <v>0</v>
      </c>
      <c r="P2276" s="22">
        <v>1</v>
      </c>
      <c r="Q2276" s="22">
        <v>0</v>
      </c>
      <c r="R2276">
        <f>IFERROR(IF(I2276=1,VLOOKUP(F2276,Lookup!$A$2:$B$15,2,FALSE),0),0.5)</f>
        <v>0.5</v>
      </c>
      <c r="S2276">
        <f>IF(K2276=1,1,IFERROR(IF(H2276="pass",VLOOKUP(F2276,[1]Lookup!$D$2:$E$26,2,FALSE),0),1.6))</f>
        <v>0</v>
      </c>
      <c r="T2276" s="6">
        <v>0</v>
      </c>
      <c r="U2276" s="6">
        <f t="shared" si="35"/>
        <v>0.5</v>
      </c>
      <c r="V2276" t="s">
        <v>510</v>
      </c>
    </row>
    <row r="2277" spans="1:22" hidden="1">
      <c r="A2277">
        <v>360</v>
      </c>
      <c r="B2277" s="22">
        <v>1</v>
      </c>
      <c r="C2277" s="22" t="s">
        <v>0</v>
      </c>
      <c r="D2277" s="22" t="s">
        <v>8</v>
      </c>
      <c r="E2277" s="22">
        <v>35</v>
      </c>
      <c r="F2277" s="22">
        <v>65</v>
      </c>
      <c r="G2277" s="22" t="s">
        <v>859</v>
      </c>
      <c r="H2277" s="22" t="s">
        <v>587</v>
      </c>
      <c r="I2277" s="22">
        <v>1</v>
      </c>
      <c r="J2277" s="22">
        <v>0</v>
      </c>
      <c r="K2277" s="22">
        <v>0</v>
      </c>
      <c r="L2277" s="22">
        <v>0</v>
      </c>
      <c r="M2277" s="22" t="s">
        <v>775</v>
      </c>
      <c r="N2277" s="22" t="s">
        <v>589</v>
      </c>
      <c r="O2277" s="22">
        <v>0</v>
      </c>
      <c r="P2277" s="22">
        <v>1</v>
      </c>
      <c r="Q2277" s="22">
        <v>0</v>
      </c>
      <c r="R2277">
        <f>IFERROR(IF(I2277=1,VLOOKUP(F2277,Lookup!$A$2:$B$15,2,FALSE),0),0.5)</f>
        <v>0.5</v>
      </c>
      <c r="S2277">
        <f>IF(K2277=1,1,IFERROR(IF(H2277="pass",VLOOKUP(F2277,[1]Lookup!$D$2:$E$26,2,FALSE),0),1.6))</f>
        <v>0</v>
      </c>
      <c r="T2277" s="6">
        <v>0</v>
      </c>
      <c r="U2277" s="6">
        <f t="shared" si="35"/>
        <v>0.5</v>
      </c>
      <c r="V2277" t="s">
        <v>399</v>
      </c>
    </row>
    <row r="2278" spans="1:22" hidden="1">
      <c r="A2278">
        <v>362</v>
      </c>
      <c r="B2278" s="22">
        <v>1</v>
      </c>
      <c r="C2278" s="22" t="s">
        <v>0</v>
      </c>
      <c r="D2278" s="22" t="s">
        <v>8</v>
      </c>
      <c r="E2278" s="22">
        <v>31</v>
      </c>
      <c r="F2278" s="22">
        <v>69</v>
      </c>
      <c r="G2278" s="22" t="s">
        <v>860</v>
      </c>
      <c r="H2278" s="22" t="s">
        <v>587</v>
      </c>
      <c r="I2278" s="22">
        <v>1</v>
      </c>
      <c r="J2278" s="22">
        <v>0</v>
      </c>
      <c r="K2278" s="22">
        <v>0</v>
      </c>
      <c r="L2278" s="22">
        <v>0</v>
      </c>
      <c r="M2278" s="22" t="s">
        <v>775</v>
      </c>
      <c r="N2278" s="22" t="s">
        <v>589</v>
      </c>
      <c r="O2278" s="22">
        <v>0</v>
      </c>
      <c r="P2278" s="22">
        <v>1</v>
      </c>
      <c r="Q2278" s="22">
        <v>0</v>
      </c>
      <c r="R2278">
        <f>IFERROR(IF(I2278=1,VLOOKUP(F2278,Lookup!$A$2:$B$15,2,FALSE),0),0.5)</f>
        <v>0.5</v>
      </c>
      <c r="S2278">
        <f>IF(K2278=1,1,IFERROR(IF(H2278="pass",VLOOKUP(F2278,[1]Lookup!$D$2:$E$26,2,FALSE),0),1.6))</f>
        <v>0</v>
      </c>
      <c r="T2278" s="6">
        <v>0</v>
      </c>
      <c r="U2278" s="6">
        <f t="shared" si="35"/>
        <v>0.5</v>
      </c>
      <c r="V2278" t="s">
        <v>399</v>
      </c>
    </row>
    <row r="2279" spans="1:22" hidden="1">
      <c r="A2279">
        <v>376</v>
      </c>
      <c r="B2279" s="22">
        <v>1</v>
      </c>
      <c r="C2279" s="22" t="s">
        <v>8</v>
      </c>
      <c r="D2279" s="22" t="s">
        <v>0</v>
      </c>
      <c r="E2279" s="22">
        <v>64</v>
      </c>
      <c r="F2279" s="22">
        <v>36</v>
      </c>
      <c r="G2279" s="22" t="s">
        <v>864</v>
      </c>
      <c r="H2279" s="22" t="s">
        <v>587</v>
      </c>
      <c r="I2279" s="22">
        <v>1</v>
      </c>
      <c r="J2279" s="22">
        <v>0</v>
      </c>
      <c r="K2279" s="22">
        <v>0</v>
      </c>
      <c r="L2279" s="22">
        <v>0</v>
      </c>
      <c r="M2279" s="22" t="s">
        <v>737</v>
      </c>
      <c r="N2279" s="22" t="s">
        <v>589</v>
      </c>
      <c r="O2279" s="22">
        <v>0</v>
      </c>
      <c r="P2279" s="22">
        <v>1</v>
      </c>
      <c r="Q2279" s="22">
        <v>0</v>
      </c>
      <c r="R2279">
        <f>IFERROR(IF(I2279=1,VLOOKUP(F2279,Lookup!$A$2:$B$15,2,FALSE),0),0.5)</f>
        <v>0.5</v>
      </c>
      <c r="S2279">
        <f>IF(K2279=1,1,IFERROR(IF(H2279="pass",VLOOKUP(F2279,[1]Lookup!$D$2:$E$26,2,FALSE),0),1.6))</f>
        <v>0</v>
      </c>
      <c r="T2279" s="6">
        <v>0</v>
      </c>
      <c r="U2279" s="6">
        <f t="shared" si="35"/>
        <v>0.5</v>
      </c>
      <c r="V2279" t="s">
        <v>111</v>
      </c>
    </row>
    <row r="2280" spans="1:22" hidden="1">
      <c r="A2280">
        <v>378</v>
      </c>
      <c r="B2280" s="22">
        <v>1</v>
      </c>
      <c r="C2280" s="22" t="s">
        <v>8</v>
      </c>
      <c r="D2280" s="22" t="s">
        <v>0</v>
      </c>
      <c r="E2280" s="22">
        <v>39</v>
      </c>
      <c r="F2280" s="22">
        <v>61</v>
      </c>
      <c r="G2280" s="22" t="s">
        <v>866</v>
      </c>
      <c r="H2280" s="22" t="s">
        <v>587</v>
      </c>
      <c r="I2280" s="22">
        <v>1</v>
      </c>
      <c r="J2280" s="22">
        <v>0</v>
      </c>
      <c r="K2280" s="22">
        <v>0</v>
      </c>
      <c r="L2280" s="22">
        <v>0</v>
      </c>
      <c r="M2280" s="22" t="s">
        <v>734</v>
      </c>
      <c r="N2280" s="22" t="s">
        <v>589</v>
      </c>
      <c r="O2280" s="22">
        <v>0</v>
      </c>
      <c r="P2280" s="22">
        <v>1</v>
      </c>
      <c r="Q2280" s="22">
        <v>0</v>
      </c>
      <c r="R2280">
        <f>IFERROR(IF(I2280=1,VLOOKUP(F2280,Lookup!$A$2:$B$15,2,FALSE),0),0.5)</f>
        <v>0.5</v>
      </c>
      <c r="S2280">
        <f>IF(K2280=1,1,IFERROR(IF(H2280="pass",VLOOKUP(F2280,[1]Lookup!$D$2:$E$26,2,FALSE),0),1.6))</f>
        <v>0</v>
      </c>
      <c r="T2280" s="6">
        <v>0</v>
      </c>
      <c r="U2280" s="6">
        <f t="shared" si="35"/>
        <v>0.5</v>
      </c>
      <c r="V2280" t="s">
        <v>501</v>
      </c>
    </row>
    <row r="2281" spans="1:22" hidden="1">
      <c r="A2281">
        <v>382</v>
      </c>
      <c r="B2281" s="22">
        <v>1</v>
      </c>
      <c r="C2281" s="22" t="s">
        <v>8</v>
      </c>
      <c r="D2281" s="22" t="s">
        <v>0</v>
      </c>
      <c r="E2281" s="22">
        <v>1</v>
      </c>
      <c r="F2281" s="22">
        <v>99</v>
      </c>
      <c r="G2281" s="22" t="s">
        <v>868</v>
      </c>
      <c r="H2281" s="22" t="s">
        <v>587</v>
      </c>
      <c r="I2281" s="22">
        <v>1</v>
      </c>
      <c r="J2281" s="22">
        <v>0</v>
      </c>
      <c r="K2281" s="22">
        <v>0</v>
      </c>
      <c r="L2281" s="22">
        <v>0</v>
      </c>
      <c r="M2281" s="22" t="s">
        <v>742</v>
      </c>
      <c r="N2281" s="22" t="s">
        <v>589</v>
      </c>
      <c r="O2281" s="22">
        <v>0</v>
      </c>
      <c r="P2281" s="22">
        <v>1</v>
      </c>
      <c r="Q2281" s="22">
        <v>0</v>
      </c>
      <c r="R2281">
        <f>IFERROR(IF(I2281=1,VLOOKUP(F2281,Lookup!$A$2:$B$15,2,FALSE),0),0.5)</f>
        <v>3.3</v>
      </c>
      <c r="S2281">
        <f>IF(K2281=1,1,IFERROR(IF(H2281="pass",VLOOKUP(F2281,[1]Lookup!$D$2:$E$26,2,FALSE),0),1.6))</f>
        <v>0</v>
      </c>
      <c r="T2281" s="6">
        <v>0</v>
      </c>
      <c r="U2281" s="6">
        <f t="shared" si="35"/>
        <v>3.3</v>
      </c>
      <c r="V2281" t="s">
        <v>400</v>
      </c>
    </row>
    <row r="2282" spans="1:22" hidden="1">
      <c r="A2282">
        <v>390</v>
      </c>
      <c r="B2282" s="22">
        <v>1</v>
      </c>
      <c r="C2282" s="22" t="s">
        <v>0</v>
      </c>
      <c r="D2282" s="22" t="s">
        <v>8</v>
      </c>
      <c r="E2282" s="22">
        <v>70</v>
      </c>
      <c r="F2282" s="22">
        <v>30</v>
      </c>
      <c r="G2282" s="22" t="s">
        <v>873</v>
      </c>
      <c r="H2282" s="22" t="s">
        <v>587</v>
      </c>
      <c r="I2282" s="22">
        <v>1</v>
      </c>
      <c r="J2282" s="22">
        <v>0</v>
      </c>
      <c r="K2282" s="22">
        <v>0</v>
      </c>
      <c r="L2282" s="22">
        <v>0</v>
      </c>
      <c r="M2282" s="22" t="s">
        <v>769</v>
      </c>
      <c r="N2282" s="22" t="s">
        <v>589</v>
      </c>
      <c r="O2282" s="22">
        <v>0</v>
      </c>
      <c r="P2282" s="22">
        <v>1</v>
      </c>
      <c r="Q2282" s="22">
        <v>0</v>
      </c>
      <c r="R2282">
        <f>IFERROR(IF(I2282=1,VLOOKUP(F2282,Lookup!$A$2:$B$15,2,FALSE),0),0.5)</f>
        <v>0.5</v>
      </c>
      <c r="S2282">
        <f>IF(K2282=1,1,IFERROR(IF(H2282="pass",VLOOKUP(F2282,[1]Lookup!$D$2:$E$26,2,FALSE),0),1.6))</f>
        <v>0</v>
      </c>
      <c r="T2282" s="6">
        <v>0</v>
      </c>
      <c r="U2282" s="6">
        <f t="shared" si="35"/>
        <v>0.5</v>
      </c>
      <c r="V2282" t="s">
        <v>510</v>
      </c>
    </row>
    <row r="2283" spans="1:22" hidden="1">
      <c r="A2283">
        <v>393</v>
      </c>
      <c r="B2283" s="22">
        <v>1</v>
      </c>
      <c r="C2283" s="22" t="s">
        <v>8</v>
      </c>
      <c r="D2283" s="22" t="s">
        <v>0</v>
      </c>
      <c r="E2283" s="22">
        <v>27</v>
      </c>
      <c r="F2283" s="22">
        <v>73</v>
      </c>
      <c r="G2283" s="22" t="s">
        <v>875</v>
      </c>
      <c r="H2283" s="22" t="s">
        <v>587</v>
      </c>
      <c r="I2283" s="22">
        <v>1</v>
      </c>
      <c r="J2283" s="22">
        <v>0</v>
      </c>
      <c r="K2283" s="22">
        <v>0</v>
      </c>
      <c r="L2283" s="22">
        <v>0</v>
      </c>
      <c r="M2283" s="22" t="s">
        <v>734</v>
      </c>
      <c r="N2283" s="22" t="s">
        <v>589</v>
      </c>
      <c r="O2283" s="22">
        <v>0</v>
      </c>
      <c r="P2283" s="22">
        <v>1</v>
      </c>
      <c r="Q2283" s="22">
        <v>0</v>
      </c>
      <c r="R2283">
        <f>IFERROR(IF(I2283=1,VLOOKUP(F2283,Lookup!$A$2:$B$15,2,FALSE),0),0.5)</f>
        <v>0.5</v>
      </c>
      <c r="S2283">
        <f>IF(K2283=1,1,IFERROR(IF(H2283="pass",VLOOKUP(F2283,[1]Lookup!$D$2:$E$26,2,FALSE),0),1.6))</f>
        <v>0</v>
      </c>
      <c r="T2283" s="6">
        <v>0</v>
      </c>
      <c r="U2283" s="6">
        <f t="shared" si="35"/>
        <v>0.5</v>
      </c>
      <c r="V2283" t="s">
        <v>501</v>
      </c>
    </row>
    <row r="2284" spans="1:22" hidden="1">
      <c r="A2284">
        <v>400</v>
      </c>
      <c r="B2284" s="22">
        <v>1</v>
      </c>
      <c r="C2284" s="22" t="s">
        <v>17</v>
      </c>
      <c r="D2284" s="22" t="s">
        <v>877</v>
      </c>
      <c r="E2284" s="22">
        <v>53</v>
      </c>
      <c r="F2284" s="22">
        <v>47</v>
      </c>
      <c r="G2284" s="22" t="s">
        <v>880</v>
      </c>
      <c r="H2284" s="22" t="s">
        <v>587</v>
      </c>
      <c r="I2284" s="22">
        <v>1</v>
      </c>
      <c r="J2284" s="22">
        <v>0</v>
      </c>
      <c r="K2284" s="22">
        <v>0</v>
      </c>
      <c r="L2284" s="22">
        <v>0</v>
      </c>
      <c r="M2284" s="22" t="s">
        <v>881</v>
      </c>
      <c r="N2284" s="22" t="s">
        <v>589</v>
      </c>
      <c r="O2284" s="22">
        <v>0</v>
      </c>
      <c r="P2284" s="22">
        <v>1</v>
      </c>
      <c r="Q2284" s="22">
        <v>0</v>
      </c>
      <c r="R2284">
        <f>IFERROR(IF(I2284=1,VLOOKUP(F2284,Lookup!$A$2:$B$15,2,FALSE),0),0.5)</f>
        <v>0.5</v>
      </c>
      <c r="S2284">
        <f>IF(K2284=1,1,IFERROR(IF(H2284="pass",VLOOKUP(F2284,[1]Lookup!$D$2:$E$26,2,FALSE),0),1.6))</f>
        <v>0</v>
      </c>
      <c r="T2284" s="6">
        <v>0</v>
      </c>
      <c r="U2284" s="6">
        <f t="shared" si="35"/>
        <v>0.5</v>
      </c>
      <c r="V2284" t="s">
        <v>80</v>
      </c>
    </row>
    <row r="2285" spans="1:22" hidden="1">
      <c r="A2285">
        <v>401</v>
      </c>
      <c r="B2285" s="22">
        <v>1</v>
      </c>
      <c r="C2285" s="22" t="s">
        <v>17</v>
      </c>
      <c r="D2285" s="22" t="s">
        <v>877</v>
      </c>
      <c r="E2285" s="22">
        <v>12</v>
      </c>
      <c r="F2285" s="22">
        <v>88</v>
      </c>
      <c r="G2285" s="22" t="s">
        <v>882</v>
      </c>
      <c r="H2285" s="22" t="s">
        <v>587</v>
      </c>
      <c r="I2285" s="22">
        <v>1</v>
      </c>
      <c r="J2285" s="22">
        <v>0</v>
      </c>
      <c r="K2285" s="22">
        <v>0</v>
      </c>
      <c r="L2285" s="22">
        <v>0</v>
      </c>
      <c r="M2285" s="22" t="s">
        <v>883</v>
      </c>
      <c r="N2285" s="22" t="s">
        <v>589</v>
      </c>
      <c r="O2285" s="22">
        <v>0</v>
      </c>
      <c r="P2285" s="22">
        <v>1</v>
      </c>
      <c r="Q2285" s="22">
        <v>0</v>
      </c>
      <c r="R2285">
        <f>IFERROR(IF(I2285=1,VLOOKUP(F2285,Lookup!$A$2:$B$15,2,FALSE),0),0.5)</f>
        <v>0.7</v>
      </c>
      <c r="S2285">
        <f>IF(K2285=1,1,IFERROR(IF(H2285="pass",VLOOKUP(F2285,[1]Lookup!$D$2:$E$26,2,FALSE),0),1.6))</f>
        <v>0</v>
      </c>
      <c r="T2285" s="6">
        <v>0</v>
      </c>
      <c r="U2285" s="6">
        <f t="shared" si="35"/>
        <v>0.7</v>
      </c>
      <c r="V2285" t="s">
        <v>476</v>
      </c>
    </row>
    <row r="2286" spans="1:22" hidden="1">
      <c r="A2286">
        <v>406</v>
      </c>
      <c r="B2286" s="22">
        <v>1</v>
      </c>
      <c r="C2286" s="22" t="s">
        <v>877</v>
      </c>
      <c r="D2286" s="22" t="s">
        <v>17</v>
      </c>
      <c r="E2286" s="22">
        <v>80</v>
      </c>
      <c r="F2286" s="22">
        <v>20</v>
      </c>
      <c r="G2286" s="22" t="s">
        <v>887</v>
      </c>
      <c r="H2286" s="22" t="s">
        <v>587</v>
      </c>
      <c r="I2286" s="22">
        <v>1</v>
      </c>
      <c r="J2286" s="22">
        <v>0</v>
      </c>
      <c r="K2286" s="22">
        <v>0</v>
      </c>
      <c r="L2286" s="22">
        <v>0</v>
      </c>
      <c r="M2286" s="22" t="s">
        <v>888</v>
      </c>
      <c r="N2286" s="22" t="s">
        <v>589</v>
      </c>
      <c r="O2286" s="22">
        <v>0</v>
      </c>
      <c r="P2286" s="22">
        <v>1</v>
      </c>
      <c r="Q2286" s="22">
        <v>0</v>
      </c>
      <c r="R2286">
        <f>IFERROR(IF(I2286=1,VLOOKUP(F2286,Lookup!$A$2:$B$15,2,FALSE),0),0.5)</f>
        <v>0.5</v>
      </c>
      <c r="S2286">
        <f>IF(K2286=1,1,IFERROR(IF(H2286="pass",VLOOKUP(F2286,[1]Lookup!$D$2:$E$26,2,FALSE),0),1.6))</f>
        <v>0</v>
      </c>
      <c r="T2286" s="6">
        <v>0</v>
      </c>
      <c r="U2286" s="6">
        <f t="shared" si="35"/>
        <v>0.5</v>
      </c>
      <c r="V2286" t="s">
        <v>73</v>
      </c>
    </row>
    <row r="2287" spans="1:22" hidden="1">
      <c r="A2287">
        <v>411</v>
      </c>
      <c r="B2287" s="22">
        <v>1</v>
      </c>
      <c r="C2287" s="22" t="s">
        <v>17</v>
      </c>
      <c r="D2287" s="22" t="s">
        <v>877</v>
      </c>
      <c r="E2287" s="22">
        <v>76</v>
      </c>
      <c r="F2287" s="22">
        <v>24</v>
      </c>
      <c r="G2287" s="22" t="s">
        <v>893</v>
      </c>
      <c r="H2287" s="22" t="s">
        <v>587</v>
      </c>
      <c r="I2287" s="22">
        <v>1</v>
      </c>
      <c r="J2287" s="22">
        <v>0</v>
      </c>
      <c r="K2287" s="22">
        <v>0</v>
      </c>
      <c r="L2287" s="22">
        <v>0</v>
      </c>
      <c r="M2287" s="22" t="s">
        <v>881</v>
      </c>
      <c r="N2287" s="22" t="s">
        <v>589</v>
      </c>
      <c r="O2287" s="22">
        <v>0</v>
      </c>
      <c r="P2287" s="22">
        <v>1</v>
      </c>
      <c r="Q2287" s="22">
        <v>0</v>
      </c>
      <c r="R2287">
        <f>IFERROR(IF(I2287=1,VLOOKUP(F2287,Lookup!$A$2:$B$15,2,FALSE),0),0.5)</f>
        <v>0.5</v>
      </c>
      <c r="S2287">
        <f>IF(K2287=1,1,IFERROR(IF(H2287="pass",VLOOKUP(F2287,[1]Lookup!$D$2:$E$26,2,FALSE),0),1.6))</f>
        <v>0</v>
      </c>
      <c r="T2287" s="6">
        <v>0</v>
      </c>
      <c r="U2287" s="6">
        <f t="shared" si="35"/>
        <v>0.5</v>
      </c>
      <c r="V2287" t="s">
        <v>80</v>
      </c>
    </row>
    <row r="2288" spans="1:22" hidden="1">
      <c r="A2288">
        <v>415</v>
      </c>
      <c r="B2288" s="22">
        <v>1</v>
      </c>
      <c r="C2288" s="22" t="s">
        <v>17</v>
      </c>
      <c r="D2288" s="22" t="s">
        <v>877</v>
      </c>
      <c r="E2288" s="22">
        <v>47</v>
      </c>
      <c r="F2288" s="22">
        <v>53</v>
      </c>
      <c r="G2288" s="22" t="s">
        <v>899</v>
      </c>
      <c r="H2288" s="22" t="s">
        <v>587</v>
      </c>
      <c r="I2288" s="22">
        <v>1</v>
      </c>
      <c r="J2288" s="22">
        <v>0</v>
      </c>
      <c r="K2288" s="22">
        <v>0</v>
      </c>
      <c r="L2288" s="22">
        <v>0</v>
      </c>
      <c r="M2288" s="22" t="s">
        <v>881</v>
      </c>
      <c r="N2288" s="22" t="s">
        <v>589</v>
      </c>
      <c r="O2288" s="22">
        <v>0</v>
      </c>
      <c r="P2288" s="22">
        <v>1</v>
      </c>
      <c r="Q2288" s="22">
        <v>0</v>
      </c>
      <c r="R2288">
        <f>IFERROR(IF(I2288=1,VLOOKUP(F2288,Lookup!$A$2:$B$15,2,FALSE),0),0.5)</f>
        <v>0.5</v>
      </c>
      <c r="S2288">
        <f>IF(K2288=1,1,IFERROR(IF(H2288="pass",VLOOKUP(F2288,[1]Lookup!$D$2:$E$26,2,FALSE),0),1.6))</f>
        <v>0</v>
      </c>
      <c r="T2288" s="6">
        <v>0</v>
      </c>
      <c r="U2288" s="6">
        <f t="shared" si="35"/>
        <v>0.5</v>
      </c>
      <c r="V2288" t="s">
        <v>80</v>
      </c>
    </row>
    <row r="2289" spans="1:22" hidden="1">
      <c r="A2289">
        <v>420</v>
      </c>
      <c r="B2289" s="22">
        <v>1</v>
      </c>
      <c r="C2289" s="22" t="s">
        <v>877</v>
      </c>
      <c r="D2289" s="22" t="s">
        <v>17</v>
      </c>
      <c r="E2289" s="22">
        <v>40</v>
      </c>
      <c r="F2289" s="22">
        <v>60</v>
      </c>
      <c r="G2289" s="22" t="s">
        <v>906</v>
      </c>
      <c r="H2289" s="22" t="s">
        <v>587</v>
      </c>
      <c r="I2289" s="22">
        <v>1</v>
      </c>
      <c r="J2289" s="22">
        <v>0</v>
      </c>
      <c r="K2289" s="22">
        <v>0</v>
      </c>
      <c r="L2289" s="22">
        <v>0</v>
      </c>
      <c r="M2289" s="22" t="s">
        <v>907</v>
      </c>
      <c r="N2289" s="22" t="s">
        <v>589</v>
      </c>
      <c r="O2289" s="22">
        <v>0</v>
      </c>
      <c r="P2289" s="22">
        <v>1</v>
      </c>
      <c r="Q2289" s="22">
        <v>0</v>
      </c>
      <c r="R2289">
        <f>IFERROR(IF(I2289=1,VLOOKUP(F2289,Lookup!$A$2:$B$15,2,FALSE),0),0.5)</f>
        <v>0.5</v>
      </c>
      <c r="S2289">
        <f>IF(K2289=1,1,IFERROR(IF(H2289="pass",VLOOKUP(F2289,[1]Lookup!$D$2:$E$26,2,FALSE),0),1.6))</f>
        <v>0</v>
      </c>
      <c r="T2289" s="6">
        <v>0</v>
      </c>
      <c r="U2289" s="6">
        <f t="shared" si="35"/>
        <v>0.5</v>
      </c>
      <c r="V2289" t="s">
        <v>522</v>
      </c>
    </row>
    <row r="2290" spans="1:22" hidden="1">
      <c r="A2290">
        <v>425</v>
      </c>
      <c r="B2290" s="22">
        <v>1</v>
      </c>
      <c r="C2290" s="22" t="s">
        <v>17</v>
      </c>
      <c r="D2290" s="22" t="s">
        <v>877</v>
      </c>
      <c r="E2290" s="22">
        <v>75</v>
      </c>
      <c r="F2290" s="22">
        <v>25</v>
      </c>
      <c r="G2290" s="22" t="s">
        <v>910</v>
      </c>
      <c r="H2290" s="22" t="s">
        <v>587</v>
      </c>
      <c r="I2290" s="22">
        <v>1</v>
      </c>
      <c r="J2290" s="22">
        <v>0</v>
      </c>
      <c r="K2290" s="22">
        <v>0</v>
      </c>
      <c r="L2290" s="22">
        <v>0</v>
      </c>
      <c r="M2290" s="22" t="s">
        <v>883</v>
      </c>
      <c r="N2290" s="22" t="s">
        <v>589</v>
      </c>
      <c r="O2290" s="22">
        <v>0</v>
      </c>
      <c r="P2290" s="22">
        <v>1</v>
      </c>
      <c r="Q2290" s="22">
        <v>0</v>
      </c>
      <c r="R2290">
        <f>IFERROR(IF(I2290=1,VLOOKUP(F2290,Lookup!$A$2:$B$15,2,FALSE),0),0.5)</f>
        <v>0.5</v>
      </c>
      <c r="S2290">
        <f>IF(K2290=1,1,IFERROR(IF(H2290="pass",VLOOKUP(F2290,[1]Lookup!$D$2:$E$26,2,FALSE),0),1.6))</f>
        <v>0</v>
      </c>
      <c r="T2290" s="6">
        <v>0</v>
      </c>
      <c r="U2290" s="6">
        <f t="shared" si="35"/>
        <v>0.5</v>
      </c>
      <c r="V2290" t="s">
        <v>476</v>
      </c>
    </row>
    <row r="2291" spans="1:22" hidden="1">
      <c r="A2291">
        <v>427</v>
      </c>
      <c r="B2291" s="22">
        <v>1</v>
      </c>
      <c r="C2291" s="22" t="s">
        <v>17</v>
      </c>
      <c r="D2291" s="22" t="s">
        <v>877</v>
      </c>
      <c r="E2291" s="22">
        <v>44</v>
      </c>
      <c r="F2291" s="22">
        <v>56</v>
      </c>
      <c r="G2291" s="22" t="s">
        <v>912</v>
      </c>
      <c r="H2291" s="22" t="s">
        <v>587</v>
      </c>
      <c r="I2291" s="22">
        <v>1</v>
      </c>
      <c r="J2291" s="22">
        <v>0</v>
      </c>
      <c r="K2291" s="22">
        <v>0</v>
      </c>
      <c r="L2291" s="22">
        <v>0</v>
      </c>
      <c r="M2291" s="22" t="s">
        <v>885</v>
      </c>
      <c r="N2291" s="22" t="s">
        <v>589</v>
      </c>
      <c r="O2291" s="22">
        <v>0</v>
      </c>
      <c r="P2291" s="22">
        <v>1</v>
      </c>
      <c r="Q2291" s="22">
        <v>0</v>
      </c>
      <c r="R2291">
        <f>IFERROR(IF(I2291=1,VLOOKUP(F2291,Lookup!$A$2:$B$15,2,FALSE),0),0.5)</f>
        <v>0.5</v>
      </c>
      <c r="S2291">
        <f>IF(K2291=1,1,IFERROR(IF(H2291="pass",VLOOKUP(F2291,[1]Lookup!$D$2:$E$26,2,FALSE),0),1.6))</f>
        <v>0</v>
      </c>
      <c r="T2291" s="6">
        <v>0</v>
      </c>
      <c r="U2291" s="6">
        <f t="shared" si="35"/>
        <v>0.5</v>
      </c>
      <c r="V2291" t="s">
        <v>516</v>
      </c>
    </row>
    <row r="2292" spans="1:22" hidden="1">
      <c r="A2292">
        <v>432</v>
      </c>
      <c r="B2292" s="22">
        <v>1</v>
      </c>
      <c r="C2292" s="22" t="s">
        <v>877</v>
      </c>
      <c r="D2292" s="22" t="s">
        <v>17</v>
      </c>
      <c r="E2292" s="22">
        <v>41</v>
      </c>
      <c r="F2292" s="22">
        <v>59</v>
      </c>
      <c r="G2292" s="22" t="s">
        <v>917</v>
      </c>
      <c r="H2292" s="22" t="s">
        <v>587</v>
      </c>
      <c r="I2292" s="22">
        <v>1</v>
      </c>
      <c r="J2292" s="22">
        <v>0</v>
      </c>
      <c r="K2292" s="22">
        <v>0</v>
      </c>
      <c r="L2292" s="22">
        <v>0</v>
      </c>
      <c r="M2292" s="22" t="s">
        <v>888</v>
      </c>
      <c r="N2292" s="22" t="s">
        <v>589</v>
      </c>
      <c r="O2292" s="22">
        <v>0</v>
      </c>
      <c r="P2292" s="22">
        <v>1</v>
      </c>
      <c r="Q2292" s="22">
        <v>0</v>
      </c>
      <c r="R2292">
        <f>IFERROR(IF(I2292=1,VLOOKUP(F2292,Lookup!$A$2:$B$15,2,FALSE),0),0.5)</f>
        <v>0.5</v>
      </c>
      <c r="S2292">
        <f>IF(K2292=1,1,IFERROR(IF(H2292="pass",VLOOKUP(F2292,[1]Lookup!$D$2:$E$26,2,FALSE),0),1.6))</f>
        <v>0</v>
      </c>
      <c r="T2292" s="6">
        <v>0</v>
      </c>
      <c r="U2292" s="6">
        <f t="shared" si="35"/>
        <v>0.5</v>
      </c>
      <c r="V2292" t="s">
        <v>73</v>
      </c>
    </row>
    <row r="2293" spans="1:22" hidden="1">
      <c r="A2293">
        <v>434</v>
      </c>
      <c r="B2293" s="22">
        <v>1</v>
      </c>
      <c r="C2293" s="22" t="s">
        <v>877</v>
      </c>
      <c r="D2293" s="22" t="s">
        <v>17</v>
      </c>
      <c r="E2293" s="22">
        <v>39</v>
      </c>
      <c r="F2293" s="22">
        <v>61</v>
      </c>
      <c r="G2293" s="22" t="s">
        <v>918</v>
      </c>
      <c r="H2293" s="22" t="s">
        <v>587</v>
      </c>
      <c r="I2293" s="22">
        <v>1</v>
      </c>
      <c r="J2293" s="22">
        <v>0</v>
      </c>
      <c r="K2293" s="22">
        <v>0</v>
      </c>
      <c r="L2293" s="22">
        <v>0</v>
      </c>
      <c r="M2293" s="22" t="s">
        <v>919</v>
      </c>
      <c r="N2293" s="22" t="s">
        <v>589</v>
      </c>
      <c r="O2293" s="22">
        <v>0</v>
      </c>
      <c r="P2293" s="22">
        <v>1</v>
      </c>
      <c r="Q2293" s="22">
        <v>0</v>
      </c>
      <c r="R2293">
        <f>IFERROR(IF(I2293=1,VLOOKUP(F2293,Lookup!$A$2:$B$15,2,FALSE),0),0.5)</f>
        <v>0.5</v>
      </c>
      <c r="S2293">
        <f>IF(K2293=1,1,IFERROR(IF(H2293="pass",VLOOKUP(F2293,[1]Lookup!$D$2:$E$26,2,FALSE),0),1.6))</f>
        <v>0</v>
      </c>
      <c r="T2293" s="6">
        <v>0</v>
      </c>
      <c r="U2293" s="6">
        <f t="shared" si="35"/>
        <v>0.5</v>
      </c>
      <c r="V2293" t="s">
        <v>164</v>
      </c>
    </row>
    <row r="2294" spans="1:22" hidden="1">
      <c r="A2294">
        <v>435</v>
      </c>
      <c r="B2294" s="22">
        <v>1</v>
      </c>
      <c r="C2294" s="22" t="s">
        <v>877</v>
      </c>
      <c r="D2294" s="22" t="s">
        <v>17</v>
      </c>
      <c r="E2294" s="22">
        <v>32</v>
      </c>
      <c r="F2294" s="22">
        <v>68</v>
      </c>
      <c r="G2294" s="22" t="s">
        <v>920</v>
      </c>
      <c r="H2294" s="22" t="s">
        <v>587</v>
      </c>
      <c r="I2294" s="22">
        <v>1</v>
      </c>
      <c r="J2294" s="22">
        <v>0</v>
      </c>
      <c r="K2294" s="22">
        <v>0</v>
      </c>
      <c r="L2294" s="22">
        <v>0</v>
      </c>
      <c r="M2294" s="22" t="s">
        <v>888</v>
      </c>
      <c r="N2294" s="22" t="s">
        <v>589</v>
      </c>
      <c r="O2294" s="22">
        <v>0</v>
      </c>
      <c r="P2294" s="22">
        <v>1</v>
      </c>
      <c r="Q2294" s="22">
        <v>0</v>
      </c>
      <c r="R2294">
        <f>IFERROR(IF(I2294=1,VLOOKUP(F2294,Lookup!$A$2:$B$15,2,FALSE),0),0.5)</f>
        <v>0.5</v>
      </c>
      <c r="S2294">
        <f>IF(K2294=1,1,IFERROR(IF(H2294="pass",VLOOKUP(F2294,[1]Lookup!$D$2:$E$26,2,FALSE),0),1.6))</f>
        <v>0</v>
      </c>
      <c r="T2294" s="6">
        <v>0</v>
      </c>
      <c r="U2294" s="6">
        <f t="shared" si="35"/>
        <v>0.5</v>
      </c>
      <c r="V2294" t="s">
        <v>73</v>
      </c>
    </row>
    <row r="2295" spans="1:22" hidden="1">
      <c r="A2295">
        <v>439</v>
      </c>
      <c r="B2295" s="22">
        <v>1</v>
      </c>
      <c r="C2295" s="22" t="s">
        <v>877</v>
      </c>
      <c r="D2295" s="22" t="s">
        <v>17</v>
      </c>
      <c r="E2295" s="22">
        <v>2</v>
      </c>
      <c r="F2295" s="22">
        <v>98</v>
      </c>
      <c r="G2295" s="22" t="s">
        <v>923</v>
      </c>
      <c r="H2295" s="22" t="s">
        <v>587</v>
      </c>
      <c r="I2295" s="22">
        <v>1</v>
      </c>
      <c r="J2295" s="22">
        <v>0</v>
      </c>
      <c r="K2295" s="22">
        <v>0</v>
      </c>
      <c r="L2295" s="22">
        <v>0</v>
      </c>
      <c r="M2295" s="22" t="s">
        <v>888</v>
      </c>
      <c r="N2295" s="22" t="s">
        <v>589</v>
      </c>
      <c r="O2295" s="22">
        <v>0</v>
      </c>
      <c r="P2295" s="22">
        <v>1</v>
      </c>
      <c r="Q2295" s="22">
        <v>0</v>
      </c>
      <c r="R2295">
        <f>IFERROR(IF(I2295=1,VLOOKUP(F2295,Lookup!$A$2:$B$15,2,FALSE),0),0.5)</f>
        <v>2.5</v>
      </c>
      <c r="S2295">
        <f>IF(K2295=1,1,IFERROR(IF(H2295="pass",VLOOKUP(F2295,[1]Lookup!$D$2:$E$26,2,FALSE),0),1.6))</f>
        <v>0</v>
      </c>
      <c r="T2295" s="6">
        <v>0</v>
      </c>
      <c r="U2295" s="6">
        <f t="shared" si="35"/>
        <v>2.5</v>
      </c>
      <c r="V2295" t="s">
        <v>73</v>
      </c>
    </row>
    <row r="2296" spans="1:22" hidden="1">
      <c r="A2296">
        <v>444</v>
      </c>
      <c r="B2296" s="22">
        <v>1</v>
      </c>
      <c r="C2296" s="22" t="s">
        <v>17</v>
      </c>
      <c r="D2296" s="22" t="s">
        <v>877</v>
      </c>
      <c r="E2296" s="22">
        <v>75</v>
      </c>
      <c r="F2296" s="22">
        <v>25</v>
      </c>
      <c r="G2296" s="22" t="s">
        <v>926</v>
      </c>
      <c r="H2296" s="22" t="s">
        <v>587</v>
      </c>
      <c r="I2296" s="22">
        <v>1</v>
      </c>
      <c r="J2296" s="22">
        <v>0</v>
      </c>
      <c r="K2296" s="22">
        <v>0</v>
      </c>
      <c r="L2296" s="22">
        <v>0</v>
      </c>
      <c r="M2296" s="22" t="s">
        <v>881</v>
      </c>
      <c r="N2296" s="22" t="s">
        <v>589</v>
      </c>
      <c r="O2296" s="22">
        <v>0</v>
      </c>
      <c r="P2296" s="22">
        <v>1</v>
      </c>
      <c r="Q2296" s="22">
        <v>0</v>
      </c>
      <c r="R2296">
        <f>IFERROR(IF(I2296=1,VLOOKUP(F2296,Lookup!$A$2:$B$15,2,FALSE),0),0.5)</f>
        <v>0.5</v>
      </c>
      <c r="S2296">
        <f>IF(K2296=1,1,IFERROR(IF(H2296="pass",VLOOKUP(F2296,[1]Lookup!$D$2:$E$26,2,FALSE),0),1.6))</f>
        <v>0</v>
      </c>
      <c r="T2296" s="6">
        <v>0</v>
      </c>
      <c r="U2296" s="6">
        <f t="shared" si="35"/>
        <v>0.5</v>
      </c>
      <c r="V2296" t="s">
        <v>80</v>
      </c>
    </row>
    <row r="2297" spans="1:22" hidden="1">
      <c r="A2297">
        <v>447</v>
      </c>
      <c r="B2297" s="22">
        <v>1</v>
      </c>
      <c r="C2297" s="22" t="s">
        <v>17</v>
      </c>
      <c r="D2297" s="22" t="s">
        <v>877</v>
      </c>
      <c r="E2297" s="22">
        <v>58</v>
      </c>
      <c r="F2297" s="22">
        <v>42</v>
      </c>
      <c r="G2297" s="22" t="s">
        <v>929</v>
      </c>
      <c r="H2297" s="22" t="s">
        <v>587</v>
      </c>
      <c r="I2297" s="22">
        <v>1</v>
      </c>
      <c r="J2297" s="22">
        <v>0</v>
      </c>
      <c r="K2297" s="22">
        <v>0</v>
      </c>
      <c r="L2297" s="22">
        <v>0</v>
      </c>
      <c r="M2297" s="22" t="s">
        <v>881</v>
      </c>
      <c r="N2297" s="22" t="s">
        <v>589</v>
      </c>
      <c r="O2297" s="22">
        <v>0</v>
      </c>
      <c r="P2297" s="22">
        <v>1</v>
      </c>
      <c r="Q2297" s="22">
        <v>0</v>
      </c>
      <c r="R2297">
        <f>IFERROR(IF(I2297=1,VLOOKUP(F2297,Lookup!$A$2:$B$15,2,FALSE),0),0.5)</f>
        <v>0.5</v>
      </c>
      <c r="S2297">
        <f>IF(K2297=1,1,IFERROR(IF(H2297="pass",VLOOKUP(F2297,[1]Lookup!$D$2:$E$26,2,FALSE),0),1.6))</f>
        <v>0</v>
      </c>
      <c r="T2297" s="6">
        <v>0</v>
      </c>
      <c r="U2297" s="6">
        <f t="shared" si="35"/>
        <v>0.5</v>
      </c>
      <c r="V2297" t="s">
        <v>80</v>
      </c>
    </row>
    <row r="2298" spans="1:22" hidden="1">
      <c r="A2298">
        <v>448</v>
      </c>
      <c r="B2298" s="22">
        <v>1</v>
      </c>
      <c r="C2298" s="22" t="s">
        <v>17</v>
      </c>
      <c r="D2298" s="22" t="s">
        <v>877</v>
      </c>
      <c r="E2298" s="22">
        <v>55</v>
      </c>
      <c r="F2298" s="22">
        <v>45</v>
      </c>
      <c r="G2298" s="22" t="s">
        <v>930</v>
      </c>
      <c r="H2298" s="22" t="s">
        <v>587</v>
      </c>
      <c r="I2298" s="22">
        <v>1</v>
      </c>
      <c r="J2298" s="22">
        <v>0</v>
      </c>
      <c r="K2298" s="22">
        <v>0</v>
      </c>
      <c r="L2298" s="22">
        <v>0</v>
      </c>
      <c r="M2298" s="22" t="s">
        <v>883</v>
      </c>
      <c r="N2298" s="22" t="s">
        <v>589</v>
      </c>
      <c r="O2298" s="22">
        <v>0</v>
      </c>
      <c r="P2298" s="22">
        <v>1</v>
      </c>
      <c r="Q2298" s="22">
        <v>0</v>
      </c>
      <c r="R2298">
        <f>IFERROR(IF(I2298=1,VLOOKUP(F2298,Lookup!$A$2:$B$15,2,FALSE),0),0.5)</f>
        <v>0.5</v>
      </c>
      <c r="S2298">
        <f>IF(K2298=1,1,IFERROR(IF(H2298="pass",VLOOKUP(F2298,[1]Lookup!$D$2:$E$26,2,FALSE),0),1.6))</f>
        <v>0</v>
      </c>
      <c r="T2298" s="6">
        <v>0</v>
      </c>
      <c r="U2298" s="6">
        <f t="shared" si="35"/>
        <v>0.5</v>
      </c>
      <c r="V2298" t="s">
        <v>476</v>
      </c>
    </row>
    <row r="2299" spans="1:22" hidden="1">
      <c r="A2299">
        <v>458</v>
      </c>
      <c r="B2299" s="22">
        <v>1</v>
      </c>
      <c r="C2299" s="22" t="s">
        <v>17</v>
      </c>
      <c r="D2299" s="22" t="s">
        <v>877</v>
      </c>
      <c r="E2299" s="22">
        <v>45</v>
      </c>
      <c r="F2299" s="22">
        <v>55</v>
      </c>
      <c r="G2299" s="22" t="s">
        <v>936</v>
      </c>
      <c r="H2299" s="22" t="s">
        <v>587</v>
      </c>
      <c r="I2299" s="22">
        <v>1</v>
      </c>
      <c r="J2299" s="22">
        <v>0</v>
      </c>
      <c r="K2299" s="22">
        <v>0</v>
      </c>
      <c r="L2299" s="22">
        <v>0</v>
      </c>
      <c r="M2299" s="22" t="s">
        <v>881</v>
      </c>
      <c r="N2299" s="22" t="s">
        <v>589</v>
      </c>
      <c r="O2299" s="22">
        <v>0</v>
      </c>
      <c r="P2299" s="22">
        <v>1</v>
      </c>
      <c r="Q2299" s="22">
        <v>0</v>
      </c>
      <c r="R2299">
        <f>IFERROR(IF(I2299=1,VLOOKUP(F2299,Lookup!$A$2:$B$15,2,FALSE),0),0.5)</f>
        <v>0.5</v>
      </c>
      <c r="S2299">
        <f>IF(K2299=1,1,IFERROR(IF(H2299="pass",VLOOKUP(F2299,[1]Lookup!$D$2:$E$26,2,FALSE),0),1.6))</f>
        <v>0</v>
      </c>
      <c r="T2299" s="6">
        <v>0</v>
      </c>
      <c r="U2299" s="6">
        <f t="shared" si="35"/>
        <v>0.5</v>
      </c>
      <c r="V2299" t="s">
        <v>80</v>
      </c>
    </row>
    <row r="2300" spans="1:22" hidden="1">
      <c r="A2300">
        <v>459</v>
      </c>
      <c r="B2300" s="22">
        <v>1</v>
      </c>
      <c r="C2300" s="22" t="s">
        <v>17</v>
      </c>
      <c r="D2300" s="22" t="s">
        <v>877</v>
      </c>
      <c r="E2300" s="22">
        <v>35</v>
      </c>
      <c r="F2300" s="22">
        <v>65</v>
      </c>
      <c r="G2300" s="22" t="s">
        <v>937</v>
      </c>
      <c r="H2300" s="22" t="s">
        <v>587</v>
      </c>
      <c r="I2300" s="22">
        <v>1</v>
      </c>
      <c r="J2300" s="22">
        <v>0</v>
      </c>
      <c r="K2300" s="22">
        <v>0</v>
      </c>
      <c r="L2300" s="22">
        <v>0</v>
      </c>
      <c r="M2300" s="22" t="s">
        <v>881</v>
      </c>
      <c r="N2300" s="22" t="s">
        <v>589</v>
      </c>
      <c r="O2300" s="22">
        <v>0</v>
      </c>
      <c r="P2300" s="22">
        <v>1</v>
      </c>
      <c r="Q2300" s="22">
        <v>0</v>
      </c>
      <c r="R2300">
        <f>IFERROR(IF(I2300=1,VLOOKUP(F2300,Lookup!$A$2:$B$15,2,FALSE),0),0.5)</f>
        <v>0.5</v>
      </c>
      <c r="S2300">
        <f>IF(K2300=1,1,IFERROR(IF(H2300="pass",VLOOKUP(F2300,[1]Lookup!$D$2:$E$26,2,FALSE),0),1.6))</f>
        <v>0</v>
      </c>
      <c r="T2300" s="6">
        <v>0</v>
      </c>
      <c r="U2300" s="6">
        <f t="shared" si="35"/>
        <v>0.5</v>
      </c>
      <c r="V2300" t="s">
        <v>80</v>
      </c>
    </row>
    <row r="2301" spans="1:22" hidden="1">
      <c r="A2301">
        <v>461</v>
      </c>
      <c r="B2301" s="22">
        <v>1</v>
      </c>
      <c r="C2301" s="22" t="s">
        <v>17</v>
      </c>
      <c r="D2301" s="22" t="s">
        <v>877</v>
      </c>
      <c r="E2301" s="22">
        <v>23</v>
      </c>
      <c r="F2301" s="22">
        <v>77</v>
      </c>
      <c r="G2301" s="22" t="s">
        <v>939</v>
      </c>
      <c r="H2301" s="22" t="s">
        <v>587</v>
      </c>
      <c r="I2301" s="22">
        <v>1</v>
      </c>
      <c r="J2301" s="22">
        <v>0</v>
      </c>
      <c r="K2301" s="22">
        <v>0</v>
      </c>
      <c r="L2301" s="22">
        <v>0</v>
      </c>
      <c r="M2301" s="22" t="s">
        <v>881</v>
      </c>
      <c r="N2301" s="22" t="s">
        <v>589</v>
      </c>
      <c r="O2301" s="22">
        <v>0</v>
      </c>
      <c r="P2301" s="22">
        <v>1</v>
      </c>
      <c r="Q2301" s="22">
        <v>0</v>
      </c>
      <c r="R2301">
        <f>IFERROR(IF(I2301=1,VLOOKUP(F2301,Lookup!$A$2:$B$15,2,FALSE),0),0.5)</f>
        <v>0.5</v>
      </c>
      <c r="S2301">
        <f>IF(K2301=1,1,IFERROR(IF(H2301="pass",VLOOKUP(F2301,[1]Lookup!$D$2:$E$26,2,FALSE),0),1.6))</f>
        <v>0</v>
      </c>
      <c r="T2301" s="6">
        <v>0</v>
      </c>
      <c r="U2301" s="6">
        <f t="shared" si="35"/>
        <v>0.5</v>
      </c>
      <c r="V2301" t="s">
        <v>80</v>
      </c>
    </row>
    <row r="2302" spans="1:22" hidden="1">
      <c r="A2302">
        <v>464</v>
      </c>
      <c r="B2302" s="22">
        <v>1</v>
      </c>
      <c r="C2302" s="22" t="s">
        <v>17</v>
      </c>
      <c r="D2302" s="22" t="s">
        <v>877</v>
      </c>
      <c r="E2302" s="22">
        <v>12</v>
      </c>
      <c r="F2302" s="22">
        <v>88</v>
      </c>
      <c r="G2302" s="22" t="s">
        <v>941</v>
      </c>
      <c r="H2302" s="22" t="s">
        <v>587</v>
      </c>
      <c r="I2302" s="22">
        <v>1</v>
      </c>
      <c r="J2302" s="22">
        <v>0</v>
      </c>
      <c r="K2302" s="22">
        <v>0</v>
      </c>
      <c r="L2302" s="22">
        <v>0</v>
      </c>
      <c r="M2302" s="22" t="s">
        <v>881</v>
      </c>
      <c r="N2302" s="22" t="s">
        <v>589</v>
      </c>
      <c r="O2302" s="22">
        <v>0</v>
      </c>
      <c r="P2302" s="22">
        <v>1</v>
      </c>
      <c r="Q2302" s="22">
        <v>0</v>
      </c>
      <c r="R2302">
        <f>IFERROR(IF(I2302=1,VLOOKUP(F2302,Lookup!$A$2:$B$15,2,FALSE),0),0.5)</f>
        <v>0.7</v>
      </c>
      <c r="S2302">
        <f>IF(K2302=1,1,IFERROR(IF(H2302="pass",VLOOKUP(F2302,[1]Lookup!$D$2:$E$26,2,FALSE),0),1.6))</f>
        <v>0</v>
      </c>
      <c r="T2302" s="6">
        <v>0</v>
      </c>
      <c r="U2302" s="6">
        <f t="shared" si="35"/>
        <v>0.7</v>
      </c>
      <c r="V2302" t="s">
        <v>80</v>
      </c>
    </row>
    <row r="2303" spans="1:22" hidden="1">
      <c r="A2303">
        <v>467</v>
      </c>
      <c r="B2303" s="22">
        <v>1</v>
      </c>
      <c r="C2303" s="22" t="s">
        <v>17</v>
      </c>
      <c r="D2303" s="22" t="s">
        <v>877</v>
      </c>
      <c r="E2303" s="22">
        <v>3</v>
      </c>
      <c r="F2303" s="22">
        <v>97</v>
      </c>
      <c r="G2303" s="22" t="s">
        <v>942</v>
      </c>
      <c r="H2303" s="22" t="s">
        <v>587</v>
      </c>
      <c r="I2303" s="22">
        <v>1</v>
      </c>
      <c r="J2303" s="22">
        <v>0</v>
      </c>
      <c r="K2303" s="22">
        <v>0</v>
      </c>
      <c r="L2303" s="22">
        <v>0</v>
      </c>
      <c r="M2303" s="22" t="s">
        <v>881</v>
      </c>
      <c r="N2303" s="22" t="s">
        <v>589</v>
      </c>
      <c r="O2303" s="22">
        <v>0</v>
      </c>
      <c r="P2303" s="22">
        <v>1</v>
      </c>
      <c r="Q2303" s="22">
        <v>0</v>
      </c>
      <c r="R2303">
        <f>IFERROR(IF(I2303=1,VLOOKUP(F2303,Lookup!$A$2:$B$15,2,FALSE),0),0.5)</f>
        <v>2.1</v>
      </c>
      <c r="S2303">
        <f>IF(K2303=1,1,IFERROR(IF(H2303="pass",VLOOKUP(F2303,[1]Lookup!$D$2:$E$26,2,FALSE),0),1.6))</f>
        <v>0</v>
      </c>
      <c r="T2303" s="6">
        <v>0</v>
      </c>
      <c r="U2303" s="6">
        <f t="shared" si="35"/>
        <v>2.1</v>
      </c>
      <c r="V2303" t="s">
        <v>80</v>
      </c>
    </row>
    <row r="2304" spans="1:22" hidden="1">
      <c r="A2304">
        <v>474</v>
      </c>
      <c r="B2304" s="22">
        <v>1</v>
      </c>
      <c r="C2304" s="22" t="s">
        <v>877</v>
      </c>
      <c r="D2304" s="22" t="s">
        <v>17</v>
      </c>
      <c r="E2304" s="22">
        <v>75</v>
      </c>
      <c r="F2304" s="22">
        <v>25</v>
      </c>
      <c r="G2304" s="22" t="s">
        <v>944</v>
      </c>
      <c r="H2304" s="22" t="s">
        <v>587</v>
      </c>
      <c r="I2304" s="22">
        <v>1</v>
      </c>
      <c r="J2304" s="22">
        <v>0</v>
      </c>
      <c r="K2304" s="22">
        <v>0</v>
      </c>
      <c r="L2304" s="22">
        <v>0</v>
      </c>
      <c r="M2304" s="22" t="s">
        <v>888</v>
      </c>
      <c r="N2304" s="22" t="s">
        <v>589</v>
      </c>
      <c r="O2304" s="22">
        <v>0</v>
      </c>
      <c r="P2304" s="22">
        <v>1</v>
      </c>
      <c r="Q2304" s="22">
        <v>0</v>
      </c>
      <c r="R2304">
        <f>IFERROR(IF(I2304=1,VLOOKUP(F2304,Lookup!$A$2:$B$15,2,FALSE),0),0.5)</f>
        <v>0.5</v>
      </c>
      <c r="S2304">
        <f>IF(K2304=1,1,IFERROR(IF(H2304="pass",VLOOKUP(F2304,[1]Lookup!$D$2:$E$26,2,FALSE),0),1.6))</f>
        <v>0</v>
      </c>
      <c r="T2304" s="6">
        <v>0</v>
      </c>
      <c r="U2304" s="6">
        <f t="shared" si="35"/>
        <v>0.5</v>
      </c>
      <c r="V2304" t="s">
        <v>73</v>
      </c>
    </row>
    <row r="2305" spans="1:22" hidden="1">
      <c r="A2305">
        <v>480</v>
      </c>
      <c r="B2305" s="22">
        <v>1</v>
      </c>
      <c r="C2305" s="22" t="s">
        <v>17</v>
      </c>
      <c r="D2305" s="22" t="s">
        <v>877</v>
      </c>
      <c r="E2305" s="22">
        <v>75</v>
      </c>
      <c r="F2305" s="22">
        <v>25</v>
      </c>
      <c r="G2305" s="22" t="s">
        <v>948</v>
      </c>
      <c r="H2305" s="22" t="s">
        <v>587</v>
      </c>
      <c r="I2305" s="22">
        <v>1</v>
      </c>
      <c r="J2305" s="22">
        <v>0</v>
      </c>
      <c r="K2305" s="22">
        <v>0</v>
      </c>
      <c r="L2305" s="22">
        <v>0</v>
      </c>
      <c r="M2305" s="22" t="s">
        <v>881</v>
      </c>
      <c r="N2305" s="22" t="s">
        <v>589</v>
      </c>
      <c r="O2305" s="22">
        <v>0</v>
      </c>
      <c r="P2305" s="22">
        <v>1</v>
      </c>
      <c r="Q2305" s="22">
        <v>0</v>
      </c>
      <c r="R2305">
        <f>IFERROR(IF(I2305=1,VLOOKUP(F2305,Lookup!$A$2:$B$15,2,FALSE),0),0.5)</f>
        <v>0.5</v>
      </c>
      <c r="S2305">
        <f>IF(K2305=1,1,IFERROR(IF(H2305="pass",VLOOKUP(F2305,[1]Lookup!$D$2:$E$26,2,FALSE),0),1.6))</f>
        <v>0</v>
      </c>
      <c r="T2305" s="6">
        <v>0</v>
      </c>
      <c r="U2305" s="6">
        <f t="shared" si="35"/>
        <v>0.5</v>
      </c>
      <c r="V2305" t="s">
        <v>80</v>
      </c>
    </row>
    <row r="2306" spans="1:22" hidden="1">
      <c r="A2306">
        <v>482</v>
      </c>
      <c r="B2306" s="22">
        <v>1</v>
      </c>
      <c r="C2306" s="22" t="s">
        <v>17</v>
      </c>
      <c r="D2306" s="22" t="s">
        <v>877</v>
      </c>
      <c r="E2306" s="22">
        <v>67</v>
      </c>
      <c r="F2306" s="22">
        <v>33</v>
      </c>
      <c r="G2306" s="22" t="s">
        <v>950</v>
      </c>
      <c r="H2306" s="22" t="s">
        <v>587</v>
      </c>
      <c r="I2306" s="22">
        <v>1</v>
      </c>
      <c r="J2306" s="22">
        <v>0</v>
      </c>
      <c r="K2306" s="22">
        <v>0</v>
      </c>
      <c r="L2306" s="22">
        <v>0</v>
      </c>
      <c r="M2306" s="22" t="s">
        <v>881</v>
      </c>
      <c r="N2306" s="22" t="s">
        <v>589</v>
      </c>
      <c r="O2306" s="22">
        <v>0</v>
      </c>
      <c r="P2306" s="22">
        <v>1</v>
      </c>
      <c r="Q2306" s="22">
        <v>0</v>
      </c>
      <c r="R2306">
        <f>IFERROR(IF(I2306=1,VLOOKUP(F2306,Lookup!$A$2:$B$15,2,FALSE),0),0.5)</f>
        <v>0.5</v>
      </c>
      <c r="S2306">
        <f>IF(K2306=1,1,IFERROR(IF(H2306="pass",VLOOKUP(F2306,[1]Lookup!$D$2:$E$26,2,FALSE),0),1.6))</f>
        <v>0</v>
      </c>
      <c r="T2306" s="6">
        <v>0</v>
      </c>
      <c r="U2306" s="6">
        <f t="shared" si="35"/>
        <v>0.5</v>
      </c>
      <c r="V2306" t="s">
        <v>80</v>
      </c>
    </row>
    <row r="2307" spans="1:22" hidden="1">
      <c r="A2307">
        <v>487</v>
      </c>
      <c r="B2307" s="22">
        <v>1</v>
      </c>
      <c r="C2307" s="22" t="s">
        <v>17</v>
      </c>
      <c r="D2307" s="22" t="s">
        <v>877</v>
      </c>
      <c r="E2307" s="22">
        <v>40</v>
      </c>
      <c r="F2307" s="22">
        <v>60</v>
      </c>
      <c r="G2307" s="22" t="s">
        <v>955</v>
      </c>
      <c r="H2307" s="22" t="s">
        <v>587</v>
      </c>
      <c r="I2307" s="22">
        <v>1</v>
      </c>
      <c r="J2307" s="22">
        <v>0</v>
      </c>
      <c r="K2307" s="22">
        <v>0</v>
      </c>
      <c r="L2307" s="22">
        <v>0</v>
      </c>
      <c r="M2307" s="22" t="s">
        <v>881</v>
      </c>
      <c r="N2307" s="22" t="s">
        <v>589</v>
      </c>
      <c r="O2307" s="22">
        <v>0</v>
      </c>
      <c r="P2307" s="22">
        <v>1</v>
      </c>
      <c r="Q2307" s="22">
        <v>0</v>
      </c>
      <c r="R2307">
        <f>IFERROR(IF(I2307=1,VLOOKUP(F2307,Lookup!$A$2:$B$15,2,FALSE),0),0.5)</f>
        <v>0.5</v>
      </c>
      <c r="S2307">
        <f>IF(K2307=1,1,IFERROR(IF(H2307="pass",VLOOKUP(F2307,[1]Lookup!$D$2:$E$26,2,FALSE),0),1.6))</f>
        <v>0</v>
      </c>
      <c r="T2307" s="6">
        <v>0</v>
      </c>
      <c r="U2307" s="6">
        <f t="shared" ref="U2307:U2370" si="36">R2307+IF(S2307&gt;=3.2,S2307,IF(AND(S2307&lt;3.2,S2307&gt;=1.8),S2307*0.66+T2307*0.34,T2307))+K2307*0.4735*2</f>
        <v>0.5</v>
      </c>
      <c r="V2307" t="s">
        <v>80</v>
      </c>
    </row>
    <row r="2308" spans="1:22" hidden="1">
      <c r="A2308">
        <v>489</v>
      </c>
      <c r="B2308" s="22">
        <v>1</v>
      </c>
      <c r="C2308" s="22" t="s">
        <v>17</v>
      </c>
      <c r="D2308" s="22" t="s">
        <v>877</v>
      </c>
      <c r="E2308" s="22">
        <v>26</v>
      </c>
      <c r="F2308" s="22">
        <v>74</v>
      </c>
      <c r="G2308" s="22" t="s">
        <v>957</v>
      </c>
      <c r="H2308" s="22" t="s">
        <v>587</v>
      </c>
      <c r="I2308" s="22">
        <v>1</v>
      </c>
      <c r="J2308" s="22">
        <v>0</v>
      </c>
      <c r="K2308" s="22">
        <v>0</v>
      </c>
      <c r="L2308" s="22">
        <v>0</v>
      </c>
      <c r="M2308" s="22" t="s">
        <v>881</v>
      </c>
      <c r="N2308" s="22" t="s">
        <v>589</v>
      </c>
      <c r="O2308" s="22">
        <v>0</v>
      </c>
      <c r="P2308" s="22">
        <v>1</v>
      </c>
      <c r="Q2308" s="22">
        <v>0</v>
      </c>
      <c r="R2308">
        <f>IFERROR(IF(I2308=1,VLOOKUP(F2308,Lookup!$A$2:$B$15,2,FALSE),0),0.5)</f>
        <v>0.5</v>
      </c>
      <c r="S2308">
        <f>IF(K2308=1,1,IFERROR(IF(H2308="pass",VLOOKUP(F2308,[1]Lookup!$D$2:$E$26,2,FALSE),0),1.6))</f>
        <v>0</v>
      </c>
      <c r="T2308" s="6">
        <v>0</v>
      </c>
      <c r="U2308" s="6">
        <f t="shared" si="36"/>
        <v>0.5</v>
      </c>
      <c r="V2308" t="s">
        <v>80</v>
      </c>
    </row>
    <row r="2309" spans="1:22" hidden="1">
      <c r="A2309">
        <v>490</v>
      </c>
      <c r="B2309" s="22">
        <v>1</v>
      </c>
      <c r="C2309" s="22" t="s">
        <v>17</v>
      </c>
      <c r="D2309" s="22" t="s">
        <v>877</v>
      </c>
      <c r="E2309" s="22">
        <v>22</v>
      </c>
      <c r="F2309" s="22">
        <v>78</v>
      </c>
      <c r="G2309" s="22" t="s">
        <v>958</v>
      </c>
      <c r="H2309" s="22" t="s">
        <v>587</v>
      </c>
      <c r="I2309" s="22">
        <v>1</v>
      </c>
      <c r="J2309" s="22">
        <v>0</v>
      </c>
      <c r="K2309" s="22">
        <v>0</v>
      </c>
      <c r="L2309" s="22">
        <v>0</v>
      </c>
      <c r="M2309" s="22" t="s">
        <v>883</v>
      </c>
      <c r="N2309" s="22" t="s">
        <v>589</v>
      </c>
      <c r="O2309" s="22">
        <v>0</v>
      </c>
      <c r="P2309" s="22">
        <v>1</v>
      </c>
      <c r="Q2309" s="22">
        <v>0</v>
      </c>
      <c r="R2309">
        <f>IFERROR(IF(I2309=1,VLOOKUP(F2309,Lookup!$A$2:$B$15,2,FALSE),0),0.5)</f>
        <v>0.5</v>
      </c>
      <c r="S2309">
        <f>IF(K2309=1,1,IFERROR(IF(H2309="pass",VLOOKUP(F2309,[1]Lookup!$D$2:$E$26,2,FALSE),0),1.6))</f>
        <v>0</v>
      </c>
      <c r="T2309" s="6">
        <v>0</v>
      </c>
      <c r="U2309" s="6">
        <f t="shared" si="36"/>
        <v>0.5</v>
      </c>
      <c r="V2309" t="s">
        <v>476</v>
      </c>
    </row>
    <row r="2310" spans="1:22" hidden="1">
      <c r="A2310">
        <v>492</v>
      </c>
      <c r="B2310" s="22">
        <v>1</v>
      </c>
      <c r="C2310" s="22" t="s">
        <v>17</v>
      </c>
      <c r="D2310" s="22" t="s">
        <v>877</v>
      </c>
      <c r="E2310" s="22">
        <v>15</v>
      </c>
      <c r="F2310" s="22">
        <v>85</v>
      </c>
      <c r="G2310" s="22" t="s">
        <v>960</v>
      </c>
      <c r="H2310" s="22" t="s">
        <v>587</v>
      </c>
      <c r="I2310" s="22">
        <v>1</v>
      </c>
      <c r="J2310" s="22">
        <v>0</v>
      </c>
      <c r="K2310" s="22">
        <v>0</v>
      </c>
      <c r="L2310" s="22">
        <v>0</v>
      </c>
      <c r="M2310" s="22" t="s">
        <v>883</v>
      </c>
      <c r="N2310" s="22" t="s">
        <v>589</v>
      </c>
      <c r="O2310" s="22">
        <v>0</v>
      </c>
      <c r="P2310" s="22">
        <v>1</v>
      </c>
      <c r="Q2310" s="22">
        <v>0</v>
      </c>
      <c r="R2310">
        <f>IFERROR(IF(I2310=1,VLOOKUP(F2310,Lookup!$A$2:$B$15,2,FALSE),0),0.5)</f>
        <v>0.5</v>
      </c>
      <c r="S2310">
        <f>IF(K2310=1,1,IFERROR(IF(H2310="pass",VLOOKUP(F2310,[1]Lookup!$D$2:$E$26,2,FALSE),0),1.6))</f>
        <v>0</v>
      </c>
      <c r="T2310" s="6">
        <v>0</v>
      </c>
      <c r="U2310" s="6">
        <f t="shared" si="36"/>
        <v>0.5</v>
      </c>
      <c r="V2310" t="s">
        <v>476</v>
      </c>
    </row>
    <row r="2311" spans="1:22" hidden="1">
      <c r="A2311">
        <v>495</v>
      </c>
      <c r="B2311" s="22">
        <v>1</v>
      </c>
      <c r="C2311" s="22" t="s">
        <v>17</v>
      </c>
      <c r="D2311" s="22" t="s">
        <v>877</v>
      </c>
      <c r="E2311" s="22">
        <v>3</v>
      </c>
      <c r="F2311" s="22">
        <v>97</v>
      </c>
      <c r="G2311" s="22" t="s">
        <v>963</v>
      </c>
      <c r="H2311" s="22" t="s">
        <v>587</v>
      </c>
      <c r="I2311" s="22">
        <v>1</v>
      </c>
      <c r="J2311" s="22">
        <v>0</v>
      </c>
      <c r="K2311" s="22">
        <v>0</v>
      </c>
      <c r="L2311" s="22">
        <v>0</v>
      </c>
      <c r="M2311" s="22" t="s">
        <v>964</v>
      </c>
      <c r="N2311" s="22" t="s">
        <v>589</v>
      </c>
      <c r="O2311" s="22">
        <v>0</v>
      </c>
      <c r="P2311" s="22">
        <v>1</v>
      </c>
      <c r="Q2311" s="22">
        <v>0</v>
      </c>
      <c r="R2311">
        <f>IFERROR(IF(I2311=1,VLOOKUP(F2311,Lookup!$A$2:$B$15,2,FALSE),0),0.5)</f>
        <v>2.1</v>
      </c>
      <c r="S2311">
        <f>IF(K2311=1,1,IFERROR(IF(H2311="pass",VLOOKUP(F2311,[1]Lookup!$D$2:$E$26,2,FALSE),0),1.6))</f>
        <v>0</v>
      </c>
      <c r="T2311" s="6">
        <v>0</v>
      </c>
      <c r="U2311" s="6">
        <f t="shared" si="36"/>
        <v>2.1</v>
      </c>
      <c r="V2311" t="s">
        <v>490</v>
      </c>
    </row>
    <row r="2312" spans="1:22" hidden="1">
      <c r="A2312">
        <v>498</v>
      </c>
      <c r="B2312" s="22">
        <v>1</v>
      </c>
      <c r="C2312" s="22" t="s">
        <v>877</v>
      </c>
      <c r="D2312" s="22" t="s">
        <v>17</v>
      </c>
      <c r="E2312" s="22">
        <v>75</v>
      </c>
      <c r="F2312" s="22">
        <v>25</v>
      </c>
      <c r="G2312" s="22" t="s">
        <v>965</v>
      </c>
      <c r="H2312" s="22" t="s">
        <v>587</v>
      </c>
      <c r="I2312" s="22">
        <v>1</v>
      </c>
      <c r="J2312" s="22">
        <v>0</v>
      </c>
      <c r="K2312" s="22">
        <v>0</v>
      </c>
      <c r="L2312" s="22">
        <v>0</v>
      </c>
      <c r="M2312" s="22" t="s">
        <v>888</v>
      </c>
      <c r="N2312" s="22" t="s">
        <v>589</v>
      </c>
      <c r="O2312" s="22">
        <v>0</v>
      </c>
      <c r="P2312" s="22">
        <v>1</v>
      </c>
      <c r="Q2312" s="22">
        <v>0</v>
      </c>
      <c r="R2312">
        <f>IFERROR(IF(I2312=1,VLOOKUP(F2312,Lookup!$A$2:$B$15,2,FALSE),0),0.5)</f>
        <v>0.5</v>
      </c>
      <c r="S2312">
        <f>IF(K2312=1,1,IFERROR(IF(H2312="pass",VLOOKUP(F2312,[1]Lookup!$D$2:$E$26,2,FALSE),0),1.6))</f>
        <v>0</v>
      </c>
      <c r="T2312" s="6">
        <v>0</v>
      </c>
      <c r="U2312" s="6">
        <f t="shared" si="36"/>
        <v>0.5</v>
      </c>
      <c r="V2312" t="s">
        <v>73</v>
      </c>
    </row>
    <row r="2313" spans="1:22" hidden="1">
      <c r="A2313">
        <v>505</v>
      </c>
      <c r="B2313" s="22">
        <v>1</v>
      </c>
      <c r="C2313" s="22" t="s">
        <v>877</v>
      </c>
      <c r="D2313" s="22" t="s">
        <v>17</v>
      </c>
      <c r="E2313" s="22">
        <v>1</v>
      </c>
      <c r="F2313" s="22">
        <v>99</v>
      </c>
      <c r="G2313" s="22" t="s">
        <v>972</v>
      </c>
      <c r="H2313" s="22" t="s">
        <v>587</v>
      </c>
      <c r="I2313" s="22">
        <v>1</v>
      </c>
      <c r="J2313" s="22">
        <v>0</v>
      </c>
      <c r="K2313" s="22">
        <v>0</v>
      </c>
      <c r="L2313" s="22">
        <v>0</v>
      </c>
      <c r="M2313" s="22" t="s">
        <v>888</v>
      </c>
      <c r="N2313" s="22" t="s">
        <v>589</v>
      </c>
      <c r="O2313" s="22">
        <v>0</v>
      </c>
      <c r="P2313" s="22">
        <v>1</v>
      </c>
      <c r="Q2313" s="22">
        <v>0</v>
      </c>
      <c r="R2313">
        <f>IFERROR(IF(I2313=1,VLOOKUP(F2313,Lookup!$A$2:$B$15,2,FALSE),0),0.5)</f>
        <v>3.3</v>
      </c>
      <c r="S2313">
        <f>IF(K2313=1,1,IFERROR(IF(H2313="pass",VLOOKUP(F2313,[1]Lookup!$D$2:$E$26,2,FALSE),0),1.6))</f>
        <v>0</v>
      </c>
      <c r="T2313" s="6">
        <v>0</v>
      </c>
      <c r="U2313" s="6">
        <f t="shared" si="36"/>
        <v>3.3</v>
      </c>
      <c r="V2313" t="s">
        <v>73</v>
      </c>
    </row>
    <row r="2314" spans="1:22" hidden="1">
      <c r="A2314">
        <v>511</v>
      </c>
      <c r="B2314" s="22">
        <v>1</v>
      </c>
      <c r="C2314" s="22" t="s">
        <v>17</v>
      </c>
      <c r="D2314" s="22" t="s">
        <v>877</v>
      </c>
      <c r="E2314" s="22">
        <v>63</v>
      </c>
      <c r="F2314" s="22">
        <v>37</v>
      </c>
      <c r="G2314" s="22" t="s">
        <v>976</v>
      </c>
      <c r="H2314" s="22" t="s">
        <v>587</v>
      </c>
      <c r="I2314" s="22">
        <v>1</v>
      </c>
      <c r="J2314" s="22">
        <v>0</v>
      </c>
      <c r="K2314" s="22">
        <v>0</v>
      </c>
      <c r="L2314" s="22">
        <v>0</v>
      </c>
      <c r="M2314" s="22" t="s">
        <v>881</v>
      </c>
      <c r="N2314" s="22" t="s">
        <v>589</v>
      </c>
      <c r="O2314" s="22">
        <v>0</v>
      </c>
      <c r="P2314" s="22">
        <v>1</v>
      </c>
      <c r="Q2314" s="22">
        <v>0</v>
      </c>
      <c r="R2314">
        <f>IFERROR(IF(I2314=1,VLOOKUP(F2314,Lookup!$A$2:$B$15,2,FALSE),0),0.5)</f>
        <v>0.5</v>
      </c>
      <c r="S2314">
        <f>IF(K2314=1,1,IFERROR(IF(H2314="pass",VLOOKUP(F2314,[1]Lookup!$D$2:$E$26,2,FALSE),0),1.6))</f>
        <v>0</v>
      </c>
      <c r="T2314" s="6">
        <v>0</v>
      </c>
      <c r="U2314" s="6">
        <f t="shared" si="36"/>
        <v>0.5</v>
      </c>
      <c r="V2314" t="s">
        <v>80</v>
      </c>
    </row>
    <row r="2315" spans="1:22" hidden="1">
      <c r="A2315">
        <v>513</v>
      </c>
      <c r="B2315" s="22">
        <v>1</v>
      </c>
      <c r="C2315" s="22" t="s">
        <v>17</v>
      </c>
      <c r="D2315" s="22" t="s">
        <v>877</v>
      </c>
      <c r="E2315" s="22">
        <v>55</v>
      </c>
      <c r="F2315" s="22">
        <v>45</v>
      </c>
      <c r="G2315" s="22" t="s">
        <v>977</v>
      </c>
      <c r="H2315" s="22" t="s">
        <v>587</v>
      </c>
      <c r="I2315" s="22">
        <v>1</v>
      </c>
      <c r="J2315" s="22">
        <v>0</v>
      </c>
      <c r="K2315" s="22">
        <v>0</v>
      </c>
      <c r="L2315" s="22">
        <v>0</v>
      </c>
      <c r="M2315" s="22" t="s">
        <v>881</v>
      </c>
      <c r="N2315" s="22" t="s">
        <v>589</v>
      </c>
      <c r="O2315" s="22">
        <v>0</v>
      </c>
      <c r="P2315" s="22">
        <v>1</v>
      </c>
      <c r="Q2315" s="22">
        <v>0</v>
      </c>
      <c r="R2315">
        <f>IFERROR(IF(I2315=1,VLOOKUP(F2315,Lookup!$A$2:$B$15,2,FALSE),0),0.5)</f>
        <v>0.5</v>
      </c>
      <c r="S2315">
        <f>IF(K2315=1,1,IFERROR(IF(H2315="pass",VLOOKUP(F2315,[1]Lookup!$D$2:$E$26,2,FALSE),0),1.6))</f>
        <v>0</v>
      </c>
      <c r="T2315" s="6">
        <v>0</v>
      </c>
      <c r="U2315" s="6">
        <f t="shared" si="36"/>
        <v>0.5</v>
      </c>
      <c r="V2315" t="s">
        <v>80</v>
      </c>
    </row>
    <row r="2316" spans="1:22" hidden="1">
      <c r="A2316">
        <v>517</v>
      </c>
      <c r="B2316" s="22">
        <v>1</v>
      </c>
      <c r="C2316" s="22" t="s">
        <v>17</v>
      </c>
      <c r="D2316" s="22" t="s">
        <v>877</v>
      </c>
      <c r="E2316" s="22">
        <v>28</v>
      </c>
      <c r="F2316" s="22">
        <v>72</v>
      </c>
      <c r="G2316" s="22" t="s">
        <v>980</v>
      </c>
      <c r="H2316" s="22" t="s">
        <v>587</v>
      </c>
      <c r="I2316" s="22">
        <v>1</v>
      </c>
      <c r="J2316" s="22">
        <v>0</v>
      </c>
      <c r="K2316" s="22">
        <v>0</v>
      </c>
      <c r="L2316" s="22">
        <v>0</v>
      </c>
      <c r="M2316" s="22" t="s">
        <v>883</v>
      </c>
      <c r="N2316" s="22" t="s">
        <v>589</v>
      </c>
      <c r="O2316" s="22">
        <v>0</v>
      </c>
      <c r="P2316" s="22">
        <v>1</v>
      </c>
      <c r="Q2316" s="22">
        <v>0</v>
      </c>
      <c r="R2316">
        <f>IFERROR(IF(I2316=1,VLOOKUP(F2316,Lookup!$A$2:$B$15,2,FALSE),0),0.5)</f>
        <v>0.5</v>
      </c>
      <c r="S2316">
        <f>IF(K2316=1,1,IFERROR(IF(H2316="pass",VLOOKUP(F2316,[1]Lookup!$D$2:$E$26,2,FALSE),0),1.6))</f>
        <v>0</v>
      </c>
      <c r="T2316" s="6">
        <v>0</v>
      </c>
      <c r="U2316" s="6">
        <f t="shared" si="36"/>
        <v>0.5</v>
      </c>
      <c r="V2316" t="s">
        <v>476</v>
      </c>
    </row>
    <row r="2317" spans="1:22" hidden="1">
      <c r="A2317">
        <v>522</v>
      </c>
      <c r="B2317" s="22">
        <v>1</v>
      </c>
      <c r="C2317" s="22" t="s">
        <v>877</v>
      </c>
      <c r="D2317" s="22" t="s">
        <v>17</v>
      </c>
      <c r="E2317" s="22">
        <v>70</v>
      </c>
      <c r="F2317" s="22">
        <v>30</v>
      </c>
      <c r="G2317" s="22" t="s">
        <v>984</v>
      </c>
      <c r="H2317" s="22" t="s">
        <v>587</v>
      </c>
      <c r="I2317" s="22">
        <v>1</v>
      </c>
      <c r="J2317" s="22">
        <v>0</v>
      </c>
      <c r="K2317" s="22">
        <v>0</v>
      </c>
      <c r="L2317" s="22">
        <v>0</v>
      </c>
      <c r="M2317" s="22" t="s">
        <v>888</v>
      </c>
      <c r="N2317" s="22" t="s">
        <v>589</v>
      </c>
      <c r="O2317" s="22">
        <v>0</v>
      </c>
      <c r="P2317" s="22">
        <v>1</v>
      </c>
      <c r="Q2317" s="22">
        <v>0</v>
      </c>
      <c r="R2317">
        <f>IFERROR(IF(I2317=1,VLOOKUP(F2317,Lookup!$A$2:$B$15,2,FALSE),0),0.5)</f>
        <v>0.5</v>
      </c>
      <c r="S2317">
        <f>IF(K2317=1,1,IFERROR(IF(H2317="pass",VLOOKUP(F2317,[1]Lookup!$D$2:$E$26,2,FALSE),0),1.6))</f>
        <v>0</v>
      </c>
      <c r="T2317" s="6">
        <v>0</v>
      </c>
      <c r="U2317" s="6">
        <f t="shared" si="36"/>
        <v>0.5</v>
      </c>
      <c r="V2317" t="s">
        <v>73</v>
      </c>
    </row>
    <row r="2318" spans="1:22" hidden="1">
      <c r="A2318">
        <v>523</v>
      </c>
      <c r="B2318" s="22">
        <v>1</v>
      </c>
      <c r="C2318" s="22" t="s">
        <v>877</v>
      </c>
      <c r="D2318" s="22" t="s">
        <v>17</v>
      </c>
      <c r="E2318" s="22">
        <v>65</v>
      </c>
      <c r="F2318" s="22">
        <v>35</v>
      </c>
      <c r="G2318" s="22" t="s">
        <v>985</v>
      </c>
      <c r="H2318" s="22" t="s">
        <v>587</v>
      </c>
      <c r="I2318" s="22">
        <v>1</v>
      </c>
      <c r="J2318" s="22">
        <v>0</v>
      </c>
      <c r="K2318" s="22">
        <v>0</v>
      </c>
      <c r="L2318" s="22">
        <v>0</v>
      </c>
      <c r="M2318" s="22" t="s">
        <v>888</v>
      </c>
      <c r="N2318" s="22" t="s">
        <v>589</v>
      </c>
      <c r="O2318" s="22">
        <v>0</v>
      </c>
      <c r="P2318" s="22">
        <v>1</v>
      </c>
      <c r="Q2318" s="22">
        <v>0</v>
      </c>
      <c r="R2318">
        <f>IFERROR(IF(I2318=1,VLOOKUP(F2318,Lookup!$A$2:$B$15,2,FALSE),0),0.5)</f>
        <v>0.5</v>
      </c>
      <c r="S2318">
        <f>IF(K2318=1,1,IFERROR(IF(H2318="pass",VLOOKUP(F2318,[1]Lookup!$D$2:$E$26,2,FALSE),0),1.6))</f>
        <v>0</v>
      </c>
      <c r="T2318" s="6">
        <v>0</v>
      </c>
      <c r="U2318" s="6">
        <f t="shared" si="36"/>
        <v>0.5</v>
      </c>
      <c r="V2318" t="s">
        <v>73</v>
      </c>
    </row>
    <row r="2319" spans="1:22" hidden="1">
      <c r="A2319">
        <v>524</v>
      </c>
      <c r="B2319" s="22">
        <v>1</v>
      </c>
      <c r="C2319" s="22" t="s">
        <v>877</v>
      </c>
      <c r="D2319" s="22" t="s">
        <v>17</v>
      </c>
      <c r="E2319" s="22">
        <v>57</v>
      </c>
      <c r="F2319" s="22">
        <v>43</v>
      </c>
      <c r="G2319" s="22" t="s">
        <v>986</v>
      </c>
      <c r="H2319" s="22" t="s">
        <v>587</v>
      </c>
      <c r="I2319" s="22">
        <v>1</v>
      </c>
      <c r="J2319" s="22">
        <v>0</v>
      </c>
      <c r="K2319" s="22">
        <v>0</v>
      </c>
      <c r="L2319" s="22">
        <v>0</v>
      </c>
      <c r="M2319" s="22" t="s">
        <v>888</v>
      </c>
      <c r="N2319" s="22" t="s">
        <v>589</v>
      </c>
      <c r="O2319" s="22">
        <v>0</v>
      </c>
      <c r="P2319" s="22">
        <v>1</v>
      </c>
      <c r="Q2319" s="22">
        <v>0</v>
      </c>
      <c r="R2319">
        <f>IFERROR(IF(I2319=1,VLOOKUP(F2319,Lookup!$A$2:$B$15,2,FALSE),0),0.5)</f>
        <v>0.5</v>
      </c>
      <c r="S2319">
        <f>IF(K2319=1,1,IFERROR(IF(H2319="pass",VLOOKUP(F2319,[1]Lookup!$D$2:$E$26,2,FALSE),0),1.6))</f>
        <v>0</v>
      </c>
      <c r="T2319" s="6">
        <v>0</v>
      </c>
      <c r="U2319" s="6">
        <f t="shared" si="36"/>
        <v>0.5</v>
      </c>
      <c r="V2319" t="s">
        <v>73</v>
      </c>
    </row>
    <row r="2320" spans="1:22" hidden="1">
      <c r="A2320">
        <v>525</v>
      </c>
      <c r="B2320" s="22">
        <v>1</v>
      </c>
      <c r="C2320" s="22" t="s">
        <v>877</v>
      </c>
      <c r="D2320" s="22" t="s">
        <v>17</v>
      </c>
      <c r="E2320" s="22">
        <v>33</v>
      </c>
      <c r="F2320" s="22">
        <v>67</v>
      </c>
      <c r="G2320" s="22" t="s">
        <v>987</v>
      </c>
      <c r="H2320" s="22" t="s">
        <v>587</v>
      </c>
      <c r="I2320" s="22">
        <v>1</v>
      </c>
      <c r="J2320" s="22">
        <v>0</v>
      </c>
      <c r="K2320" s="22">
        <v>0</v>
      </c>
      <c r="L2320" s="22">
        <v>0</v>
      </c>
      <c r="M2320" s="22" t="s">
        <v>888</v>
      </c>
      <c r="N2320" s="22" t="s">
        <v>589</v>
      </c>
      <c r="O2320" s="22">
        <v>0</v>
      </c>
      <c r="P2320" s="22">
        <v>1</v>
      </c>
      <c r="Q2320" s="22">
        <v>0</v>
      </c>
      <c r="R2320">
        <f>IFERROR(IF(I2320=1,VLOOKUP(F2320,Lookup!$A$2:$B$15,2,FALSE),0),0.5)</f>
        <v>0.5</v>
      </c>
      <c r="S2320">
        <f>IF(K2320=1,1,IFERROR(IF(H2320="pass",VLOOKUP(F2320,[1]Lookup!$D$2:$E$26,2,FALSE),0),1.6))</f>
        <v>0</v>
      </c>
      <c r="T2320" s="6">
        <v>0</v>
      </c>
      <c r="U2320" s="6">
        <f t="shared" si="36"/>
        <v>0.5</v>
      </c>
      <c r="V2320" t="s">
        <v>73</v>
      </c>
    </row>
    <row r="2321" spans="1:22" hidden="1">
      <c r="A2321">
        <v>526</v>
      </c>
      <c r="B2321" s="22">
        <v>1</v>
      </c>
      <c r="C2321" s="22" t="s">
        <v>877</v>
      </c>
      <c r="D2321" s="22" t="s">
        <v>17</v>
      </c>
      <c r="E2321" s="22">
        <v>28</v>
      </c>
      <c r="F2321" s="22">
        <v>72</v>
      </c>
      <c r="G2321" s="22" t="s">
        <v>988</v>
      </c>
      <c r="H2321" s="22" t="s">
        <v>587</v>
      </c>
      <c r="I2321" s="22">
        <v>1</v>
      </c>
      <c r="J2321" s="22">
        <v>0</v>
      </c>
      <c r="K2321" s="22">
        <v>0</v>
      </c>
      <c r="L2321" s="22">
        <v>0</v>
      </c>
      <c r="M2321" s="22" t="s">
        <v>888</v>
      </c>
      <c r="N2321" s="22" t="s">
        <v>589</v>
      </c>
      <c r="O2321" s="22">
        <v>0</v>
      </c>
      <c r="P2321" s="22">
        <v>1</v>
      </c>
      <c r="Q2321" s="22">
        <v>0</v>
      </c>
      <c r="R2321">
        <f>IFERROR(IF(I2321=1,VLOOKUP(F2321,Lookup!$A$2:$B$15,2,FALSE),0),0.5)</f>
        <v>0.5</v>
      </c>
      <c r="S2321">
        <f>IF(K2321=1,1,IFERROR(IF(H2321="pass",VLOOKUP(F2321,[1]Lookup!$D$2:$E$26,2,FALSE),0),1.6))</f>
        <v>0</v>
      </c>
      <c r="T2321" s="6">
        <v>0</v>
      </c>
      <c r="U2321" s="6">
        <f t="shared" si="36"/>
        <v>0.5</v>
      </c>
      <c r="V2321" t="s">
        <v>73</v>
      </c>
    </row>
    <row r="2322" spans="1:22" hidden="1">
      <c r="A2322">
        <v>531</v>
      </c>
      <c r="B2322" s="22">
        <v>1</v>
      </c>
      <c r="C2322" s="22" t="s">
        <v>877</v>
      </c>
      <c r="D2322" s="22" t="s">
        <v>17</v>
      </c>
      <c r="E2322" s="22">
        <v>22</v>
      </c>
      <c r="F2322" s="22">
        <v>78</v>
      </c>
      <c r="G2322" s="22" t="s">
        <v>991</v>
      </c>
      <c r="H2322" s="22" t="s">
        <v>587</v>
      </c>
      <c r="I2322" s="22">
        <v>1</v>
      </c>
      <c r="J2322" s="22">
        <v>0</v>
      </c>
      <c r="K2322" s="22">
        <v>0</v>
      </c>
      <c r="L2322" s="22">
        <v>0</v>
      </c>
      <c r="M2322" s="22" t="s">
        <v>992</v>
      </c>
      <c r="N2322" s="22" t="s">
        <v>589</v>
      </c>
      <c r="O2322" s="22">
        <v>0</v>
      </c>
      <c r="P2322" s="22">
        <v>1</v>
      </c>
      <c r="Q2322" s="22">
        <v>0</v>
      </c>
      <c r="R2322">
        <f>IFERROR(IF(I2322=1,VLOOKUP(F2322,Lookup!$A$2:$B$15,2,FALSE),0),0.5)</f>
        <v>0.5</v>
      </c>
      <c r="S2322">
        <f>IF(K2322=1,1,IFERROR(IF(H2322="pass",VLOOKUP(F2322,[1]Lookup!$D$2:$E$26,2,FALSE),0),1.6))</f>
        <v>0</v>
      </c>
      <c r="T2322" s="6">
        <v>0</v>
      </c>
      <c r="U2322" s="6">
        <f t="shared" si="36"/>
        <v>0.5</v>
      </c>
      <c r="V2322" t="s">
        <v>534</v>
      </c>
    </row>
    <row r="2323" spans="1:22" hidden="1">
      <c r="A2323">
        <v>532</v>
      </c>
      <c r="B2323" s="22">
        <v>1</v>
      </c>
      <c r="C2323" s="22" t="s">
        <v>877</v>
      </c>
      <c r="D2323" s="22" t="s">
        <v>17</v>
      </c>
      <c r="E2323" s="22">
        <v>20</v>
      </c>
      <c r="F2323" s="22">
        <v>80</v>
      </c>
      <c r="G2323" s="22" t="s">
        <v>993</v>
      </c>
      <c r="H2323" s="22" t="s">
        <v>587</v>
      </c>
      <c r="I2323" s="22">
        <v>1</v>
      </c>
      <c r="J2323" s="22">
        <v>0</v>
      </c>
      <c r="K2323" s="22">
        <v>0</v>
      </c>
      <c r="L2323" s="22">
        <v>0</v>
      </c>
      <c r="M2323" s="22" t="s">
        <v>888</v>
      </c>
      <c r="N2323" s="22" t="s">
        <v>589</v>
      </c>
      <c r="O2323" s="22">
        <v>0</v>
      </c>
      <c r="P2323" s="22">
        <v>1</v>
      </c>
      <c r="Q2323" s="22">
        <v>0</v>
      </c>
      <c r="R2323">
        <f>IFERROR(IF(I2323=1,VLOOKUP(F2323,Lookup!$A$2:$B$15,2,FALSE),0),0.5)</f>
        <v>0.5</v>
      </c>
      <c r="S2323">
        <f>IF(K2323=1,1,IFERROR(IF(H2323="pass",VLOOKUP(F2323,[1]Lookup!$D$2:$E$26,2,FALSE),0),1.6))</f>
        <v>0</v>
      </c>
      <c r="T2323" s="6">
        <v>0</v>
      </c>
      <c r="U2323" s="6">
        <f t="shared" si="36"/>
        <v>0.5</v>
      </c>
      <c r="V2323" t="s">
        <v>73</v>
      </c>
    </row>
    <row r="2324" spans="1:22" hidden="1">
      <c r="A2324">
        <v>534</v>
      </c>
      <c r="B2324" s="22">
        <v>1</v>
      </c>
      <c r="C2324" s="22" t="s">
        <v>877</v>
      </c>
      <c r="D2324" s="22" t="s">
        <v>17</v>
      </c>
      <c r="E2324" s="22">
        <v>5</v>
      </c>
      <c r="F2324" s="22">
        <v>95</v>
      </c>
      <c r="G2324" s="22" t="s">
        <v>995</v>
      </c>
      <c r="H2324" s="22" t="s">
        <v>587</v>
      </c>
      <c r="I2324" s="22">
        <v>1</v>
      </c>
      <c r="J2324" s="22">
        <v>0</v>
      </c>
      <c r="K2324" s="22">
        <v>0</v>
      </c>
      <c r="L2324" s="22">
        <v>0</v>
      </c>
      <c r="M2324" s="22" t="s">
        <v>888</v>
      </c>
      <c r="N2324" s="22" t="s">
        <v>589</v>
      </c>
      <c r="O2324" s="22">
        <v>0</v>
      </c>
      <c r="P2324" s="22">
        <v>1</v>
      </c>
      <c r="Q2324" s="22">
        <v>0</v>
      </c>
      <c r="R2324">
        <f>IFERROR(IF(I2324=1,VLOOKUP(F2324,Lookup!$A$2:$B$15,2,FALSE),0),0.5)</f>
        <v>1.4</v>
      </c>
      <c r="S2324">
        <f>IF(K2324=1,1,IFERROR(IF(H2324="pass",VLOOKUP(F2324,[1]Lookup!$D$2:$E$26,2,FALSE),0),1.6))</f>
        <v>0</v>
      </c>
      <c r="T2324" s="6">
        <v>0</v>
      </c>
      <c r="U2324" s="6">
        <f t="shared" si="36"/>
        <v>1.4</v>
      </c>
      <c r="V2324" t="s">
        <v>73</v>
      </c>
    </row>
    <row r="2325" spans="1:22" hidden="1">
      <c r="A2325">
        <v>545</v>
      </c>
      <c r="B2325" s="22">
        <v>1</v>
      </c>
      <c r="C2325" s="22" t="s">
        <v>877</v>
      </c>
      <c r="D2325" s="22" t="s">
        <v>17</v>
      </c>
      <c r="E2325" s="22">
        <v>27</v>
      </c>
      <c r="F2325" s="22">
        <v>73</v>
      </c>
      <c r="G2325" s="22" t="s">
        <v>1002</v>
      </c>
      <c r="H2325" s="22" t="s">
        <v>587</v>
      </c>
      <c r="I2325" s="22">
        <v>1</v>
      </c>
      <c r="J2325" s="22">
        <v>0</v>
      </c>
      <c r="K2325" s="22">
        <v>0</v>
      </c>
      <c r="L2325" s="22">
        <v>0</v>
      </c>
      <c r="M2325" s="22" t="s">
        <v>888</v>
      </c>
      <c r="N2325" s="22" t="s">
        <v>589</v>
      </c>
      <c r="O2325" s="22">
        <v>0</v>
      </c>
      <c r="P2325" s="22">
        <v>1</v>
      </c>
      <c r="Q2325" s="22">
        <v>0</v>
      </c>
      <c r="R2325">
        <f>IFERROR(IF(I2325=1,VLOOKUP(F2325,Lookup!$A$2:$B$15,2,FALSE),0),0.5)</f>
        <v>0.5</v>
      </c>
      <c r="S2325">
        <f>IF(K2325=1,1,IFERROR(IF(H2325="pass",VLOOKUP(F2325,[1]Lookup!$D$2:$E$26,2,FALSE),0),1.6))</f>
        <v>0</v>
      </c>
      <c r="T2325" s="6">
        <v>0</v>
      </c>
      <c r="U2325" s="6">
        <f t="shared" si="36"/>
        <v>0.5</v>
      </c>
      <c r="V2325" t="s">
        <v>73</v>
      </c>
    </row>
    <row r="2326" spans="1:22" hidden="1">
      <c r="A2326">
        <v>547</v>
      </c>
      <c r="B2326" s="22">
        <v>1</v>
      </c>
      <c r="C2326" s="22" t="s">
        <v>877</v>
      </c>
      <c r="D2326" s="22" t="s">
        <v>17</v>
      </c>
      <c r="E2326" s="22">
        <v>24</v>
      </c>
      <c r="F2326" s="22">
        <v>76</v>
      </c>
      <c r="G2326" s="22" t="s">
        <v>1003</v>
      </c>
      <c r="H2326" s="22" t="s">
        <v>587</v>
      </c>
      <c r="I2326" s="22">
        <v>1</v>
      </c>
      <c r="J2326" s="22">
        <v>0</v>
      </c>
      <c r="K2326" s="22">
        <v>0</v>
      </c>
      <c r="L2326" s="22">
        <v>0</v>
      </c>
      <c r="M2326" s="22" t="s">
        <v>888</v>
      </c>
      <c r="N2326" s="22" t="s">
        <v>589</v>
      </c>
      <c r="O2326" s="22">
        <v>0</v>
      </c>
      <c r="P2326" s="22">
        <v>1</v>
      </c>
      <c r="Q2326" s="22">
        <v>0</v>
      </c>
      <c r="R2326">
        <f>IFERROR(IF(I2326=1,VLOOKUP(F2326,Lookup!$A$2:$B$15,2,FALSE),0),0.5)</f>
        <v>0.5</v>
      </c>
      <c r="S2326">
        <f>IF(K2326=1,1,IFERROR(IF(H2326="pass",VLOOKUP(F2326,[1]Lookup!$D$2:$E$26,2,FALSE),0),1.6))</f>
        <v>0</v>
      </c>
      <c r="T2326" s="6">
        <v>0</v>
      </c>
      <c r="U2326" s="6">
        <f t="shared" si="36"/>
        <v>0.5</v>
      </c>
      <c r="V2326" t="s">
        <v>73</v>
      </c>
    </row>
    <row r="2327" spans="1:22" hidden="1">
      <c r="A2327">
        <v>585</v>
      </c>
      <c r="B2327" s="22">
        <v>1</v>
      </c>
      <c r="C2327" s="22" t="s">
        <v>4</v>
      </c>
      <c r="D2327" s="22" t="s">
        <v>9</v>
      </c>
      <c r="E2327" s="22">
        <v>14</v>
      </c>
      <c r="F2327" s="22">
        <v>86</v>
      </c>
      <c r="G2327" s="22" t="s">
        <v>1006</v>
      </c>
      <c r="H2327" s="22" t="s">
        <v>587</v>
      </c>
      <c r="I2327" s="22">
        <v>1</v>
      </c>
      <c r="J2327" s="22">
        <v>0</v>
      </c>
      <c r="K2327" s="22">
        <v>0</v>
      </c>
      <c r="L2327" s="22">
        <v>0</v>
      </c>
      <c r="M2327" s="22" t="s">
        <v>1005</v>
      </c>
      <c r="N2327" s="22" t="s">
        <v>589</v>
      </c>
      <c r="O2327" s="22">
        <v>0</v>
      </c>
      <c r="P2327" s="22">
        <v>1</v>
      </c>
      <c r="Q2327" s="22">
        <v>0</v>
      </c>
      <c r="R2327">
        <f>IFERROR(IF(I2327=1,VLOOKUP(F2327,Lookup!$A$2:$B$15,2,FALSE),0),0.5)</f>
        <v>0.6</v>
      </c>
      <c r="S2327">
        <f>IF(K2327=1,1,IFERROR(IF(H2327="pass",VLOOKUP(F2327,[1]Lookup!$D$2:$E$26,2,FALSE),0),1.6))</f>
        <v>0</v>
      </c>
      <c r="T2327" s="6">
        <v>0</v>
      </c>
      <c r="U2327" s="6">
        <f t="shared" si="36"/>
        <v>0.6</v>
      </c>
      <c r="V2327" t="s">
        <v>129</v>
      </c>
    </row>
    <row r="2328" spans="1:22" hidden="1">
      <c r="A2328">
        <v>588</v>
      </c>
      <c r="B2328" s="22">
        <v>1</v>
      </c>
      <c r="C2328" s="22" t="s">
        <v>4</v>
      </c>
      <c r="D2328" s="22" t="s">
        <v>9</v>
      </c>
      <c r="E2328" s="22">
        <v>9</v>
      </c>
      <c r="F2328" s="22">
        <v>91</v>
      </c>
      <c r="G2328" s="22" t="s">
        <v>1007</v>
      </c>
      <c r="H2328" s="22" t="s">
        <v>587</v>
      </c>
      <c r="I2328" s="22">
        <v>1</v>
      </c>
      <c r="J2328" s="22">
        <v>0</v>
      </c>
      <c r="K2328" s="22">
        <v>0</v>
      </c>
      <c r="L2328" s="22">
        <v>0</v>
      </c>
      <c r="M2328" s="22" t="s">
        <v>1005</v>
      </c>
      <c r="N2328" s="22" t="s">
        <v>589</v>
      </c>
      <c r="O2328" s="22">
        <v>0</v>
      </c>
      <c r="P2328" s="22">
        <v>1</v>
      </c>
      <c r="Q2328" s="22">
        <v>0</v>
      </c>
      <c r="R2328">
        <f>IFERROR(IF(I2328=1,VLOOKUP(F2328,Lookup!$A$2:$B$15,2,FALSE),0),0.5)</f>
        <v>0.8</v>
      </c>
      <c r="S2328">
        <f>IF(K2328=1,1,IFERROR(IF(H2328="pass",VLOOKUP(F2328,[1]Lookup!$D$2:$E$26,2,FALSE),0),1.6))</f>
        <v>0</v>
      </c>
      <c r="T2328" s="6">
        <v>0</v>
      </c>
      <c r="U2328" s="6">
        <f t="shared" si="36"/>
        <v>0.8</v>
      </c>
      <c r="V2328" t="s">
        <v>129</v>
      </c>
    </row>
    <row r="2329" spans="1:22" hidden="1">
      <c r="A2329">
        <v>623</v>
      </c>
      <c r="B2329" s="22">
        <v>1</v>
      </c>
      <c r="C2329" s="22" t="s">
        <v>4</v>
      </c>
      <c r="D2329" s="22" t="s">
        <v>9</v>
      </c>
      <c r="E2329" s="22">
        <v>99</v>
      </c>
      <c r="F2329" s="22">
        <v>1</v>
      </c>
      <c r="G2329" s="22" t="s">
        <v>1014</v>
      </c>
      <c r="H2329" s="22" t="s">
        <v>587</v>
      </c>
      <c r="I2329" s="22">
        <v>1</v>
      </c>
      <c r="J2329" s="22">
        <v>0</v>
      </c>
      <c r="K2329" s="22">
        <v>0</v>
      </c>
      <c r="L2329" s="22">
        <v>0</v>
      </c>
      <c r="M2329" s="22" t="s">
        <v>1005</v>
      </c>
      <c r="N2329" s="22" t="s">
        <v>589</v>
      </c>
      <c r="O2329" s="22">
        <v>0</v>
      </c>
      <c r="P2329" s="22">
        <v>1</v>
      </c>
      <c r="Q2329" s="22">
        <v>0</v>
      </c>
      <c r="R2329">
        <f>IFERROR(IF(I2329=1,VLOOKUP(F2329,Lookup!$A$2:$B$15,2,FALSE),0),0.5)</f>
        <v>0.5</v>
      </c>
      <c r="S2329">
        <f>IF(K2329=1,1,IFERROR(IF(H2329="pass",VLOOKUP(F2329,[1]Lookup!$D$2:$E$26,2,FALSE),0),1.6))</f>
        <v>0</v>
      </c>
      <c r="T2329" s="6">
        <v>0</v>
      </c>
      <c r="U2329" s="6">
        <f t="shared" si="36"/>
        <v>0.5</v>
      </c>
      <c r="V2329" t="s">
        <v>129</v>
      </c>
    </row>
    <row r="2330" spans="1:22" hidden="1">
      <c r="A2330">
        <v>625</v>
      </c>
      <c r="B2330" s="22">
        <v>1</v>
      </c>
      <c r="C2330" s="22" t="s">
        <v>4</v>
      </c>
      <c r="D2330" s="22" t="s">
        <v>9</v>
      </c>
      <c r="E2330" s="22">
        <v>94</v>
      </c>
      <c r="F2330" s="22">
        <v>6</v>
      </c>
      <c r="G2330" s="22" t="s">
        <v>1019</v>
      </c>
      <c r="H2330" s="22" t="s">
        <v>587</v>
      </c>
      <c r="I2330" s="22">
        <v>1</v>
      </c>
      <c r="J2330" s="22">
        <v>0</v>
      </c>
      <c r="K2330" s="22">
        <v>0</v>
      </c>
      <c r="L2330" s="22">
        <v>0</v>
      </c>
      <c r="M2330" s="22" t="s">
        <v>1005</v>
      </c>
      <c r="N2330" s="22" t="s">
        <v>589</v>
      </c>
      <c r="O2330" s="22">
        <v>0</v>
      </c>
      <c r="P2330" s="22">
        <v>1</v>
      </c>
      <c r="Q2330" s="22">
        <v>0</v>
      </c>
      <c r="R2330">
        <f>IFERROR(IF(I2330=1,VLOOKUP(F2330,Lookup!$A$2:$B$15,2,FALSE),0),0.5)</f>
        <v>0.5</v>
      </c>
      <c r="S2330">
        <f>IF(K2330=1,1,IFERROR(IF(H2330="pass",VLOOKUP(F2330,[1]Lookup!$D$2:$E$26,2,FALSE),0),1.6))</f>
        <v>0</v>
      </c>
      <c r="T2330" s="6">
        <v>0</v>
      </c>
      <c r="U2330" s="6">
        <f t="shared" si="36"/>
        <v>0.5</v>
      </c>
      <c r="V2330" t="s">
        <v>129</v>
      </c>
    </row>
    <row r="2331" spans="1:22" hidden="1">
      <c r="A2331">
        <v>679</v>
      </c>
      <c r="B2331" s="22">
        <v>1</v>
      </c>
      <c r="C2331" s="22" t="s">
        <v>4</v>
      </c>
      <c r="D2331" s="22" t="s">
        <v>9</v>
      </c>
      <c r="E2331" s="22">
        <v>2</v>
      </c>
      <c r="F2331" s="22">
        <v>98</v>
      </c>
      <c r="G2331" s="22" t="s">
        <v>1020</v>
      </c>
      <c r="H2331" s="22" t="s">
        <v>587</v>
      </c>
      <c r="I2331" s="22">
        <v>1</v>
      </c>
      <c r="J2331" s="22">
        <v>0</v>
      </c>
      <c r="K2331" s="22">
        <v>0</v>
      </c>
      <c r="L2331" s="22">
        <v>0</v>
      </c>
      <c r="M2331" s="22" t="s">
        <v>1005</v>
      </c>
      <c r="N2331" s="22" t="s">
        <v>589</v>
      </c>
      <c r="O2331" s="22">
        <v>0</v>
      </c>
      <c r="P2331" s="22">
        <v>1</v>
      </c>
      <c r="Q2331" s="22">
        <v>0</v>
      </c>
      <c r="R2331">
        <f>IFERROR(IF(I2331=1,VLOOKUP(F2331,Lookup!$A$2:$B$15,2,FALSE),0),0.5)</f>
        <v>2.5</v>
      </c>
      <c r="S2331">
        <f>IF(K2331=1,1,IFERROR(IF(H2331="pass",VLOOKUP(F2331,[1]Lookup!$D$2:$E$26,2,FALSE),0),1.6))</f>
        <v>0</v>
      </c>
      <c r="T2331" s="6">
        <v>0</v>
      </c>
      <c r="U2331" s="6">
        <f t="shared" si="36"/>
        <v>2.5</v>
      </c>
      <c r="V2331" t="s">
        <v>129</v>
      </c>
    </row>
    <row r="2332" spans="1:22" hidden="1">
      <c r="A2332">
        <v>570</v>
      </c>
      <c r="B2332" s="22">
        <v>1</v>
      </c>
      <c r="C2332" s="22" t="s">
        <v>9</v>
      </c>
      <c r="D2332" s="22" t="s">
        <v>4</v>
      </c>
      <c r="E2332" s="22">
        <v>81</v>
      </c>
      <c r="F2332" s="22">
        <v>19</v>
      </c>
      <c r="G2332" s="22" t="s">
        <v>1022</v>
      </c>
      <c r="H2332" s="22" t="s">
        <v>587</v>
      </c>
      <c r="I2332" s="22">
        <v>1</v>
      </c>
      <c r="J2332" s="22">
        <v>0</v>
      </c>
      <c r="K2332" s="22">
        <v>0</v>
      </c>
      <c r="L2332" s="22">
        <v>0</v>
      </c>
      <c r="M2332" s="22" t="s">
        <v>1023</v>
      </c>
      <c r="N2332" s="22" t="s">
        <v>589</v>
      </c>
      <c r="O2332" s="22">
        <v>0</v>
      </c>
      <c r="P2332" s="22">
        <v>1</v>
      </c>
      <c r="Q2332" s="22">
        <v>0</v>
      </c>
      <c r="R2332">
        <f>IFERROR(IF(I2332=1,VLOOKUP(F2332,Lookup!$A$2:$B$15,2,FALSE),0),0.5)</f>
        <v>0.5</v>
      </c>
      <c r="S2332">
        <f>IF(K2332=1,1,IFERROR(IF(H2332="pass",VLOOKUP(F2332,[1]Lookup!$D$2:$E$26,2,FALSE),0),1.6))</f>
        <v>0</v>
      </c>
      <c r="T2332" s="6">
        <v>0</v>
      </c>
      <c r="U2332" s="6">
        <f t="shared" si="36"/>
        <v>0.5</v>
      </c>
      <c r="V2332" t="s">
        <v>57</v>
      </c>
    </row>
    <row r="2333" spans="1:22" hidden="1">
      <c r="A2333">
        <v>572</v>
      </c>
      <c r="B2333" s="22">
        <v>1</v>
      </c>
      <c r="C2333" s="22" t="s">
        <v>9</v>
      </c>
      <c r="D2333" s="22" t="s">
        <v>4</v>
      </c>
      <c r="E2333" s="22">
        <v>66</v>
      </c>
      <c r="F2333" s="22">
        <v>34</v>
      </c>
      <c r="G2333" s="22" t="s">
        <v>1026</v>
      </c>
      <c r="H2333" s="22" t="s">
        <v>587</v>
      </c>
      <c r="I2333" s="22">
        <v>1</v>
      </c>
      <c r="J2333" s="22">
        <v>0</v>
      </c>
      <c r="K2333" s="22">
        <v>0</v>
      </c>
      <c r="L2333" s="22">
        <v>0</v>
      </c>
      <c r="M2333" s="22" t="s">
        <v>1023</v>
      </c>
      <c r="N2333" s="22" t="s">
        <v>589</v>
      </c>
      <c r="O2333" s="22">
        <v>0</v>
      </c>
      <c r="P2333" s="22">
        <v>1</v>
      </c>
      <c r="Q2333" s="22">
        <v>0</v>
      </c>
      <c r="R2333">
        <f>IFERROR(IF(I2333=1,VLOOKUP(F2333,Lookup!$A$2:$B$15,2,FALSE),0),0.5)</f>
        <v>0.5</v>
      </c>
      <c r="S2333">
        <f>IF(K2333=1,1,IFERROR(IF(H2333="pass",VLOOKUP(F2333,[1]Lookup!$D$2:$E$26,2,FALSE),0),1.6))</f>
        <v>0</v>
      </c>
      <c r="T2333" s="6">
        <v>0</v>
      </c>
      <c r="U2333" s="6">
        <f t="shared" si="36"/>
        <v>0.5</v>
      </c>
      <c r="V2333" t="s">
        <v>57</v>
      </c>
    </row>
    <row r="2334" spans="1:22" hidden="1">
      <c r="A2334">
        <v>576</v>
      </c>
      <c r="B2334" s="22">
        <v>1</v>
      </c>
      <c r="C2334" s="22" t="s">
        <v>9</v>
      </c>
      <c r="D2334" s="22" t="s">
        <v>4</v>
      </c>
      <c r="E2334" s="22">
        <v>18</v>
      </c>
      <c r="F2334" s="22">
        <v>82</v>
      </c>
      <c r="G2334" s="22" t="s">
        <v>1031</v>
      </c>
      <c r="H2334" s="22" t="s">
        <v>587</v>
      </c>
      <c r="I2334" s="22">
        <v>1</v>
      </c>
      <c r="J2334" s="22">
        <v>0</v>
      </c>
      <c r="K2334" s="22">
        <v>0</v>
      </c>
      <c r="L2334" s="22">
        <v>0</v>
      </c>
      <c r="M2334" s="22" t="s">
        <v>1030</v>
      </c>
      <c r="N2334" s="22" t="s">
        <v>589</v>
      </c>
      <c r="O2334" s="22">
        <v>0</v>
      </c>
      <c r="P2334" s="22">
        <v>1</v>
      </c>
      <c r="Q2334" s="22">
        <v>0</v>
      </c>
      <c r="R2334">
        <f>IFERROR(IF(I2334=1,VLOOKUP(F2334,Lookup!$A$2:$B$15,2,FALSE),0),0.5)</f>
        <v>0.5</v>
      </c>
      <c r="S2334">
        <f>IF(K2334=1,1,IFERROR(IF(H2334="pass",VLOOKUP(F2334,[1]Lookup!$D$2:$E$26,2,FALSE),0),1.6))</f>
        <v>0</v>
      </c>
      <c r="T2334" s="6">
        <v>0</v>
      </c>
      <c r="U2334" s="6">
        <f t="shared" si="36"/>
        <v>0.5</v>
      </c>
      <c r="V2334" t="s">
        <v>171</v>
      </c>
    </row>
    <row r="2335" spans="1:22" hidden="1">
      <c r="A2335">
        <v>708</v>
      </c>
      <c r="B2335" s="22">
        <v>1</v>
      </c>
      <c r="C2335" s="22" t="s">
        <v>4</v>
      </c>
      <c r="D2335" s="22" t="s">
        <v>9</v>
      </c>
      <c r="E2335" s="22">
        <v>83</v>
      </c>
      <c r="F2335" s="22">
        <v>17</v>
      </c>
      <c r="G2335" s="22" t="s">
        <v>1038</v>
      </c>
      <c r="H2335" s="22" t="s">
        <v>587</v>
      </c>
      <c r="I2335" s="22">
        <v>1</v>
      </c>
      <c r="J2335" s="22">
        <v>0</v>
      </c>
      <c r="K2335" s="22">
        <v>0</v>
      </c>
      <c r="L2335" s="22">
        <v>0</v>
      </c>
      <c r="M2335" s="22" t="s">
        <v>1005</v>
      </c>
      <c r="N2335" s="22" t="s">
        <v>589</v>
      </c>
      <c r="O2335" s="22">
        <v>0</v>
      </c>
      <c r="P2335" s="22">
        <v>1</v>
      </c>
      <c r="Q2335" s="22">
        <v>0</v>
      </c>
      <c r="R2335">
        <f>IFERROR(IF(I2335=1,VLOOKUP(F2335,Lookup!$A$2:$B$15,2,FALSE),0),0.5)</f>
        <v>0.5</v>
      </c>
      <c r="S2335">
        <f>IF(K2335=1,1,IFERROR(IF(H2335="pass",VLOOKUP(F2335,[1]Lookup!$D$2:$E$26,2,FALSE),0),1.6))</f>
        <v>0</v>
      </c>
      <c r="T2335" s="6">
        <v>0</v>
      </c>
      <c r="U2335" s="6">
        <f t="shared" si="36"/>
        <v>0.5</v>
      </c>
      <c r="V2335" t="s">
        <v>129</v>
      </c>
    </row>
    <row r="2336" spans="1:22" hidden="1">
      <c r="A2336">
        <v>589</v>
      </c>
      <c r="B2336" s="22">
        <v>1</v>
      </c>
      <c r="C2336" s="22" t="s">
        <v>4</v>
      </c>
      <c r="D2336" s="22" t="s">
        <v>9</v>
      </c>
      <c r="E2336" s="22">
        <v>5</v>
      </c>
      <c r="F2336" s="22">
        <v>95</v>
      </c>
      <c r="G2336" s="22" t="s">
        <v>1041</v>
      </c>
      <c r="H2336" s="22" t="s">
        <v>587</v>
      </c>
      <c r="I2336" s="22">
        <v>1</v>
      </c>
      <c r="J2336" s="22">
        <v>0</v>
      </c>
      <c r="K2336" s="22">
        <v>0</v>
      </c>
      <c r="L2336" s="22">
        <v>0</v>
      </c>
      <c r="M2336" s="22" t="s">
        <v>1042</v>
      </c>
      <c r="N2336" s="22" t="s">
        <v>589</v>
      </c>
      <c r="O2336" s="22">
        <v>0</v>
      </c>
      <c r="P2336" s="22">
        <v>1</v>
      </c>
      <c r="Q2336" s="22">
        <v>0</v>
      </c>
      <c r="R2336">
        <f>IFERROR(IF(I2336=1,VLOOKUP(F2336,Lookup!$A$2:$B$15,2,FALSE),0),0.5)</f>
        <v>1.4</v>
      </c>
      <c r="S2336">
        <f>IF(K2336=1,1,IFERROR(IF(H2336="pass",VLOOKUP(F2336,[1]Lookup!$D$2:$E$26,2,FALSE),0),1.6))</f>
        <v>0</v>
      </c>
      <c r="T2336" s="6">
        <v>0</v>
      </c>
      <c r="U2336" s="6">
        <f t="shared" si="36"/>
        <v>1.4</v>
      </c>
      <c r="V2336" t="s">
        <v>114</v>
      </c>
    </row>
    <row r="2337" spans="1:22" hidden="1">
      <c r="A2337">
        <v>593</v>
      </c>
      <c r="B2337" s="22">
        <v>1</v>
      </c>
      <c r="C2337" s="22" t="s">
        <v>9</v>
      </c>
      <c r="D2337" s="22" t="s">
        <v>4</v>
      </c>
      <c r="E2337" s="22">
        <v>67</v>
      </c>
      <c r="F2337" s="22">
        <v>33</v>
      </c>
      <c r="G2337" s="22" t="s">
        <v>1044</v>
      </c>
      <c r="H2337" s="22" t="s">
        <v>587</v>
      </c>
      <c r="I2337" s="22">
        <v>1</v>
      </c>
      <c r="J2337" s="22">
        <v>0</v>
      </c>
      <c r="K2337" s="22">
        <v>0</v>
      </c>
      <c r="L2337" s="22">
        <v>0</v>
      </c>
      <c r="M2337" s="22" t="s">
        <v>1023</v>
      </c>
      <c r="N2337" s="22" t="s">
        <v>589</v>
      </c>
      <c r="O2337" s="22">
        <v>0</v>
      </c>
      <c r="P2337" s="22">
        <v>1</v>
      </c>
      <c r="Q2337" s="22">
        <v>0</v>
      </c>
      <c r="R2337">
        <f>IFERROR(IF(I2337=1,VLOOKUP(F2337,Lookup!$A$2:$B$15,2,FALSE),0),0.5)</f>
        <v>0.5</v>
      </c>
      <c r="S2337">
        <f>IF(K2337=1,1,IFERROR(IF(H2337="pass",VLOOKUP(F2337,[1]Lookup!$D$2:$E$26,2,FALSE),0),1.6))</f>
        <v>0</v>
      </c>
      <c r="T2337" s="6">
        <v>0</v>
      </c>
      <c r="U2337" s="6">
        <f t="shared" si="36"/>
        <v>0.5</v>
      </c>
      <c r="V2337" t="s">
        <v>57</v>
      </c>
    </row>
    <row r="2338" spans="1:22" hidden="1">
      <c r="A2338">
        <v>594</v>
      </c>
      <c r="B2338" s="22">
        <v>1</v>
      </c>
      <c r="C2338" s="22" t="s">
        <v>9</v>
      </c>
      <c r="D2338" s="22" t="s">
        <v>4</v>
      </c>
      <c r="E2338" s="22">
        <v>66</v>
      </c>
      <c r="F2338" s="22">
        <v>34</v>
      </c>
      <c r="G2338" s="22" t="s">
        <v>1045</v>
      </c>
      <c r="H2338" s="22" t="s">
        <v>587</v>
      </c>
      <c r="I2338" s="22">
        <v>1</v>
      </c>
      <c r="J2338" s="22">
        <v>0</v>
      </c>
      <c r="K2338" s="22">
        <v>0</v>
      </c>
      <c r="L2338" s="22">
        <v>0</v>
      </c>
      <c r="M2338" s="22" t="s">
        <v>1046</v>
      </c>
      <c r="N2338" s="22" t="s">
        <v>589</v>
      </c>
      <c r="O2338" s="22">
        <v>0</v>
      </c>
      <c r="P2338" s="22">
        <v>1</v>
      </c>
      <c r="Q2338" s="22">
        <v>0</v>
      </c>
      <c r="R2338">
        <f>IFERROR(IF(I2338=1,VLOOKUP(F2338,Lookup!$A$2:$B$15,2,FALSE),0),0.5)</f>
        <v>0.5</v>
      </c>
      <c r="S2338">
        <f>IF(K2338=1,1,IFERROR(IF(H2338="pass",VLOOKUP(F2338,[1]Lookup!$D$2:$E$26,2,FALSE),0),1.6))</f>
        <v>0</v>
      </c>
      <c r="T2338" s="6">
        <v>0</v>
      </c>
      <c r="U2338" s="6">
        <f t="shared" si="36"/>
        <v>0.5</v>
      </c>
      <c r="V2338" t="s">
        <v>514</v>
      </c>
    </row>
    <row r="2339" spans="1:22" hidden="1">
      <c r="A2339">
        <v>609</v>
      </c>
      <c r="B2339" s="22">
        <v>1</v>
      </c>
      <c r="C2339" s="22" t="s">
        <v>4</v>
      </c>
      <c r="D2339" s="22" t="s">
        <v>9</v>
      </c>
      <c r="E2339" s="22">
        <v>77</v>
      </c>
      <c r="F2339" s="22">
        <v>23</v>
      </c>
      <c r="G2339" s="22" t="s">
        <v>1059</v>
      </c>
      <c r="H2339" s="22" t="s">
        <v>587</v>
      </c>
      <c r="I2339" s="22">
        <v>1</v>
      </c>
      <c r="J2339" s="22">
        <v>0</v>
      </c>
      <c r="K2339" s="22">
        <v>0</v>
      </c>
      <c r="L2339" s="22">
        <v>0</v>
      </c>
      <c r="M2339" s="22" t="s">
        <v>1013</v>
      </c>
      <c r="N2339" s="22" t="s">
        <v>589</v>
      </c>
      <c r="O2339" s="22">
        <v>0</v>
      </c>
      <c r="P2339" s="22">
        <v>1</v>
      </c>
      <c r="Q2339" s="22">
        <v>0</v>
      </c>
      <c r="R2339">
        <f>IFERROR(IF(I2339=1,VLOOKUP(F2339,Lookup!$A$2:$B$15,2,FALSE),0),0.5)</f>
        <v>0.5</v>
      </c>
      <c r="S2339">
        <f>IF(K2339=1,1,IFERROR(IF(H2339="pass",VLOOKUP(F2339,[1]Lookup!$D$2:$E$26,2,FALSE),0),1.6))</f>
        <v>0</v>
      </c>
      <c r="T2339" s="6">
        <v>0</v>
      </c>
      <c r="U2339" s="6">
        <f t="shared" si="36"/>
        <v>0.5</v>
      </c>
      <c r="V2339" t="s">
        <v>447</v>
      </c>
    </row>
    <row r="2340" spans="1:22" hidden="1">
      <c r="A2340">
        <v>554</v>
      </c>
      <c r="B2340" s="22">
        <v>1</v>
      </c>
      <c r="C2340" s="22" t="s">
        <v>4</v>
      </c>
      <c r="D2340" s="22" t="s">
        <v>9</v>
      </c>
      <c r="E2340" s="22">
        <v>75</v>
      </c>
      <c r="F2340" s="22">
        <v>25</v>
      </c>
      <c r="G2340" s="22" t="s">
        <v>1062</v>
      </c>
      <c r="H2340" s="22" t="s">
        <v>587</v>
      </c>
      <c r="I2340" s="22">
        <v>1</v>
      </c>
      <c r="J2340" s="22">
        <v>0</v>
      </c>
      <c r="K2340" s="22">
        <v>0</v>
      </c>
      <c r="L2340" s="22">
        <v>0</v>
      </c>
      <c r="M2340" s="22" t="s">
        <v>1063</v>
      </c>
      <c r="N2340" s="22" t="s">
        <v>589</v>
      </c>
      <c r="O2340" s="22">
        <v>0</v>
      </c>
      <c r="P2340" s="22">
        <v>1</v>
      </c>
      <c r="Q2340" s="22">
        <v>0</v>
      </c>
      <c r="R2340">
        <f>IFERROR(IF(I2340=1,VLOOKUP(F2340,Lookup!$A$2:$B$15,2,FALSE),0),0.5)</f>
        <v>0.5</v>
      </c>
      <c r="S2340">
        <f>IF(K2340=1,1,IFERROR(IF(H2340="pass",VLOOKUP(F2340,[1]Lookup!$D$2:$E$26,2,FALSE),0),1.6))</f>
        <v>0</v>
      </c>
      <c r="T2340" s="6">
        <v>0</v>
      </c>
      <c r="U2340" s="6">
        <f t="shared" si="36"/>
        <v>0.5</v>
      </c>
      <c r="V2340" t="s">
        <v>151</v>
      </c>
    </row>
    <row r="2341" spans="1:22" hidden="1">
      <c r="A2341">
        <v>556</v>
      </c>
      <c r="B2341" s="22">
        <v>1</v>
      </c>
      <c r="C2341" s="22" t="s">
        <v>4</v>
      </c>
      <c r="D2341" s="22" t="s">
        <v>9</v>
      </c>
      <c r="E2341" s="22">
        <v>65</v>
      </c>
      <c r="F2341" s="22">
        <v>35</v>
      </c>
      <c r="G2341" s="22" t="s">
        <v>1069</v>
      </c>
      <c r="H2341" s="22" t="s">
        <v>587</v>
      </c>
      <c r="I2341" s="22">
        <v>1</v>
      </c>
      <c r="J2341" s="22">
        <v>0</v>
      </c>
      <c r="K2341" s="22">
        <v>0</v>
      </c>
      <c r="L2341" s="22">
        <v>0</v>
      </c>
      <c r="M2341" s="22" t="s">
        <v>1063</v>
      </c>
      <c r="N2341" s="22" t="s">
        <v>589</v>
      </c>
      <c r="O2341" s="22">
        <v>0</v>
      </c>
      <c r="P2341" s="22">
        <v>1</v>
      </c>
      <c r="Q2341" s="22">
        <v>0</v>
      </c>
      <c r="R2341">
        <f>IFERROR(IF(I2341=1,VLOOKUP(F2341,Lookup!$A$2:$B$15,2,FALSE),0),0.5)</f>
        <v>0.5</v>
      </c>
      <c r="S2341">
        <f>IF(K2341=1,1,IFERROR(IF(H2341="pass",VLOOKUP(F2341,[1]Lookup!$D$2:$E$26,2,FALSE),0),1.6))</f>
        <v>0</v>
      </c>
      <c r="T2341" s="6">
        <v>0</v>
      </c>
      <c r="U2341" s="6">
        <f t="shared" si="36"/>
        <v>0.5</v>
      </c>
      <c r="V2341" t="s">
        <v>151</v>
      </c>
    </row>
    <row r="2342" spans="1:22" hidden="1">
      <c r="A2342">
        <v>637</v>
      </c>
      <c r="B2342" s="22">
        <v>1</v>
      </c>
      <c r="C2342" s="22" t="s">
        <v>9</v>
      </c>
      <c r="D2342" s="22" t="s">
        <v>4</v>
      </c>
      <c r="E2342" s="22">
        <v>75</v>
      </c>
      <c r="F2342" s="22">
        <v>25</v>
      </c>
      <c r="G2342" s="22" t="s">
        <v>1073</v>
      </c>
      <c r="H2342" s="22" t="s">
        <v>587</v>
      </c>
      <c r="I2342" s="22">
        <v>1</v>
      </c>
      <c r="J2342" s="22">
        <v>0</v>
      </c>
      <c r="K2342" s="22">
        <v>0</v>
      </c>
      <c r="L2342" s="22">
        <v>0</v>
      </c>
      <c r="M2342" s="22" t="s">
        <v>1023</v>
      </c>
      <c r="N2342" s="22" t="s">
        <v>589</v>
      </c>
      <c r="O2342" s="22">
        <v>0</v>
      </c>
      <c r="P2342" s="22">
        <v>1</v>
      </c>
      <c r="Q2342" s="22">
        <v>0</v>
      </c>
      <c r="R2342">
        <f>IFERROR(IF(I2342=1,VLOOKUP(F2342,Lookup!$A$2:$B$15,2,FALSE),0),0.5)</f>
        <v>0.5</v>
      </c>
      <c r="S2342">
        <f>IF(K2342=1,1,IFERROR(IF(H2342="pass",VLOOKUP(F2342,[1]Lookup!$D$2:$E$26,2,FALSE),0),1.6))</f>
        <v>0</v>
      </c>
      <c r="T2342" s="6">
        <v>0</v>
      </c>
      <c r="U2342" s="6">
        <f t="shared" si="36"/>
        <v>0.5</v>
      </c>
      <c r="V2342" t="s">
        <v>57</v>
      </c>
    </row>
    <row r="2343" spans="1:22" hidden="1">
      <c r="A2343">
        <v>638</v>
      </c>
      <c r="B2343" s="22">
        <v>1</v>
      </c>
      <c r="C2343" s="22" t="s">
        <v>9</v>
      </c>
      <c r="D2343" s="22" t="s">
        <v>4</v>
      </c>
      <c r="E2343" s="22">
        <v>72</v>
      </c>
      <c r="F2343" s="22">
        <v>28</v>
      </c>
      <c r="G2343" s="22" t="s">
        <v>1074</v>
      </c>
      <c r="H2343" s="22" t="s">
        <v>587</v>
      </c>
      <c r="I2343" s="22">
        <v>1</v>
      </c>
      <c r="J2343" s="22">
        <v>0</v>
      </c>
      <c r="K2343" s="22">
        <v>0</v>
      </c>
      <c r="L2343" s="22">
        <v>0</v>
      </c>
      <c r="M2343" s="22" t="s">
        <v>1023</v>
      </c>
      <c r="N2343" s="22" t="s">
        <v>589</v>
      </c>
      <c r="O2343" s="22">
        <v>0</v>
      </c>
      <c r="P2343" s="22">
        <v>1</v>
      </c>
      <c r="Q2343" s="22">
        <v>0</v>
      </c>
      <c r="R2343">
        <f>IFERROR(IF(I2343=1,VLOOKUP(F2343,Lookup!$A$2:$B$15,2,FALSE),0),0.5)</f>
        <v>0.5</v>
      </c>
      <c r="S2343">
        <f>IF(K2343=1,1,IFERROR(IF(H2343="pass",VLOOKUP(F2343,[1]Lookup!$D$2:$E$26,2,FALSE),0),1.6))</f>
        <v>0</v>
      </c>
      <c r="T2343" s="6">
        <v>0</v>
      </c>
      <c r="U2343" s="6">
        <f t="shared" si="36"/>
        <v>0.5</v>
      </c>
      <c r="V2343" t="s">
        <v>57</v>
      </c>
    </row>
    <row r="2344" spans="1:22" hidden="1">
      <c r="A2344">
        <v>640</v>
      </c>
      <c r="B2344" s="22">
        <v>1</v>
      </c>
      <c r="C2344" s="22" t="s">
        <v>9</v>
      </c>
      <c r="D2344" s="22" t="s">
        <v>4</v>
      </c>
      <c r="E2344" s="22">
        <v>62</v>
      </c>
      <c r="F2344" s="22">
        <v>38</v>
      </c>
      <c r="G2344" s="22" t="s">
        <v>1076</v>
      </c>
      <c r="H2344" s="22" t="s">
        <v>587</v>
      </c>
      <c r="I2344" s="22">
        <v>1</v>
      </c>
      <c r="J2344" s="22">
        <v>0</v>
      </c>
      <c r="K2344" s="22">
        <v>0</v>
      </c>
      <c r="L2344" s="22">
        <v>0</v>
      </c>
      <c r="M2344" s="22" t="s">
        <v>1023</v>
      </c>
      <c r="N2344" s="22" t="s">
        <v>589</v>
      </c>
      <c r="O2344" s="22">
        <v>0</v>
      </c>
      <c r="P2344" s="22">
        <v>1</v>
      </c>
      <c r="Q2344" s="22">
        <v>0</v>
      </c>
      <c r="R2344">
        <f>IFERROR(IF(I2344=1,VLOOKUP(F2344,Lookup!$A$2:$B$15,2,FALSE),0),0.5)</f>
        <v>0.5</v>
      </c>
      <c r="S2344">
        <f>IF(K2344=1,1,IFERROR(IF(H2344="pass",VLOOKUP(F2344,[1]Lookup!$D$2:$E$26,2,FALSE),0),1.6))</f>
        <v>0</v>
      </c>
      <c r="T2344" s="6">
        <v>0</v>
      </c>
      <c r="U2344" s="6">
        <f t="shared" si="36"/>
        <v>0.5</v>
      </c>
      <c r="V2344" t="s">
        <v>57</v>
      </c>
    </row>
    <row r="2345" spans="1:22" hidden="1">
      <c r="A2345">
        <v>645</v>
      </c>
      <c r="B2345" s="22">
        <v>1</v>
      </c>
      <c r="C2345" s="22" t="s">
        <v>9</v>
      </c>
      <c r="D2345" s="22" t="s">
        <v>4</v>
      </c>
      <c r="E2345" s="22">
        <v>39</v>
      </c>
      <c r="F2345" s="22">
        <v>61</v>
      </c>
      <c r="G2345" s="22" t="s">
        <v>1080</v>
      </c>
      <c r="H2345" s="22" t="s">
        <v>587</v>
      </c>
      <c r="I2345" s="22">
        <v>1</v>
      </c>
      <c r="J2345" s="22">
        <v>0</v>
      </c>
      <c r="K2345" s="22">
        <v>0</v>
      </c>
      <c r="L2345" s="22">
        <v>0</v>
      </c>
      <c r="M2345" s="22" t="s">
        <v>1023</v>
      </c>
      <c r="N2345" s="22" t="s">
        <v>589</v>
      </c>
      <c r="O2345" s="22">
        <v>0</v>
      </c>
      <c r="P2345" s="22">
        <v>1</v>
      </c>
      <c r="Q2345" s="22">
        <v>0</v>
      </c>
      <c r="R2345">
        <f>IFERROR(IF(I2345=1,VLOOKUP(F2345,Lookup!$A$2:$B$15,2,FALSE),0),0.5)</f>
        <v>0.5</v>
      </c>
      <c r="S2345">
        <f>IF(K2345=1,1,IFERROR(IF(H2345="pass",VLOOKUP(F2345,[1]Lookup!$D$2:$E$26,2,FALSE),0),1.6))</f>
        <v>0</v>
      </c>
      <c r="T2345" s="6">
        <v>0</v>
      </c>
      <c r="U2345" s="6">
        <f t="shared" si="36"/>
        <v>0.5</v>
      </c>
      <c r="V2345" t="s">
        <v>57</v>
      </c>
    </row>
    <row r="2346" spans="1:22" hidden="1">
      <c r="A2346">
        <v>647</v>
      </c>
      <c r="B2346" s="22">
        <v>1</v>
      </c>
      <c r="C2346" s="22" t="s">
        <v>9</v>
      </c>
      <c r="D2346" s="22" t="s">
        <v>4</v>
      </c>
      <c r="E2346" s="22">
        <v>28</v>
      </c>
      <c r="F2346" s="22">
        <v>72</v>
      </c>
      <c r="G2346" s="22" t="s">
        <v>1081</v>
      </c>
      <c r="H2346" s="22" t="s">
        <v>587</v>
      </c>
      <c r="I2346" s="22">
        <v>1</v>
      </c>
      <c r="J2346" s="22">
        <v>0</v>
      </c>
      <c r="K2346" s="22">
        <v>0</v>
      </c>
      <c r="L2346" s="22">
        <v>0</v>
      </c>
      <c r="M2346" s="22" t="s">
        <v>1023</v>
      </c>
      <c r="N2346" s="22" t="s">
        <v>589</v>
      </c>
      <c r="O2346" s="22">
        <v>0</v>
      </c>
      <c r="P2346" s="22">
        <v>1</v>
      </c>
      <c r="Q2346" s="22">
        <v>0</v>
      </c>
      <c r="R2346">
        <f>IFERROR(IF(I2346=1,VLOOKUP(F2346,Lookup!$A$2:$B$15,2,FALSE),0),0.5)</f>
        <v>0.5</v>
      </c>
      <c r="S2346">
        <f>IF(K2346=1,1,IFERROR(IF(H2346="pass",VLOOKUP(F2346,[1]Lookup!$D$2:$E$26,2,FALSE),0),1.6))</f>
        <v>0</v>
      </c>
      <c r="T2346" s="6">
        <v>0</v>
      </c>
      <c r="U2346" s="6">
        <f t="shared" si="36"/>
        <v>0.5</v>
      </c>
      <c r="V2346" t="s">
        <v>57</v>
      </c>
    </row>
    <row r="2347" spans="1:22" hidden="1">
      <c r="A2347">
        <v>561</v>
      </c>
      <c r="B2347" s="22">
        <v>1</v>
      </c>
      <c r="C2347" s="22" t="s">
        <v>4</v>
      </c>
      <c r="D2347" s="22" t="s">
        <v>9</v>
      </c>
      <c r="E2347" s="22">
        <v>22</v>
      </c>
      <c r="F2347" s="22">
        <v>78</v>
      </c>
      <c r="G2347" s="22" t="s">
        <v>1084</v>
      </c>
      <c r="H2347" s="22" t="s">
        <v>587</v>
      </c>
      <c r="I2347" s="22">
        <v>1</v>
      </c>
      <c r="J2347" s="22">
        <v>0</v>
      </c>
      <c r="K2347" s="22">
        <v>0</v>
      </c>
      <c r="L2347" s="22">
        <v>0</v>
      </c>
      <c r="M2347" s="22" t="s">
        <v>1063</v>
      </c>
      <c r="N2347" s="22" t="s">
        <v>589</v>
      </c>
      <c r="O2347" s="22">
        <v>0</v>
      </c>
      <c r="P2347" s="22">
        <v>1</v>
      </c>
      <c r="Q2347" s="22">
        <v>0</v>
      </c>
      <c r="R2347">
        <f>IFERROR(IF(I2347=1,VLOOKUP(F2347,Lookup!$A$2:$B$15,2,FALSE),0),0.5)</f>
        <v>0.5</v>
      </c>
      <c r="S2347">
        <f>IF(K2347=1,1,IFERROR(IF(H2347="pass",VLOOKUP(F2347,[1]Lookup!$D$2:$E$26,2,FALSE),0),1.6))</f>
        <v>0</v>
      </c>
      <c r="T2347" s="6">
        <v>0</v>
      </c>
      <c r="U2347" s="6">
        <f t="shared" si="36"/>
        <v>0.5</v>
      </c>
      <c r="V2347" t="s">
        <v>151</v>
      </c>
    </row>
    <row r="2348" spans="1:22" hidden="1">
      <c r="A2348">
        <v>565</v>
      </c>
      <c r="B2348" s="22">
        <v>1</v>
      </c>
      <c r="C2348" s="22" t="s">
        <v>4</v>
      </c>
      <c r="D2348" s="22" t="s">
        <v>9</v>
      </c>
      <c r="E2348" s="22">
        <v>10</v>
      </c>
      <c r="F2348" s="22">
        <v>90</v>
      </c>
      <c r="G2348" s="22" t="s">
        <v>1085</v>
      </c>
      <c r="H2348" s="22" t="s">
        <v>587</v>
      </c>
      <c r="I2348" s="22">
        <v>1</v>
      </c>
      <c r="J2348" s="22">
        <v>0</v>
      </c>
      <c r="K2348" s="22">
        <v>0</v>
      </c>
      <c r="L2348" s="22">
        <v>0</v>
      </c>
      <c r="M2348" s="22" t="s">
        <v>1063</v>
      </c>
      <c r="N2348" s="22" t="s">
        <v>589</v>
      </c>
      <c r="O2348" s="22">
        <v>0</v>
      </c>
      <c r="P2348" s="22">
        <v>1</v>
      </c>
      <c r="Q2348" s="22">
        <v>0</v>
      </c>
      <c r="R2348">
        <f>IFERROR(IF(I2348=1,VLOOKUP(F2348,Lookup!$A$2:$B$15,2,FALSE),0),0.5)</f>
        <v>0.8</v>
      </c>
      <c r="S2348">
        <f>IF(K2348=1,1,IFERROR(IF(H2348="pass",VLOOKUP(F2348,[1]Lookup!$D$2:$E$26,2,FALSE),0),1.6))</f>
        <v>0</v>
      </c>
      <c r="T2348" s="6">
        <v>0</v>
      </c>
      <c r="U2348" s="6">
        <f t="shared" si="36"/>
        <v>0.8</v>
      </c>
      <c r="V2348" t="s">
        <v>151</v>
      </c>
    </row>
    <row r="2349" spans="1:22" hidden="1">
      <c r="A2349">
        <v>566</v>
      </c>
      <c r="B2349" s="22">
        <v>1</v>
      </c>
      <c r="C2349" s="22" t="s">
        <v>4</v>
      </c>
      <c r="D2349" s="22" t="s">
        <v>9</v>
      </c>
      <c r="E2349" s="22">
        <v>4</v>
      </c>
      <c r="F2349" s="22">
        <v>96</v>
      </c>
      <c r="G2349" s="22" t="s">
        <v>1086</v>
      </c>
      <c r="H2349" s="22" t="s">
        <v>587</v>
      </c>
      <c r="I2349" s="22">
        <v>1</v>
      </c>
      <c r="J2349" s="22">
        <v>0</v>
      </c>
      <c r="K2349" s="22">
        <v>0</v>
      </c>
      <c r="L2349" s="22">
        <v>0</v>
      </c>
      <c r="M2349" s="22" t="s">
        <v>1063</v>
      </c>
      <c r="N2349" s="22" t="s">
        <v>589</v>
      </c>
      <c r="O2349" s="22">
        <v>0</v>
      </c>
      <c r="P2349" s="22">
        <v>1</v>
      </c>
      <c r="Q2349" s="22">
        <v>0</v>
      </c>
      <c r="R2349">
        <f>IFERROR(IF(I2349=1,VLOOKUP(F2349,Lookup!$A$2:$B$15,2,FALSE),0),0.5)</f>
        <v>1.8</v>
      </c>
      <c r="S2349">
        <f>IF(K2349=1,1,IFERROR(IF(H2349="pass",VLOOKUP(F2349,[1]Lookup!$D$2:$E$26,2,FALSE),0),1.6))</f>
        <v>0</v>
      </c>
      <c r="T2349" s="6">
        <v>0</v>
      </c>
      <c r="U2349" s="6">
        <f t="shared" si="36"/>
        <v>1.8</v>
      </c>
      <c r="V2349" t="s">
        <v>151</v>
      </c>
    </row>
    <row r="2350" spans="1:22" hidden="1">
      <c r="A2350">
        <v>658</v>
      </c>
      <c r="B2350" s="22">
        <v>1</v>
      </c>
      <c r="C2350" s="22" t="s">
        <v>9</v>
      </c>
      <c r="D2350" s="22" t="s">
        <v>4</v>
      </c>
      <c r="E2350" s="22">
        <v>53</v>
      </c>
      <c r="F2350" s="22">
        <v>47</v>
      </c>
      <c r="G2350" s="22" t="s">
        <v>1087</v>
      </c>
      <c r="H2350" s="22" t="s">
        <v>587</v>
      </c>
      <c r="I2350" s="22">
        <v>1</v>
      </c>
      <c r="J2350" s="22">
        <v>0</v>
      </c>
      <c r="K2350" s="22">
        <v>0</v>
      </c>
      <c r="L2350" s="22">
        <v>0</v>
      </c>
      <c r="M2350" s="22" t="s">
        <v>1023</v>
      </c>
      <c r="N2350" s="22" t="s">
        <v>589</v>
      </c>
      <c r="O2350" s="22">
        <v>0</v>
      </c>
      <c r="P2350" s="22">
        <v>1</v>
      </c>
      <c r="Q2350" s="22">
        <v>0</v>
      </c>
      <c r="R2350">
        <f>IFERROR(IF(I2350=1,VLOOKUP(F2350,Lookup!$A$2:$B$15,2,FALSE),0),0.5)</f>
        <v>0.5</v>
      </c>
      <c r="S2350">
        <f>IF(K2350=1,1,IFERROR(IF(H2350="pass",VLOOKUP(F2350,[1]Lookup!$D$2:$E$26,2,FALSE),0),1.6))</f>
        <v>0</v>
      </c>
      <c r="T2350" s="6">
        <v>0</v>
      </c>
      <c r="U2350" s="6">
        <f t="shared" si="36"/>
        <v>0.5</v>
      </c>
      <c r="V2350" t="s">
        <v>57</v>
      </c>
    </row>
    <row r="2351" spans="1:22" hidden="1">
      <c r="A2351">
        <v>660</v>
      </c>
      <c r="B2351" s="22">
        <v>1</v>
      </c>
      <c r="C2351" s="22" t="s">
        <v>9</v>
      </c>
      <c r="D2351" s="22" t="s">
        <v>4</v>
      </c>
      <c r="E2351" s="22">
        <v>44</v>
      </c>
      <c r="F2351" s="22">
        <v>56</v>
      </c>
      <c r="G2351" s="22" t="s">
        <v>1089</v>
      </c>
      <c r="H2351" s="22" t="s">
        <v>587</v>
      </c>
      <c r="I2351" s="22">
        <v>1</v>
      </c>
      <c r="J2351" s="22">
        <v>0</v>
      </c>
      <c r="K2351" s="22">
        <v>0</v>
      </c>
      <c r="L2351" s="22">
        <v>0</v>
      </c>
      <c r="M2351" s="22" t="s">
        <v>1090</v>
      </c>
      <c r="N2351" s="22" t="s">
        <v>589</v>
      </c>
      <c r="O2351" s="22">
        <v>0</v>
      </c>
      <c r="P2351" s="22">
        <v>1</v>
      </c>
      <c r="Q2351" s="22">
        <v>0</v>
      </c>
      <c r="R2351">
        <f>IFERROR(IF(I2351=1,VLOOKUP(F2351,Lookup!$A$2:$B$15,2,FALSE),0),0.5)</f>
        <v>0.5</v>
      </c>
      <c r="S2351">
        <f>IF(K2351=1,1,IFERROR(IF(H2351="pass",VLOOKUP(F2351,[1]Lookup!$D$2:$E$26,2,FALSE),0),1.6))</f>
        <v>0</v>
      </c>
      <c r="T2351" s="6">
        <v>0</v>
      </c>
      <c r="U2351" s="6">
        <f t="shared" si="36"/>
        <v>0.5</v>
      </c>
      <c r="V2351" t="s">
        <v>450</v>
      </c>
    </row>
    <row r="2352" spans="1:22" hidden="1">
      <c r="A2352">
        <v>661</v>
      </c>
      <c r="B2352" s="22">
        <v>1</v>
      </c>
      <c r="C2352" s="22" t="s">
        <v>9</v>
      </c>
      <c r="D2352" s="22" t="s">
        <v>4</v>
      </c>
      <c r="E2352" s="22">
        <v>42</v>
      </c>
      <c r="F2352" s="22">
        <v>58</v>
      </c>
      <c r="G2352" s="22" t="s">
        <v>1091</v>
      </c>
      <c r="H2352" s="22" t="s">
        <v>587</v>
      </c>
      <c r="I2352" s="22">
        <v>1</v>
      </c>
      <c r="J2352" s="22">
        <v>0</v>
      </c>
      <c r="K2352" s="22">
        <v>0</v>
      </c>
      <c r="L2352" s="22">
        <v>0</v>
      </c>
      <c r="M2352" s="22" t="s">
        <v>1023</v>
      </c>
      <c r="N2352" s="22" t="s">
        <v>589</v>
      </c>
      <c r="O2352" s="22">
        <v>0</v>
      </c>
      <c r="P2352" s="22">
        <v>1</v>
      </c>
      <c r="Q2352" s="22">
        <v>0</v>
      </c>
      <c r="R2352">
        <f>IFERROR(IF(I2352=1,VLOOKUP(F2352,Lookup!$A$2:$B$15,2,FALSE),0),0.5)</f>
        <v>0.5</v>
      </c>
      <c r="S2352">
        <f>IF(K2352=1,1,IFERROR(IF(H2352="pass",VLOOKUP(F2352,[1]Lookup!$D$2:$E$26,2,FALSE),0),1.6))</f>
        <v>0</v>
      </c>
      <c r="T2352" s="6">
        <v>0</v>
      </c>
      <c r="U2352" s="6">
        <f t="shared" si="36"/>
        <v>0.5</v>
      </c>
      <c r="V2352" t="s">
        <v>57</v>
      </c>
    </row>
    <row r="2353" spans="1:22" hidden="1">
      <c r="A2353">
        <v>664</v>
      </c>
      <c r="B2353" s="22">
        <v>1</v>
      </c>
      <c r="C2353" s="22" t="s">
        <v>9</v>
      </c>
      <c r="D2353" s="22" t="s">
        <v>4</v>
      </c>
      <c r="E2353" s="22">
        <v>20</v>
      </c>
      <c r="F2353" s="22">
        <v>80</v>
      </c>
      <c r="G2353" s="22" t="s">
        <v>1094</v>
      </c>
      <c r="H2353" s="22" t="s">
        <v>587</v>
      </c>
      <c r="I2353" s="22">
        <v>1</v>
      </c>
      <c r="J2353" s="22">
        <v>0</v>
      </c>
      <c r="K2353" s="22">
        <v>0</v>
      </c>
      <c r="L2353" s="22">
        <v>0</v>
      </c>
      <c r="M2353" s="22" t="s">
        <v>1095</v>
      </c>
      <c r="N2353" s="22" t="s">
        <v>589</v>
      </c>
      <c r="O2353" s="22">
        <v>0</v>
      </c>
      <c r="P2353" s="22">
        <v>1</v>
      </c>
      <c r="Q2353" s="22">
        <v>0</v>
      </c>
      <c r="R2353">
        <f>IFERROR(IF(I2353=1,VLOOKUP(F2353,Lookup!$A$2:$B$15,2,FALSE),0),0.5)</f>
        <v>0.5</v>
      </c>
      <c r="S2353">
        <f>IF(K2353=1,1,IFERROR(IF(H2353="pass",VLOOKUP(F2353,[1]Lookup!$D$2:$E$26,2,FALSE),0),1.6))</f>
        <v>0</v>
      </c>
      <c r="T2353" s="6">
        <v>0</v>
      </c>
      <c r="U2353" s="6">
        <f t="shared" si="36"/>
        <v>0.5</v>
      </c>
      <c r="V2353" t="s">
        <v>477</v>
      </c>
    </row>
    <row r="2354" spans="1:22" hidden="1">
      <c r="A2354">
        <v>613</v>
      </c>
      <c r="B2354" s="22">
        <v>1</v>
      </c>
      <c r="C2354" s="22" t="s">
        <v>4</v>
      </c>
      <c r="D2354" s="22" t="s">
        <v>9</v>
      </c>
      <c r="E2354" s="22">
        <v>18</v>
      </c>
      <c r="F2354" s="22">
        <v>82</v>
      </c>
      <c r="G2354" s="22" t="s">
        <v>1100</v>
      </c>
      <c r="H2354" s="22" t="s">
        <v>587</v>
      </c>
      <c r="I2354" s="22">
        <v>1</v>
      </c>
      <c r="J2354" s="22">
        <v>0</v>
      </c>
      <c r="K2354" s="22">
        <v>0</v>
      </c>
      <c r="L2354" s="22">
        <v>0</v>
      </c>
      <c r="M2354" s="22" t="s">
        <v>1063</v>
      </c>
      <c r="N2354" s="22" t="s">
        <v>589</v>
      </c>
      <c r="O2354" s="22">
        <v>0</v>
      </c>
      <c r="P2354" s="22">
        <v>1</v>
      </c>
      <c r="Q2354" s="22">
        <v>0</v>
      </c>
      <c r="R2354">
        <f>IFERROR(IF(I2354=1,VLOOKUP(F2354,Lookup!$A$2:$B$15,2,FALSE),0),0.5)</f>
        <v>0.5</v>
      </c>
      <c r="S2354">
        <f>IF(K2354=1,1,IFERROR(IF(H2354="pass",VLOOKUP(F2354,[1]Lookup!$D$2:$E$26,2,FALSE),0),1.6))</f>
        <v>0</v>
      </c>
      <c r="T2354" s="6">
        <v>0</v>
      </c>
      <c r="U2354" s="6">
        <f t="shared" si="36"/>
        <v>0.5</v>
      </c>
      <c r="V2354" t="s">
        <v>151</v>
      </c>
    </row>
    <row r="2355" spans="1:22" hidden="1">
      <c r="A2355">
        <v>655</v>
      </c>
      <c r="B2355" s="22">
        <v>1</v>
      </c>
      <c r="C2355" s="22" t="s">
        <v>4</v>
      </c>
      <c r="D2355" s="22" t="s">
        <v>9</v>
      </c>
      <c r="E2355" s="22">
        <v>75</v>
      </c>
      <c r="F2355" s="22">
        <v>25</v>
      </c>
      <c r="G2355" s="22" t="s">
        <v>1102</v>
      </c>
      <c r="H2355" s="22" t="s">
        <v>587</v>
      </c>
      <c r="I2355" s="22">
        <v>1</v>
      </c>
      <c r="J2355" s="22">
        <v>0</v>
      </c>
      <c r="K2355" s="22">
        <v>0</v>
      </c>
      <c r="L2355" s="22">
        <v>0</v>
      </c>
      <c r="M2355" s="22" t="s">
        <v>1063</v>
      </c>
      <c r="N2355" s="22" t="s">
        <v>589</v>
      </c>
      <c r="O2355" s="22">
        <v>0</v>
      </c>
      <c r="P2355" s="22">
        <v>1</v>
      </c>
      <c r="Q2355" s="22">
        <v>0</v>
      </c>
      <c r="R2355">
        <f>IFERROR(IF(I2355=1,VLOOKUP(F2355,Lookup!$A$2:$B$15,2,FALSE),0),0.5)</f>
        <v>0.5</v>
      </c>
      <c r="S2355">
        <f>IF(K2355=1,1,IFERROR(IF(H2355="pass",VLOOKUP(F2355,[1]Lookup!$D$2:$E$26,2,FALSE),0),1.6))</f>
        <v>0</v>
      </c>
      <c r="T2355" s="6">
        <v>0</v>
      </c>
      <c r="U2355" s="6">
        <f t="shared" si="36"/>
        <v>0.5</v>
      </c>
      <c r="V2355" t="s">
        <v>151</v>
      </c>
    </row>
    <row r="2356" spans="1:22" hidden="1">
      <c r="A2356">
        <v>656</v>
      </c>
      <c r="B2356" s="22">
        <v>1</v>
      </c>
      <c r="C2356" s="22" t="s">
        <v>4</v>
      </c>
      <c r="D2356" s="22" t="s">
        <v>9</v>
      </c>
      <c r="E2356" s="22">
        <v>69</v>
      </c>
      <c r="F2356" s="22">
        <v>31</v>
      </c>
      <c r="G2356" s="22" t="s">
        <v>1103</v>
      </c>
      <c r="H2356" s="22" t="s">
        <v>587</v>
      </c>
      <c r="I2356" s="22">
        <v>1</v>
      </c>
      <c r="J2356" s="22">
        <v>0</v>
      </c>
      <c r="K2356" s="22">
        <v>0</v>
      </c>
      <c r="L2356" s="22">
        <v>0</v>
      </c>
      <c r="M2356" s="22" t="s">
        <v>1063</v>
      </c>
      <c r="N2356" s="22" t="s">
        <v>589</v>
      </c>
      <c r="O2356" s="22">
        <v>0</v>
      </c>
      <c r="P2356" s="22">
        <v>1</v>
      </c>
      <c r="Q2356" s="22">
        <v>0</v>
      </c>
      <c r="R2356">
        <f>IFERROR(IF(I2356=1,VLOOKUP(F2356,Lookup!$A$2:$B$15,2,FALSE),0),0.5)</f>
        <v>0.5</v>
      </c>
      <c r="S2356">
        <f>IF(K2356=1,1,IFERROR(IF(H2356="pass",VLOOKUP(F2356,[1]Lookup!$D$2:$E$26,2,FALSE),0),1.6))</f>
        <v>0</v>
      </c>
      <c r="T2356" s="6">
        <v>0</v>
      </c>
      <c r="U2356" s="6">
        <f t="shared" si="36"/>
        <v>0.5</v>
      </c>
      <c r="V2356" t="s">
        <v>151</v>
      </c>
    </row>
    <row r="2357" spans="1:22" hidden="1">
      <c r="A2357">
        <v>657</v>
      </c>
      <c r="B2357" s="22">
        <v>1</v>
      </c>
      <c r="C2357" s="22" t="s">
        <v>4</v>
      </c>
      <c r="D2357" s="22" t="s">
        <v>9</v>
      </c>
      <c r="E2357" s="22">
        <v>52</v>
      </c>
      <c r="F2357" s="22">
        <v>48</v>
      </c>
      <c r="G2357" s="22" t="s">
        <v>1104</v>
      </c>
      <c r="H2357" s="22" t="s">
        <v>587</v>
      </c>
      <c r="I2357" s="22">
        <v>1</v>
      </c>
      <c r="J2357" s="22">
        <v>0</v>
      </c>
      <c r="K2357" s="22">
        <v>0</v>
      </c>
      <c r="L2357" s="22">
        <v>0</v>
      </c>
      <c r="M2357" s="22" t="s">
        <v>1063</v>
      </c>
      <c r="N2357" s="22" t="s">
        <v>589</v>
      </c>
      <c r="O2357" s="22">
        <v>0</v>
      </c>
      <c r="P2357" s="22">
        <v>1</v>
      </c>
      <c r="Q2357" s="22">
        <v>0</v>
      </c>
      <c r="R2357">
        <f>IFERROR(IF(I2357=1,VLOOKUP(F2357,Lookup!$A$2:$B$15,2,FALSE),0),0.5)</f>
        <v>0.5</v>
      </c>
      <c r="S2357">
        <f>IF(K2357=1,1,IFERROR(IF(H2357="pass",VLOOKUP(F2357,[1]Lookup!$D$2:$E$26,2,FALSE),0),1.6))</f>
        <v>0</v>
      </c>
      <c r="T2357" s="6">
        <v>0</v>
      </c>
      <c r="U2357" s="6">
        <f t="shared" si="36"/>
        <v>0.5</v>
      </c>
      <c r="V2357" t="s">
        <v>151</v>
      </c>
    </row>
    <row r="2358" spans="1:22" hidden="1">
      <c r="A2358">
        <v>672</v>
      </c>
      <c r="B2358" s="22">
        <v>1</v>
      </c>
      <c r="C2358" s="22" t="s">
        <v>4</v>
      </c>
      <c r="D2358" s="22" t="s">
        <v>9</v>
      </c>
      <c r="E2358" s="22">
        <v>64</v>
      </c>
      <c r="F2358" s="22">
        <v>36</v>
      </c>
      <c r="G2358" s="22" t="s">
        <v>1105</v>
      </c>
      <c r="H2358" s="22" t="s">
        <v>587</v>
      </c>
      <c r="I2358" s="22">
        <v>1</v>
      </c>
      <c r="J2358" s="22">
        <v>0</v>
      </c>
      <c r="K2358" s="22">
        <v>0</v>
      </c>
      <c r="L2358" s="22">
        <v>0</v>
      </c>
      <c r="M2358" s="22" t="s">
        <v>1063</v>
      </c>
      <c r="N2358" s="22" t="s">
        <v>589</v>
      </c>
      <c r="O2358" s="22">
        <v>0</v>
      </c>
      <c r="P2358" s="22">
        <v>1</v>
      </c>
      <c r="Q2358" s="22">
        <v>0</v>
      </c>
      <c r="R2358">
        <f>IFERROR(IF(I2358=1,VLOOKUP(F2358,Lookup!$A$2:$B$15,2,FALSE),0),0.5)</f>
        <v>0.5</v>
      </c>
      <c r="S2358">
        <f>IF(K2358=1,1,IFERROR(IF(H2358="pass",VLOOKUP(F2358,[1]Lookup!$D$2:$E$26,2,FALSE),0),1.6))</f>
        <v>0</v>
      </c>
      <c r="T2358" s="6">
        <v>0</v>
      </c>
      <c r="U2358" s="6">
        <f t="shared" si="36"/>
        <v>0.5</v>
      </c>
      <c r="V2358" t="s">
        <v>151</v>
      </c>
    </row>
    <row r="2359" spans="1:22" hidden="1">
      <c r="A2359">
        <v>674</v>
      </c>
      <c r="B2359" s="22">
        <v>1</v>
      </c>
      <c r="C2359" s="22" t="s">
        <v>4</v>
      </c>
      <c r="D2359" s="22" t="s">
        <v>9</v>
      </c>
      <c r="E2359" s="22">
        <v>53</v>
      </c>
      <c r="F2359" s="22">
        <v>47</v>
      </c>
      <c r="G2359" s="22" t="s">
        <v>1107</v>
      </c>
      <c r="H2359" s="22" t="s">
        <v>587</v>
      </c>
      <c r="I2359" s="22">
        <v>1</v>
      </c>
      <c r="J2359" s="22">
        <v>0</v>
      </c>
      <c r="K2359" s="22">
        <v>0</v>
      </c>
      <c r="L2359" s="22">
        <v>0</v>
      </c>
      <c r="M2359" s="22" t="s">
        <v>1063</v>
      </c>
      <c r="N2359" s="22" t="s">
        <v>589</v>
      </c>
      <c r="O2359" s="22">
        <v>0</v>
      </c>
      <c r="P2359" s="22">
        <v>1</v>
      </c>
      <c r="Q2359" s="22">
        <v>0</v>
      </c>
      <c r="R2359">
        <f>IFERROR(IF(I2359=1,VLOOKUP(F2359,Lookup!$A$2:$B$15,2,FALSE),0),0.5)</f>
        <v>0.5</v>
      </c>
      <c r="S2359">
        <f>IF(K2359=1,1,IFERROR(IF(H2359="pass",VLOOKUP(F2359,[1]Lookup!$D$2:$E$26,2,FALSE),0),1.6))</f>
        <v>0</v>
      </c>
      <c r="T2359" s="6">
        <v>0</v>
      </c>
      <c r="U2359" s="6">
        <f t="shared" si="36"/>
        <v>0.5</v>
      </c>
      <c r="V2359" t="s">
        <v>151</v>
      </c>
    </row>
    <row r="2360" spans="1:22" hidden="1">
      <c r="A2360">
        <v>688</v>
      </c>
      <c r="B2360" s="22">
        <v>1</v>
      </c>
      <c r="C2360" s="22" t="s">
        <v>4</v>
      </c>
      <c r="D2360" s="22" t="s">
        <v>9</v>
      </c>
      <c r="E2360" s="22">
        <v>77</v>
      </c>
      <c r="F2360" s="22">
        <v>23</v>
      </c>
      <c r="G2360" s="22" t="s">
        <v>1109</v>
      </c>
      <c r="H2360" s="22" t="s">
        <v>587</v>
      </c>
      <c r="I2360" s="22">
        <v>1</v>
      </c>
      <c r="J2360" s="22">
        <v>0</v>
      </c>
      <c r="K2360" s="22">
        <v>0</v>
      </c>
      <c r="L2360" s="22">
        <v>0</v>
      </c>
      <c r="M2360" s="22" t="s">
        <v>1110</v>
      </c>
      <c r="N2360" s="22" t="s">
        <v>589</v>
      </c>
      <c r="O2360" s="22">
        <v>0</v>
      </c>
      <c r="P2360" s="22">
        <v>1</v>
      </c>
      <c r="Q2360" s="22">
        <v>0</v>
      </c>
      <c r="R2360">
        <f>IFERROR(IF(I2360=1,VLOOKUP(F2360,Lookup!$A$2:$B$15,2,FALSE),0),0.5)</f>
        <v>0.5</v>
      </c>
      <c r="S2360">
        <f>IF(K2360=1,1,IFERROR(IF(H2360="pass",VLOOKUP(F2360,[1]Lookup!$D$2:$E$26,2,FALSE),0),1.6))</f>
        <v>0</v>
      </c>
      <c r="T2360" s="6">
        <v>0</v>
      </c>
      <c r="U2360" s="6">
        <f t="shared" si="36"/>
        <v>0.5</v>
      </c>
      <c r="V2360" t="s">
        <v>491</v>
      </c>
    </row>
    <row r="2361" spans="1:22" hidden="1">
      <c r="A2361">
        <v>689</v>
      </c>
      <c r="B2361" s="22">
        <v>1</v>
      </c>
      <c r="C2361" s="22" t="s">
        <v>9</v>
      </c>
      <c r="D2361" s="22" t="s">
        <v>4</v>
      </c>
      <c r="E2361" s="22">
        <v>15</v>
      </c>
      <c r="F2361" s="22">
        <v>85</v>
      </c>
      <c r="G2361" s="22" t="s">
        <v>1111</v>
      </c>
      <c r="H2361" s="22" t="s">
        <v>587</v>
      </c>
      <c r="I2361" s="22">
        <v>1</v>
      </c>
      <c r="J2361" s="22">
        <v>0</v>
      </c>
      <c r="K2361" s="22">
        <v>0</v>
      </c>
      <c r="L2361" s="22">
        <v>0</v>
      </c>
      <c r="M2361" s="22" t="s">
        <v>1023</v>
      </c>
      <c r="N2361" s="22" t="s">
        <v>589</v>
      </c>
      <c r="O2361" s="22">
        <v>0</v>
      </c>
      <c r="P2361" s="22">
        <v>1</v>
      </c>
      <c r="Q2361" s="22">
        <v>0</v>
      </c>
      <c r="R2361">
        <f>IFERROR(IF(I2361=1,VLOOKUP(F2361,Lookup!$A$2:$B$15,2,FALSE),0),0.5)</f>
        <v>0.5</v>
      </c>
      <c r="S2361">
        <f>IF(K2361=1,1,IFERROR(IF(H2361="pass",VLOOKUP(F2361,[1]Lookup!$D$2:$E$26,2,FALSE),0),1.6))</f>
        <v>0</v>
      </c>
      <c r="T2361" s="6">
        <v>0</v>
      </c>
      <c r="U2361" s="6">
        <f t="shared" si="36"/>
        <v>0.5</v>
      </c>
      <c r="V2361" t="s">
        <v>57</v>
      </c>
    </row>
    <row r="2362" spans="1:22" hidden="1">
      <c r="A2362">
        <v>690</v>
      </c>
      <c r="B2362" s="22">
        <v>1</v>
      </c>
      <c r="C2362" s="22" t="s">
        <v>9</v>
      </c>
      <c r="D2362" s="22" t="s">
        <v>4</v>
      </c>
      <c r="E2362" s="22">
        <v>8</v>
      </c>
      <c r="F2362" s="22">
        <v>92</v>
      </c>
      <c r="G2362" s="22" t="s">
        <v>1112</v>
      </c>
      <c r="H2362" s="22" t="s">
        <v>587</v>
      </c>
      <c r="I2362" s="22">
        <v>1</v>
      </c>
      <c r="J2362" s="22">
        <v>0</v>
      </c>
      <c r="K2362" s="22">
        <v>0</v>
      </c>
      <c r="L2362" s="22">
        <v>0</v>
      </c>
      <c r="M2362" s="22" t="s">
        <v>1023</v>
      </c>
      <c r="N2362" s="22" t="s">
        <v>589</v>
      </c>
      <c r="O2362" s="22">
        <v>0</v>
      </c>
      <c r="P2362" s="22">
        <v>1</v>
      </c>
      <c r="Q2362" s="22">
        <v>0</v>
      </c>
      <c r="R2362">
        <f>IFERROR(IF(I2362=1,VLOOKUP(F2362,Lookup!$A$2:$B$15,2,FALSE),0),0.5)</f>
        <v>1.1000000000000001</v>
      </c>
      <c r="S2362">
        <f>IF(K2362=1,1,IFERROR(IF(H2362="pass",VLOOKUP(F2362,[1]Lookup!$D$2:$E$26,2,FALSE),0),1.6))</f>
        <v>0</v>
      </c>
      <c r="T2362" s="6">
        <v>0</v>
      </c>
      <c r="U2362" s="6">
        <f t="shared" si="36"/>
        <v>1.1000000000000001</v>
      </c>
      <c r="V2362" t="s">
        <v>57</v>
      </c>
    </row>
    <row r="2363" spans="1:22" hidden="1">
      <c r="A2363">
        <v>676</v>
      </c>
      <c r="B2363" s="22">
        <v>1</v>
      </c>
      <c r="C2363" s="22" t="s">
        <v>4</v>
      </c>
      <c r="D2363" s="22" t="s">
        <v>9</v>
      </c>
      <c r="E2363" s="22">
        <v>17</v>
      </c>
      <c r="F2363" s="22">
        <v>83</v>
      </c>
      <c r="G2363" s="22" t="s">
        <v>1116</v>
      </c>
      <c r="H2363" s="22" t="s">
        <v>587</v>
      </c>
      <c r="I2363" s="22">
        <v>1</v>
      </c>
      <c r="J2363" s="22">
        <v>0</v>
      </c>
      <c r="K2363" s="22">
        <v>0</v>
      </c>
      <c r="L2363" s="22">
        <v>0</v>
      </c>
      <c r="M2363" s="22" t="s">
        <v>1063</v>
      </c>
      <c r="N2363" s="22" t="s">
        <v>589</v>
      </c>
      <c r="O2363" s="22">
        <v>0</v>
      </c>
      <c r="P2363" s="22">
        <v>1</v>
      </c>
      <c r="Q2363" s="22">
        <v>0</v>
      </c>
      <c r="R2363">
        <f>IFERROR(IF(I2363=1,VLOOKUP(F2363,Lookup!$A$2:$B$15,2,FALSE),0),0.5)</f>
        <v>0.5</v>
      </c>
      <c r="S2363">
        <f>IF(K2363=1,1,IFERROR(IF(H2363="pass",VLOOKUP(F2363,[1]Lookup!$D$2:$E$26,2,FALSE),0),1.6))</f>
        <v>0</v>
      </c>
      <c r="T2363" s="6">
        <v>0</v>
      </c>
      <c r="U2363" s="6">
        <f t="shared" si="36"/>
        <v>0.5</v>
      </c>
      <c r="V2363" t="s">
        <v>151</v>
      </c>
    </row>
    <row r="2364" spans="1:22" hidden="1">
      <c r="A2364">
        <v>699</v>
      </c>
      <c r="B2364" s="22">
        <v>1</v>
      </c>
      <c r="C2364" s="22" t="s">
        <v>9</v>
      </c>
      <c r="D2364" s="22" t="s">
        <v>4</v>
      </c>
      <c r="E2364" s="22">
        <v>73</v>
      </c>
      <c r="F2364" s="22">
        <v>27</v>
      </c>
      <c r="G2364" s="22" t="s">
        <v>1118</v>
      </c>
      <c r="H2364" s="22" t="s">
        <v>587</v>
      </c>
      <c r="I2364" s="22">
        <v>1</v>
      </c>
      <c r="J2364" s="22">
        <v>0</v>
      </c>
      <c r="K2364" s="22">
        <v>0</v>
      </c>
      <c r="L2364" s="22">
        <v>0</v>
      </c>
      <c r="M2364" s="22" t="s">
        <v>1023</v>
      </c>
      <c r="N2364" s="22" t="s">
        <v>589</v>
      </c>
      <c r="O2364" s="22">
        <v>0</v>
      </c>
      <c r="P2364" s="22">
        <v>1</v>
      </c>
      <c r="Q2364" s="22">
        <v>0</v>
      </c>
      <c r="R2364">
        <f>IFERROR(IF(I2364=1,VLOOKUP(F2364,Lookup!$A$2:$B$15,2,FALSE),0),0.5)</f>
        <v>0.5</v>
      </c>
      <c r="S2364">
        <f>IF(K2364=1,1,IFERROR(IF(H2364="pass",VLOOKUP(F2364,[1]Lookup!$D$2:$E$26,2,FALSE),0),1.6))</f>
        <v>0</v>
      </c>
      <c r="T2364" s="6">
        <v>0</v>
      </c>
      <c r="U2364" s="6">
        <f t="shared" si="36"/>
        <v>0.5</v>
      </c>
      <c r="V2364" t="s">
        <v>57</v>
      </c>
    </row>
    <row r="2365" spans="1:22" hidden="1">
      <c r="A2365">
        <v>703</v>
      </c>
      <c r="B2365" s="22">
        <v>1</v>
      </c>
      <c r="C2365" s="22" t="s">
        <v>9</v>
      </c>
      <c r="D2365" s="22" t="s">
        <v>4</v>
      </c>
      <c r="E2365" s="22">
        <v>51</v>
      </c>
      <c r="F2365" s="22">
        <v>49</v>
      </c>
      <c r="G2365" s="22" t="s">
        <v>1121</v>
      </c>
      <c r="H2365" s="22" t="s">
        <v>587</v>
      </c>
      <c r="I2365" s="22">
        <v>1</v>
      </c>
      <c r="J2365" s="22">
        <v>0</v>
      </c>
      <c r="K2365" s="22">
        <v>0</v>
      </c>
      <c r="L2365" s="22">
        <v>0</v>
      </c>
      <c r="M2365" s="22" t="s">
        <v>1023</v>
      </c>
      <c r="N2365" s="22" t="s">
        <v>589</v>
      </c>
      <c r="O2365" s="22">
        <v>0</v>
      </c>
      <c r="P2365" s="22">
        <v>1</v>
      </c>
      <c r="Q2365" s="22">
        <v>0</v>
      </c>
      <c r="R2365">
        <f>IFERROR(IF(I2365=1,VLOOKUP(F2365,Lookup!$A$2:$B$15,2,FALSE),0),0.5)</f>
        <v>0.5</v>
      </c>
      <c r="S2365">
        <f>IF(K2365=1,1,IFERROR(IF(H2365="pass",VLOOKUP(F2365,[1]Lookup!$D$2:$E$26,2,FALSE),0),1.6))</f>
        <v>0</v>
      </c>
      <c r="T2365" s="6">
        <v>0</v>
      </c>
      <c r="U2365" s="6">
        <f t="shared" si="36"/>
        <v>0.5</v>
      </c>
      <c r="V2365" t="s">
        <v>57</v>
      </c>
    </row>
    <row r="2366" spans="1:22" hidden="1">
      <c r="A2366">
        <v>677</v>
      </c>
      <c r="B2366" s="22">
        <v>1</v>
      </c>
      <c r="C2366" s="22" t="s">
        <v>4</v>
      </c>
      <c r="D2366" s="22" t="s">
        <v>9</v>
      </c>
      <c r="E2366" s="22">
        <v>10</v>
      </c>
      <c r="F2366" s="22">
        <v>90</v>
      </c>
      <c r="G2366" s="22" t="s">
        <v>1123</v>
      </c>
      <c r="H2366" s="22" t="s">
        <v>587</v>
      </c>
      <c r="I2366" s="22">
        <v>1</v>
      </c>
      <c r="J2366" s="22">
        <v>0</v>
      </c>
      <c r="K2366" s="22">
        <v>0</v>
      </c>
      <c r="L2366" s="22">
        <v>0</v>
      </c>
      <c r="M2366" s="22" t="s">
        <v>1063</v>
      </c>
      <c r="N2366" s="22" t="s">
        <v>589</v>
      </c>
      <c r="O2366" s="22">
        <v>0</v>
      </c>
      <c r="P2366" s="22">
        <v>1</v>
      </c>
      <c r="Q2366" s="22">
        <v>0</v>
      </c>
      <c r="R2366">
        <f>IFERROR(IF(I2366=1,VLOOKUP(F2366,Lookup!$A$2:$B$15,2,FALSE),0),0.5)</f>
        <v>0.8</v>
      </c>
      <c r="S2366">
        <f>IF(K2366=1,1,IFERROR(IF(H2366="pass",VLOOKUP(F2366,[1]Lookup!$D$2:$E$26,2,FALSE),0),1.6))</f>
        <v>0</v>
      </c>
      <c r="T2366" s="6">
        <v>0</v>
      </c>
      <c r="U2366" s="6">
        <f t="shared" si="36"/>
        <v>0.8</v>
      </c>
      <c r="V2366" t="s">
        <v>151</v>
      </c>
    </row>
    <row r="2367" spans="1:22" hidden="1">
      <c r="A2367">
        <v>678</v>
      </c>
      <c r="B2367" s="22">
        <v>1</v>
      </c>
      <c r="C2367" s="22" t="s">
        <v>4</v>
      </c>
      <c r="D2367" s="22" t="s">
        <v>9</v>
      </c>
      <c r="E2367" s="22">
        <v>4</v>
      </c>
      <c r="F2367" s="22">
        <v>96</v>
      </c>
      <c r="G2367" s="22" t="s">
        <v>1124</v>
      </c>
      <c r="H2367" s="22" t="s">
        <v>587</v>
      </c>
      <c r="I2367" s="22">
        <v>1</v>
      </c>
      <c r="J2367" s="22">
        <v>0</v>
      </c>
      <c r="K2367" s="22">
        <v>0</v>
      </c>
      <c r="L2367" s="22">
        <v>0</v>
      </c>
      <c r="M2367" s="22" t="s">
        <v>1063</v>
      </c>
      <c r="N2367" s="22" t="s">
        <v>589</v>
      </c>
      <c r="O2367" s="22">
        <v>0</v>
      </c>
      <c r="P2367" s="22">
        <v>1</v>
      </c>
      <c r="Q2367" s="22">
        <v>0</v>
      </c>
      <c r="R2367">
        <f>IFERROR(IF(I2367=1,VLOOKUP(F2367,Lookup!$A$2:$B$15,2,FALSE),0),0.5)</f>
        <v>1.8</v>
      </c>
      <c r="S2367">
        <f>IF(K2367=1,1,IFERROR(IF(H2367="pass",VLOOKUP(F2367,[1]Lookup!$D$2:$E$26,2,FALSE),0),1.6))</f>
        <v>0</v>
      </c>
      <c r="T2367" s="6">
        <v>0</v>
      </c>
      <c r="U2367" s="6">
        <f t="shared" si="36"/>
        <v>1.8</v>
      </c>
      <c r="V2367" t="s">
        <v>151</v>
      </c>
    </row>
    <row r="2368" spans="1:22" hidden="1">
      <c r="A2368">
        <v>696</v>
      </c>
      <c r="B2368" s="22">
        <v>1</v>
      </c>
      <c r="C2368" s="22" t="s">
        <v>4</v>
      </c>
      <c r="D2368" s="22" t="s">
        <v>9</v>
      </c>
      <c r="E2368" s="22">
        <v>70</v>
      </c>
      <c r="F2368" s="22">
        <v>30</v>
      </c>
      <c r="G2368" s="22" t="s">
        <v>1127</v>
      </c>
      <c r="H2368" s="22" t="s">
        <v>587</v>
      </c>
      <c r="I2368" s="22">
        <v>1</v>
      </c>
      <c r="J2368" s="22">
        <v>0</v>
      </c>
      <c r="K2368" s="22">
        <v>0</v>
      </c>
      <c r="L2368" s="22">
        <v>0</v>
      </c>
      <c r="M2368" s="22" t="s">
        <v>1063</v>
      </c>
      <c r="N2368" s="22" t="s">
        <v>589</v>
      </c>
      <c r="O2368" s="22">
        <v>0</v>
      </c>
      <c r="P2368" s="22">
        <v>1</v>
      </c>
      <c r="Q2368" s="22">
        <v>0</v>
      </c>
      <c r="R2368">
        <f>IFERROR(IF(I2368=1,VLOOKUP(F2368,Lookup!$A$2:$B$15,2,FALSE),0),0.5)</f>
        <v>0.5</v>
      </c>
      <c r="S2368">
        <f>IF(K2368=1,1,IFERROR(IF(H2368="pass",VLOOKUP(F2368,[1]Lookup!$D$2:$E$26,2,FALSE),0),1.6))</f>
        <v>0</v>
      </c>
      <c r="T2368" s="6">
        <v>0</v>
      </c>
      <c r="U2368" s="6">
        <f t="shared" si="36"/>
        <v>0.5</v>
      </c>
      <c r="V2368" t="s">
        <v>151</v>
      </c>
    </row>
    <row r="2369" spans="1:22" hidden="1">
      <c r="A2369">
        <v>719</v>
      </c>
      <c r="B2369" s="22">
        <v>1</v>
      </c>
      <c r="C2369" s="22" t="s">
        <v>18</v>
      </c>
      <c r="D2369" s="22" t="s">
        <v>2</v>
      </c>
      <c r="E2369" s="22">
        <v>75</v>
      </c>
      <c r="F2369" s="22">
        <v>25</v>
      </c>
      <c r="G2369" s="22" t="s">
        <v>1129</v>
      </c>
      <c r="H2369" s="22" t="s">
        <v>587</v>
      </c>
      <c r="I2369" s="22">
        <v>1</v>
      </c>
      <c r="J2369" s="22">
        <v>0</v>
      </c>
      <c r="K2369" s="22">
        <v>0</v>
      </c>
      <c r="L2369" s="22">
        <v>0</v>
      </c>
      <c r="M2369" s="22" t="s">
        <v>1130</v>
      </c>
      <c r="N2369" s="22" t="s">
        <v>589</v>
      </c>
      <c r="O2369" s="22">
        <v>0</v>
      </c>
      <c r="P2369" s="22">
        <v>1</v>
      </c>
      <c r="Q2369" s="22">
        <v>0</v>
      </c>
      <c r="R2369">
        <f>IFERROR(IF(I2369=1,VLOOKUP(F2369,Lookup!$A$2:$B$15,2,FALSE),0),0.5)</f>
        <v>0.5</v>
      </c>
      <c r="S2369">
        <f>IF(K2369=1,1,IFERROR(IF(H2369="pass",VLOOKUP(F2369,[1]Lookup!$D$2:$E$26,2,FALSE),0),1.6))</f>
        <v>0</v>
      </c>
      <c r="T2369" s="6">
        <v>0</v>
      </c>
      <c r="U2369" s="6">
        <f t="shared" si="36"/>
        <v>0.5</v>
      </c>
      <c r="V2369" t="s">
        <v>131</v>
      </c>
    </row>
    <row r="2370" spans="1:22" hidden="1">
      <c r="A2370">
        <v>720</v>
      </c>
      <c r="B2370" s="22">
        <v>1</v>
      </c>
      <c r="C2370" s="22" t="s">
        <v>18</v>
      </c>
      <c r="D2370" s="22" t="s">
        <v>2</v>
      </c>
      <c r="E2370" s="22">
        <v>70</v>
      </c>
      <c r="F2370" s="22">
        <v>30</v>
      </c>
      <c r="G2370" s="22" t="s">
        <v>1131</v>
      </c>
      <c r="H2370" s="22" t="s">
        <v>587</v>
      </c>
      <c r="I2370" s="22">
        <v>1</v>
      </c>
      <c r="J2370" s="22">
        <v>0</v>
      </c>
      <c r="K2370" s="22">
        <v>0</v>
      </c>
      <c r="L2370" s="22">
        <v>0</v>
      </c>
      <c r="M2370" s="22" t="s">
        <v>1130</v>
      </c>
      <c r="N2370" s="22" t="s">
        <v>589</v>
      </c>
      <c r="O2370" s="22">
        <v>0</v>
      </c>
      <c r="P2370" s="22">
        <v>1</v>
      </c>
      <c r="Q2370" s="22">
        <v>0</v>
      </c>
      <c r="R2370">
        <f>IFERROR(IF(I2370=1,VLOOKUP(F2370,Lookup!$A$2:$B$15,2,FALSE),0),0.5)</f>
        <v>0.5</v>
      </c>
      <c r="S2370">
        <f>IF(K2370=1,1,IFERROR(IF(H2370="pass",VLOOKUP(F2370,[1]Lookup!$D$2:$E$26,2,FALSE),0),1.6))</f>
        <v>0</v>
      </c>
      <c r="T2370" s="6">
        <v>0</v>
      </c>
      <c r="U2370" s="6">
        <f t="shared" si="36"/>
        <v>0.5</v>
      </c>
      <c r="V2370" t="s">
        <v>131</v>
      </c>
    </row>
    <row r="2371" spans="1:22" hidden="1">
      <c r="A2371">
        <v>724</v>
      </c>
      <c r="B2371" s="22">
        <v>1</v>
      </c>
      <c r="C2371" s="22" t="s">
        <v>2</v>
      </c>
      <c r="D2371" s="22" t="s">
        <v>18</v>
      </c>
      <c r="E2371" s="22">
        <v>70</v>
      </c>
      <c r="F2371" s="22">
        <v>30</v>
      </c>
      <c r="G2371" s="22" t="s">
        <v>1136</v>
      </c>
      <c r="H2371" s="22" t="s">
        <v>587</v>
      </c>
      <c r="I2371" s="22">
        <v>1</v>
      </c>
      <c r="J2371" s="22">
        <v>0</v>
      </c>
      <c r="K2371" s="22">
        <v>0</v>
      </c>
      <c r="L2371" s="22">
        <v>0</v>
      </c>
      <c r="M2371" s="22" t="s">
        <v>1137</v>
      </c>
      <c r="N2371" s="22" t="s">
        <v>589</v>
      </c>
      <c r="O2371" s="22">
        <v>0</v>
      </c>
      <c r="P2371" s="22">
        <v>1</v>
      </c>
      <c r="Q2371" s="22">
        <v>0</v>
      </c>
      <c r="R2371">
        <f>IFERROR(IF(I2371=1,VLOOKUP(F2371,Lookup!$A$2:$B$15,2,FALSE),0),0.5)</f>
        <v>0.5</v>
      </c>
      <c r="S2371">
        <f>IF(K2371=1,1,IFERROR(IF(H2371="pass",VLOOKUP(F2371,[1]Lookup!$D$2:$E$26,2,FALSE),0),1.6))</f>
        <v>0</v>
      </c>
      <c r="T2371" s="6">
        <v>0</v>
      </c>
      <c r="U2371" s="6">
        <f t="shared" ref="U2371:U2434" si="37">R2371+IF(S2371&gt;=3.2,S2371,IF(AND(S2371&lt;3.2,S2371&gt;=1.8),S2371*0.66+T2371*0.34,T2371))+K2371*0.4735*2</f>
        <v>0.5</v>
      </c>
      <c r="V2371" t="s">
        <v>95</v>
      </c>
    </row>
    <row r="2372" spans="1:22" hidden="1">
      <c r="A2372">
        <v>726</v>
      </c>
      <c r="B2372" s="22">
        <v>1</v>
      </c>
      <c r="C2372" s="22" t="s">
        <v>2</v>
      </c>
      <c r="D2372" s="22" t="s">
        <v>18</v>
      </c>
      <c r="E2372" s="22">
        <v>61</v>
      </c>
      <c r="F2372" s="22">
        <v>39</v>
      </c>
      <c r="G2372" s="22" t="s">
        <v>1140</v>
      </c>
      <c r="H2372" s="22" t="s">
        <v>587</v>
      </c>
      <c r="I2372" s="22">
        <v>1</v>
      </c>
      <c r="J2372" s="22">
        <v>0</v>
      </c>
      <c r="K2372" s="22">
        <v>0</v>
      </c>
      <c r="L2372" s="22">
        <v>0</v>
      </c>
      <c r="M2372" s="22" t="s">
        <v>1137</v>
      </c>
      <c r="N2372" s="22" t="s">
        <v>589</v>
      </c>
      <c r="O2372" s="22">
        <v>0</v>
      </c>
      <c r="P2372" s="22">
        <v>1</v>
      </c>
      <c r="Q2372" s="22">
        <v>0</v>
      </c>
      <c r="R2372">
        <f>IFERROR(IF(I2372=1,VLOOKUP(F2372,Lookup!$A$2:$B$15,2,FALSE),0),0.5)</f>
        <v>0.5</v>
      </c>
      <c r="S2372">
        <f>IF(K2372=1,1,IFERROR(IF(H2372="pass",VLOOKUP(F2372,[1]Lookup!$D$2:$E$26,2,FALSE),0),1.6))</f>
        <v>0</v>
      </c>
      <c r="T2372" s="6">
        <v>0</v>
      </c>
      <c r="U2372" s="6">
        <f t="shared" si="37"/>
        <v>0.5</v>
      </c>
      <c r="V2372" t="s">
        <v>95</v>
      </c>
    </row>
    <row r="2373" spans="1:22" hidden="1">
      <c r="A2373">
        <v>727</v>
      </c>
      <c r="B2373" s="22">
        <v>1</v>
      </c>
      <c r="C2373" s="22" t="s">
        <v>2</v>
      </c>
      <c r="D2373" s="22" t="s">
        <v>18</v>
      </c>
      <c r="E2373" s="22">
        <v>59</v>
      </c>
      <c r="F2373" s="22">
        <v>41</v>
      </c>
      <c r="G2373" s="22" t="s">
        <v>1141</v>
      </c>
      <c r="H2373" s="22" t="s">
        <v>587</v>
      </c>
      <c r="I2373" s="22">
        <v>1</v>
      </c>
      <c r="J2373" s="22">
        <v>0</v>
      </c>
      <c r="K2373" s="22">
        <v>0</v>
      </c>
      <c r="L2373" s="22">
        <v>0</v>
      </c>
      <c r="M2373" s="22" t="s">
        <v>1137</v>
      </c>
      <c r="N2373" s="22" t="s">
        <v>589</v>
      </c>
      <c r="O2373" s="22">
        <v>0</v>
      </c>
      <c r="P2373" s="22">
        <v>1</v>
      </c>
      <c r="Q2373" s="22">
        <v>0</v>
      </c>
      <c r="R2373">
        <f>IFERROR(IF(I2373=1,VLOOKUP(F2373,Lookup!$A$2:$B$15,2,FALSE),0),0.5)</f>
        <v>0.5</v>
      </c>
      <c r="S2373">
        <f>IF(K2373=1,1,IFERROR(IF(H2373="pass",VLOOKUP(F2373,[1]Lookup!$D$2:$E$26,2,FALSE),0),1.6))</f>
        <v>0</v>
      </c>
      <c r="T2373" s="6">
        <v>0</v>
      </c>
      <c r="U2373" s="6">
        <f t="shared" si="37"/>
        <v>0.5</v>
      </c>
      <c r="V2373" t="s">
        <v>95</v>
      </c>
    </row>
    <row r="2374" spans="1:22" hidden="1">
      <c r="A2374">
        <v>734</v>
      </c>
      <c r="B2374" s="22">
        <v>1</v>
      </c>
      <c r="C2374" s="22" t="s">
        <v>18</v>
      </c>
      <c r="D2374" s="22" t="s">
        <v>2</v>
      </c>
      <c r="E2374" s="22">
        <v>94</v>
      </c>
      <c r="F2374" s="22">
        <v>6</v>
      </c>
      <c r="G2374" s="22" t="s">
        <v>1147</v>
      </c>
      <c r="H2374" s="22" t="s">
        <v>587</v>
      </c>
      <c r="I2374" s="22">
        <v>1</v>
      </c>
      <c r="J2374" s="22">
        <v>0</v>
      </c>
      <c r="K2374" s="22">
        <v>0</v>
      </c>
      <c r="L2374" s="22">
        <v>0</v>
      </c>
      <c r="M2374" s="22" t="s">
        <v>1148</v>
      </c>
      <c r="N2374" s="22" t="s">
        <v>589</v>
      </c>
      <c r="O2374" s="22">
        <v>0</v>
      </c>
      <c r="P2374" s="22">
        <v>1</v>
      </c>
      <c r="Q2374" s="22">
        <v>0</v>
      </c>
      <c r="R2374">
        <f>IFERROR(IF(I2374=1,VLOOKUP(F2374,Lookup!$A$2:$B$15,2,FALSE),0),0.5)</f>
        <v>0.5</v>
      </c>
      <c r="S2374">
        <f>IF(K2374=1,1,IFERROR(IF(H2374="pass",VLOOKUP(F2374,[1]Lookup!$D$2:$E$26,2,FALSE),0),1.6))</f>
        <v>0</v>
      </c>
      <c r="T2374" s="6">
        <v>0</v>
      </c>
      <c r="U2374" s="6">
        <f t="shared" si="37"/>
        <v>0.5</v>
      </c>
      <c r="V2374" t="s">
        <v>161</v>
      </c>
    </row>
    <row r="2375" spans="1:22" hidden="1">
      <c r="A2375">
        <v>740</v>
      </c>
      <c r="B2375" s="22">
        <v>1</v>
      </c>
      <c r="C2375" s="22" t="s">
        <v>18</v>
      </c>
      <c r="D2375" s="22" t="s">
        <v>2</v>
      </c>
      <c r="E2375" s="22">
        <v>16</v>
      </c>
      <c r="F2375" s="22">
        <v>84</v>
      </c>
      <c r="G2375" s="22" t="s">
        <v>1156</v>
      </c>
      <c r="H2375" s="22" t="s">
        <v>587</v>
      </c>
      <c r="I2375" s="22">
        <v>1</v>
      </c>
      <c r="J2375" s="22">
        <v>0</v>
      </c>
      <c r="K2375" s="22">
        <v>0</v>
      </c>
      <c r="L2375" s="22">
        <v>0</v>
      </c>
      <c r="M2375" s="22" t="s">
        <v>1130</v>
      </c>
      <c r="N2375" s="22" t="s">
        <v>589</v>
      </c>
      <c r="O2375" s="22">
        <v>0</v>
      </c>
      <c r="P2375" s="22">
        <v>1</v>
      </c>
      <c r="Q2375" s="22">
        <v>0</v>
      </c>
      <c r="R2375">
        <f>IFERROR(IF(I2375=1,VLOOKUP(F2375,Lookup!$A$2:$B$15,2,FALSE),0),0.5)</f>
        <v>0.5</v>
      </c>
      <c r="S2375">
        <f>IF(K2375=1,1,IFERROR(IF(H2375="pass",VLOOKUP(F2375,[1]Lookup!$D$2:$E$26,2,FALSE),0),1.6))</f>
        <v>0</v>
      </c>
      <c r="T2375" s="6">
        <v>0</v>
      </c>
      <c r="U2375" s="6">
        <f t="shared" si="37"/>
        <v>0.5</v>
      </c>
      <c r="V2375" t="s">
        <v>131</v>
      </c>
    </row>
    <row r="2376" spans="1:22" hidden="1">
      <c r="A2376">
        <v>754</v>
      </c>
      <c r="B2376" s="22">
        <v>1</v>
      </c>
      <c r="C2376" s="22" t="s">
        <v>18</v>
      </c>
      <c r="D2376" s="22" t="s">
        <v>2</v>
      </c>
      <c r="E2376" s="22">
        <v>75</v>
      </c>
      <c r="F2376" s="22">
        <v>25</v>
      </c>
      <c r="G2376" s="22" t="s">
        <v>1169</v>
      </c>
      <c r="H2376" s="22" t="s">
        <v>587</v>
      </c>
      <c r="I2376" s="22">
        <v>1</v>
      </c>
      <c r="J2376" s="22">
        <v>0</v>
      </c>
      <c r="K2376" s="22">
        <v>0</v>
      </c>
      <c r="L2376" s="22">
        <v>0</v>
      </c>
      <c r="M2376" s="22" t="s">
        <v>1148</v>
      </c>
      <c r="N2376" s="22" t="s">
        <v>589</v>
      </c>
      <c r="O2376" s="22">
        <v>0</v>
      </c>
      <c r="P2376" s="22">
        <v>1</v>
      </c>
      <c r="Q2376" s="22">
        <v>0</v>
      </c>
      <c r="R2376">
        <f>IFERROR(IF(I2376=1,VLOOKUP(F2376,Lookup!$A$2:$B$15,2,FALSE),0),0.5)</f>
        <v>0.5</v>
      </c>
      <c r="S2376">
        <f>IF(K2376=1,1,IFERROR(IF(H2376="pass",VLOOKUP(F2376,[1]Lookup!$D$2:$E$26,2,FALSE),0),1.6))</f>
        <v>0</v>
      </c>
      <c r="T2376" s="6">
        <v>0</v>
      </c>
      <c r="U2376" s="6">
        <f t="shared" si="37"/>
        <v>0.5</v>
      </c>
      <c r="V2376" t="s">
        <v>161</v>
      </c>
    </row>
    <row r="2377" spans="1:22" hidden="1">
      <c r="A2377">
        <v>756</v>
      </c>
      <c r="B2377" s="22">
        <v>1</v>
      </c>
      <c r="C2377" s="22" t="s">
        <v>18</v>
      </c>
      <c r="D2377" s="22" t="s">
        <v>2</v>
      </c>
      <c r="E2377" s="22">
        <v>45</v>
      </c>
      <c r="F2377" s="22">
        <v>55</v>
      </c>
      <c r="G2377" s="22" t="s">
        <v>1171</v>
      </c>
      <c r="H2377" s="22" t="s">
        <v>587</v>
      </c>
      <c r="I2377" s="22">
        <v>1</v>
      </c>
      <c r="J2377" s="22">
        <v>0</v>
      </c>
      <c r="K2377" s="22">
        <v>0</v>
      </c>
      <c r="L2377" s="22">
        <v>0</v>
      </c>
      <c r="M2377" s="22" t="s">
        <v>1148</v>
      </c>
      <c r="N2377" s="22" t="s">
        <v>589</v>
      </c>
      <c r="O2377" s="22">
        <v>0</v>
      </c>
      <c r="P2377" s="22">
        <v>1</v>
      </c>
      <c r="Q2377" s="22">
        <v>0</v>
      </c>
      <c r="R2377">
        <f>IFERROR(IF(I2377=1,VLOOKUP(F2377,Lookup!$A$2:$B$15,2,FALSE),0),0.5)</f>
        <v>0.5</v>
      </c>
      <c r="S2377">
        <f>IF(K2377=1,1,IFERROR(IF(H2377="pass",VLOOKUP(F2377,[1]Lookup!$D$2:$E$26,2,FALSE),0),1.6))</f>
        <v>0</v>
      </c>
      <c r="T2377" s="6">
        <v>0</v>
      </c>
      <c r="U2377" s="6">
        <f t="shared" si="37"/>
        <v>0.5</v>
      </c>
      <c r="V2377" t="s">
        <v>161</v>
      </c>
    </row>
    <row r="2378" spans="1:22" hidden="1">
      <c r="A2378">
        <v>764</v>
      </c>
      <c r="B2378" s="22">
        <v>1</v>
      </c>
      <c r="C2378" s="22" t="s">
        <v>2</v>
      </c>
      <c r="D2378" s="22" t="s">
        <v>18</v>
      </c>
      <c r="E2378" s="22">
        <v>88</v>
      </c>
      <c r="F2378" s="22">
        <v>12</v>
      </c>
      <c r="G2378" s="22" t="s">
        <v>1177</v>
      </c>
      <c r="H2378" s="22" t="s">
        <v>587</v>
      </c>
      <c r="I2378" s="22">
        <v>1</v>
      </c>
      <c r="J2378" s="22">
        <v>0</v>
      </c>
      <c r="K2378" s="22">
        <v>0</v>
      </c>
      <c r="L2378" s="22">
        <v>0</v>
      </c>
      <c r="M2378" s="22" t="s">
        <v>1160</v>
      </c>
      <c r="N2378" s="22" t="s">
        <v>589</v>
      </c>
      <c r="O2378" s="22">
        <v>0</v>
      </c>
      <c r="P2378" s="22">
        <v>1</v>
      </c>
      <c r="Q2378" s="22">
        <v>0</v>
      </c>
      <c r="R2378">
        <f>IFERROR(IF(I2378=1,VLOOKUP(F2378,Lookup!$A$2:$B$15,2,FALSE),0),0.5)</f>
        <v>0.5</v>
      </c>
      <c r="S2378">
        <f>IF(K2378=1,1,IFERROR(IF(H2378="pass",VLOOKUP(F2378,[1]Lookup!$D$2:$E$26,2,FALSE),0),1.6))</f>
        <v>0</v>
      </c>
      <c r="T2378" s="6">
        <v>0</v>
      </c>
      <c r="U2378" s="6">
        <f t="shared" si="37"/>
        <v>0.5</v>
      </c>
      <c r="V2378" t="s">
        <v>180</v>
      </c>
    </row>
    <row r="2379" spans="1:22" hidden="1">
      <c r="A2379">
        <v>767</v>
      </c>
      <c r="B2379" s="22">
        <v>1</v>
      </c>
      <c r="C2379" s="22" t="s">
        <v>18</v>
      </c>
      <c r="D2379" s="22" t="s">
        <v>2</v>
      </c>
      <c r="E2379" s="22">
        <v>50</v>
      </c>
      <c r="F2379" s="22">
        <v>50</v>
      </c>
      <c r="G2379" s="22" t="s">
        <v>1178</v>
      </c>
      <c r="H2379" s="22" t="s">
        <v>587</v>
      </c>
      <c r="I2379" s="22">
        <v>1</v>
      </c>
      <c r="J2379" s="22">
        <v>0</v>
      </c>
      <c r="K2379" s="22">
        <v>0</v>
      </c>
      <c r="L2379" s="22">
        <v>0</v>
      </c>
      <c r="M2379" s="22" t="s">
        <v>1130</v>
      </c>
      <c r="N2379" s="22" t="s">
        <v>589</v>
      </c>
      <c r="O2379" s="22">
        <v>0</v>
      </c>
      <c r="P2379" s="22">
        <v>1</v>
      </c>
      <c r="Q2379" s="22">
        <v>0</v>
      </c>
      <c r="R2379">
        <f>IFERROR(IF(I2379=1,VLOOKUP(F2379,Lookup!$A$2:$B$15,2,FALSE),0),0.5)</f>
        <v>0.5</v>
      </c>
      <c r="S2379">
        <f>IF(K2379=1,1,IFERROR(IF(H2379="pass",VLOOKUP(F2379,[1]Lookup!$D$2:$E$26,2,FALSE),0),1.6))</f>
        <v>0</v>
      </c>
      <c r="T2379" s="6">
        <v>0</v>
      </c>
      <c r="U2379" s="6">
        <f t="shared" si="37"/>
        <v>0.5</v>
      </c>
      <c r="V2379" t="s">
        <v>131</v>
      </c>
    </row>
    <row r="2380" spans="1:22" hidden="1">
      <c r="A2380">
        <v>771</v>
      </c>
      <c r="B2380" s="22">
        <v>1</v>
      </c>
      <c r="C2380" s="22" t="s">
        <v>18</v>
      </c>
      <c r="D2380" s="22" t="s">
        <v>2</v>
      </c>
      <c r="E2380" s="22">
        <v>7</v>
      </c>
      <c r="F2380" s="22">
        <v>93</v>
      </c>
      <c r="G2380" s="22" t="s">
        <v>1182</v>
      </c>
      <c r="H2380" s="22" t="s">
        <v>587</v>
      </c>
      <c r="I2380" s="22">
        <v>1</v>
      </c>
      <c r="J2380" s="22">
        <v>0</v>
      </c>
      <c r="K2380" s="22">
        <v>0</v>
      </c>
      <c r="L2380" s="22">
        <v>0</v>
      </c>
      <c r="M2380" s="22" t="s">
        <v>1130</v>
      </c>
      <c r="N2380" s="22" t="s">
        <v>589</v>
      </c>
      <c r="O2380" s="22">
        <v>0</v>
      </c>
      <c r="P2380" s="22">
        <v>1</v>
      </c>
      <c r="Q2380" s="22">
        <v>0</v>
      </c>
      <c r="R2380">
        <f>IFERROR(IF(I2380=1,VLOOKUP(F2380,Lookup!$A$2:$B$15,2,FALSE),0),0.5)</f>
        <v>1.2</v>
      </c>
      <c r="S2380">
        <f>IF(K2380=1,1,IFERROR(IF(H2380="pass",VLOOKUP(F2380,[1]Lookup!$D$2:$E$26,2,FALSE),0),1.6))</f>
        <v>0</v>
      </c>
      <c r="T2380" s="6">
        <v>0</v>
      </c>
      <c r="U2380" s="6">
        <f t="shared" si="37"/>
        <v>1.2</v>
      </c>
      <c r="V2380" t="s">
        <v>131</v>
      </c>
    </row>
    <row r="2381" spans="1:22" hidden="1">
      <c r="A2381">
        <v>784</v>
      </c>
      <c r="B2381" s="22">
        <v>1</v>
      </c>
      <c r="C2381" s="22" t="s">
        <v>18</v>
      </c>
      <c r="D2381" s="22" t="s">
        <v>2</v>
      </c>
      <c r="E2381" s="22">
        <v>79</v>
      </c>
      <c r="F2381" s="22">
        <v>21</v>
      </c>
      <c r="G2381" s="22" t="s">
        <v>1190</v>
      </c>
      <c r="H2381" s="22" t="s">
        <v>587</v>
      </c>
      <c r="I2381" s="22">
        <v>1</v>
      </c>
      <c r="J2381" s="22">
        <v>0</v>
      </c>
      <c r="K2381" s="22">
        <v>0</v>
      </c>
      <c r="L2381" s="22">
        <v>0</v>
      </c>
      <c r="M2381" s="22" t="s">
        <v>1148</v>
      </c>
      <c r="N2381" s="22" t="s">
        <v>589</v>
      </c>
      <c r="O2381" s="22">
        <v>0</v>
      </c>
      <c r="P2381" s="22">
        <v>1</v>
      </c>
      <c r="Q2381" s="22">
        <v>0</v>
      </c>
      <c r="R2381">
        <f>IFERROR(IF(I2381=1,VLOOKUP(F2381,Lookup!$A$2:$B$15,2,FALSE),0),0.5)</f>
        <v>0.5</v>
      </c>
      <c r="S2381">
        <f>IF(K2381=1,1,IFERROR(IF(H2381="pass",VLOOKUP(F2381,[1]Lookup!$D$2:$E$26,2,FALSE),0),1.6))</f>
        <v>0</v>
      </c>
      <c r="T2381" s="6">
        <v>0</v>
      </c>
      <c r="U2381" s="6">
        <f t="shared" si="37"/>
        <v>0.5</v>
      </c>
      <c r="V2381" t="s">
        <v>161</v>
      </c>
    </row>
    <row r="2382" spans="1:22" hidden="1">
      <c r="A2382">
        <v>785</v>
      </c>
      <c r="B2382" s="22">
        <v>1</v>
      </c>
      <c r="C2382" s="22" t="s">
        <v>2</v>
      </c>
      <c r="D2382" s="22" t="s">
        <v>18</v>
      </c>
      <c r="E2382" s="22">
        <v>27</v>
      </c>
      <c r="F2382" s="22">
        <v>73</v>
      </c>
      <c r="G2382" s="22" t="s">
        <v>1191</v>
      </c>
      <c r="H2382" s="22" t="s">
        <v>587</v>
      </c>
      <c r="I2382" s="22">
        <v>1</v>
      </c>
      <c r="J2382" s="22">
        <v>0</v>
      </c>
      <c r="K2382" s="22">
        <v>0</v>
      </c>
      <c r="L2382" s="22">
        <v>0</v>
      </c>
      <c r="M2382" s="22" t="s">
        <v>1137</v>
      </c>
      <c r="N2382" s="22" t="s">
        <v>589</v>
      </c>
      <c r="O2382" s="22">
        <v>0</v>
      </c>
      <c r="P2382" s="22">
        <v>1</v>
      </c>
      <c r="Q2382" s="22">
        <v>0</v>
      </c>
      <c r="R2382">
        <f>IFERROR(IF(I2382=1,VLOOKUP(F2382,Lookup!$A$2:$B$15,2,FALSE),0),0.5)</f>
        <v>0.5</v>
      </c>
      <c r="S2382">
        <f>IF(K2382=1,1,IFERROR(IF(H2382="pass",VLOOKUP(F2382,[1]Lookup!$D$2:$E$26,2,FALSE),0),1.6))</f>
        <v>0</v>
      </c>
      <c r="T2382" s="6">
        <v>0</v>
      </c>
      <c r="U2382" s="6">
        <f t="shared" si="37"/>
        <v>0.5</v>
      </c>
      <c r="V2382" t="s">
        <v>95</v>
      </c>
    </row>
    <row r="2383" spans="1:22" hidden="1">
      <c r="A2383">
        <v>824</v>
      </c>
      <c r="B2383" s="22">
        <v>1</v>
      </c>
      <c r="C2383" s="22" t="s">
        <v>2</v>
      </c>
      <c r="D2383" s="22" t="s">
        <v>18</v>
      </c>
      <c r="E2383" s="22">
        <v>48</v>
      </c>
      <c r="F2383" s="22">
        <v>52</v>
      </c>
      <c r="G2383" s="22" t="s">
        <v>1213</v>
      </c>
      <c r="H2383" s="22" t="s">
        <v>587</v>
      </c>
      <c r="I2383" s="22">
        <v>1</v>
      </c>
      <c r="J2383" s="22">
        <v>0</v>
      </c>
      <c r="K2383" s="22">
        <v>0</v>
      </c>
      <c r="L2383" s="22">
        <v>0</v>
      </c>
      <c r="M2383" s="22" t="s">
        <v>1137</v>
      </c>
      <c r="N2383" s="22" t="s">
        <v>589</v>
      </c>
      <c r="O2383" s="22">
        <v>0</v>
      </c>
      <c r="P2383" s="22">
        <v>1</v>
      </c>
      <c r="Q2383" s="22">
        <v>0</v>
      </c>
      <c r="R2383">
        <f>IFERROR(IF(I2383=1,VLOOKUP(F2383,Lookup!$A$2:$B$15,2,FALSE),0),0.5)</f>
        <v>0.5</v>
      </c>
      <c r="S2383">
        <f>IF(K2383=1,1,IFERROR(IF(H2383="pass",VLOOKUP(F2383,[1]Lookup!$D$2:$E$26,2,FALSE),0),1.6))</f>
        <v>0</v>
      </c>
      <c r="T2383" s="6">
        <v>0</v>
      </c>
      <c r="U2383" s="6">
        <f t="shared" si="37"/>
        <v>0.5</v>
      </c>
      <c r="V2383" t="s">
        <v>95</v>
      </c>
    </row>
    <row r="2384" spans="1:22" hidden="1">
      <c r="A2384">
        <v>830</v>
      </c>
      <c r="B2384" s="22">
        <v>1</v>
      </c>
      <c r="C2384" s="22" t="s">
        <v>2</v>
      </c>
      <c r="D2384" s="22" t="s">
        <v>18</v>
      </c>
      <c r="E2384" s="22">
        <v>8</v>
      </c>
      <c r="F2384" s="22">
        <v>92</v>
      </c>
      <c r="G2384" s="22" t="s">
        <v>1218</v>
      </c>
      <c r="H2384" s="22" t="s">
        <v>587</v>
      </c>
      <c r="I2384" s="22">
        <v>1</v>
      </c>
      <c r="J2384" s="22">
        <v>0</v>
      </c>
      <c r="K2384" s="22">
        <v>0</v>
      </c>
      <c r="L2384" s="22">
        <v>0</v>
      </c>
      <c r="M2384" s="22" t="s">
        <v>1219</v>
      </c>
      <c r="N2384" s="22" t="s">
        <v>589</v>
      </c>
      <c r="O2384" s="22">
        <v>0</v>
      </c>
      <c r="P2384" s="22">
        <v>1</v>
      </c>
      <c r="Q2384" s="22">
        <v>0</v>
      </c>
      <c r="R2384">
        <f>IFERROR(IF(I2384=1,VLOOKUP(F2384,Lookup!$A$2:$B$15,2,FALSE),0),0.5)</f>
        <v>1.1000000000000001</v>
      </c>
      <c r="S2384">
        <f>IF(K2384=1,1,IFERROR(IF(H2384="pass",VLOOKUP(F2384,[1]Lookup!$D$2:$E$26,2,FALSE),0),1.6))</f>
        <v>0</v>
      </c>
      <c r="T2384" s="6">
        <v>0</v>
      </c>
      <c r="U2384" s="6">
        <f t="shared" si="37"/>
        <v>1.1000000000000001</v>
      </c>
      <c r="V2384" t="s">
        <v>472</v>
      </c>
    </row>
    <row r="2385" spans="1:22" hidden="1">
      <c r="A2385">
        <v>832</v>
      </c>
      <c r="B2385" s="22">
        <v>1</v>
      </c>
      <c r="C2385" s="22" t="s">
        <v>2</v>
      </c>
      <c r="D2385" s="22" t="s">
        <v>18</v>
      </c>
      <c r="E2385" s="22">
        <v>2</v>
      </c>
      <c r="F2385" s="22">
        <v>98</v>
      </c>
      <c r="G2385" s="22" t="s">
        <v>1221</v>
      </c>
      <c r="H2385" s="22" t="s">
        <v>587</v>
      </c>
      <c r="I2385" s="22">
        <v>1</v>
      </c>
      <c r="J2385" s="22">
        <v>0</v>
      </c>
      <c r="K2385" s="22">
        <v>0</v>
      </c>
      <c r="L2385" s="22">
        <v>0</v>
      </c>
      <c r="M2385" s="22" t="s">
        <v>1137</v>
      </c>
      <c r="N2385" s="22" t="s">
        <v>589</v>
      </c>
      <c r="O2385" s="22">
        <v>0</v>
      </c>
      <c r="P2385" s="22">
        <v>1</v>
      </c>
      <c r="Q2385" s="22">
        <v>0</v>
      </c>
      <c r="R2385">
        <f>IFERROR(IF(I2385=1,VLOOKUP(F2385,Lookup!$A$2:$B$15,2,FALSE),0),0.5)</f>
        <v>2.5</v>
      </c>
      <c r="S2385">
        <f>IF(K2385=1,1,IFERROR(IF(H2385="pass",VLOOKUP(F2385,[1]Lookup!$D$2:$E$26,2,FALSE),0),1.6))</f>
        <v>0</v>
      </c>
      <c r="T2385" s="6">
        <v>0</v>
      </c>
      <c r="U2385" s="6">
        <f t="shared" si="37"/>
        <v>2.5</v>
      </c>
      <c r="V2385" t="s">
        <v>95</v>
      </c>
    </row>
    <row r="2386" spans="1:22" hidden="1">
      <c r="A2386">
        <v>847</v>
      </c>
      <c r="B2386" s="22">
        <v>1</v>
      </c>
      <c r="C2386" s="22" t="s">
        <v>2</v>
      </c>
      <c r="D2386" s="22" t="s">
        <v>18</v>
      </c>
      <c r="E2386" s="22">
        <v>75</v>
      </c>
      <c r="F2386" s="22">
        <v>25</v>
      </c>
      <c r="G2386" s="22" t="s">
        <v>1230</v>
      </c>
      <c r="H2386" s="22" t="s">
        <v>587</v>
      </c>
      <c r="I2386" s="22">
        <v>1</v>
      </c>
      <c r="J2386" s="22">
        <v>0</v>
      </c>
      <c r="K2386" s="22">
        <v>0</v>
      </c>
      <c r="L2386" s="22">
        <v>0</v>
      </c>
      <c r="M2386" s="22" t="s">
        <v>1137</v>
      </c>
      <c r="N2386" s="22" t="s">
        <v>589</v>
      </c>
      <c r="O2386" s="22">
        <v>0</v>
      </c>
      <c r="P2386" s="22">
        <v>1</v>
      </c>
      <c r="Q2386" s="22">
        <v>0</v>
      </c>
      <c r="R2386">
        <f>IFERROR(IF(I2386=1,VLOOKUP(F2386,Lookup!$A$2:$B$15,2,FALSE),0),0.5)</f>
        <v>0.5</v>
      </c>
      <c r="S2386">
        <f>IF(K2386=1,1,IFERROR(IF(H2386="pass",VLOOKUP(F2386,[1]Lookup!$D$2:$E$26,2,FALSE),0),1.6))</f>
        <v>0</v>
      </c>
      <c r="T2386" s="6">
        <v>0</v>
      </c>
      <c r="U2386" s="6">
        <f t="shared" si="37"/>
        <v>0.5</v>
      </c>
      <c r="V2386" t="s">
        <v>95</v>
      </c>
    </row>
    <row r="2387" spans="1:22" hidden="1">
      <c r="A2387">
        <v>849</v>
      </c>
      <c r="B2387" s="22">
        <v>1</v>
      </c>
      <c r="C2387" s="22" t="s">
        <v>2</v>
      </c>
      <c r="D2387" s="22" t="s">
        <v>18</v>
      </c>
      <c r="E2387" s="22">
        <v>55</v>
      </c>
      <c r="F2387" s="22">
        <v>45</v>
      </c>
      <c r="G2387" s="22" t="s">
        <v>1232</v>
      </c>
      <c r="H2387" s="22" t="s">
        <v>587</v>
      </c>
      <c r="I2387" s="22">
        <v>1</v>
      </c>
      <c r="J2387" s="22">
        <v>0</v>
      </c>
      <c r="K2387" s="22">
        <v>0</v>
      </c>
      <c r="L2387" s="22">
        <v>0</v>
      </c>
      <c r="M2387" s="22" t="s">
        <v>1160</v>
      </c>
      <c r="N2387" s="22" t="s">
        <v>589</v>
      </c>
      <c r="O2387" s="22">
        <v>0</v>
      </c>
      <c r="P2387" s="22">
        <v>1</v>
      </c>
      <c r="Q2387" s="22">
        <v>0</v>
      </c>
      <c r="R2387">
        <f>IFERROR(IF(I2387=1,VLOOKUP(F2387,Lookup!$A$2:$B$15,2,FALSE),0),0.5)</f>
        <v>0.5</v>
      </c>
      <c r="S2387">
        <f>IF(K2387=1,1,IFERROR(IF(H2387="pass",VLOOKUP(F2387,[1]Lookup!$D$2:$E$26,2,FALSE),0),1.6))</f>
        <v>0</v>
      </c>
      <c r="T2387" s="6">
        <v>0</v>
      </c>
      <c r="U2387" s="6">
        <f t="shared" si="37"/>
        <v>0.5</v>
      </c>
      <c r="V2387" t="s">
        <v>180</v>
      </c>
    </row>
    <row r="2388" spans="1:22" hidden="1">
      <c r="A2388">
        <v>851</v>
      </c>
      <c r="B2388" s="22">
        <v>1</v>
      </c>
      <c r="C2388" s="22" t="s">
        <v>2</v>
      </c>
      <c r="D2388" s="22" t="s">
        <v>18</v>
      </c>
      <c r="E2388" s="22">
        <v>42</v>
      </c>
      <c r="F2388" s="22">
        <v>58</v>
      </c>
      <c r="G2388" s="22" t="s">
        <v>1234</v>
      </c>
      <c r="H2388" s="22" t="s">
        <v>587</v>
      </c>
      <c r="I2388" s="22">
        <v>1</v>
      </c>
      <c r="J2388" s="22">
        <v>0</v>
      </c>
      <c r="K2388" s="22">
        <v>0</v>
      </c>
      <c r="L2388" s="22">
        <v>0</v>
      </c>
      <c r="M2388" s="22" t="s">
        <v>1137</v>
      </c>
      <c r="N2388" s="22" t="s">
        <v>589</v>
      </c>
      <c r="O2388" s="22">
        <v>0</v>
      </c>
      <c r="P2388" s="22">
        <v>1</v>
      </c>
      <c r="Q2388" s="22">
        <v>0</v>
      </c>
      <c r="R2388">
        <f>IFERROR(IF(I2388=1,VLOOKUP(F2388,Lookup!$A$2:$B$15,2,FALSE),0),0.5)</f>
        <v>0.5</v>
      </c>
      <c r="S2388">
        <f>IF(K2388=1,1,IFERROR(IF(H2388="pass",VLOOKUP(F2388,[1]Lookup!$D$2:$E$26,2,FALSE),0),1.6))</f>
        <v>0</v>
      </c>
      <c r="T2388" s="6">
        <v>0</v>
      </c>
      <c r="U2388" s="6">
        <f t="shared" si="37"/>
        <v>0.5</v>
      </c>
      <c r="V2388" t="s">
        <v>95</v>
      </c>
    </row>
    <row r="2389" spans="1:22" hidden="1">
      <c r="A2389">
        <v>855</v>
      </c>
      <c r="B2389" s="22">
        <v>1</v>
      </c>
      <c r="C2389" s="22" t="s">
        <v>2</v>
      </c>
      <c r="D2389" s="22" t="s">
        <v>18</v>
      </c>
      <c r="E2389" s="22">
        <v>25</v>
      </c>
      <c r="F2389" s="22">
        <v>75</v>
      </c>
      <c r="G2389" s="22" t="s">
        <v>1237</v>
      </c>
      <c r="H2389" s="22" t="s">
        <v>587</v>
      </c>
      <c r="I2389" s="22">
        <v>1</v>
      </c>
      <c r="J2389" s="22">
        <v>0</v>
      </c>
      <c r="K2389" s="22">
        <v>0</v>
      </c>
      <c r="L2389" s="22">
        <v>0</v>
      </c>
      <c r="M2389" s="22" t="s">
        <v>1137</v>
      </c>
      <c r="N2389" s="22" t="s">
        <v>589</v>
      </c>
      <c r="O2389" s="22">
        <v>0</v>
      </c>
      <c r="P2389" s="22">
        <v>1</v>
      </c>
      <c r="Q2389" s="22">
        <v>0</v>
      </c>
      <c r="R2389">
        <f>IFERROR(IF(I2389=1,VLOOKUP(F2389,Lookup!$A$2:$B$15,2,FALSE),0),0.5)</f>
        <v>0.5</v>
      </c>
      <c r="S2389">
        <f>IF(K2389=1,1,IFERROR(IF(H2389="pass",VLOOKUP(F2389,[1]Lookup!$D$2:$E$26,2,FALSE),0),1.6))</f>
        <v>0</v>
      </c>
      <c r="T2389" s="6">
        <v>0</v>
      </c>
      <c r="U2389" s="6">
        <f t="shared" si="37"/>
        <v>0.5</v>
      </c>
      <c r="V2389" t="s">
        <v>95</v>
      </c>
    </row>
    <row r="2390" spans="1:22" hidden="1">
      <c r="A2390">
        <v>862</v>
      </c>
      <c r="B2390" s="22">
        <v>1</v>
      </c>
      <c r="C2390" s="22" t="s">
        <v>18</v>
      </c>
      <c r="D2390" s="22" t="s">
        <v>2</v>
      </c>
      <c r="E2390" s="22">
        <v>60</v>
      </c>
      <c r="F2390" s="22">
        <v>40</v>
      </c>
      <c r="G2390" s="22" t="s">
        <v>1240</v>
      </c>
      <c r="H2390" s="22" t="s">
        <v>587</v>
      </c>
      <c r="I2390" s="22">
        <v>1</v>
      </c>
      <c r="J2390" s="22">
        <v>0</v>
      </c>
      <c r="K2390" s="22">
        <v>0</v>
      </c>
      <c r="L2390" s="22">
        <v>0</v>
      </c>
      <c r="M2390" s="22" t="s">
        <v>1130</v>
      </c>
      <c r="N2390" s="22" t="s">
        <v>589</v>
      </c>
      <c r="O2390" s="22">
        <v>0</v>
      </c>
      <c r="P2390" s="22">
        <v>1</v>
      </c>
      <c r="Q2390" s="22">
        <v>0</v>
      </c>
      <c r="R2390">
        <f>IFERROR(IF(I2390=1,VLOOKUP(F2390,Lookup!$A$2:$B$15,2,FALSE),0),0.5)</f>
        <v>0.5</v>
      </c>
      <c r="S2390">
        <f>IF(K2390=1,1,IFERROR(IF(H2390="pass",VLOOKUP(F2390,[1]Lookup!$D$2:$E$26,2,FALSE),0),1.6))</f>
        <v>0</v>
      </c>
      <c r="T2390" s="6">
        <v>0</v>
      </c>
      <c r="U2390" s="6">
        <f t="shared" si="37"/>
        <v>0.5</v>
      </c>
      <c r="V2390" t="s">
        <v>131</v>
      </c>
    </row>
    <row r="2391" spans="1:22" hidden="1">
      <c r="A2391">
        <v>865</v>
      </c>
      <c r="B2391" s="22">
        <v>1</v>
      </c>
      <c r="C2391" s="22" t="s">
        <v>18</v>
      </c>
      <c r="D2391" s="22" t="s">
        <v>2</v>
      </c>
      <c r="E2391" s="22">
        <v>47</v>
      </c>
      <c r="F2391" s="22">
        <v>53</v>
      </c>
      <c r="G2391" s="22" t="s">
        <v>1243</v>
      </c>
      <c r="H2391" s="22" t="s">
        <v>587</v>
      </c>
      <c r="I2391" s="22">
        <v>1</v>
      </c>
      <c r="J2391" s="22">
        <v>0</v>
      </c>
      <c r="K2391" s="22">
        <v>0</v>
      </c>
      <c r="L2391" s="22">
        <v>0</v>
      </c>
      <c r="M2391" s="22" t="s">
        <v>1130</v>
      </c>
      <c r="N2391" s="22" t="s">
        <v>589</v>
      </c>
      <c r="O2391" s="22">
        <v>0</v>
      </c>
      <c r="P2391" s="22">
        <v>1</v>
      </c>
      <c r="Q2391" s="22">
        <v>0</v>
      </c>
      <c r="R2391">
        <f>IFERROR(IF(I2391=1,VLOOKUP(F2391,Lookup!$A$2:$B$15,2,FALSE),0),0.5)</f>
        <v>0.5</v>
      </c>
      <c r="S2391">
        <f>IF(K2391=1,1,IFERROR(IF(H2391="pass",VLOOKUP(F2391,[1]Lookup!$D$2:$E$26,2,FALSE),0),1.6))</f>
        <v>0</v>
      </c>
      <c r="T2391" s="6">
        <v>0</v>
      </c>
      <c r="U2391" s="6">
        <f t="shared" si="37"/>
        <v>0.5</v>
      </c>
      <c r="V2391" t="s">
        <v>131</v>
      </c>
    </row>
    <row r="2392" spans="1:22" hidden="1">
      <c r="A2392">
        <v>875</v>
      </c>
      <c r="B2392" s="22">
        <v>1</v>
      </c>
      <c r="C2392" s="22" t="s">
        <v>18</v>
      </c>
      <c r="D2392" s="22" t="s">
        <v>2</v>
      </c>
      <c r="E2392" s="22">
        <v>47</v>
      </c>
      <c r="F2392" s="22">
        <v>53</v>
      </c>
      <c r="G2392" s="22" t="s">
        <v>1251</v>
      </c>
      <c r="H2392" s="22" t="s">
        <v>587</v>
      </c>
      <c r="I2392" s="22">
        <v>1</v>
      </c>
      <c r="J2392" s="22">
        <v>0</v>
      </c>
      <c r="K2392" s="22">
        <v>0</v>
      </c>
      <c r="L2392" s="22">
        <v>0</v>
      </c>
      <c r="M2392" s="22" t="s">
        <v>634</v>
      </c>
      <c r="N2392" s="22" t="s">
        <v>589</v>
      </c>
      <c r="O2392" s="22">
        <v>0</v>
      </c>
      <c r="P2392" s="22">
        <v>1</v>
      </c>
      <c r="Q2392" s="22">
        <v>0</v>
      </c>
      <c r="R2392">
        <f>IFERROR(IF(I2392=1,VLOOKUP(F2392,Lookup!$A$2:$B$15,2,FALSE),0),0.5)</f>
        <v>0.5</v>
      </c>
      <c r="S2392">
        <f>IF(K2392=1,1,IFERROR(IF(H2392="pass",VLOOKUP(F2392,[1]Lookup!$D$2:$E$26,2,FALSE),0),1.6))</f>
        <v>0</v>
      </c>
      <c r="T2392" s="6">
        <v>0</v>
      </c>
      <c r="U2392" s="6">
        <f t="shared" si="37"/>
        <v>0.5</v>
      </c>
      <c r="V2392" t="s">
        <v>412</v>
      </c>
    </row>
    <row r="2393" spans="1:22" hidden="1">
      <c r="A2393">
        <v>881</v>
      </c>
      <c r="B2393" s="22">
        <v>1</v>
      </c>
      <c r="C2393" s="22" t="s">
        <v>18</v>
      </c>
      <c r="D2393" s="22" t="s">
        <v>2</v>
      </c>
      <c r="E2393" s="22">
        <v>20</v>
      </c>
      <c r="F2393" s="22">
        <v>80</v>
      </c>
      <c r="G2393" s="22" t="s">
        <v>1256</v>
      </c>
      <c r="H2393" s="22" t="s">
        <v>587</v>
      </c>
      <c r="I2393" s="22">
        <v>1</v>
      </c>
      <c r="J2393" s="22">
        <v>0</v>
      </c>
      <c r="K2393" s="22">
        <v>0</v>
      </c>
      <c r="L2393" s="22">
        <v>0</v>
      </c>
      <c r="M2393" s="22" t="s">
        <v>1130</v>
      </c>
      <c r="N2393" s="22" t="s">
        <v>589</v>
      </c>
      <c r="O2393" s="22">
        <v>0</v>
      </c>
      <c r="P2393" s="22">
        <v>1</v>
      </c>
      <c r="Q2393" s="22">
        <v>0</v>
      </c>
      <c r="R2393">
        <f>IFERROR(IF(I2393=1,VLOOKUP(F2393,Lookup!$A$2:$B$15,2,FALSE),0),0.5)</f>
        <v>0.5</v>
      </c>
      <c r="S2393">
        <f>IF(K2393=1,1,IFERROR(IF(H2393="pass",VLOOKUP(F2393,[1]Lookup!$D$2:$E$26,2,FALSE),0),1.6))</f>
        <v>0</v>
      </c>
      <c r="T2393" s="6">
        <v>0</v>
      </c>
      <c r="U2393" s="6">
        <f t="shared" si="37"/>
        <v>0.5</v>
      </c>
      <c r="V2393" t="s">
        <v>131</v>
      </c>
    </row>
    <row r="2394" spans="1:22" hidden="1">
      <c r="A2394">
        <v>882</v>
      </c>
      <c r="B2394" s="22">
        <v>1</v>
      </c>
      <c r="C2394" s="22" t="s">
        <v>18</v>
      </c>
      <c r="D2394" s="22" t="s">
        <v>2</v>
      </c>
      <c r="E2394" s="22">
        <v>14</v>
      </c>
      <c r="F2394" s="22">
        <v>86</v>
      </c>
      <c r="G2394" s="22" t="s">
        <v>1257</v>
      </c>
      <c r="H2394" s="22" t="s">
        <v>587</v>
      </c>
      <c r="I2394" s="22">
        <v>1</v>
      </c>
      <c r="J2394" s="22">
        <v>0</v>
      </c>
      <c r="K2394" s="22">
        <v>0</v>
      </c>
      <c r="L2394" s="22">
        <v>0</v>
      </c>
      <c r="M2394" s="22" t="s">
        <v>1130</v>
      </c>
      <c r="N2394" s="22" t="s">
        <v>589</v>
      </c>
      <c r="O2394" s="22">
        <v>0</v>
      </c>
      <c r="P2394" s="22">
        <v>1</v>
      </c>
      <c r="Q2394" s="22">
        <v>0</v>
      </c>
      <c r="R2394">
        <f>IFERROR(IF(I2394=1,VLOOKUP(F2394,Lookup!$A$2:$B$15,2,FALSE),0),0.5)</f>
        <v>0.6</v>
      </c>
      <c r="S2394">
        <f>IF(K2394=1,1,IFERROR(IF(H2394="pass",VLOOKUP(F2394,[1]Lookup!$D$2:$E$26,2,FALSE),0),1.6))</f>
        <v>0</v>
      </c>
      <c r="T2394" s="6">
        <v>0</v>
      </c>
      <c r="U2394" s="6">
        <f t="shared" si="37"/>
        <v>0.6</v>
      </c>
      <c r="V2394" t="s">
        <v>131</v>
      </c>
    </row>
    <row r="2395" spans="1:22" hidden="1">
      <c r="A2395">
        <v>884</v>
      </c>
      <c r="B2395" s="22">
        <v>1</v>
      </c>
      <c r="C2395" s="22" t="s">
        <v>2</v>
      </c>
      <c r="D2395" s="22" t="s">
        <v>18</v>
      </c>
      <c r="E2395" s="22">
        <v>90</v>
      </c>
      <c r="F2395" s="22">
        <v>10</v>
      </c>
      <c r="G2395" s="22" t="s">
        <v>1259</v>
      </c>
      <c r="H2395" s="22" t="s">
        <v>587</v>
      </c>
      <c r="I2395" s="22">
        <v>1</v>
      </c>
      <c r="J2395" s="22">
        <v>0</v>
      </c>
      <c r="K2395" s="22">
        <v>0</v>
      </c>
      <c r="L2395" s="22">
        <v>0</v>
      </c>
      <c r="M2395" s="22" t="s">
        <v>1137</v>
      </c>
      <c r="N2395" s="22" t="s">
        <v>589</v>
      </c>
      <c r="O2395" s="22">
        <v>0</v>
      </c>
      <c r="P2395" s="22">
        <v>1</v>
      </c>
      <c r="Q2395" s="22">
        <v>0</v>
      </c>
      <c r="R2395">
        <f>IFERROR(IF(I2395=1,VLOOKUP(F2395,Lookup!$A$2:$B$15,2,FALSE),0),0.5)</f>
        <v>0.5</v>
      </c>
      <c r="S2395">
        <f>IF(K2395=1,1,IFERROR(IF(H2395="pass",VLOOKUP(F2395,[1]Lookup!$D$2:$E$26,2,FALSE),0),1.6))</f>
        <v>0</v>
      </c>
      <c r="T2395" s="6">
        <v>0</v>
      </c>
      <c r="U2395" s="6">
        <f t="shared" si="37"/>
        <v>0.5</v>
      </c>
      <c r="V2395" t="s">
        <v>95</v>
      </c>
    </row>
    <row r="2396" spans="1:22" hidden="1">
      <c r="A2396">
        <v>896</v>
      </c>
      <c r="B2396" s="22">
        <v>1</v>
      </c>
      <c r="C2396" s="22" t="s">
        <v>2</v>
      </c>
      <c r="D2396" s="22" t="s">
        <v>18</v>
      </c>
      <c r="E2396" s="22">
        <v>34</v>
      </c>
      <c r="F2396" s="22">
        <v>66</v>
      </c>
      <c r="G2396" s="22" t="s">
        <v>1267</v>
      </c>
      <c r="H2396" s="22" t="s">
        <v>587</v>
      </c>
      <c r="I2396" s="22">
        <v>1</v>
      </c>
      <c r="J2396" s="22">
        <v>0</v>
      </c>
      <c r="K2396" s="22">
        <v>0</v>
      </c>
      <c r="L2396" s="22">
        <v>0</v>
      </c>
      <c r="M2396" s="22" t="s">
        <v>1137</v>
      </c>
      <c r="N2396" s="22" t="s">
        <v>589</v>
      </c>
      <c r="O2396" s="22">
        <v>0</v>
      </c>
      <c r="P2396" s="22">
        <v>1</v>
      </c>
      <c r="Q2396" s="22">
        <v>0</v>
      </c>
      <c r="R2396">
        <f>IFERROR(IF(I2396=1,VLOOKUP(F2396,Lookup!$A$2:$B$15,2,FALSE),0),0.5)</f>
        <v>0.5</v>
      </c>
      <c r="S2396">
        <f>IF(K2396=1,1,IFERROR(IF(H2396="pass",VLOOKUP(F2396,[1]Lookup!$D$2:$E$26,2,FALSE),0),1.6))</f>
        <v>0</v>
      </c>
      <c r="T2396" s="6">
        <v>0</v>
      </c>
      <c r="U2396" s="6">
        <f t="shared" si="37"/>
        <v>0.5</v>
      </c>
      <c r="V2396" t="s">
        <v>95</v>
      </c>
    </row>
    <row r="2397" spans="1:22" hidden="1">
      <c r="A2397">
        <v>918</v>
      </c>
      <c r="B2397" s="22">
        <v>1</v>
      </c>
      <c r="C2397" s="22" t="s">
        <v>2</v>
      </c>
      <c r="D2397" s="22" t="s">
        <v>18</v>
      </c>
      <c r="E2397" s="22">
        <v>75</v>
      </c>
      <c r="F2397" s="22">
        <v>25</v>
      </c>
      <c r="G2397" s="22" t="s">
        <v>1276</v>
      </c>
      <c r="H2397" s="22" t="s">
        <v>587</v>
      </c>
      <c r="I2397" s="22">
        <v>1</v>
      </c>
      <c r="J2397" s="22">
        <v>0</v>
      </c>
      <c r="K2397" s="22">
        <v>0</v>
      </c>
      <c r="L2397" s="22">
        <v>0</v>
      </c>
      <c r="M2397" s="22" t="s">
        <v>1160</v>
      </c>
      <c r="N2397" s="22" t="s">
        <v>589</v>
      </c>
      <c r="O2397" s="22">
        <v>0</v>
      </c>
      <c r="P2397" s="22">
        <v>1</v>
      </c>
      <c r="Q2397" s="22">
        <v>0</v>
      </c>
      <c r="R2397">
        <f>IFERROR(IF(I2397=1,VLOOKUP(F2397,Lookup!$A$2:$B$15,2,FALSE),0),0.5)</f>
        <v>0.5</v>
      </c>
      <c r="S2397">
        <f>IF(K2397=1,1,IFERROR(IF(H2397="pass",VLOOKUP(F2397,[1]Lookup!$D$2:$E$26,2,FALSE),0),1.6))</f>
        <v>0</v>
      </c>
      <c r="T2397" s="6">
        <v>0</v>
      </c>
      <c r="U2397" s="6">
        <f t="shared" si="37"/>
        <v>0.5</v>
      </c>
      <c r="V2397" t="s">
        <v>180</v>
      </c>
    </row>
    <row r="2398" spans="1:22" hidden="1">
      <c r="A2398">
        <v>922</v>
      </c>
      <c r="B2398" s="22">
        <v>1</v>
      </c>
      <c r="C2398" s="22" t="s">
        <v>3</v>
      </c>
      <c r="D2398" s="22" t="s">
        <v>27</v>
      </c>
      <c r="E2398" s="22">
        <v>77</v>
      </c>
      <c r="F2398" s="22">
        <v>23</v>
      </c>
      <c r="G2398" s="22" t="s">
        <v>1277</v>
      </c>
      <c r="H2398" s="22" t="s">
        <v>587</v>
      </c>
      <c r="I2398" s="22">
        <v>1</v>
      </c>
      <c r="J2398" s="22">
        <v>0</v>
      </c>
      <c r="K2398" s="22">
        <v>0</v>
      </c>
      <c r="L2398" s="22">
        <v>0</v>
      </c>
      <c r="M2398" s="22" t="s">
        <v>1278</v>
      </c>
      <c r="N2398" s="22" t="s">
        <v>589</v>
      </c>
      <c r="O2398" s="22">
        <v>0</v>
      </c>
      <c r="P2398" s="22">
        <v>1</v>
      </c>
      <c r="Q2398" s="22">
        <v>0</v>
      </c>
      <c r="R2398">
        <f>IFERROR(IF(I2398=1,VLOOKUP(F2398,Lookup!$A$2:$B$15,2,FALSE),0),0.5)</f>
        <v>0.5</v>
      </c>
      <c r="S2398">
        <f>IF(K2398=1,1,IFERROR(IF(H2398="pass",VLOOKUP(F2398,[1]Lookup!$D$2:$E$26,2,FALSE),0),1.6))</f>
        <v>0</v>
      </c>
      <c r="T2398" s="6">
        <v>0</v>
      </c>
      <c r="U2398" s="6">
        <f t="shared" si="37"/>
        <v>0.5</v>
      </c>
      <c r="V2398" t="s">
        <v>165</v>
      </c>
    </row>
    <row r="2399" spans="1:22" hidden="1">
      <c r="A2399">
        <v>926</v>
      </c>
      <c r="B2399" s="22">
        <v>1</v>
      </c>
      <c r="C2399" s="22" t="s">
        <v>3</v>
      </c>
      <c r="D2399" s="22" t="s">
        <v>27</v>
      </c>
      <c r="E2399" s="22">
        <v>36</v>
      </c>
      <c r="F2399" s="22">
        <v>64</v>
      </c>
      <c r="G2399" s="22" t="s">
        <v>1284</v>
      </c>
      <c r="H2399" s="22" t="s">
        <v>587</v>
      </c>
      <c r="I2399" s="22">
        <v>1</v>
      </c>
      <c r="J2399" s="22">
        <v>0</v>
      </c>
      <c r="K2399" s="22">
        <v>0</v>
      </c>
      <c r="L2399" s="22">
        <v>0</v>
      </c>
      <c r="M2399" s="22" t="s">
        <v>1285</v>
      </c>
      <c r="N2399" s="22" t="s">
        <v>589</v>
      </c>
      <c r="O2399" s="22">
        <v>0</v>
      </c>
      <c r="P2399" s="22">
        <v>1</v>
      </c>
      <c r="Q2399" s="22">
        <v>0</v>
      </c>
      <c r="R2399">
        <f>IFERROR(IF(I2399=1,VLOOKUP(F2399,Lookup!$A$2:$B$15,2,FALSE),0),0.5)</f>
        <v>0.5</v>
      </c>
      <c r="S2399">
        <f>IF(K2399=1,1,IFERROR(IF(H2399="pass",VLOOKUP(F2399,[1]Lookup!$D$2:$E$26,2,FALSE),0),1.6))</f>
        <v>0</v>
      </c>
      <c r="T2399" s="6">
        <v>0</v>
      </c>
      <c r="U2399" s="6">
        <f t="shared" si="37"/>
        <v>0.5</v>
      </c>
      <c r="V2399" t="s">
        <v>465</v>
      </c>
    </row>
    <row r="2400" spans="1:22" hidden="1">
      <c r="A2400">
        <v>930</v>
      </c>
      <c r="B2400" s="22">
        <v>1</v>
      </c>
      <c r="C2400" s="22" t="s">
        <v>27</v>
      </c>
      <c r="D2400" s="22" t="s">
        <v>3</v>
      </c>
      <c r="E2400" s="22">
        <v>80</v>
      </c>
      <c r="F2400" s="22">
        <v>20</v>
      </c>
      <c r="G2400" s="22" t="s">
        <v>1288</v>
      </c>
      <c r="H2400" s="22" t="s">
        <v>587</v>
      </c>
      <c r="I2400" s="22">
        <v>1</v>
      </c>
      <c r="J2400" s="22">
        <v>0</v>
      </c>
      <c r="K2400" s="22">
        <v>0</v>
      </c>
      <c r="L2400" s="22">
        <v>0</v>
      </c>
      <c r="M2400" s="22" t="s">
        <v>1289</v>
      </c>
      <c r="N2400" s="22" t="s">
        <v>589</v>
      </c>
      <c r="O2400" s="22">
        <v>0</v>
      </c>
      <c r="P2400" s="22">
        <v>1</v>
      </c>
      <c r="Q2400" s="22">
        <v>0</v>
      </c>
      <c r="R2400">
        <f>IFERROR(IF(I2400=1,VLOOKUP(F2400,Lookup!$A$2:$B$15,2,FALSE),0),0.5)</f>
        <v>0.5</v>
      </c>
      <c r="S2400">
        <f>IF(K2400=1,1,IFERROR(IF(H2400="pass",VLOOKUP(F2400,[1]Lookup!$D$2:$E$26,2,FALSE),0),1.6))</f>
        <v>0</v>
      </c>
      <c r="T2400" s="6">
        <v>0</v>
      </c>
      <c r="U2400" s="6">
        <f t="shared" si="37"/>
        <v>0.5</v>
      </c>
      <c r="V2400" t="s">
        <v>142</v>
      </c>
    </row>
    <row r="2401" spans="1:22" hidden="1">
      <c r="A2401">
        <v>932</v>
      </c>
      <c r="B2401" s="22">
        <v>1</v>
      </c>
      <c r="C2401" s="22" t="s">
        <v>27</v>
      </c>
      <c r="D2401" s="22" t="s">
        <v>3</v>
      </c>
      <c r="E2401" s="22">
        <v>66</v>
      </c>
      <c r="F2401" s="22">
        <v>34</v>
      </c>
      <c r="G2401" s="22" t="s">
        <v>1292</v>
      </c>
      <c r="H2401" s="22" t="s">
        <v>587</v>
      </c>
      <c r="I2401" s="22">
        <v>1</v>
      </c>
      <c r="J2401" s="22">
        <v>0</v>
      </c>
      <c r="K2401" s="22">
        <v>0</v>
      </c>
      <c r="L2401" s="22">
        <v>0</v>
      </c>
      <c r="M2401" s="22" t="s">
        <v>1289</v>
      </c>
      <c r="N2401" s="22" t="s">
        <v>589</v>
      </c>
      <c r="O2401" s="22">
        <v>0</v>
      </c>
      <c r="P2401" s="22">
        <v>1</v>
      </c>
      <c r="Q2401" s="22">
        <v>0</v>
      </c>
      <c r="R2401">
        <f>IFERROR(IF(I2401=1,VLOOKUP(F2401,Lookup!$A$2:$B$15,2,FALSE),0),0.5)</f>
        <v>0.5</v>
      </c>
      <c r="S2401">
        <f>IF(K2401=1,1,IFERROR(IF(H2401="pass",VLOOKUP(F2401,[1]Lookup!$D$2:$E$26,2,FALSE),0),1.6))</f>
        <v>0</v>
      </c>
      <c r="T2401" s="6">
        <v>0</v>
      </c>
      <c r="U2401" s="6">
        <f t="shared" si="37"/>
        <v>0.5</v>
      </c>
      <c r="V2401" t="s">
        <v>142</v>
      </c>
    </row>
    <row r="2402" spans="1:22" hidden="1">
      <c r="A2402">
        <v>933</v>
      </c>
      <c r="B2402" s="22">
        <v>1</v>
      </c>
      <c r="C2402" s="22" t="s">
        <v>27</v>
      </c>
      <c r="D2402" s="22" t="s">
        <v>3</v>
      </c>
      <c r="E2402" s="22">
        <v>64</v>
      </c>
      <c r="F2402" s="22">
        <v>36</v>
      </c>
      <c r="G2402" s="22" t="s">
        <v>1293</v>
      </c>
      <c r="H2402" s="22" t="s">
        <v>587</v>
      </c>
      <c r="I2402" s="22">
        <v>1</v>
      </c>
      <c r="J2402" s="22">
        <v>0</v>
      </c>
      <c r="K2402" s="22">
        <v>0</v>
      </c>
      <c r="L2402" s="22">
        <v>0</v>
      </c>
      <c r="M2402" s="22" t="s">
        <v>1294</v>
      </c>
      <c r="N2402" s="22" t="s">
        <v>589</v>
      </c>
      <c r="O2402" s="22">
        <v>0</v>
      </c>
      <c r="P2402" s="22">
        <v>1</v>
      </c>
      <c r="Q2402" s="22">
        <v>0</v>
      </c>
      <c r="R2402">
        <f>IFERROR(IF(I2402=1,VLOOKUP(F2402,Lookup!$A$2:$B$15,2,FALSE),0),0.5)</f>
        <v>0.5</v>
      </c>
      <c r="S2402">
        <f>IF(K2402=1,1,IFERROR(IF(H2402="pass",VLOOKUP(F2402,[1]Lookup!$D$2:$E$26,2,FALSE),0),1.6))</f>
        <v>0</v>
      </c>
      <c r="T2402" s="6">
        <v>0</v>
      </c>
      <c r="U2402" s="6">
        <f t="shared" si="37"/>
        <v>0.5</v>
      </c>
      <c r="V2402" t="s">
        <v>498</v>
      </c>
    </row>
    <row r="2403" spans="1:22" hidden="1">
      <c r="A2403">
        <v>936</v>
      </c>
      <c r="B2403" s="22">
        <v>1</v>
      </c>
      <c r="C2403" s="22" t="s">
        <v>3</v>
      </c>
      <c r="D2403" s="22" t="s">
        <v>27</v>
      </c>
      <c r="E2403" s="22">
        <v>78</v>
      </c>
      <c r="F2403" s="22">
        <v>22</v>
      </c>
      <c r="G2403" s="22" t="s">
        <v>1297</v>
      </c>
      <c r="H2403" s="22" t="s">
        <v>587</v>
      </c>
      <c r="I2403" s="22">
        <v>1</v>
      </c>
      <c r="J2403" s="22">
        <v>0</v>
      </c>
      <c r="K2403" s="22">
        <v>0</v>
      </c>
      <c r="L2403" s="22">
        <v>0</v>
      </c>
      <c r="M2403" s="22" t="s">
        <v>1278</v>
      </c>
      <c r="N2403" s="22" t="s">
        <v>589</v>
      </c>
      <c r="O2403" s="22">
        <v>0</v>
      </c>
      <c r="P2403" s="22">
        <v>1</v>
      </c>
      <c r="Q2403" s="22">
        <v>0</v>
      </c>
      <c r="R2403">
        <f>IFERROR(IF(I2403=1,VLOOKUP(F2403,Lookup!$A$2:$B$15,2,FALSE),0),0.5)</f>
        <v>0.5</v>
      </c>
      <c r="S2403">
        <f>IF(K2403=1,1,IFERROR(IF(H2403="pass",VLOOKUP(F2403,[1]Lookup!$D$2:$E$26,2,FALSE),0),1.6))</f>
        <v>0</v>
      </c>
      <c r="T2403" s="6">
        <v>0</v>
      </c>
      <c r="U2403" s="6">
        <f t="shared" si="37"/>
        <v>0.5</v>
      </c>
      <c r="V2403" t="s">
        <v>165</v>
      </c>
    </row>
    <row r="2404" spans="1:22" hidden="1">
      <c r="A2404">
        <v>942</v>
      </c>
      <c r="B2404" s="22">
        <v>1</v>
      </c>
      <c r="C2404" s="22" t="s">
        <v>27</v>
      </c>
      <c r="D2404" s="22" t="s">
        <v>3</v>
      </c>
      <c r="E2404" s="22">
        <v>47</v>
      </c>
      <c r="F2404" s="22">
        <v>53</v>
      </c>
      <c r="G2404" s="22" t="s">
        <v>1303</v>
      </c>
      <c r="H2404" s="22" t="s">
        <v>587</v>
      </c>
      <c r="I2404" s="22">
        <v>1</v>
      </c>
      <c r="J2404" s="22">
        <v>0</v>
      </c>
      <c r="K2404" s="22">
        <v>0</v>
      </c>
      <c r="L2404" s="22">
        <v>0</v>
      </c>
      <c r="M2404" s="22" t="s">
        <v>1289</v>
      </c>
      <c r="N2404" s="22" t="s">
        <v>589</v>
      </c>
      <c r="O2404" s="22">
        <v>0</v>
      </c>
      <c r="P2404" s="22">
        <v>1</v>
      </c>
      <c r="Q2404" s="22">
        <v>0</v>
      </c>
      <c r="R2404">
        <f>IFERROR(IF(I2404=1,VLOOKUP(F2404,Lookup!$A$2:$B$15,2,FALSE),0),0.5)</f>
        <v>0.5</v>
      </c>
      <c r="S2404">
        <f>IF(K2404=1,1,IFERROR(IF(H2404="pass",VLOOKUP(F2404,[1]Lookup!$D$2:$E$26,2,FALSE),0),1.6))</f>
        <v>0</v>
      </c>
      <c r="T2404" s="6">
        <v>0</v>
      </c>
      <c r="U2404" s="6">
        <f t="shared" si="37"/>
        <v>0.5</v>
      </c>
      <c r="V2404" t="s">
        <v>142</v>
      </c>
    </row>
    <row r="2405" spans="1:22" hidden="1">
      <c r="A2405">
        <v>943</v>
      </c>
      <c r="B2405" s="22">
        <v>1</v>
      </c>
      <c r="C2405" s="22" t="s">
        <v>27</v>
      </c>
      <c r="D2405" s="22" t="s">
        <v>3</v>
      </c>
      <c r="E2405" s="22">
        <v>55</v>
      </c>
      <c r="F2405" s="22">
        <v>45</v>
      </c>
      <c r="G2405" s="22" t="s">
        <v>1304</v>
      </c>
      <c r="H2405" s="22" t="s">
        <v>587</v>
      </c>
      <c r="I2405" s="22">
        <v>1</v>
      </c>
      <c r="J2405" s="22">
        <v>0</v>
      </c>
      <c r="K2405" s="22">
        <v>0</v>
      </c>
      <c r="L2405" s="22">
        <v>0</v>
      </c>
      <c r="M2405" s="22" t="s">
        <v>1294</v>
      </c>
      <c r="N2405" s="22" t="s">
        <v>589</v>
      </c>
      <c r="O2405" s="22">
        <v>0</v>
      </c>
      <c r="P2405" s="22">
        <v>1</v>
      </c>
      <c r="Q2405" s="22">
        <v>0</v>
      </c>
      <c r="R2405">
        <f>IFERROR(IF(I2405=1,VLOOKUP(F2405,Lookup!$A$2:$B$15,2,FALSE),0),0.5)</f>
        <v>0.5</v>
      </c>
      <c r="S2405">
        <f>IF(K2405=1,1,IFERROR(IF(H2405="pass",VLOOKUP(F2405,[1]Lookup!$D$2:$E$26,2,FALSE),0),1.6))</f>
        <v>0</v>
      </c>
      <c r="T2405" s="6">
        <v>0</v>
      </c>
      <c r="U2405" s="6">
        <f t="shared" si="37"/>
        <v>0.5</v>
      </c>
      <c r="V2405" t="s">
        <v>498</v>
      </c>
    </row>
    <row r="2406" spans="1:22" hidden="1">
      <c r="A2406">
        <v>945</v>
      </c>
      <c r="B2406" s="22">
        <v>1</v>
      </c>
      <c r="C2406" s="22" t="s">
        <v>27</v>
      </c>
      <c r="D2406" s="22" t="s">
        <v>3</v>
      </c>
      <c r="E2406" s="22">
        <v>40</v>
      </c>
      <c r="F2406" s="22">
        <v>60</v>
      </c>
      <c r="G2406" s="22" t="s">
        <v>1307</v>
      </c>
      <c r="H2406" s="22" t="s">
        <v>587</v>
      </c>
      <c r="I2406" s="22">
        <v>1</v>
      </c>
      <c r="J2406" s="22">
        <v>0</v>
      </c>
      <c r="K2406" s="22">
        <v>0</v>
      </c>
      <c r="L2406" s="22">
        <v>0</v>
      </c>
      <c r="M2406" s="22" t="s">
        <v>1294</v>
      </c>
      <c r="N2406" s="22" t="s">
        <v>589</v>
      </c>
      <c r="O2406" s="22">
        <v>0</v>
      </c>
      <c r="P2406" s="22">
        <v>1</v>
      </c>
      <c r="Q2406" s="22">
        <v>0</v>
      </c>
      <c r="R2406">
        <f>IFERROR(IF(I2406=1,VLOOKUP(F2406,Lookup!$A$2:$B$15,2,FALSE),0),0.5)</f>
        <v>0.5</v>
      </c>
      <c r="S2406">
        <f>IF(K2406=1,1,IFERROR(IF(H2406="pass",VLOOKUP(F2406,[1]Lookup!$D$2:$E$26,2,FALSE),0),1.6))</f>
        <v>0</v>
      </c>
      <c r="T2406" s="6">
        <v>0</v>
      </c>
      <c r="U2406" s="6">
        <f t="shared" si="37"/>
        <v>0.5</v>
      </c>
      <c r="V2406" t="s">
        <v>498</v>
      </c>
    </row>
    <row r="2407" spans="1:22" hidden="1">
      <c r="A2407">
        <v>949</v>
      </c>
      <c r="B2407" s="22">
        <v>1</v>
      </c>
      <c r="C2407" s="22" t="s">
        <v>27</v>
      </c>
      <c r="D2407" s="22" t="s">
        <v>3</v>
      </c>
      <c r="E2407" s="22">
        <v>22</v>
      </c>
      <c r="F2407" s="22">
        <v>78</v>
      </c>
      <c r="G2407" s="22" t="s">
        <v>1311</v>
      </c>
      <c r="H2407" s="22" t="s">
        <v>587</v>
      </c>
      <c r="I2407" s="22">
        <v>1</v>
      </c>
      <c r="J2407" s="22">
        <v>0</v>
      </c>
      <c r="K2407" s="22">
        <v>0</v>
      </c>
      <c r="L2407" s="22">
        <v>0</v>
      </c>
      <c r="M2407" s="22" t="s">
        <v>1289</v>
      </c>
      <c r="N2407" s="22" t="s">
        <v>589</v>
      </c>
      <c r="O2407" s="22">
        <v>0</v>
      </c>
      <c r="P2407" s="22">
        <v>1</v>
      </c>
      <c r="Q2407" s="22">
        <v>0</v>
      </c>
      <c r="R2407">
        <f>IFERROR(IF(I2407=1,VLOOKUP(F2407,Lookup!$A$2:$B$15,2,FALSE),0),0.5)</f>
        <v>0.5</v>
      </c>
      <c r="S2407">
        <f>IF(K2407=1,1,IFERROR(IF(H2407="pass",VLOOKUP(F2407,[1]Lookup!$D$2:$E$26,2,FALSE),0),1.6))</f>
        <v>0</v>
      </c>
      <c r="T2407" s="6">
        <v>0</v>
      </c>
      <c r="U2407" s="6">
        <f t="shared" si="37"/>
        <v>0.5</v>
      </c>
      <c r="V2407" t="s">
        <v>142</v>
      </c>
    </row>
    <row r="2408" spans="1:22" hidden="1">
      <c r="A2408">
        <v>953</v>
      </c>
      <c r="B2408" s="22">
        <v>1</v>
      </c>
      <c r="C2408" s="22" t="s">
        <v>27</v>
      </c>
      <c r="D2408" s="22" t="s">
        <v>3</v>
      </c>
      <c r="E2408" s="22">
        <v>11</v>
      </c>
      <c r="F2408" s="22">
        <v>89</v>
      </c>
      <c r="G2408" s="22" t="s">
        <v>1315</v>
      </c>
      <c r="H2408" s="22" t="s">
        <v>587</v>
      </c>
      <c r="I2408" s="22">
        <v>1</v>
      </c>
      <c r="J2408" s="22">
        <v>0</v>
      </c>
      <c r="K2408" s="22">
        <v>0</v>
      </c>
      <c r="L2408" s="22">
        <v>0</v>
      </c>
      <c r="M2408" s="22" t="s">
        <v>1294</v>
      </c>
      <c r="N2408" s="22" t="s">
        <v>589</v>
      </c>
      <c r="O2408" s="22">
        <v>0</v>
      </c>
      <c r="P2408" s="22">
        <v>1</v>
      </c>
      <c r="Q2408" s="22">
        <v>0</v>
      </c>
      <c r="R2408">
        <f>IFERROR(IF(I2408=1,VLOOKUP(F2408,Lookup!$A$2:$B$15,2,FALSE),0),0.5)</f>
        <v>0.7</v>
      </c>
      <c r="S2408">
        <f>IF(K2408=1,1,IFERROR(IF(H2408="pass",VLOOKUP(F2408,[1]Lookup!$D$2:$E$26,2,FALSE),0),1.6))</f>
        <v>0</v>
      </c>
      <c r="T2408" s="6">
        <v>0</v>
      </c>
      <c r="U2408" s="6">
        <f t="shared" si="37"/>
        <v>0.7</v>
      </c>
      <c r="V2408" t="s">
        <v>498</v>
      </c>
    </row>
    <row r="2409" spans="1:22" hidden="1">
      <c r="A2409">
        <v>958</v>
      </c>
      <c r="B2409" s="22">
        <v>1</v>
      </c>
      <c r="C2409" s="22" t="s">
        <v>3</v>
      </c>
      <c r="D2409" s="22" t="s">
        <v>27</v>
      </c>
      <c r="E2409" s="22">
        <v>58</v>
      </c>
      <c r="F2409" s="22">
        <v>42</v>
      </c>
      <c r="G2409" s="22" t="s">
        <v>1318</v>
      </c>
      <c r="H2409" s="22" t="s">
        <v>587</v>
      </c>
      <c r="I2409" s="22">
        <v>1</v>
      </c>
      <c r="J2409" s="22">
        <v>0</v>
      </c>
      <c r="K2409" s="22">
        <v>0</v>
      </c>
      <c r="L2409" s="22">
        <v>0</v>
      </c>
      <c r="M2409" s="22" t="s">
        <v>1278</v>
      </c>
      <c r="N2409" s="22" t="s">
        <v>589</v>
      </c>
      <c r="O2409" s="22">
        <v>0</v>
      </c>
      <c r="P2409" s="22">
        <v>1</v>
      </c>
      <c r="Q2409" s="22">
        <v>0</v>
      </c>
      <c r="R2409">
        <f>IFERROR(IF(I2409=1,VLOOKUP(F2409,Lookup!$A$2:$B$15,2,FALSE),0),0.5)</f>
        <v>0.5</v>
      </c>
      <c r="S2409">
        <f>IF(K2409=1,1,IFERROR(IF(H2409="pass",VLOOKUP(F2409,[1]Lookup!$D$2:$E$26,2,FALSE),0),1.6))</f>
        <v>0</v>
      </c>
      <c r="T2409" s="6">
        <v>0</v>
      </c>
      <c r="U2409" s="6">
        <f t="shared" si="37"/>
        <v>0.5</v>
      </c>
      <c r="V2409" t="s">
        <v>165</v>
      </c>
    </row>
    <row r="2410" spans="1:22" hidden="1">
      <c r="A2410">
        <v>962</v>
      </c>
      <c r="B2410" s="22">
        <v>1</v>
      </c>
      <c r="C2410" s="22" t="s">
        <v>3</v>
      </c>
      <c r="D2410" s="22" t="s">
        <v>27</v>
      </c>
      <c r="E2410" s="22">
        <v>44</v>
      </c>
      <c r="F2410" s="22">
        <v>56</v>
      </c>
      <c r="G2410" s="22" t="s">
        <v>1321</v>
      </c>
      <c r="H2410" s="22" t="s">
        <v>587</v>
      </c>
      <c r="I2410" s="22">
        <v>1</v>
      </c>
      <c r="J2410" s="22">
        <v>0</v>
      </c>
      <c r="K2410" s="22">
        <v>0</v>
      </c>
      <c r="L2410" s="22">
        <v>0</v>
      </c>
      <c r="M2410" s="22" t="s">
        <v>1278</v>
      </c>
      <c r="N2410" s="22" t="s">
        <v>589</v>
      </c>
      <c r="O2410" s="22">
        <v>0</v>
      </c>
      <c r="P2410" s="22">
        <v>1</v>
      </c>
      <c r="Q2410" s="22">
        <v>0</v>
      </c>
      <c r="R2410">
        <f>IFERROR(IF(I2410=1,VLOOKUP(F2410,Lookup!$A$2:$B$15,2,FALSE),0),0.5)</f>
        <v>0.5</v>
      </c>
      <c r="S2410">
        <f>IF(K2410=1,1,IFERROR(IF(H2410="pass",VLOOKUP(F2410,[1]Lookup!$D$2:$E$26,2,FALSE),0),1.6))</f>
        <v>0</v>
      </c>
      <c r="T2410" s="6">
        <v>0</v>
      </c>
      <c r="U2410" s="6">
        <f t="shared" si="37"/>
        <v>0.5</v>
      </c>
      <c r="V2410" t="s">
        <v>165</v>
      </c>
    </row>
    <row r="2411" spans="1:22" hidden="1">
      <c r="A2411">
        <v>968</v>
      </c>
      <c r="B2411" s="22">
        <v>1</v>
      </c>
      <c r="C2411" s="22" t="s">
        <v>27</v>
      </c>
      <c r="D2411" s="22" t="s">
        <v>3</v>
      </c>
      <c r="E2411" s="22">
        <v>70</v>
      </c>
      <c r="F2411" s="22">
        <v>30</v>
      </c>
      <c r="G2411" s="22" t="s">
        <v>1325</v>
      </c>
      <c r="H2411" s="22" t="s">
        <v>587</v>
      </c>
      <c r="I2411" s="22">
        <v>1</v>
      </c>
      <c r="J2411" s="22">
        <v>0</v>
      </c>
      <c r="K2411" s="22">
        <v>0</v>
      </c>
      <c r="L2411" s="22">
        <v>0</v>
      </c>
      <c r="M2411" s="22" t="s">
        <v>1289</v>
      </c>
      <c r="N2411" s="22" t="s">
        <v>589</v>
      </c>
      <c r="O2411" s="22">
        <v>0</v>
      </c>
      <c r="P2411" s="22">
        <v>1</v>
      </c>
      <c r="Q2411" s="22">
        <v>0</v>
      </c>
      <c r="R2411">
        <f>IFERROR(IF(I2411=1,VLOOKUP(F2411,Lookup!$A$2:$B$15,2,FALSE),0),0.5)</f>
        <v>0.5</v>
      </c>
      <c r="S2411">
        <f>IF(K2411=1,1,IFERROR(IF(H2411="pass",VLOOKUP(F2411,[1]Lookup!$D$2:$E$26,2,FALSE),0),1.6))</f>
        <v>0</v>
      </c>
      <c r="T2411" s="6">
        <v>0</v>
      </c>
      <c r="U2411" s="6">
        <f t="shared" si="37"/>
        <v>0.5</v>
      </c>
      <c r="V2411" t="s">
        <v>142</v>
      </c>
    </row>
    <row r="2412" spans="1:22" hidden="1">
      <c r="A2412">
        <v>975</v>
      </c>
      <c r="B2412" s="22">
        <v>1</v>
      </c>
      <c r="C2412" s="22" t="s">
        <v>3</v>
      </c>
      <c r="D2412" s="22" t="s">
        <v>27</v>
      </c>
      <c r="E2412" s="22">
        <v>96</v>
      </c>
      <c r="F2412" s="22">
        <v>4</v>
      </c>
      <c r="G2412" s="22" t="s">
        <v>1332</v>
      </c>
      <c r="H2412" s="22" t="s">
        <v>587</v>
      </c>
      <c r="I2412" s="22">
        <v>1</v>
      </c>
      <c r="J2412" s="22">
        <v>0</v>
      </c>
      <c r="K2412" s="22">
        <v>0</v>
      </c>
      <c r="L2412" s="22">
        <v>0</v>
      </c>
      <c r="M2412" s="22" t="s">
        <v>1285</v>
      </c>
      <c r="N2412" s="22" t="s">
        <v>589</v>
      </c>
      <c r="O2412" s="22">
        <v>0</v>
      </c>
      <c r="P2412" s="22">
        <v>1</v>
      </c>
      <c r="Q2412" s="22">
        <v>0</v>
      </c>
      <c r="R2412">
        <f>IFERROR(IF(I2412=1,VLOOKUP(F2412,Lookup!$A$2:$B$15,2,FALSE),0),0.5)</f>
        <v>0.5</v>
      </c>
      <c r="S2412">
        <f>IF(K2412=1,1,IFERROR(IF(H2412="pass",VLOOKUP(F2412,[1]Lookup!$D$2:$E$26,2,FALSE),0),1.6))</f>
        <v>0</v>
      </c>
      <c r="T2412" s="6">
        <v>0</v>
      </c>
      <c r="U2412" s="6">
        <f t="shared" si="37"/>
        <v>0.5</v>
      </c>
      <c r="V2412" t="s">
        <v>465</v>
      </c>
    </row>
    <row r="2413" spans="1:22" hidden="1">
      <c r="A2413">
        <v>981</v>
      </c>
      <c r="B2413" s="22">
        <v>1</v>
      </c>
      <c r="C2413" s="22" t="s">
        <v>27</v>
      </c>
      <c r="D2413" s="22" t="s">
        <v>3</v>
      </c>
      <c r="E2413" s="22">
        <v>55</v>
      </c>
      <c r="F2413" s="22">
        <v>45</v>
      </c>
      <c r="G2413" s="22" t="s">
        <v>1338</v>
      </c>
      <c r="H2413" s="22" t="s">
        <v>587</v>
      </c>
      <c r="I2413" s="22">
        <v>1</v>
      </c>
      <c r="J2413" s="22">
        <v>0</v>
      </c>
      <c r="K2413" s="22">
        <v>0</v>
      </c>
      <c r="L2413" s="22">
        <v>0</v>
      </c>
      <c r="M2413" s="22" t="s">
        <v>1294</v>
      </c>
      <c r="N2413" s="22" t="s">
        <v>589</v>
      </c>
      <c r="O2413" s="22">
        <v>0</v>
      </c>
      <c r="P2413" s="22">
        <v>1</v>
      </c>
      <c r="Q2413" s="22">
        <v>0</v>
      </c>
      <c r="R2413">
        <f>IFERROR(IF(I2413=1,VLOOKUP(F2413,Lookup!$A$2:$B$15,2,FALSE),0),0.5)</f>
        <v>0.5</v>
      </c>
      <c r="S2413">
        <f>IF(K2413=1,1,IFERROR(IF(H2413="pass",VLOOKUP(F2413,[1]Lookup!$D$2:$E$26,2,FALSE),0),1.6))</f>
        <v>0</v>
      </c>
      <c r="T2413" s="6">
        <v>0</v>
      </c>
      <c r="U2413" s="6">
        <f t="shared" si="37"/>
        <v>0.5</v>
      </c>
      <c r="V2413" t="s">
        <v>498</v>
      </c>
    </row>
    <row r="2414" spans="1:22" hidden="1">
      <c r="A2414">
        <v>994</v>
      </c>
      <c r="B2414" s="22">
        <v>1</v>
      </c>
      <c r="C2414" s="22" t="s">
        <v>27</v>
      </c>
      <c r="D2414" s="22" t="s">
        <v>3</v>
      </c>
      <c r="E2414" s="22">
        <v>75</v>
      </c>
      <c r="F2414" s="22">
        <v>25</v>
      </c>
      <c r="G2414" s="22" t="s">
        <v>1344</v>
      </c>
      <c r="H2414" s="22" t="s">
        <v>587</v>
      </c>
      <c r="I2414" s="22">
        <v>1</v>
      </c>
      <c r="J2414" s="22">
        <v>0</v>
      </c>
      <c r="K2414" s="22">
        <v>0</v>
      </c>
      <c r="L2414" s="22">
        <v>0</v>
      </c>
      <c r="M2414" s="22" t="s">
        <v>1289</v>
      </c>
      <c r="N2414" s="22" t="s">
        <v>589</v>
      </c>
      <c r="O2414" s="22">
        <v>0</v>
      </c>
      <c r="P2414" s="22">
        <v>1</v>
      </c>
      <c r="Q2414" s="22">
        <v>0</v>
      </c>
      <c r="R2414">
        <f>IFERROR(IF(I2414=1,VLOOKUP(F2414,Lookup!$A$2:$B$15,2,FALSE),0),0.5)</f>
        <v>0.5</v>
      </c>
      <c r="S2414">
        <f>IF(K2414=1,1,IFERROR(IF(H2414="pass",VLOOKUP(F2414,[1]Lookup!$D$2:$E$26,2,FALSE),0),1.6))</f>
        <v>0</v>
      </c>
      <c r="T2414" s="6">
        <v>0</v>
      </c>
      <c r="U2414" s="6">
        <f t="shared" si="37"/>
        <v>0.5</v>
      </c>
      <c r="V2414" t="s">
        <v>142</v>
      </c>
    </row>
    <row r="2415" spans="1:22" hidden="1">
      <c r="A2415">
        <v>997</v>
      </c>
      <c r="B2415" s="22">
        <v>1</v>
      </c>
      <c r="C2415" s="22" t="s">
        <v>27</v>
      </c>
      <c r="D2415" s="22" t="s">
        <v>3</v>
      </c>
      <c r="E2415" s="22">
        <v>60</v>
      </c>
      <c r="F2415" s="22">
        <v>40</v>
      </c>
      <c r="G2415" s="22" t="s">
        <v>1347</v>
      </c>
      <c r="H2415" s="22" t="s">
        <v>587</v>
      </c>
      <c r="I2415" s="22">
        <v>1</v>
      </c>
      <c r="J2415" s="22">
        <v>0</v>
      </c>
      <c r="K2415" s="22">
        <v>0</v>
      </c>
      <c r="L2415" s="22">
        <v>0</v>
      </c>
      <c r="M2415" s="22" t="s">
        <v>1294</v>
      </c>
      <c r="N2415" s="22" t="s">
        <v>589</v>
      </c>
      <c r="O2415" s="22">
        <v>0</v>
      </c>
      <c r="P2415" s="22">
        <v>1</v>
      </c>
      <c r="Q2415" s="22">
        <v>0</v>
      </c>
      <c r="R2415">
        <f>IFERROR(IF(I2415=1,VLOOKUP(F2415,Lookup!$A$2:$B$15,2,FALSE),0),0.5)</f>
        <v>0.5</v>
      </c>
      <c r="S2415">
        <f>IF(K2415=1,1,IFERROR(IF(H2415="pass",VLOOKUP(F2415,[1]Lookup!$D$2:$E$26,2,FALSE),0),1.6))</f>
        <v>0</v>
      </c>
      <c r="T2415" s="6">
        <v>0</v>
      </c>
      <c r="U2415" s="6">
        <f t="shared" si="37"/>
        <v>0.5</v>
      </c>
      <c r="V2415" t="s">
        <v>498</v>
      </c>
    </row>
    <row r="2416" spans="1:22" hidden="1">
      <c r="A2416">
        <v>1001</v>
      </c>
      <c r="B2416" s="22">
        <v>1</v>
      </c>
      <c r="C2416" s="22" t="s">
        <v>27</v>
      </c>
      <c r="D2416" s="22" t="s">
        <v>3</v>
      </c>
      <c r="E2416" s="22">
        <v>50</v>
      </c>
      <c r="F2416" s="22">
        <v>50</v>
      </c>
      <c r="G2416" s="22" t="s">
        <v>1351</v>
      </c>
      <c r="H2416" s="22" t="s">
        <v>587</v>
      </c>
      <c r="I2416" s="22">
        <v>1</v>
      </c>
      <c r="J2416" s="22">
        <v>0</v>
      </c>
      <c r="K2416" s="22">
        <v>0</v>
      </c>
      <c r="L2416" s="22">
        <v>0</v>
      </c>
      <c r="M2416" s="22" t="s">
        <v>1289</v>
      </c>
      <c r="N2416" s="22" t="s">
        <v>589</v>
      </c>
      <c r="O2416" s="22">
        <v>0</v>
      </c>
      <c r="P2416" s="22">
        <v>1</v>
      </c>
      <c r="Q2416" s="22">
        <v>0</v>
      </c>
      <c r="R2416">
        <f>IFERROR(IF(I2416=1,VLOOKUP(F2416,Lookup!$A$2:$B$15,2,FALSE),0),0.5)</f>
        <v>0.5</v>
      </c>
      <c r="S2416">
        <f>IF(K2416=1,1,IFERROR(IF(H2416="pass",VLOOKUP(F2416,[1]Lookup!$D$2:$E$26,2,FALSE),0),1.6))</f>
        <v>0</v>
      </c>
      <c r="T2416" s="6">
        <v>0</v>
      </c>
      <c r="U2416" s="6">
        <f t="shared" si="37"/>
        <v>0.5</v>
      </c>
      <c r="V2416" t="s">
        <v>142</v>
      </c>
    </row>
    <row r="2417" spans="1:22" hidden="1">
      <c r="A2417">
        <v>1003</v>
      </c>
      <c r="B2417" s="22">
        <v>1</v>
      </c>
      <c r="C2417" s="22" t="s">
        <v>27</v>
      </c>
      <c r="D2417" s="22" t="s">
        <v>3</v>
      </c>
      <c r="E2417" s="22">
        <v>36</v>
      </c>
      <c r="F2417" s="22">
        <v>64</v>
      </c>
      <c r="G2417" s="22" t="s">
        <v>1353</v>
      </c>
      <c r="H2417" s="22" t="s">
        <v>587</v>
      </c>
      <c r="I2417" s="22">
        <v>1</v>
      </c>
      <c r="J2417" s="22">
        <v>0</v>
      </c>
      <c r="K2417" s="22">
        <v>0</v>
      </c>
      <c r="L2417" s="22">
        <v>0</v>
      </c>
      <c r="M2417" s="22" t="s">
        <v>1289</v>
      </c>
      <c r="N2417" s="22" t="s">
        <v>589</v>
      </c>
      <c r="O2417" s="22">
        <v>0</v>
      </c>
      <c r="P2417" s="22">
        <v>1</v>
      </c>
      <c r="Q2417" s="22">
        <v>0</v>
      </c>
      <c r="R2417">
        <f>IFERROR(IF(I2417=1,VLOOKUP(F2417,Lookup!$A$2:$B$15,2,FALSE),0),0.5)</f>
        <v>0.5</v>
      </c>
      <c r="S2417">
        <f>IF(K2417=1,1,IFERROR(IF(H2417="pass",VLOOKUP(F2417,[1]Lookup!$D$2:$E$26,2,FALSE),0),1.6))</f>
        <v>0</v>
      </c>
      <c r="T2417" s="6">
        <v>0</v>
      </c>
      <c r="U2417" s="6">
        <f t="shared" si="37"/>
        <v>0.5</v>
      </c>
      <c r="V2417" t="s">
        <v>142</v>
      </c>
    </row>
    <row r="2418" spans="1:22" hidden="1">
      <c r="A2418">
        <v>1006</v>
      </c>
      <c r="B2418" s="22">
        <v>1</v>
      </c>
      <c r="C2418" s="22" t="s">
        <v>27</v>
      </c>
      <c r="D2418" s="22" t="s">
        <v>3</v>
      </c>
      <c r="E2418" s="22">
        <v>13</v>
      </c>
      <c r="F2418" s="22">
        <v>87</v>
      </c>
      <c r="G2418" s="22" t="s">
        <v>1355</v>
      </c>
      <c r="H2418" s="22" t="s">
        <v>587</v>
      </c>
      <c r="I2418" s="22">
        <v>1</v>
      </c>
      <c r="J2418" s="22">
        <v>0</v>
      </c>
      <c r="K2418" s="22">
        <v>0</v>
      </c>
      <c r="L2418" s="22">
        <v>0</v>
      </c>
      <c r="M2418" s="22" t="s">
        <v>1294</v>
      </c>
      <c r="N2418" s="22" t="s">
        <v>589</v>
      </c>
      <c r="O2418" s="22">
        <v>0</v>
      </c>
      <c r="P2418" s="22">
        <v>1</v>
      </c>
      <c r="Q2418" s="22">
        <v>0</v>
      </c>
      <c r="R2418">
        <f>IFERROR(IF(I2418=1,VLOOKUP(F2418,Lookup!$A$2:$B$15,2,FALSE),0),0.5)</f>
        <v>0.6</v>
      </c>
      <c r="S2418">
        <f>IF(K2418=1,1,IFERROR(IF(H2418="pass",VLOOKUP(F2418,[1]Lookup!$D$2:$E$26,2,FALSE),0),1.6))</f>
        <v>0</v>
      </c>
      <c r="T2418" s="6">
        <v>0</v>
      </c>
      <c r="U2418" s="6">
        <f t="shared" si="37"/>
        <v>0.6</v>
      </c>
      <c r="V2418" t="s">
        <v>498</v>
      </c>
    </row>
    <row r="2419" spans="1:22" hidden="1">
      <c r="A2419">
        <v>1013</v>
      </c>
      <c r="B2419" s="22">
        <v>1</v>
      </c>
      <c r="C2419" s="22" t="s">
        <v>3</v>
      </c>
      <c r="D2419" s="22" t="s">
        <v>27</v>
      </c>
      <c r="E2419" s="22">
        <v>75</v>
      </c>
      <c r="F2419" s="22">
        <v>25</v>
      </c>
      <c r="G2419" s="22" t="s">
        <v>1358</v>
      </c>
      <c r="H2419" s="22" t="s">
        <v>587</v>
      </c>
      <c r="I2419" s="22">
        <v>1</v>
      </c>
      <c r="J2419" s="22">
        <v>0</v>
      </c>
      <c r="K2419" s="22">
        <v>0</v>
      </c>
      <c r="L2419" s="22">
        <v>0</v>
      </c>
      <c r="M2419" s="22" t="s">
        <v>1278</v>
      </c>
      <c r="N2419" s="22" t="s">
        <v>589</v>
      </c>
      <c r="O2419" s="22">
        <v>0</v>
      </c>
      <c r="P2419" s="22">
        <v>1</v>
      </c>
      <c r="Q2419" s="22">
        <v>0</v>
      </c>
      <c r="R2419">
        <f>IFERROR(IF(I2419=1,VLOOKUP(F2419,Lookup!$A$2:$B$15,2,FALSE),0),0.5)</f>
        <v>0.5</v>
      </c>
      <c r="S2419">
        <f>IF(K2419=1,1,IFERROR(IF(H2419="pass",VLOOKUP(F2419,[1]Lookup!$D$2:$E$26,2,FALSE),0),1.6))</f>
        <v>0</v>
      </c>
      <c r="T2419" s="6">
        <v>0</v>
      </c>
      <c r="U2419" s="6">
        <f t="shared" si="37"/>
        <v>0.5</v>
      </c>
      <c r="V2419" t="s">
        <v>165</v>
      </c>
    </row>
    <row r="2420" spans="1:22" hidden="1">
      <c r="A2420">
        <v>1016</v>
      </c>
      <c r="B2420" s="22">
        <v>1</v>
      </c>
      <c r="C2420" s="22" t="s">
        <v>3</v>
      </c>
      <c r="D2420" s="22" t="s">
        <v>27</v>
      </c>
      <c r="E2420" s="22">
        <v>55</v>
      </c>
      <c r="F2420" s="22">
        <v>45</v>
      </c>
      <c r="G2420" s="22" t="s">
        <v>1361</v>
      </c>
      <c r="H2420" s="22" t="s">
        <v>587</v>
      </c>
      <c r="I2420" s="22">
        <v>1</v>
      </c>
      <c r="J2420" s="22">
        <v>0</v>
      </c>
      <c r="K2420" s="22">
        <v>0</v>
      </c>
      <c r="L2420" s="22">
        <v>0</v>
      </c>
      <c r="M2420" s="22" t="s">
        <v>1278</v>
      </c>
      <c r="N2420" s="22" t="s">
        <v>589</v>
      </c>
      <c r="O2420" s="22">
        <v>0</v>
      </c>
      <c r="P2420" s="22">
        <v>1</v>
      </c>
      <c r="Q2420" s="22">
        <v>0</v>
      </c>
      <c r="R2420">
        <f>IFERROR(IF(I2420=1,VLOOKUP(F2420,Lookup!$A$2:$B$15,2,FALSE),0),0.5)</f>
        <v>0.5</v>
      </c>
      <c r="S2420">
        <f>IF(K2420=1,1,IFERROR(IF(H2420="pass",VLOOKUP(F2420,[1]Lookup!$D$2:$E$26,2,FALSE),0),1.6))</f>
        <v>0</v>
      </c>
      <c r="T2420" s="6">
        <v>0</v>
      </c>
      <c r="U2420" s="6">
        <f t="shared" si="37"/>
        <v>0.5</v>
      </c>
      <c r="V2420" t="s">
        <v>165</v>
      </c>
    </row>
    <row r="2421" spans="1:22" hidden="1">
      <c r="A2421">
        <v>1021</v>
      </c>
      <c r="B2421" s="22">
        <v>1</v>
      </c>
      <c r="C2421" s="22" t="s">
        <v>3</v>
      </c>
      <c r="D2421" s="22" t="s">
        <v>27</v>
      </c>
      <c r="E2421" s="22">
        <v>25</v>
      </c>
      <c r="F2421" s="22">
        <v>75</v>
      </c>
      <c r="G2421" s="22" t="s">
        <v>1366</v>
      </c>
      <c r="H2421" s="22" t="s">
        <v>587</v>
      </c>
      <c r="I2421" s="22">
        <v>1</v>
      </c>
      <c r="J2421" s="22">
        <v>0</v>
      </c>
      <c r="K2421" s="22">
        <v>0</v>
      </c>
      <c r="L2421" s="22">
        <v>0</v>
      </c>
      <c r="M2421" s="22" t="s">
        <v>1278</v>
      </c>
      <c r="N2421" s="22" t="s">
        <v>589</v>
      </c>
      <c r="O2421" s="22">
        <v>0</v>
      </c>
      <c r="P2421" s="22">
        <v>1</v>
      </c>
      <c r="Q2421" s="22">
        <v>0</v>
      </c>
      <c r="R2421">
        <f>IFERROR(IF(I2421=1,VLOOKUP(F2421,Lookup!$A$2:$B$15,2,FALSE),0),0.5)</f>
        <v>0.5</v>
      </c>
      <c r="S2421">
        <f>IF(K2421=1,1,IFERROR(IF(H2421="pass",VLOOKUP(F2421,[1]Lookup!$D$2:$E$26,2,FALSE),0),1.6))</f>
        <v>0</v>
      </c>
      <c r="T2421" s="6">
        <v>0</v>
      </c>
      <c r="U2421" s="6">
        <f t="shared" si="37"/>
        <v>0.5</v>
      </c>
      <c r="V2421" t="s">
        <v>165</v>
      </c>
    </row>
    <row r="2422" spans="1:22" hidden="1">
      <c r="A2422">
        <v>1023</v>
      </c>
      <c r="B2422" s="22">
        <v>1</v>
      </c>
      <c r="C2422" s="22" t="s">
        <v>27</v>
      </c>
      <c r="D2422" s="22" t="s">
        <v>3</v>
      </c>
      <c r="E2422" s="22">
        <v>87</v>
      </c>
      <c r="F2422" s="22">
        <v>13</v>
      </c>
      <c r="G2422" s="22" t="s">
        <v>1367</v>
      </c>
      <c r="H2422" s="22" t="s">
        <v>587</v>
      </c>
      <c r="I2422" s="22">
        <v>1</v>
      </c>
      <c r="J2422" s="22">
        <v>0</v>
      </c>
      <c r="K2422" s="22">
        <v>0</v>
      </c>
      <c r="L2422" s="22">
        <v>0</v>
      </c>
      <c r="M2422" s="22" t="s">
        <v>1289</v>
      </c>
      <c r="N2422" s="22" t="s">
        <v>589</v>
      </c>
      <c r="O2422" s="22">
        <v>0</v>
      </c>
      <c r="P2422" s="22">
        <v>1</v>
      </c>
      <c r="Q2422" s="22">
        <v>0</v>
      </c>
      <c r="R2422">
        <f>IFERROR(IF(I2422=1,VLOOKUP(F2422,Lookup!$A$2:$B$15,2,FALSE),0),0.5)</f>
        <v>0.5</v>
      </c>
      <c r="S2422">
        <f>IF(K2422=1,1,IFERROR(IF(H2422="pass",VLOOKUP(F2422,[1]Lookup!$D$2:$E$26,2,FALSE),0),1.6))</f>
        <v>0</v>
      </c>
      <c r="T2422" s="6">
        <v>0</v>
      </c>
      <c r="U2422" s="6">
        <f t="shared" si="37"/>
        <v>0.5</v>
      </c>
      <c r="V2422" t="s">
        <v>142</v>
      </c>
    </row>
    <row r="2423" spans="1:22" hidden="1">
      <c r="A2423">
        <v>1026</v>
      </c>
      <c r="B2423" s="22">
        <v>1</v>
      </c>
      <c r="C2423" s="22" t="s">
        <v>27</v>
      </c>
      <c r="D2423" s="22" t="s">
        <v>3</v>
      </c>
      <c r="E2423" s="22">
        <v>63</v>
      </c>
      <c r="F2423" s="22">
        <v>37</v>
      </c>
      <c r="G2423" s="22" t="s">
        <v>1370</v>
      </c>
      <c r="H2423" s="22" t="s">
        <v>587</v>
      </c>
      <c r="I2423" s="22">
        <v>1</v>
      </c>
      <c r="J2423" s="22">
        <v>0</v>
      </c>
      <c r="K2423" s="22">
        <v>0</v>
      </c>
      <c r="L2423" s="22">
        <v>0</v>
      </c>
      <c r="M2423" s="22" t="s">
        <v>1294</v>
      </c>
      <c r="N2423" s="22" t="s">
        <v>589</v>
      </c>
      <c r="O2423" s="22">
        <v>0</v>
      </c>
      <c r="P2423" s="22">
        <v>1</v>
      </c>
      <c r="Q2423" s="22">
        <v>0</v>
      </c>
      <c r="R2423">
        <f>IFERROR(IF(I2423=1,VLOOKUP(F2423,Lookup!$A$2:$B$15,2,FALSE),0),0.5)</f>
        <v>0.5</v>
      </c>
      <c r="S2423">
        <f>IF(K2423=1,1,IFERROR(IF(H2423="pass",VLOOKUP(F2423,[1]Lookup!$D$2:$E$26,2,FALSE),0),1.6))</f>
        <v>0</v>
      </c>
      <c r="T2423" s="6">
        <v>0</v>
      </c>
      <c r="U2423" s="6">
        <f t="shared" si="37"/>
        <v>0.5</v>
      </c>
      <c r="V2423" t="s">
        <v>498</v>
      </c>
    </row>
    <row r="2424" spans="1:22" hidden="1">
      <c r="A2424">
        <v>1027</v>
      </c>
      <c r="B2424" s="22">
        <v>1</v>
      </c>
      <c r="C2424" s="22" t="s">
        <v>27</v>
      </c>
      <c r="D2424" s="22" t="s">
        <v>3</v>
      </c>
      <c r="E2424" s="22">
        <v>51</v>
      </c>
      <c r="F2424" s="22">
        <v>49</v>
      </c>
      <c r="G2424" s="22" t="s">
        <v>1371</v>
      </c>
      <c r="H2424" s="22" t="s">
        <v>587</v>
      </c>
      <c r="I2424" s="22">
        <v>1</v>
      </c>
      <c r="J2424" s="22">
        <v>0</v>
      </c>
      <c r="K2424" s="22">
        <v>0</v>
      </c>
      <c r="L2424" s="22">
        <v>0</v>
      </c>
      <c r="M2424" s="22" t="s">
        <v>1294</v>
      </c>
      <c r="N2424" s="22" t="s">
        <v>589</v>
      </c>
      <c r="O2424" s="22">
        <v>0</v>
      </c>
      <c r="P2424" s="22">
        <v>1</v>
      </c>
      <c r="Q2424" s="22">
        <v>0</v>
      </c>
      <c r="R2424">
        <f>IFERROR(IF(I2424=1,VLOOKUP(F2424,Lookup!$A$2:$B$15,2,FALSE),0),0.5)</f>
        <v>0.5</v>
      </c>
      <c r="S2424">
        <f>IF(K2424=1,1,IFERROR(IF(H2424="pass",VLOOKUP(F2424,[1]Lookup!$D$2:$E$26,2,FALSE),0),1.6))</f>
        <v>0</v>
      </c>
      <c r="T2424" s="6">
        <v>0</v>
      </c>
      <c r="U2424" s="6">
        <f t="shared" si="37"/>
        <v>0.5</v>
      </c>
      <c r="V2424" t="s">
        <v>498</v>
      </c>
    </row>
    <row r="2425" spans="1:22" hidden="1">
      <c r="A2425">
        <v>1030</v>
      </c>
      <c r="B2425" s="22">
        <v>1</v>
      </c>
      <c r="C2425" s="22" t="s">
        <v>27</v>
      </c>
      <c r="D2425" s="22" t="s">
        <v>3</v>
      </c>
      <c r="E2425" s="22">
        <v>25</v>
      </c>
      <c r="F2425" s="22">
        <v>75</v>
      </c>
      <c r="G2425" s="22" t="s">
        <v>1372</v>
      </c>
      <c r="H2425" s="22" t="s">
        <v>587</v>
      </c>
      <c r="I2425" s="22">
        <v>1</v>
      </c>
      <c r="J2425" s="22">
        <v>0</v>
      </c>
      <c r="K2425" s="22">
        <v>0</v>
      </c>
      <c r="L2425" s="22">
        <v>0</v>
      </c>
      <c r="M2425" s="22" t="s">
        <v>1289</v>
      </c>
      <c r="N2425" s="22" t="s">
        <v>589</v>
      </c>
      <c r="O2425" s="22">
        <v>0</v>
      </c>
      <c r="P2425" s="22">
        <v>1</v>
      </c>
      <c r="Q2425" s="22">
        <v>0</v>
      </c>
      <c r="R2425">
        <f>IFERROR(IF(I2425=1,VLOOKUP(F2425,Lookup!$A$2:$B$15,2,FALSE),0),0.5)</f>
        <v>0.5</v>
      </c>
      <c r="S2425">
        <f>IF(K2425=1,1,IFERROR(IF(H2425="pass",VLOOKUP(F2425,[1]Lookup!$D$2:$E$26,2,FALSE),0),1.6))</f>
        <v>0</v>
      </c>
      <c r="T2425" s="6">
        <v>0</v>
      </c>
      <c r="U2425" s="6">
        <f t="shared" si="37"/>
        <v>0.5</v>
      </c>
      <c r="V2425" t="s">
        <v>142</v>
      </c>
    </row>
    <row r="2426" spans="1:22" hidden="1">
      <c r="A2426">
        <v>1035</v>
      </c>
      <c r="B2426" s="22">
        <v>1</v>
      </c>
      <c r="C2426" s="22" t="s">
        <v>3</v>
      </c>
      <c r="D2426" s="22" t="s">
        <v>27</v>
      </c>
      <c r="E2426" s="22">
        <v>75</v>
      </c>
      <c r="F2426" s="22">
        <v>25</v>
      </c>
      <c r="G2426" s="22" t="s">
        <v>1374</v>
      </c>
      <c r="H2426" s="22" t="s">
        <v>587</v>
      </c>
      <c r="I2426" s="22">
        <v>1</v>
      </c>
      <c r="J2426" s="22">
        <v>0</v>
      </c>
      <c r="K2426" s="22">
        <v>0</v>
      </c>
      <c r="L2426" s="22">
        <v>0</v>
      </c>
      <c r="M2426" s="22" t="s">
        <v>1278</v>
      </c>
      <c r="N2426" s="22" t="s">
        <v>589</v>
      </c>
      <c r="O2426" s="22">
        <v>0</v>
      </c>
      <c r="P2426" s="22">
        <v>1</v>
      </c>
      <c r="Q2426" s="22">
        <v>0</v>
      </c>
      <c r="R2426">
        <f>IFERROR(IF(I2426=1,VLOOKUP(F2426,Lookup!$A$2:$B$15,2,FALSE),0),0.5)</f>
        <v>0.5</v>
      </c>
      <c r="S2426">
        <f>IF(K2426=1,1,IFERROR(IF(H2426="pass",VLOOKUP(F2426,[1]Lookup!$D$2:$E$26,2,FALSE),0),1.6))</f>
        <v>0</v>
      </c>
      <c r="T2426" s="6">
        <v>0</v>
      </c>
      <c r="U2426" s="6">
        <f t="shared" si="37"/>
        <v>0.5</v>
      </c>
      <c r="V2426" t="s">
        <v>165</v>
      </c>
    </row>
    <row r="2427" spans="1:22" hidden="1">
      <c r="A2427">
        <v>1037</v>
      </c>
      <c r="B2427" s="22">
        <v>1</v>
      </c>
      <c r="C2427" s="22" t="s">
        <v>3</v>
      </c>
      <c r="D2427" s="22" t="s">
        <v>27</v>
      </c>
      <c r="E2427" s="22">
        <v>52</v>
      </c>
      <c r="F2427" s="22">
        <v>48</v>
      </c>
      <c r="G2427" s="22" t="s">
        <v>1375</v>
      </c>
      <c r="H2427" s="22" t="s">
        <v>587</v>
      </c>
      <c r="I2427" s="22">
        <v>1</v>
      </c>
      <c r="J2427" s="22">
        <v>0</v>
      </c>
      <c r="K2427" s="22">
        <v>0</v>
      </c>
      <c r="L2427" s="22">
        <v>0</v>
      </c>
      <c r="M2427" s="22" t="s">
        <v>1285</v>
      </c>
      <c r="N2427" s="22" t="s">
        <v>589</v>
      </c>
      <c r="O2427" s="22">
        <v>0</v>
      </c>
      <c r="P2427" s="22">
        <v>1</v>
      </c>
      <c r="Q2427" s="22">
        <v>0</v>
      </c>
      <c r="R2427">
        <f>IFERROR(IF(I2427=1,VLOOKUP(F2427,Lookup!$A$2:$B$15,2,FALSE),0),0.5)</f>
        <v>0.5</v>
      </c>
      <c r="S2427">
        <f>IF(K2427=1,1,IFERROR(IF(H2427="pass",VLOOKUP(F2427,[1]Lookup!$D$2:$E$26,2,FALSE),0),1.6))</f>
        <v>0</v>
      </c>
      <c r="T2427" s="6">
        <v>0</v>
      </c>
      <c r="U2427" s="6">
        <f t="shared" si="37"/>
        <v>0.5</v>
      </c>
      <c r="V2427" t="s">
        <v>465</v>
      </c>
    </row>
    <row r="2428" spans="1:22" hidden="1">
      <c r="A2428">
        <v>1041</v>
      </c>
      <c r="B2428" s="22">
        <v>1</v>
      </c>
      <c r="C2428" s="22" t="s">
        <v>3</v>
      </c>
      <c r="D2428" s="22" t="s">
        <v>27</v>
      </c>
      <c r="E2428" s="22">
        <v>38</v>
      </c>
      <c r="F2428" s="22">
        <v>62</v>
      </c>
      <c r="G2428" s="22" t="s">
        <v>1377</v>
      </c>
      <c r="H2428" s="22" t="s">
        <v>587</v>
      </c>
      <c r="I2428" s="22">
        <v>1</v>
      </c>
      <c r="J2428" s="22">
        <v>0</v>
      </c>
      <c r="K2428" s="22">
        <v>0</v>
      </c>
      <c r="L2428" s="22">
        <v>0</v>
      </c>
      <c r="M2428" s="22" t="s">
        <v>1278</v>
      </c>
      <c r="N2428" s="22" t="s">
        <v>589</v>
      </c>
      <c r="O2428" s="22">
        <v>0</v>
      </c>
      <c r="P2428" s="22">
        <v>1</v>
      </c>
      <c r="Q2428" s="22">
        <v>0</v>
      </c>
      <c r="R2428">
        <f>IFERROR(IF(I2428=1,VLOOKUP(F2428,Lookup!$A$2:$B$15,2,FALSE),0),0.5)</f>
        <v>0.5</v>
      </c>
      <c r="S2428">
        <f>IF(K2428=1,1,IFERROR(IF(H2428="pass",VLOOKUP(F2428,[1]Lookup!$D$2:$E$26,2,FALSE),0),1.6))</f>
        <v>0</v>
      </c>
      <c r="T2428" s="6">
        <v>0</v>
      </c>
      <c r="U2428" s="6">
        <f t="shared" si="37"/>
        <v>0.5</v>
      </c>
      <c r="V2428" t="s">
        <v>165</v>
      </c>
    </row>
    <row r="2429" spans="1:22" hidden="1">
      <c r="A2429">
        <v>1044</v>
      </c>
      <c r="B2429" s="22">
        <v>1</v>
      </c>
      <c r="C2429" s="22" t="s">
        <v>3</v>
      </c>
      <c r="D2429" s="22" t="s">
        <v>27</v>
      </c>
      <c r="E2429" s="22">
        <v>19</v>
      </c>
      <c r="F2429" s="22">
        <v>81</v>
      </c>
      <c r="G2429" s="22" t="s">
        <v>1380</v>
      </c>
      <c r="H2429" s="22" t="s">
        <v>587</v>
      </c>
      <c r="I2429" s="22">
        <v>1</v>
      </c>
      <c r="J2429" s="22">
        <v>0</v>
      </c>
      <c r="K2429" s="22">
        <v>0</v>
      </c>
      <c r="L2429" s="22">
        <v>0</v>
      </c>
      <c r="M2429" s="22" t="s">
        <v>1285</v>
      </c>
      <c r="N2429" s="22" t="s">
        <v>589</v>
      </c>
      <c r="O2429" s="22">
        <v>0</v>
      </c>
      <c r="P2429" s="22">
        <v>1</v>
      </c>
      <c r="Q2429" s="22">
        <v>0</v>
      </c>
      <c r="R2429">
        <f>IFERROR(IF(I2429=1,VLOOKUP(F2429,Lookup!$A$2:$B$15,2,FALSE),0),0.5)</f>
        <v>0.5</v>
      </c>
      <c r="S2429">
        <f>IF(K2429=1,1,IFERROR(IF(H2429="pass",VLOOKUP(F2429,[1]Lookup!$D$2:$E$26,2,FALSE),0),1.6))</f>
        <v>0</v>
      </c>
      <c r="T2429" s="6">
        <v>0</v>
      </c>
      <c r="U2429" s="6">
        <f t="shared" si="37"/>
        <v>0.5</v>
      </c>
      <c r="V2429" t="s">
        <v>465</v>
      </c>
    </row>
    <row r="2430" spans="1:22" hidden="1">
      <c r="A2430">
        <v>1047</v>
      </c>
      <c r="B2430" s="22">
        <v>1</v>
      </c>
      <c r="C2430" s="22" t="s">
        <v>3</v>
      </c>
      <c r="D2430" s="22" t="s">
        <v>27</v>
      </c>
      <c r="E2430" s="22">
        <v>7</v>
      </c>
      <c r="F2430" s="22">
        <v>93</v>
      </c>
      <c r="G2430" s="22" t="s">
        <v>1382</v>
      </c>
      <c r="H2430" s="22" t="s">
        <v>587</v>
      </c>
      <c r="I2430" s="22">
        <v>1</v>
      </c>
      <c r="J2430" s="22">
        <v>0</v>
      </c>
      <c r="K2430" s="22">
        <v>0</v>
      </c>
      <c r="L2430" s="22">
        <v>0</v>
      </c>
      <c r="M2430" s="22" t="s">
        <v>1278</v>
      </c>
      <c r="N2430" s="22" t="s">
        <v>589</v>
      </c>
      <c r="O2430" s="22">
        <v>0</v>
      </c>
      <c r="P2430" s="22">
        <v>1</v>
      </c>
      <c r="Q2430" s="22">
        <v>0</v>
      </c>
      <c r="R2430">
        <f>IFERROR(IF(I2430=1,VLOOKUP(F2430,Lookup!$A$2:$B$15,2,FALSE),0),0.5)</f>
        <v>1.2</v>
      </c>
      <c r="S2430">
        <f>IF(K2430=1,1,IFERROR(IF(H2430="pass",VLOOKUP(F2430,[1]Lookup!$D$2:$E$26,2,FALSE),0),1.6))</f>
        <v>0</v>
      </c>
      <c r="T2430" s="6">
        <v>0</v>
      </c>
      <c r="U2430" s="6">
        <f t="shared" si="37"/>
        <v>1.2</v>
      </c>
      <c r="V2430" t="s">
        <v>165</v>
      </c>
    </row>
    <row r="2431" spans="1:22" hidden="1">
      <c r="A2431">
        <v>1050</v>
      </c>
      <c r="B2431" s="22">
        <v>1</v>
      </c>
      <c r="C2431" s="22" t="s">
        <v>27</v>
      </c>
      <c r="D2431" s="22" t="s">
        <v>3</v>
      </c>
      <c r="E2431" s="22">
        <v>94</v>
      </c>
      <c r="F2431" s="22">
        <v>6</v>
      </c>
      <c r="G2431" s="22" t="s">
        <v>1385</v>
      </c>
      <c r="H2431" s="22" t="s">
        <v>587</v>
      </c>
      <c r="I2431" s="22">
        <v>1</v>
      </c>
      <c r="J2431" s="22">
        <v>0</v>
      </c>
      <c r="K2431" s="22">
        <v>0</v>
      </c>
      <c r="L2431" s="22">
        <v>0</v>
      </c>
      <c r="M2431" s="22" t="s">
        <v>1294</v>
      </c>
      <c r="N2431" s="22" t="s">
        <v>589</v>
      </c>
      <c r="O2431" s="22">
        <v>0</v>
      </c>
      <c r="P2431" s="22">
        <v>1</v>
      </c>
      <c r="Q2431" s="22">
        <v>0</v>
      </c>
      <c r="R2431">
        <f>IFERROR(IF(I2431=1,VLOOKUP(F2431,Lookup!$A$2:$B$15,2,FALSE),0),0.5)</f>
        <v>0.5</v>
      </c>
      <c r="S2431">
        <f>IF(K2431=1,1,IFERROR(IF(H2431="pass",VLOOKUP(F2431,[1]Lookup!$D$2:$E$26,2,FALSE),0),1.6))</f>
        <v>0</v>
      </c>
      <c r="T2431" s="6">
        <v>0</v>
      </c>
      <c r="U2431" s="6">
        <f t="shared" si="37"/>
        <v>0.5</v>
      </c>
      <c r="V2431" t="s">
        <v>498</v>
      </c>
    </row>
    <row r="2432" spans="1:22" hidden="1">
      <c r="A2432">
        <v>1051</v>
      </c>
      <c r="B2432" s="22">
        <v>1</v>
      </c>
      <c r="C2432" s="22" t="s">
        <v>27</v>
      </c>
      <c r="D2432" s="22" t="s">
        <v>3</v>
      </c>
      <c r="E2432" s="22">
        <v>92</v>
      </c>
      <c r="F2432" s="22">
        <v>8</v>
      </c>
      <c r="G2432" s="22" t="s">
        <v>1386</v>
      </c>
      <c r="H2432" s="22" t="s">
        <v>587</v>
      </c>
      <c r="I2432" s="22">
        <v>1</v>
      </c>
      <c r="J2432" s="22">
        <v>0</v>
      </c>
      <c r="K2432" s="22">
        <v>0</v>
      </c>
      <c r="L2432" s="22">
        <v>0</v>
      </c>
      <c r="M2432" s="22" t="s">
        <v>1294</v>
      </c>
      <c r="N2432" s="22" t="s">
        <v>589</v>
      </c>
      <c r="O2432" s="22">
        <v>0</v>
      </c>
      <c r="P2432" s="22">
        <v>1</v>
      </c>
      <c r="Q2432" s="22">
        <v>0</v>
      </c>
      <c r="R2432">
        <f>IFERROR(IF(I2432=1,VLOOKUP(F2432,Lookup!$A$2:$B$15,2,FALSE),0),0.5)</f>
        <v>0.5</v>
      </c>
      <c r="S2432">
        <f>IF(K2432=1,1,IFERROR(IF(H2432="pass",VLOOKUP(F2432,[1]Lookup!$D$2:$E$26,2,FALSE),0),1.6))</f>
        <v>0</v>
      </c>
      <c r="T2432" s="6">
        <v>0</v>
      </c>
      <c r="U2432" s="6">
        <f t="shared" si="37"/>
        <v>0.5</v>
      </c>
      <c r="V2432" t="s">
        <v>498</v>
      </c>
    </row>
    <row r="2433" spans="1:22" hidden="1">
      <c r="A2433">
        <v>1053</v>
      </c>
      <c r="B2433" s="22">
        <v>1</v>
      </c>
      <c r="C2433" s="22" t="s">
        <v>27</v>
      </c>
      <c r="D2433" s="22" t="s">
        <v>3</v>
      </c>
      <c r="E2433" s="22">
        <v>70</v>
      </c>
      <c r="F2433" s="22">
        <v>30</v>
      </c>
      <c r="G2433" s="22" t="s">
        <v>1388</v>
      </c>
      <c r="H2433" s="22" t="s">
        <v>587</v>
      </c>
      <c r="I2433" s="22">
        <v>1</v>
      </c>
      <c r="J2433" s="22">
        <v>0</v>
      </c>
      <c r="K2433" s="22">
        <v>0</v>
      </c>
      <c r="L2433" s="22">
        <v>0</v>
      </c>
      <c r="M2433" s="22" t="s">
        <v>1289</v>
      </c>
      <c r="N2433" s="22" t="s">
        <v>589</v>
      </c>
      <c r="O2433" s="22">
        <v>0</v>
      </c>
      <c r="P2433" s="22">
        <v>1</v>
      </c>
      <c r="Q2433" s="22">
        <v>0</v>
      </c>
      <c r="R2433">
        <f>IFERROR(IF(I2433=1,VLOOKUP(F2433,Lookup!$A$2:$B$15,2,FALSE),0),0.5)</f>
        <v>0.5</v>
      </c>
      <c r="S2433">
        <f>IF(K2433=1,1,IFERROR(IF(H2433="pass",VLOOKUP(F2433,[1]Lookup!$D$2:$E$26,2,FALSE),0),1.6))</f>
        <v>0</v>
      </c>
      <c r="T2433" s="6">
        <v>0</v>
      </c>
      <c r="U2433" s="6">
        <f t="shared" si="37"/>
        <v>0.5</v>
      </c>
      <c r="V2433" t="s">
        <v>142</v>
      </c>
    </row>
    <row r="2434" spans="1:22" hidden="1">
      <c r="A2434">
        <v>1064</v>
      </c>
      <c r="B2434" s="22">
        <v>1</v>
      </c>
      <c r="C2434" s="22" t="s">
        <v>27</v>
      </c>
      <c r="D2434" s="22" t="s">
        <v>3</v>
      </c>
      <c r="E2434" s="22">
        <v>79</v>
      </c>
      <c r="F2434" s="22">
        <v>21</v>
      </c>
      <c r="G2434" s="22" t="s">
        <v>1395</v>
      </c>
      <c r="H2434" s="22" t="s">
        <v>587</v>
      </c>
      <c r="I2434" s="22">
        <v>1</v>
      </c>
      <c r="J2434" s="22">
        <v>0</v>
      </c>
      <c r="K2434" s="22">
        <v>0</v>
      </c>
      <c r="L2434" s="22">
        <v>0</v>
      </c>
      <c r="M2434" s="22" t="s">
        <v>1294</v>
      </c>
      <c r="N2434" s="22" t="s">
        <v>589</v>
      </c>
      <c r="O2434" s="22">
        <v>0</v>
      </c>
      <c r="P2434" s="22">
        <v>1</v>
      </c>
      <c r="Q2434" s="22">
        <v>0</v>
      </c>
      <c r="R2434">
        <f>IFERROR(IF(I2434=1,VLOOKUP(F2434,Lookup!$A$2:$B$15,2,FALSE),0),0.5)</f>
        <v>0.5</v>
      </c>
      <c r="S2434">
        <f>IF(K2434=1,1,IFERROR(IF(H2434="pass",VLOOKUP(F2434,[1]Lookup!$D$2:$E$26,2,FALSE),0),1.6))</f>
        <v>0</v>
      </c>
      <c r="T2434" s="6">
        <v>0</v>
      </c>
      <c r="U2434" s="6">
        <f t="shared" si="37"/>
        <v>0.5</v>
      </c>
      <c r="V2434" t="s">
        <v>498</v>
      </c>
    </row>
    <row r="2435" spans="1:22" hidden="1">
      <c r="A2435">
        <v>1066</v>
      </c>
      <c r="B2435" s="22">
        <v>1</v>
      </c>
      <c r="C2435" s="22" t="s">
        <v>27</v>
      </c>
      <c r="D2435" s="22" t="s">
        <v>3</v>
      </c>
      <c r="E2435" s="22">
        <v>76</v>
      </c>
      <c r="F2435" s="22">
        <v>24</v>
      </c>
      <c r="G2435" s="22" t="s">
        <v>1396</v>
      </c>
      <c r="H2435" s="22" t="s">
        <v>587</v>
      </c>
      <c r="I2435" s="22">
        <v>1</v>
      </c>
      <c r="J2435" s="22">
        <v>0</v>
      </c>
      <c r="K2435" s="22">
        <v>0</v>
      </c>
      <c r="L2435" s="22">
        <v>0</v>
      </c>
      <c r="M2435" s="22" t="s">
        <v>1294</v>
      </c>
      <c r="N2435" s="22" t="s">
        <v>589</v>
      </c>
      <c r="O2435" s="22">
        <v>0</v>
      </c>
      <c r="P2435" s="22">
        <v>1</v>
      </c>
      <c r="Q2435" s="22">
        <v>0</v>
      </c>
      <c r="R2435">
        <f>IFERROR(IF(I2435=1,VLOOKUP(F2435,Lookup!$A$2:$B$15,2,FALSE),0),0.5)</f>
        <v>0.5</v>
      </c>
      <c r="S2435">
        <f>IF(K2435=1,1,IFERROR(IF(H2435="pass",VLOOKUP(F2435,[1]Lookup!$D$2:$E$26,2,FALSE),0),1.6))</f>
        <v>0</v>
      </c>
      <c r="T2435" s="6">
        <v>0</v>
      </c>
      <c r="U2435" s="6">
        <f t="shared" ref="U2435:U2498" si="38">R2435+IF(S2435&gt;=3.2,S2435,IF(AND(S2435&lt;3.2,S2435&gt;=1.8),S2435*0.66+T2435*0.34,T2435))+K2435*0.4735*2</f>
        <v>0.5</v>
      </c>
      <c r="V2435" t="s">
        <v>498</v>
      </c>
    </row>
    <row r="2436" spans="1:22" hidden="1">
      <c r="A2436">
        <v>1067</v>
      </c>
      <c r="B2436" s="22">
        <v>1</v>
      </c>
      <c r="C2436" s="22" t="s">
        <v>27</v>
      </c>
      <c r="D2436" s="22" t="s">
        <v>3</v>
      </c>
      <c r="E2436" s="22">
        <v>77</v>
      </c>
      <c r="F2436" s="22">
        <v>23</v>
      </c>
      <c r="G2436" s="22" t="s">
        <v>1397</v>
      </c>
      <c r="H2436" s="22" t="s">
        <v>587</v>
      </c>
      <c r="I2436" s="22">
        <v>1</v>
      </c>
      <c r="J2436" s="22">
        <v>0</v>
      </c>
      <c r="K2436" s="22">
        <v>0</v>
      </c>
      <c r="L2436" s="22">
        <v>0</v>
      </c>
      <c r="M2436" s="22" t="s">
        <v>1294</v>
      </c>
      <c r="N2436" s="22" t="s">
        <v>589</v>
      </c>
      <c r="O2436" s="22">
        <v>0</v>
      </c>
      <c r="P2436" s="22">
        <v>1</v>
      </c>
      <c r="Q2436" s="22">
        <v>0</v>
      </c>
      <c r="R2436">
        <f>IFERROR(IF(I2436=1,VLOOKUP(F2436,Lookup!$A$2:$B$15,2,FALSE),0),0.5)</f>
        <v>0.5</v>
      </c>
      <c r="S2436">
        <f>IF(K2436=1,1,IFERROR(IF(H2436="pass",VLOOKUP(F2436,[1]Lookup!$D$2:$E$26,2,FALSE),0),1.6))</f>
        <v>0</v>
      </c>
      <c r="T2436" s="6">
        <v>0</v>
      </c>
      <c r="U2436" s="6">
        <f t="shared" si="38"/>
        <v>0.5</v>
      </c>
      <c r="V2436" t="s">
        <v>498</v>
      </c>
    </row>
    <row r="2437" spans="1:22" hidden="1">
      <c r="A2437">
        <v>1077</v>
      </c>
      <c r="B2437" s="22">
        <v>1</v>
      </c>
      <c r="C2437" s="22" t="s">
        <v>3</v>
      </c>
      <c r="D2437" s="22" t="s">
        <v>27</v>
      </c>
      <c r="E2437" s="22">
        <v>4</v>
      </c>
      <c r="F2437" s="22">
        <v>96</v>
      </c>
      <c r="G2437" s="22" t="s">
        <v>1406</v>
      </c>
      <c r="H2437" s="22" t="s">
        <v>587</v>
      </c>
      <c r="I2437" s="22">
        <v>1</v>
      </c>
      <c r="J2437" s="22">
        <v>0</v>
      </c>
      <c r="K2437" s="22">
        <v>0</v>
      </c>
      <c r="L2437" s="22">
        <v>0</v>
      </c>
      <c r="M2437" s="22" t="s">
        <v>1407</v>
      </c>
      <c r="N2437" s="22" t="s">
        <v>589</v>
      </c>
      <c r="O2437" s="22">
        <v>0</v>
      </c>
      <c r="P2437" s="22">
        <v>1</v>
      </c>
      <c r="Q2437" s="22">
        <v>0</v>
      </c>
      <c r="R2437">
        <f>IFERROR(IF(I2437=1,VLOOKUP(F2437,Lookup!$A$2:$B$15,2,FALSE),0),0.5)</f>
        <v>1.8</v>
      </c>
      <c r="S2437">
        <f>IF(K2437=1,1,IFERROR(IF(H2437="pass",VLOOKUP(F2437,[1]Lookup!$D$2:$E$26,2,FALSE),0),1.6))</f>
        <v>0</v>
      </c>
      <c r="T2437" s="6">
        <v>0</v>
      </c>
      <c r="U2437" s="6">
        <f t="shared" si="38"/>
        <v>1.8</v>
      </c>
      <c r="V2437" t="s">
        <v>389</v>
      </c>
    </row>
    <row r="2438" spans="1:22" hidden="1">
      <c r="A2438">
        <v>1081</v>
      </c>
      <c r="B2438" s="22">
        <v>1</v>
      </c>
      <c r="C2438" s="22" t="s">
        <v>29</v>
      </c>
      <c r="D2438" s="22" t="s">
        <v>24</v>
      </c>
      <c r="E2438" s="22">
        <v>75</v>
      </c>
      <c r="F2438" s="22">
        <v>25</v>
      </c>
      <c r="G2438" s="22" t="s">
        <v>1408</v>
      </c>
      <c r="H2438" s="22" t="s">
        <v>587</v>
      </c>
      <c r="I2438" s="22">
        <v>1</v>
      </c>
      <c r="J2438" s="22">
        <v>0</v>
      </c>
      <c r="K2438" s="22">
        <v>0</v>
      </c>
      <c r="L2438" s="22">
        <v>0</v>
      </c>
      <c r="M2438" s="22" t="s">
        <v>1409</v>
      </c>
      <c r="N2438" s="22" t="s">
        <v>589</v>
      </c>
      <c r="O2438" s="22">
        <v>0</v>
      </c>
      <c r="P2438" s="22">
        <v>1</v>
      </c>
      <c r="Q2438" s="22">
        <v>0</v>
      </c>
      <c r="R2438">
        <f>IFERROR(IF(I2438=1,VLOOKUP(F2438,Lookup!$A$2:$B$15,2,FALSE),0),0.5)</f>
        <v>0.5</v>
      </c>
      <c r="S2438">
        <f>IF(K2438=1,1,IFERROR(IF(H2438="pass",VLOOKUP(F2438,[1]Lookup!$D$2:$E$26,2,FALSE),0),1.6))</f>
        <v>0</v>
      </c>
      <c r="T2438" s="6">
        <v>0</v>
      </c>
      <c r="U2438" s="6">
        <f t="shared" si="38"/>
        <v>0.5</v>
      </c>
      <c r="V2438" t="s">
        <v>44</v>
      </c>
    </row>
    <row r="2439" spans="1:22" hidden="1">
      <c r="A2439">
        <v>1084</v>
      </c>
      <c r="B2439" s="22">
        <v>1</v>
      </c>
      <c r="C2439" s="22" t="s">
        <v>29</v>
      </c>
      <c r="D2439" s="22" t="s">
        <v>24</v>
      </c>
      <c r="E2439" s="22">
        <v>49</v>
      </c>
      <c r="F2439" s="22">
        <v>51</v>
      </c>
      <c r="G2439" s="22" t="s">
        <v>1412</v>
      </c>
      <c r="H2439" s="22" t="s">
        <v>587</v>
      </c>
      <c r="I2439" s="22">
        <v>1</v>
      </c>
      <c r="J2439" s="22">
        <v>0</v>
      </c>
      <c r="K2439" s="22">
        <v>0</v>
      </c>
      <c r="L2439" s="22">
        <v>0</v>
      </c>
      <c r="M2439" s="22" t="s">
        <v>1409</v>
      </c>
      <c r="N2439" s="22" t="s">
        <v>589</v>
      </c>
      <c r="O2439" s="22">
        <v>0</v>
      </c>
      <c r="P2439" s="22">
        <v>1</v>
      </c>
      <c r="Q2439" s="22">
        <v>0</v>
      </c>
      <c r="R2439">
        <f>IFERROR(IF(I2439=1,VLOOKUP(F2439,Lookup!$A$2:$B$15,2,FALSE),0),0.5)</f>
        <v>0.5</v>
      </c>
      <c r="S2439">
        <f>IF(K2439=1,1,IFERROR(IF(H2439="pass",VLOOKUP(F2439,[1]Lookup!$D$2:$E$26,2,FALSE),0),1.6))</f>
        <v>0</v>
      </c>
      <c r="T2439" s="6">
        <v>0</v>
      </c>
      <c r="U2439" s="6">
        <f t="shared" si="38"/>
        <v>0.5</v>
      </c>
      <c r="V2439" t="s">
        <v>44</v>
      </c>
    </row>
    <row r="2440" spans="1:22" hidden="1">
      <c r="A2440">
        <v>1086</v>
      </c>
      <c r="B2440" s="22">
        <v>1</v>
      </c>
      <c r="C2440" s="22" t="s">
        <v>29</v>
      </c>
      <c r="D2440" s="22" t="s">
        <v>24</v>
      </c>
      <c r="E2440" s="22">
        <v>29</v>
      </c>
      <c r="F2440" s="22">
        <v>71</v>
      </c>
      <c r="G2440" s="22" t="s">
        <v>1413</v>
      </c>
      <c r="H2440" s="22" t="s">
        <v>587</v>
      </c>
      <c r="I2440" s="22">
        <v>1</v>
      </c>
      <c r="J2440" s="22">
        <v>0</v>
      </c>
      <c r="K2440" s="22">
        <v>0</v>
      </c>
      <c r="L2440" s="22">
        <v>0</v>
      </c>
      <c r="M2440" s="22" t="s">
        <v>1409</v>
      </c>
      <c r="N2440" s="22" t="s">
        <v>589</v>
      </c>
      <c r="O2440" s="22">
        <v>0</v>
      </c>
      <c r="P2440" s="22">
        <v>1</v>
      </c>
      <c r="Q2440" s="22">
        <v>0</v>
      </c>
      <c r="R2440">
        <f>IFERROR(IF(I2440=1,VLOOKUP(F2440,Lookup!$A$2:$B$15,2,FALSE),0),0.5)</f>
        <v>0.5</v>
      </c>
      <c r="S2440">
        <f>IF(K2440=1,1,IFERROR(IF(H2440="pass",VLOOKUP(F2440,[1]Lookup!$D$2:$E$26,2,FALSE),0),1.6))</f>
        <v>0</v>
      </c>
      <c r="T2440" s="6">
        <v>0</v>
      </c>
      <c r="U2440" s="6">
        <f t="shared" si="38"/>
        <v>0.5</v>
      </c>
      <c r="V2440" t="s">
        <v>44</v>
      </c>
    </row>
    <row r="2441" spans="1:22" hidden="1">
      <c r="A2441">
        <v>1091</v>
      </c>
      <c r="B2441" s="22">
        <v>1</v>
      </c>
      <c r="C2441" s="22" t="s">
        <v>24</v>
      </c>
      <c r="D2441" s="22" t="s">
        <v>29</v>
      </c>
      <c r="E2441" s="22">
        <v>75</v>
      </c>
      <c r="F2441" s="22">
        <v>25</v>
      </c>
      <c r="G2441" s="22" t="s">
        <v>1417</v>
      </c>
      <c r="H2441" s="22" t="s">
        <v>587</v>
      </c>
      <c r="I2441" s="22">
        <v>1</v>
      </c>
      <c r="J2441" s="22">
        <v>0</v>
      </c>
      <c r="K2441" s="22">
        <v>0</v>
      </c>
      <c r="L2441" s="22">
        <v>0</v>
      </c>
      <c r="M2441" s="22" t="s">
        <v>1418</v>
      </c>
      <c r="N2441" s="22" t="s">
        <v>589</v>
      </c>
      <c r="O2441" s="22">
        <v>0</v>
      </c>
      <c r="P2441" s="22">
        <v>1</v>
      </c>
      <c r="Q2441" s="22">
        <v>0</v>
      </c>
      <c r="R2441">
        <f>IFERROR(IF(I2441=1,VLOOKUP(F2441,Lookup!$A$2:$B$15,2,FALSE),0),0.5)</f>
        <v>0.5</v>
      </c>
      <c r="S2441">
        <f>IF(K2441=1,1,IFERROR(IF(H2441="pass",VLOOKUP(F2441,[1]Lookup!$D$2:$E$26,2,FALSE),0),1.6))</f>
        <v>0</v>
      </c>
      <c r="T2441" s="6">
        <v>0</v>
      </c>
      <c r="U2441" s="6">
        <f t="shared" si="38"/>
        <v>0.5</v>
      </c>
      <c r="V2441" t="s">
        <v>43</v>
      </c>
    </row>
    <row r="2442" spans="1:22" hidden="1">
      <c r="A2442">
        <v>1096</v>
      </c>
      <c r="B2442" s="22">
        <v>1</v>
      </c>
      <c r="C2442" s="22" t="s">
        <v>24</v>
      </c>
      <c r="D2442" s="22" t="s">
        <v>29</v>
      </c>
      <c r="E2442" s="22">
        <v>63</v>
      </c>
      <c r="F2442" s="22">
        <v>37</v>
      </c>
      <c r="G2442" s="22" t="s">
        <v>1424</v>
      </c>
      <c r="H2442" s="22" t="s">
        <v>587</v>
      </c>
      <c r="I2442" s="22">
        <v>1</v>
      </c>
      <c r="J2442" s="22">
        <v>0</v>
      </c>
      <c r="K2442" s="22">
        <v>0</v>
      </c>
      <c r="L2442" s="22">
        <v>0</v>
      </c>
      <c r="M2442" s="22" t="s">
        <v>1418</v>
      </c>
      <c r="N2442" s="22" t="s">
        <v>589</v>
      </c>
      <c r="O2442" s="22">
        <v>0</v>
      </c>
      <c r="P2442" s="22">
        <v>1</v>
      </c>
      <c r="Q2442" s="22">
        <v>0</v>
      </c>
      <c r="R2442">
        <f>IFERROR(IF(I2442=1,VLOOKUP(F2442,Lookup!$A$2:$B$15,2,FALSE),0),0.5)</f>
        <v>0.5</v>
      </c>
      <c r="S2442">
        <f>IF(K2442=1,1,IFERROR(IF(H2442="pass",VLOOKUP(F2442,[1]Lookup!$D$2:$E$26,2,FALSE),0),1.6))</f>
        <v>0</v>
      </c>
      <c r="T2442" s="6">
        <v>0</v>
      </c>
      <c r="U2442" s="6">
        <f t="shared" si="38"/>
        <v>0.5</v>
      </c>
      <c r="V2442" t="s">
        <v>43</v>
      </c>
    </row>
    <row r="2443" spans="1:22" hidden="1">
      <c r="A2443">
        <v>1100</v>
      </c>
      <c r="B2443" s="22">
        <v>1</v>
      </c>
      <c r="C2443" s="22" t="s">
        <v>29</v>
      </c>
      <c r="D2443" s="22" t="s">
        <v>24</v>
      </c>
      <c r="E2443" s="22">
        <v>76</v>
      </c>
      <c r="F2443" s="22">
        <v>24</v>
      </c>
      <c r="G2443" s="22" t="s">
        <v>1427</v>
      </c>
      <c r="H2443" s="22" t="s">
        <v>587</v>
      </c>
      <c r="I2443" s="22">
        <v>1</v>
      </c>
      <c r="J2443" s="22">
        <v>0</v>
      </c>
      <c r="K2443" s="22">
        <v>0</v>
      </c>
      <c r="L2443" s="22">
        <v>0</v>
      </c>
      <c r="M2443" s="22" t="s">
        <v>1409</v>
      </c>
      <c r="N2443" s="22" t="s">
        <v>589</v>
      </c>
      <c r="O2443" s="22">
        <v>0</v>
      </c>
      <c r="P2443" s="22">
        <v>1</v>
      </c>
      <c r="Q2443" s="22">
        <v>0</v>
      </c>
      <c r="R2443">
        <f>IFERROR(IF(I2443=1,VLOOKUP(F2443,Lookup!$A$2:$B$15,2,FALSE),0),0.5)</f>
        <v>0.5</v>
      </c>
      <c r="S2443">
        <f>IF(K2443=1,1,IFERROR(IF(H2443="pass",VLOOKUP(F2443,[1]Lookup!$D$2:$E$26,2,FALSE),0),1.6))</f>
        <v>0</v>
      </c>
      <c r="T2443" s="6">
        <v>0</v>
      </c>
      <c r="U2443" s="6">
        <f t="shared" si="38"/>
        <v>0.5</v>
      </c>
      <c r="V2443" t="s">
        <v>44</v>
      </c>
    </row>
    <row r="2444" spans="1:22" hidden="1">
      <c r="A2444">
        <v>1101</v>
      </c>
      <c r="B2444" s="22">
        <v>1</v>
      </c>
      <c r="C2444" s="22" t="s">
        <v>29</v>
      </c>
      <c r="D2444" s="22" t="s">
        <v>24</v>
      </c>
      <c r="E2444" s="22">
        <v>73</v>
      </c>
      <c r="F2444" s="22">
        <v>27</v>
      </c>
      <c r="G2444" s="22" t="s">
        <v>1428</v>
      </c>
      <c r="H2444" s="22" t="s">
        <v>587</v>
      </c>
      <c r="I2444" s="22">
        <v>1</v>
      </c>
      <c r="J2444" s="22">
        <v>0</v>
      </c>
      <c r="K2444" s="22">
        <v>0</v>
      </c>
      <c r="L2444" s="22">
        <v>0</v>
      </c>
      <c r="M2444" s="22" t="s">
        <v>1429</v>
      </c>
      <c r="N2444" s="22" t="s">
        <v>589</v>
      </c>
      <c r="O2444" s="22">
        <v>0</v>
      </c>
      <c r="P2444" s="22">
        <v>1</v>
      </c>
      <c r="Q2444" s="22">
        <v>0</v>
      </c>
      <c r="R2444">
        <f>IFERROR(IF(I2444=1,VLOOKUP(F2444,Lookup!$A$2:$B$15,2,FALSE),0),0.5)</f>
        <v>0.5</v>
      </c>
      <c r="S2444">
        <f>IF(K2444=1,1,IFERROR(IF(H2444="pass",VLOOKUP(F2444,[1]Lookup!$D$2:$E$26,2,FALSE),0),1.6))</f>
        <v>0</v>
      </c>
      <c r="T2444" s="6">
        <v>0</v>
      </c>
      <c r="U2444" s="6">
        <f t="shared" si="38"/>
        <v>0.5</v>
      </c>
      <c r="V2444" t="s">
        <v>426</v>
      </c>
    </row>
    <row r="2445" spans="1:22" hidden="1">
      <c r="A2445">
        <v>1102</v>
      </c>
      <c r="B2445" s="22">
        <v>1</v>
      </c>
      <c r="C2445" s="22" t="s">
        <v>29</v>
      </c>
      <c r="D2445" s="22" t="s">
        <v>24</v>
      </c>
      <c r="E2445" s="22">
        <v>67</v>
      </c>
      <c r="F2445" s="22">
        <v>33</v>
      </c>
      <c r="G2445" s="22" t="s">
        <v>1430</v>
      </c>
      <c r="H2445" s="22" t="s">
        <v>587</v>
      </c>
      <c r="I2445" s="22">
        <v>1</v>
      </c>
      <c r="J2445" s="22">
        <v>0</v>
      </c>
      <c r="K2445" s="22">
        <v>0</v>
      </c>
      <c r="L2445" s="22">
        <v>0</v>
      </c>
      <c r="M2445" s="22" t="s">
        <v>1030</v>
      </c>
      <c r="N2445" s="22" t="s">
        <v>589</v>
      </c>
      <c r="O2445" s="22">
        <v>0</v>
      </c>
      <c r="P2445" s="22">
        <v>1</v>
      </c>
      <c r="Q2445" s="22">
        <v>0</v>
      </c>
      <c r="R2445">
        <f>IFERROR(IF(I2445=1,VLOOKUP(F2445,Lookup!$A$2:$B$15,2,FALSE),0),0.5)</f>
        <v>0.5</v>
      </c>
      <c r="S2445">
        <f>IF(K2445=1,1,IFERROR(IF(H2445="pass",VLOOKUP(F2445,[1]Lookup!$D$2:$E$26,2,FALSE),0),1.6))</f>
        <v>0</v>
      </c>
      <c r="T2445" s="6">
        <v>0</v>
      </c>
      <c r="U2445" s="6">
        <f t="shared" si="38"/>
        <v>0.5</v>
      </c>
      <c r="V2445" t="s">
        <v>172</v>
      </c>
    </row>
    <row r="2446" spans="1:22" hidden="1">
      <c r="A2446">
        <v>1104</v>
      </c>
      <c r="B2446" s="22">
        <v>1</v>
      </c>
      <c r="C2446" s="22" t="s">
        <v>29</v>
      </c>
      <c r="D2446" s="22" t="s">
        <v>24</v>
      </c>
      <c r="E2446" s="22">
        <v>62</v>
      </c>
      <c r="F2446" s="22">
        <v>38</v>
      </c>
      <c r="G2446" s="22" t="s">
        <v>1432</v>
      </c>
      <c r="H2446" s="22" t="s">
        <v>587</v>
      </c>
      <c r="I2446" s="22">
        <v>1</v>
      </c>
      <c r="J2446" s="22">
        <v>0</v>
      </c>
      <c r="K2446" s="22">
        <v>0</v>
      </c>
      <c r="L2446" s="22">
        <v>0</v>
      </c>
      <c r="M2446" s="22" t="s">
        <v>1409</v>
      </c>
      <c r="N2446" s="22" t="s">
        <v>589</v>
      </c>
      <c r="O2446" s="22">
        <v>0</v>
      </c>
      <c r="P2446" s="22">
        <v>1</v>
      </c>
      <c r="Q2446" s="22">
        <v>0</v>
      </c>
      <c r="R2446">
        <f>IFERROR(IF(I2446=1,VLOOKUP(F2446,Lookup!$A$2:$B$15,2,FALSE),0),0.5)</f>
        <v>0.5</v>
      </c>
      <c r="S2446">
        <f>IF(K2446=1,1,IFERROR(IF(H2446="pass",VLOOKUP(F2446,[1]Lookup!$D$2:$E$26,2,FALSE),0),1.6))</f>
        <v>0</v>
      </c>
      <c r="T2446" s="6">
        <v>0</v>
      </c>
      <c r="U2446" s="6">
        <f t="shared" si="38"/>
        <v>0.5</v>
      </c>
      <c r="V2446" t="s">
        <v>44</v>
      </c>
    </row>
    <row r="2447" spans="1:22" hidden="1">
      <c r="A2447">
        <v>1107</v>
      </c>
      <c r="B2447" s="22">
        <v>1</v>
      </c>
      <c r="C2447" s="22" t="s">
        <v>29</v>
      </c>
      <c r="D2447" s="22" t="s">
        <v>24</v>
      </c>
      <c r="E2447" s="22">
        <v>37</v>
      </c>
      <c r="F2447" s="22">
        <v>63</v>
      </c>
      <c r="G2447" s="22" t="s">
        <v>1434</v>
      </c>
      <c r="H2447" s="22" t="s">
        <v>587</v>
      </c>
      <c r="I2447" s="22">
        <v>1</v>
      </c>
      <c r="J2447" s="22">
        <v>0</v>
      </c>
      <c r="K2447" s="22">
        <v>0</v>
      </c>
      <c r="L2447" s="22">
        <v>0</v>
      </c>
      <c r="M2447" s="22" t="s">
        <v>1429</v>
      </c>
      <c r="N2447" s="22" t="s">
        <v>589</v>
      </c>
      <c r="O2447" s="22">
        <v>0</v>
      </c>
      <c r="P2447" s="22">
        <v>1</v>
      </c>
      <c r="Q2447" s="22">
        <v>0</v>
      </c>
      <c r="R2447">
        <f>IFERROR(IF(I2447=1,VLOOKUP(F2447,Lookup!$A$2:$B$15,2,FALSE),0),0.5)</f>
        <v>0.5</v>
      </c>
      <c r="S2447">
        <f>IF(K2447=1,1,IFERROR(IF(H2447="pass",VLOOKUP(F2447,[1]Lookup!$D$2:$E$26,2,FALSE),0),1.6))</f>
        <v>0</v>
      </c>
      <c r="T2447" s="6">
        <v>0</v>
      </c>
      <c r="U2447" s="6">
        <f t="shared" si="38"/>
        <v>0.5</v>
      </c>
      <c r="V2447" t="s">
        <v>426</v>
      </c>
    </row>
    <row r="2448" spans="1:22" hidden="1">
      <c r="A2448">
        <v>1109</v>
      </c>
      <c r="B2448" s="22">
        <v>1</v>
      </c>
      <c r="C2448" s="22" t="s">
        <v>29</v>
      </c>
      <c r="D2448" s="22" t="s">
        <v>24</v>
      </c>
      <c r="E2448" s="22">
        <v>25</v>
      </c>
      <c r="F2448" s="22">
        <v>75</v>
      </c>
      <c r="G2448" s="22" t="s">
        <v>1435</v>
      </c>
      <c r="H2448" s="22" t="s">
        <v>587</v>
      </c>
      <c r="I2448" s="22">
        <v>1</v>
      </c>
      <c r="J2448" s="22">
        <v>0</v>
      </c>
      <c r="K2448" s="22">
        <v>0</v>
      </c>
      <c r="L2448" s="22">
        <v>0</v>
      </c>
      <c r="M2448" s="22" t="s">
        <v>1429</v>
      </c>
      <c r="N2448" s="22" t="s">
        <v>589</v>
      </c>
      <c r="O2448" s="22">
        <v>0</v>
      </c>
      <c r="P2448" s="22">
        <v>1</v>
      </c>
      <c r="Q2448" s="22">
        <v>0</v>
      </c>
      <c r="R2448">
        <f>IFERROR(IF(I2448=1,VLOOKUP(F2448,Lookup!$A$2:$B$15,2,FALSE),0),0.5)</f>
        <v>0.5</v>
      </c>
      <c r="S2448">
        <f>IF(K2448=1,1,IFERROR(IF(H2448="pass",VLOOKUP(F2448,[1]Lookup!$D$2:$E$26,2,FALSE),0),1.6))</f>
        <v>0</v>
      </c>
      <c r="T2448" s="6">
        <v>0</v>
      </c>
      <c r="U2448" s="6">
        <f t="shared" si="38"/>
        <v>0.5</v>
      </c>
      <c r="V2448" t="s">
        <v>426</v>
      </c>
    </row>
    <row r="2449" spans="1:22" hidden="1">
      <c r="A2449">
        <v>1110</v>
      </c>
      <c r="B2449" s="22">
        <v>1</v>
      </c>
      <c r="C2449" s="22" t="s">
        <v>29</v>
      </c>
      <c r="D2449" s="22" t="s">
        <v>24</v>
      </c>
      <c r="E2449" s="22">
        <v>20</v>
      </c>
      <c r="F2449" s="22">
        <v>80</v>
      </c>
      <c r="G2449" s="22" t="s">
        <v>1436</v>
      </c>
      <c r="H2449" s="22" t="s">
        <v>587</v>
      </c>
      <c r="I2449" s="22">
        <v>1</v>
      </c>
      <c r="J2449" s="22">
        <v>0</v>
      </c>
      <c r="K2449" s="22">
        <v>0</v>
      </c>
      <c r="L2449" s="22">
        <v>0</v>
      </c>
      <c r="M2449" s="22" t="s">
        <v>1409</v>
      </c>
      <c r="N2449" s="22" t="s">
        <v>589</v>
      </c>
      <c r="O2449" s="22">
        <v>0</v>
      </c>
      <c r="P2449" s="22">
        <v>1</v>
      </c>
      <c r="Q2449" s="22">
        <v>0</v>
      </c>
      <c r="R2449">
        <f>IFERROR(IF(I2449=1,VLOOKUP(F2449,Lookup!$A$2:$B$15,2,FALSE),0),0.5)</f>
        <v>0.5</v>
      </c>
      <c r="S2449">
        <f>IF(K2449=1,1,IFERROR(IF(H2449="pass",VLOOKUP(F2449,[1]Lookup!$D$2:$E$26,2,FALSE),0),1.6))</f>
        <v>0</v>
      </c>
      <c r="T2449" s="6">
        <v>0</v>
      </c>
      <c r="U2449" s="6">
        <f t="shared" si="38"/>
        <v>0.5</v>
      </c>
      <c r="V2449" t="s">
        <v>44</v>
      </c>
    </row>
    <row r="2450" spans="1:22" hidden="1">
      <c r="A2450">
        <v>1112</v>
      </c>
      <c r="B2450" s="22">
        <v>1</v>
      </c>
      <c r="C2450" s="22" t="s">
        <v>29</v>
      </c>
      <c r="D2450" s="22" t="s">
        <v>24</v>
      </c>
      <c r="E2450" s="22">
        <v>15</v>
      </c>
      <c r="F2450" s="22">
        <v>85</v>
      </c>
      <c r="G2450" s="22" t="s">
        <v>1438</v>
      </c>
      <c r="H2450" s="22" t="s">
        <v>587</v>
      </c>
      <c r="I2450" s="22">
        <v>1</v>
      </c>
      <c r="J2450" s="22">
        <v>0</v>
      </c>
      <c r="K2450" s="22">
        <v>0</v>
      </c>
      <c r="L2450" s="22">
        <v>0</v>
      </c>
      <c r="M2450" s="22" t="s">
        <v>1429</v>
      </c>
      <c r="N2450" s="22" t="s">
        <v>589</v>
      </c>
      <c r="O2450" s="22">
        <v>0</v>
      </c>
      <c r="P2450" s="22">
        <v>1</v>
      </c>
      <c r="Q2450" s="22">
        <v>0</v>
      </c>
      <c r="R2450">
        <f>IFERROR(IF(I2450=1,VLOOKUP(F2450,Lookup!$A$2:$B$15,2,FALSE),0),0.5)</f>
        <v>0.5</v>
      </c>
      <c r="S2450">
        <f>IF(K2450=1,1,IFERROR(IF(H2450="pass",VLOOKUP(F2450,[1]Lookup!$D$2:$E$26,2,FALSE),0),1.6))</f>
        <v>0</v>
      </c>
      <c r="T2450" s="6">
        <v>0</v>
      </c>
      <c r="U2450" s="6">
        <f t="shared" si="38"/>
        <v>0.5</v>
      </c>
      <c r="V2450" t="s">
        <v>426</v>
      </c>
    </row>
    <row r="2451" spans="1:22" hidden="1">
      <c r="A2451">
        <v>1118</v>
      </c>
      <c r="B2451" s="22">
        <v>1</v>
      </c>
      <c r="C2451" s="22" t="s">
        <v>24</v>
      </c>
      <c r="D2451" s="22" t="s">
        <v>29</v>
      </c>
      <c r="E2451" s="22">
        <v>75</v>
      </c>
      <c r="F2451" s="22">
        <v>25</v>
      </c>
      <c r="G2451" s="22" t="s">
        <v>1441</v>
      </c>
      <c r="H2451" s="22" t="s">
        <v>587</v>
      </c>
      <c r="I2451" s="22">
        <v>1</v>
      </c>
      <c r="J2451" s="22">
        <v>0</v>
      </c>
      <c r="K2451" s="22">
        <v>0</v>
      </c>
      <c r="L2451" s="22">
        <v>0</v>
      </c>
      <c r="M2451" s="22" t="s">
        <v>1442</v>
      </c>
      <c r="N2451" s="22" t="s">
        <v>589</v>
      </c>
      <c r="O2451" s="22">
        <v>0</v>
      </c>
      <c r="P2451" s="22">
        <v>1</v>
      </c>
      <c r="Q2451" s="22">
        <v>0</v>
      </c>
      <c r="R2451">
        <f>IFERROR(IF(I2451=1,VLOOKUP(F2451,Lookup!$A$2:$B$15,2,FALSE),0),0.5)</f>
        <v>0.5</v>
      </c>
      <c r="S2451">
        <f>IF(K2451=1,1,IFERROR(IF(H2451="pass",VLOOKUP(F2451,[1]Lookup!$D$2:$E$26,2,FALSE),0),1.6))</f>
        <v>0</v>
      </c>
      <c r="T2451" s="6">
        <v>0</v>
      </c>
      <c r="U2451" s="6">
        <f t="shared" si="38"/>
        <v>0.5</v>
      </c>
      <c r="V2451" t="s">
        <v>372</v>
      </c>
    </row>
    <row r="2452" spans="1:22" hidden="1">
      <c r="A2452">
        <v>1119</v>
      </c>
      <c r="B2452" s="22">
        <v>1</v>
      </c>
      <c r="C2452" s="22" t="s">
        <v>24</v>
      </c>
      <c r="D2452" s="22" t="s">
        <v>29</v>
      </c>
      <c r="E2452" s="22">
        <v>69</v>
      </c>
      <c r="F2452" s="22">
        <v>31</v>
      </c>
      <c r="G2452" s="22" t="s">
        <v>1443</v>
      </c>
      <c r="H2452" s="22" t="s">
        <v>587</v>
      </c>
      <c r="I2452" s="22">
        <v>1</v>
      </c>
      <c r="J2452" s="22">
        <v>0</v>
      </c>
      <c r="K2452" s="22">
        <v>0</v>
      </c>
      <c r="L2452" s="22">
        <v>0</v>
      </c>
      <c r="M2452" s="22" t="s">
        <v>1442</v>
      </c>
      <c r="N2452" s="22" t="s">
        <v>589</v>
      </c>
      <c r="O2452" s="22">
        <v>0</v>
      </c>
      <c r="P2452" s="22">
        <v>1</v>
      </c>
      <c r="Q2452" s="22">
        <v>0</v>
      </c>
      <c r="R2452">
        <f>IFERROR(IF(I2452=1,VLOOKUP(F2452,Lookup!$A$2:$B$15,2,FALSE),0),0.5)</f>
        <v>0.5</v>
      </c>
      <c r="S2452">
        <f>IF(K2452=1,1,IFERROR(IF(H2452="pass",VLOOKUP(F2452,[1]Lookup!$D$2:$E$26,2,FALSE),0),1.6))</f>
        <v>0</v>
      </c>
      <c r="T2452" s="6">
        <v>0</v>
      </c>
      <c r="U2452" s="6">
        <f t="shared" si="38"/>
        <v>0.5</v>
      </c>
      <c r="V2452" t="s">
        <v>372</v>
      </c>
    </row>
    <row r="2453" spans="1:22" hidden="1">
      <c r="A2453">
        <v>1125</v>
      </c>
      <c r="B2453" s="22">
        <v>1</v>
      </c>
      <c r="C2453" s="22" t="s">
        <v>29</v>
      </c>
      <c r="D2453" s="22" t="s">
        <v>24</v>
      </c>
      <c r="E2453" s="22">
        <v>72</v>
      </c>
      <c r="F2453" s="22">
        <v>28</v>
      </c>
      <c r="G2453" s="22" t="s">
        <v>1447</v>
      </c>
      <c r="H2453" s="22" t="s">
        <v>587</v>
      </c>
      <c r="I2453" s="22">
        <v>1</v>
      </c>
      <c r="J2453" s="22">
        <v>0</v>
      </c>
      <c r="K2453" s="22">
        <v>0</v>
      </c>
      <c r="L2453" s="22">
        <v>0</v>
      </c>
      <c r="M2453" s="22" t="s">
        <v>1429</v>
      </c>
      <c r="N2453" s="22" t="s">
        <v>589</v>
      </c>
      <c r="O2453" s="22">
        <v>0</v>
      </c>
      <c r="P2453" s="22">
        <v>1</v>
      </c>
      <c r="Q2453" s="22">
        <v>0</v>
      </c>
      <c r="R2453">
        <f>IFERROR(IF(I2453=1,VLOOKUP(F2453,Lookup!$A$2:$B$15,2,FALSE),0),0.5)</f>
        <v>0.5</v>
      </c>
      <c r="S2453">
        <f>IF(K2453=1,1,IFERROR(IF(H2453="pass",VLOOKUP(F2453,[1]Lookup!$D$2:$E$26,2,FALSE),0),1.6))</f>
        <v>0</v>
      </c>
      <c r="T2453" s="6">
        <v>0</v>
      </c>
      <c r="U2453" s="6">
        <f t="shared" si="38"/>
        <v>0.5</v>
      </c>
      <c r="V2453" t="s">
        <v>426</v>
      </c>
    </row>
    <row r="2454" spans="1:22" hidden="1">
      <c r="A2454">
        <v>1126</v>
      </c>
      <c r="B2454" s="22">
        <v>1</v>
      </c>
      <c r="C2454" s="22" t="s">
        <v>29</v>
      </c>
      <c r="D2454" s="22" t="s">
        <v>24</v>
      </c>
      <c r="E2454" s="22">
        <v>67</v>
      </c>
      <c r="F2454" s="22">
        <v>33</v>
      </c>
      <c r="G2454" s="22" t="s">
        <v>1448</v>
      </c>
      <c r="H2454" s="22" t="s">
        <v>587</v>
      </c>
      <c r="I2454" s="22">
        <v>1</v>
      </c>
      <c r="J2454" s="22">
        <v>0</v>
      </c>
      <c r="K2454" s="22">
        <v>0</v>
      </c>
      <c r="L2454" s="22">
        <v>0</v>
      </c>
      <c r="M2454" s="22" t="s">
        <v>1429</v>
      </c>
      <c r="N2454" s="22" t="s">
        <v>589</v>
      </c>
      <c r="O2454" s="22">
        <v>0</v>
      </c>
      <c r="P2454" s="22">
        <v>1</v>
      </c>
      <c r="Q2454" s="22">
        <v>0</v>
      </c>
      <c r="R2454">
        <f>IFERROR(IF(I2454=1,VLOOKUP(F2454,Lookup!$A$2:$B$15,2,FALSE),0),0.5)</f>
        <v>0.5</v>
      </c>
      <c r="S2454">
        <f>IF(K2454=1,1,IFERROR(IF(H2454="pass",VLOOKUP(F2454,[1]Lookup!$D$2:$E$26,2,FALSE),0),1.6))</f>
        <v>0</v>
      </c>
      <c r="T2454" s="6">
        <v>0</v>
      </c>
      <c r="U2454" s="6">
        <f t="shared" si="38"/>
        <v>0.5</v>
      </c>
      <c r="V2454" t="s">
        <v>426</v>
      </c>
    </row>
    <row r="2455" spans="1:22" hidden="1">
      <c r="A2455">
        <v>1127</v>
      </c>
      <c r="B2455" s="22">
        <v>1</v>
      </c>
      <c r="C2455" s="22" t="s">
        <v>29</v>
      </c>
      <c r="D2455" s="22" t="s">
        <v>24</v>
      </c>
      <c r="E2455" s="22">
        <v>58</v>
      </c>
      <c r="F2455" s="22">
        <v>42</v>
      </c>
      <c r="G2455" s="22" t="s">
        <v>1449</v>
      </c>
      <c r="H2455" s="22" t="s">
        <v>587</v>
      </c>
      <c r="I2455" s="22">
        <v>1</v>
      </c>
      <c r="J2455" s="22">
        <v>0</v>
      </c>
      <c r="K2455" s="22">
        <v>0</v>
      </c>
      <c r="L2455" s="22">
        <v>0</v>
      </c>
      <c r="M2455" s="22" t="s">
        <v>1429</v>
      </c>
      <c r="N2455" s="22" t="s">
        <v>589</v>
      </c>
      <c r="O2455" s="22">
        <v>0</v>
      </c>
      <c r="P2455" s="22">
        <v>1</v>
      </c>
      <c r="Q2455" s="22">
        <v>0</v>
      </c>
      <c r="R2455">
        <f>IFERROR(IF(I2455=1,VLOOKUP(F2455,Lookup!$A$2:$B$15,2,FALSE),0),0.5)</f>
        <v>0.5</v>
      </c>
      <c r="S2455">
        <f>IF(K2455=1,1,IFERROR(IF(H2455="pass",VLOOKUP(F2455,[1]Lookup!$D$2:$E$26,2,FALSE),0),1.6))</f>
        <v>0</v>
      </c>
      <c r="T2455" s="6">
        <v>0</v>
      </c>
      <c r="U2455" s="6">
        <f t="shared" si="38"/>
        <v>0.5</v>
      </c>
      <c r="V2455" t="s">
        <v>426</v>
      </c>
    </row>
    <row r="2456" spans="1:22" hidden="1">
      <c r="A2456">
        <v>1128</v>
      </c>
      <c r="B2456" s="22">
        <v>1</v>
      </c>
      <c r="C2456" s="22" t="s">
        <v>29</v>
      </c>
      <c r="D2456" s="22" t="s">
        <v>24</v>
      </c>
      <c r="E2456" s="22">
        <v>55</v>
      </c>
      <c r="F2456" s="22">
        <v>45</v>
      </c>
      <c r="G2456" s="22" t="s">
        <v>1450</v>
      </c>
      <c r="H2456" s="22" t="s">
        <v>587</v>
      </c>
      <c r="I2456" s="22">
        <v>1</v>
      </c>
      <c r="J2456" s="22">
        <v>0</v>
      </c>
      <c r="K2456" s="22">
        <v>0</v>
      </c>
      <c r="L2456" s="22">
        <v>0</v>
      </c>
      <c r="M2456" s="22" t="s">
        <v>1409</v>
      </c>
      <c r="N2456" s="22" t="s">
        <v>589</v>
      </c>
      <c r="O2456" s="22">
        <v>0</v>
      </c>
      <c r="P2456" s="22">
        <v>1</v>
      </c>
      <c r="Q2456" s="22">
        <v>0</v>
      </c>
      <c r="R2456">
        <f>IFERROR(IF(I2456=1,VLOOKUP(F2456,Lookup!$A$2:$B$15,2,FALSE),0),0.5)</f>
        <v>0.5</v>
      </c>
      <c r="S2456">
        <f>IF(K2456=1,1,IFERROR(IF(H2456="pass",VLOOKUP(F2456,[1]Lookup!$D$2:$E$26,2,FALSE),0),1.6))</f>
        <v>0</v>
      </c>
      <c r="T2456" s="6">
        <v>0</v>
      </c>
      <c r="U2456" s="6">
        <f t="shared" si="38"/>
        <v>0.5</v>
      </c>
      <c r="V2456" t="s">
        <v>44</v>
      </c>
    </row>
    <row r="2457" spans="1:22" hidden="1">
      <c r="A2457">
        <v>1129</v>
      </c>
      <c r="B2457" s="22">
        <v>1</v>
      </c>
      <c r="C2457" s="22" t="s">
        <v>29</v>
      </c>
      <c r="D2457" s="22" t="s">
        <v>24</v>
      </c>
      <c r="E2457" s="22">
        <v>44</v>
      </c>
      <c r="F2457" s="22">
        <v>56</v>
      </c>
      <c r="G2457" s="22" t="s">
        <v>1451</v>
      </c>
      <c r="H2457" s="22" t="s">
        <v>587</v>
      </c>
      <c r="I2457" s="22">
        <v>1</v>
      </c>
      <c r="J2457" s="22">
        <v>0</v>
      </c>
      <c r="K2457" s="22">
        <v>0</v>
      </c>
      <c r="L2457" s="22">
        <v>0</v>
      </c>
      <c r="M2457" s="22" t="s">
        <v>1409</v>
      </c>
      <c r="N2457" s="22" t="s">
        <v>589</v>
      </c>
      <c r="O2457" s="22">
        <v>0</v>
      </c>
      <c r="P2457" s="22">
        <v>1</v>
      </c>
      <c r="Q2457" s="22">
        <v>0</v>
      </c>
      <c r="R2457">
        <f>IFERROR(IF(I2457=1,VLOOKUP(F2457,Lookup!$A$2:$B$15,2,FALSE),0),0.5)</f>
        <v>0.5</v>
      </c>
      <c r="S2457">
        <f>IF(K2457=1,1,IFERROR(IF(H2457="pass",VLOOKUP(F2457,[1]Lookup!$D$2:$E$26,2,FALSE),0),1.6))</f>
        <v>0</v>
      </c>
      <c r="T2457" s="6">
        <v>0</v>
      </c>
      <c r="U2457" s="6">
        <f t="shared" si="38"/>
        <v>0.5</v>
      </c>
      <c r="V2457" t="s">
        <v>44</v>
      </c>
    </row>
    <row r="2458" spans="1:22" hidden="1">
      <c r="A2458">
        <v>1131</v>
      </c>
      <c r="B2458" s="22">
        <v>1</v>
      </c>
      <c r="C2458" s="22" t="s">
        <v>29</v>
      </c>
      <c r="D2458" s="22" t="s">
        <v>24</v>
      </c>
      <c r="E2458" s="22">
        <v>48</v>
      </c>
      <c r="F2458" s="22">
        <v>52</v>
      </c>
      <c r="G2458" s="22" t="s">
        <v>1452</v>
      </c>
      <c r="H2458" s="22" t="s">
        <v>587</v>
      </c>
      <c r="I2458" s="22">
        <v>1</v>
      </c>
      <c r="J2458" s="22">
        <v>0</v>
      </c>
      <c r="K2458" s="22">
        <v>0</v>
      </c>
      <c r="L2458" s="22">
        <v>0</v>
      </c>
      <c r="M2458" s="22" t="s">
        <v>1409</v>
      </c>
      <c r="N2458" s="22" t="s">
        <v>589</v>
      </c>
      <c r="O2458" s="22">
        <v>0</v>
      </c>
      <c r="P2458" s="22">
        <v>1</v>
      </c>
      <c r="Q2458" s="22">
        <v>0</v>
      </c>
      <c r="R2458">
        <f>IFERROR(IF(I2458=1,VLOOKUP(F2458,Lookup!$A$2:$B$15,2,FALSE),0),0.5)</f>
        <v>0.5</v>
      </c>
      <c r="S2458">
        <f>IF(K2458=1,1,IFERROR(IF(H2458="pass",VLOOKUP(F2458,[1]Lookup!$D$2:$E$26,2,FALSE),0),1.6))</f>
        <v>0</v>
      </c>
      <c r="T2458" s="6">
        <v>0</v>
      </c>
      <c r="U2458" s="6">
        <f t="shared" si="38"/>
        <v>0.5</v>
      </c>
      <c r="V2458" t="s">
        <v>44</v>
      </c>
    </row>
    <row r="2459" spans="1:22" hidden="1">
      <c r="A2459">
        <v>1132</v>
      </c>
      <c r="B2459" s="22">
        <v>1</v>
      </c>
      <c r="C2459" s="22" t="s">
        <v>29</v>
      </c>
      <c r="D2459" s="22" t="s">
        <v>24</v>
      </c>
      <c r="E2459" s="22">
        <v>47</v>
      </c>
      <c r="F2459" s="22">
        <v>53</v>
      </c>
      <c r="G2459" s="22" t="s">
        <v>1453</v>
      </c>
      <c r="H2459" s="22" t="s">
        <v>587</v>
      </c>
      <c r="I2459" s="22">
        <v>1</v>
      </c>
      <c r="J2459" s="22">
        <v>0</v>
      </c>
      <c r="K2459" s="22">
        <v>0</v>
      </c>
      <c r="L2459" s="22">
        <v>0</v>
      </c>
      <c r="M2459" s="22" t="s">
        <v>1409</v>
      </c>
      <c r="N2459" s="22" t="s">
        <v>589</v>
      </c>
      <c r="O2459" s="22">
        <v>0</v>
      </c>
      <c r="P2459" s="22">
        <v>1</v>
      </c>
      <c r="Q2459" s="22">
        <v>0</v>
      </c>
      <c r="R2459">
        <f>IFERROR(IF(I2459=1,VLOOKUP(F2459,Lookup!$A$2:$B$15,2,FALSE),0),0.5)</f>
        <v>0.5</v>
      </c>
      <c r="S2459">
        <f>IF(K2459=1,1,IFERROR(IF(H2459="pass",VLOOKUP(F2459,[1]Lookup!$D$2:$E$26,2,FALSE),0),1.6))</f>
        <v>0</v>
      </c>
      <c r="T2459" s="6">
        <v>0</v>
      </c>
      <c r="U2459" s="6">
        <f t="shared" si="38"/>
        <v>0.5</v>
      </c>
      <c r="V2459" t="s">
        <v>44</v>
      </c>
    </row>
    <row r="2460" spans="1:22" hidden="1">
      <c r="A2460">
        <v>1135</v>
      </c>
      <c r="B2460" s="22">
        <v>1</v>
      </c>
      <c r="C2460" s="22" t="s">
        <v>29</v>
      </c>
      <c r="D2460" s="22" t="s">
        <v>24</v>
      </c>
      <c r="E2460" s="22">
        <v>29</v>
      </c>
      <c r="F2460" s="22">
        <v>71</v>
      </c>
      <c r="G2460" s="22" t="s">
        <v>1456</v>
      </c>
      <c r="H2460" s="22" t="s">
        <v>587</v>
      </c>
      <c r="I2460" s="22">
        <v>1</v>
      </c>
      <c r="J2460" s="22">
        <v>0</v>
      </c>
      <c r="K2460" s="22">
        <v>0</v>
      </c>
      <c r="L2460" s="22">
        <v>0</v>
      </c>
      <c r="M2460" s="22" t="s">
        <v>1409</v>
      </c>
      <c r="N2460" s="22" t="s">
        <v>589</v>
      </c>
      <c r="O2460" s="22">
        <v>0</v>
      </c>
      <c r="P2460" s="22">
        <v>1</v>
      </c>
      <c r="Q2460" s="22">
        <v>0</v>
      </c>
      <c r="R2460">
        <f>IFERROR(IF(I2460=1,VLOOKUP(F2460,Lookup!$A$2:$B$15,2,FALSE),0),0.5)</f>
        <v>0.5</v>
      </c>
      <c r="S2460">
        <f>IF(K2460=1,1,IFERROR(IF(H2460="pass",VLOOKUP(F2460,[1]Lookup!$D$2:$E$26,2,FALSE),0),1.6))</f>
        <v>0</v>
      </c>
      <c r="T2460" s="6">
        <v>0</v>
      </c>
      <c r="U2460" s="6">
        <f t="shared" si="38"/>
        <v>0.5</v>
      </c>
      <c r="V2460" t="s">
        <v>44</v>
      </c>
    </row>
    <row r="2461" spans="1:22" hidden="1">
      <c r="A2461">
        <v>1136</v>
      </c>
      <c r="B2461" s="22">
        <v>1</v>
      </c>
      <c r="C2461" s="22" t="s">
        <v>29</v>
      </c>
      <c r="D2461" s="22" t="s">
        <v>24</v>
      </c>
      <c r="E2461" s="22">
        <v>23</v>
      </c>
      <c r="F2461" s="22">
        <v>77</v>
      </c>
      <c r="G2461" s="22" t="s">
        <v>1457</v>
      </c>
      <c r="H2461" s="22" t="s">
        <v>587</v>
      </c>
      <c r="I2461" s="22">
        <v>1</v>
      </c>
      <c r="J2461" s="22">
        <v>0</v>
      </c>
      <c r="K2461" s="22">
        <v>0</v>
      </c>
      <c r="L2461" s="22">
        <v>0</v>
      </c>
      <c r="M2461" s="22" t="s">
        <v>1409</v>
      </c>
      <c r="N2461" s="22" t="s">
        <v>589</v>
      </c>
      <c r="O2461" s="22">
        <v>0</v>
      </c>
      <c r="P2461" s="22">
        <v>1</v>
      </c>
      <c r="Q2461" s="22">
        <v>0</v>
      </c>
      <c r="R2461">
        <f>IFERROR(IF(I2461=1,VLOOKUP(F2461,Lookup!$A$2:$B$15,2,FALSE),0),0.5)</f>
        <v>0.5</v>
      </c>
      <c r="S2461">
        <f>IF(K2461=1,1,IFERROR(IF(H2461="pass",VLOOKUP(F2461,[1]Lookup!$D$2:$E$26,2,FALSE),0),1.6))</f>
        <v>0</v>
      </c>
      <c r="T2461" s="6">
        <v>0</v>
      </c>
      <c r="U2461" s="6">
        <f t="shared" si="38"/>
        <v>0.5</v>
      </c>
      <c r="V2461" t="s">
        <v>44</v>
      </c>
    </row>
    <row r="2462" spans="1:22" hidden="1">
      <c r="A2462">
        <v>1138</v>
      </c>
      <c r="B2462" s="22">
        <v>1</v>
      </c>
      <c r="C2462" s="22" t="s">
        <v>29</v>
      </c>
      <c r="D2462" s="22" t="s">
        <v>24</v>
      </c>
      <c r="E2462" s="22">
        <v>4</v>
      </c>
      <c r="F2462" s="22">
        <v>96</v>
      </c>
      <c r="G2462" s="22" t="s">
        <v>1460</v>
      </c>
      <c r="H2462" s="22" t="s">
        <v>587</v>
      </c>
      <c r="I2462" s="22">
        <v>1</v>
      </c>
      <c r="J2462" s="22">
        <v>0</v>
      </c>
      <c r="K2462" s="22">
        <v>0</v>
      </c>
      <c r="L2462" s="22">
        <v>0</v>
      </c>
      <c r="M2462" s="22" t="s">
        <v>1409</v>
      </c>
      <c r="N2462" s="22" t="s">
        <v>589</v>
      </c>
      <c r="O2462" s="22">
        <v>0</v>
      </c>
      <c r="P2462" s="22">
        <v>1</v>
      </c>
      <c r="Q2462" s="22">
        <v>0</v>
      </c>
      <c r="R2462">
        <f>IFERROR(IF(I2462=1,VLOOKUP(F2462,Lookup!$A$2:$B$15,2,FALSE),0),0.5)</f>
        <v>1.8</v>
      </c>
      <c r="S2462">
        <f>IF(K2462=1,1,IFERROR(IF(H2462="pass",VLOOKUP(F2462,[1]Lookup!$D$2:$E$26,2,FALSE),0),1.6))</f>
        <v>0</v>
      </c>
      <c r="T2462" s="6">
        <v>0</v>
      </c>
      <c r="U2462" s="6">
        <f t="shared" si="38"/>
        <v>1.8</v>
      </c>
      <c r="V2462" t="s">
        <v>44</v>
      </c>
    </row>
    <row r="2463" spans="1:22" hidden="1">
      <c r="A2463">
        <v>1140</v>
      </c>
      <c r="B2463" s="22">
        <v>1</v>
      </c>
      <c r="C2463" s="22" t="s">
        <v>29</v>
      </c>
      <c r="D2463" s="22" t="s">
        <v>24</v>
      </c>
      <c r="E2463" s="22">
        <v>2</v>
      </c>
      <c r="F2463" s="22">
        <v>98</v>
      </c>
      <c r="G2463" s="22" t="s">
        <v>1461</v>
      </c>
      <c r="H2463" s="22" t="s">
        <v>587</v>
      </c>
      <c r="I2463" s="22">
        <v>1</v>
      </c>
      <c r="J2463" s="22">
        <v>0</v>
      </c>
      <c r="K2463" s="22">
        <v>0</v>
      </c>
      <c r="L2463" s="22">
        <v>0</v>
      </c>
      <c r="M2463" s="22" t="s">
        <v>1030</v>
      </c>
      <c r="N2463" s="22" t="s">
        <v>589</v>
      </c>
      <c r="O2463" s="22">
        <v>0</v>
      </c>
      <c r="P2463" s="22">
        <v>1</v>
      </c>
      <c r="Q2463" s="22">
        <v>0</v>
      </c>
      <c r="R2463">
        <f>IFERROR(IF(I2463=1,VLOOKUP(F2463,Lookup!$A$2:$B$15,2,FALSE),0),0.5)</f>
        <v>2.5</v>
      </c>
      <c r="S2463">
        <f>IF(K2463=1,1,IFERROR(IF(H2463="pass",VLOOKUP(F2463,[1]Lookup!$D$2:$E$26,2,FALSE),0),1.6))</f>
        <v>0</v>
      </c>
      <c r="T2463" s="6">
        <v>0</v>
      </c>
      <c r="U2463" s="6">
        <f t="shared" si="38"/>
        <v>2.5</v>
      </c>
      <c r="V2463" t="s">
        <v>172</v>
      </c>
    </row>
    <row r="2464" spans="1:22" hidden="1">
      <c r="A2464">
        <v>1157</v>
      </c>
      <c r="B2464" s="22">
        <v>1</v>
      </c>
      <c r="C2464" s="22" t="s">
        <v>24</v>
      </c>
      <c r="D2464" s="22" t="s">
        <v>29</v>
      </c>
      <c r="E2464" s="22">
        <v>70</v>
      </c>
      <c r="F2464" s="22">
        <v>30</v>
      </c>
      <c r="G2464" s="22" t="s">
        <v>1469</v>
      </c>
      <c r="H2464" s="22" t="s">
        <v>587</v>
      </c>
      <c r="I2464" s="22">
        <v>1</v>
      </c>
      <c r="J2464" s="22">
        <v>0</v>
      </c>
      <c r="K2464" s="22">
        <v>0</v>
      </c>
      <c r="L2464" s="22">
        <v>0</v>
      </c>
      <c r="M2464" s="22" t="s">
        <v>1418</v>
      </c>
      <c r="N2464" s="22" t="s">
        <v>589</v>
      </c>
      <c r="O2464" s="22">
        <v>0</v>
      </c>
      <c r="P2464" s="22">
        <v>1</v>
      </c>
      <c r="Q2464" s="22">
        <v>0</v>
      </c>
      <c r="R2464">
        <f>IFERROR(IF(I2464=1,VLOOKUP(F2464,Lookup!$A$2:$B$15,2,FALSE),0),0.5)</f>
        <v>0.5</v>
      </c>
      <c r="S2464">
        <f>IF(K2464=1,1,IFERROR(IF(H2464="pass",VLOOKUP(F2464,[1]Lookup!$D$2:$E$26,2,FALSE),0),1.6))</f>
        <v>0</v>
      </c>
      <c r="T2464" s="6">
        <v>0</v>
      </c>
      <c r="U2464" s="6">
        <f t="shared" si="38"/>
        <v>0.5</v>
      </c>
      <c r="V2464" t="s">
        <v>43</v>
      </c>
    </row>
    <row r="2465" spans="1:22" hidden="1">
      <c r="A2465">
        <v>1166</v>
      </c>
      <c r="B2465" s="22">
        <v>1</v>
      </c>
      <c r="C2465" s="22" t="s">
        <v>24</v>
      </c>
      <c r="D2465" s="22" t="s">
        <v>29</v>
      </c>
      <c r="E2465" s="22">
        <v>12</v>
      </c>
      <c r="F2465" s="22">
        <v>88</v>
      </c>
      <c r="G2465" s="22" t="s">
        <v>1478</v>
      </c>
      <c r="H2465" s="22" t="s">
        <v>587</v>
      </c>
      <c r="I2465" s="22">
        <v>1</v>
      </c>
      <c r="J2465" s="22">
        <v>0</v>
      </c>
      <c r="K2465" s="22">
        <v>0</v>
      </c>
      <c r="L2465" s="22">
        <v>0</v>
      </c>
      <c r="M2465" s="22" t="s">
        <v>1418</v>
      </c>
      <c r="N2465" s="22" t="s">
        <v>589</v>
      </c>
      <c r="O2465" s="22">
        <v>0</v>
      </c>
      <c r="P2465" s="22">
        <v>1</v>
      </c>
      <c r="Q2465" s="22">
        <v>0</v>
      </c>
      <c r="R2465">
        <f>IFERROR(IF(I2465=1,VLOOKUP(F2465,Lookup!$A$2:$B$15,2,FALSE),0),0.5)</f>
        <v>0.7</v>
      </c>
      <c r="S2465">
        <f>IF(K2465=1,1,IFERROR(IF(H2465="pass",VLOOKUP(F2465,[1]Lookup!$D$2:$E$26,2,FALSE),0),1.6))</f>
        <v>0</v>
      </c>
      <c r="T2465" s="6">
        <v>0</v>
      </c>
      <c r="U2465" s="6">
        <f t="shared" si="38"/>
        <v>0.7</v>
      </c>
      <c r="V2465" t="s">
        <v>43</v>
      </c>
    </row>
    <row r="2466" spans="1:22" hidden="1">
      <c r="A2466">
        <v>1169</v>
      </c>
      <c r="B2466" s="22">
        <v>1</v>
      </c>
      <c r="C2466" s="22" t="s">
        <v>29</v>
      </c>
      <c r="D2466" s="22" t="s">
        <v>24</v>
      </c>
      <c r="E2466" s="22">
        <v>54</v>
      </c>
      <c r="F2466" s="22">
        <v>46</v>
      </c>
      <c r="G2466" s="22" t="s">
        <v>1481</v>
      </c>
      <c r="H2466" s="22" t="s">
        <v>587</v>
      </c>
      <c r="I2466" s="22">
        <v>1</v>
      </c>
      <c r="J2466" s="22">
        <v>0</v>
      </c>
      <c r="K2466" s="22">
        <v>0</v>
      </c>
      <c r="L2466" s="22">
        <v>0</v>
      </c>
      <c r="M2466" s="22" t="s">
        <v>1409</v>
      </c>
      <c r="N2466" s="22" t="s">
        <v>589</v>
      </c>
      <c r="O2466" s="22">
        <v>0</v>
      </c>
      <c r="P2466" s="22">
        <v>1</v>
      </c>
      <c r="Q2466" s="22">
        <v>0</v>
      </c>
      <c r="R2466">
        <f>IFERROR(IF(I2466=1,VLOOKUP(F2466,Lookup!$A$2:$B$15,2,FALSE),0),0.5)</f>
        <v>0.5</v>
      </c>
      <c r="S2466">
        <f>IF(K2466=1,1,IFERROR(IF(H2466="pass",VLOOKUP(F2466,[1]Lookup!$D$2:$E$26,2,FALSE),0),1.6))</f>
        <v>0</v>
      </c>
      <c r="T2466" s="6">
        <v>0</v>
      </c>
      <c r="U2466" s="6">
        <f t="shared" si="38"/>
        <v>0.5</v>
      </c>
      <c r="V2466" t="s">
        <v>44</v>
      </c>
    </row>
    <row r="2467" spans="1:22" hidden="1">
      <c r="A2467">
        <v>1170</v>
      </c>
      <c r="B2467" s="22">
        <v>1</v>
      </c>
      <c r="C2467" s="22" t="s">
        <v>29</v>
      </c>
      <c r="D2467" s="22" t="s">
        <v>24</v>
      </c>
      <c r="E2467" s="22">
        <v>51</v>
      </c>
      <c r="F2467" s="22">
        <v>49</v>
      </c>
      <c r="G2467" s="22" t="s">
        <v>1482</v>
      </c>
      <c r="H2467" s="22" t="s">
        <v>587</v>
      </c>
      <c r="I2467" s="22">
        <v>1</v>
      </c>
      <c r="J2467" s="22">
        <v>0</v>
      </c>
      <c r="K2467" s="22">
        <v>0</v>
      </c>
      <c r="L2467" s="22">
        <v>0</v>
      </c>
      <c r="M2467" s="22" t="s">
        <v>1483</v>
      </c>
      <c r="N2467" s="22" t="s">
        <v>589</v>
      </c>
      <c r="O2467" s="22">
        <v>0</v>
      </c>
      <c r="P2467" s="22">
        <v>1</v>
      </c>
      <c r="Q2467" s="22">
        <v>0</v>
      </c>
      <c r="R2467">
        <f>IFERROR(IF(I2467=1,VLOOKUP(F2467,Lookup!$A$2:$B$15,2,FALSE),0),0.5)</f>
        <v>0.5</v>
      </c>
      <c r="S2467">
        <f>IF(K2467=1,1,IFERROR(IF(H2467="pass",VLOOKUP(F2467,[1]Lookup!$D$2:$E$26,2,FALSE),0),1.6))</f>
        <v>0</v>
      </c>
      <c r="T2467" s="6">
        <v>0</v>
      </c>
      <c r="U2467" s="6">
        <f t="shared" si="38"/>
        <v>0.5</v>
      </c>
      <c r="V2467" t="s">
        <v>499</v>
      </c>
    </row>
    <row r="2468" spans="1:22" hidden="1">
      <c r="A2468">
        <v>1178</v>
      </c>
      <c r="B2468" s="22">
        <v>1</v>
      </c>
      <c r="C2468" s="22" t="s">
        <v>24</v>
      </c>
      <c r="D2468" s="22" t="s">
        <v>29</v>
      </c>
      <c r="E2468" s="22">
        <v>97</v>
      </c>
      <c r="F2468" s="22">
        <v>3</v>
      </c>
      <c r="G2468" s="22" t="s">
        <v>1488</v>
      </c>
      <c r="H2468" s="22" t="s">
        <v>587</v>
      </c>
      <c r="I2468" s="22">
        <v>1</v>
      </c>
      <c r="J2468" s="22">
        <v>0</v>
      </c>
      <c r="K2468" s="22">
        <v>0</v>
      </c>
      <c r="L2468" s="22">
        <v>0</v>
      </c>
      <c r="M2468" s="22" t="s">
        <v>1442</v>
      </c>
      <c r="N2468" s="22" t="s">
        <v>589</v>
      </c>
      <c r="O2468" s="22">
        <v>0</v>
      </c>
      <c r="P2468" s="22">
        <v>1</v>
      </c>
      <c r="Q2468" s="22">
        <v>0</v>
      </c>
      <c r="R2468">
        <f>IFERROR(IF(I2468=1,VLOOKUP(F2468,Lookup!$A$2:$B$15,2,FALSE),0),0.5)</f>
        <v>0.5</v>
      </c>
      <c r="S2468">
        <f>IF(K2468=1,1,IFERROR(IF(H2468="pass",VLOOKUP(F2468,[1]Lookup!$D$2:$E$26,2,FALSE),0),1.6))</f>
        <v>0</v>
      </c>
      <c r="T2468" s="6">
        <v>0</v>
      </c>
      <c r="U2468" s="6">
        <f t="shared" si="38"/>
        <v>0.5</v>
      </c>
      <c r="V2468" t="s">
        <v>372</v>
      </c>
    </row>
    <row r="2469" spans="1:22" hidden="1">
      <c r="A2469">
        <v>1180</v>
      </c>
      <c r="B2469" s="22">
        <v>1</v>
      </c>
      <c r="C2469" s="22" t="s">
        <v>29</v>
      </c>
      <c r="D2469" s="22" t="s">
        <v>24</v>
      </c>
      <c r="E2469" s="22">
        <v>12</v>
      </c>
      <c r="F2469" s="22">
        <v>88</v>
      </c>
      <c r="G2469" s="22" t="s">
        <v>1490</v>
      </c>
      <c r="H2469" s="22" t="s">
        <v>587</v>
      </c>
      <c r="I2469" s="22">
        <v>1</v>
      </c>
      <c r="J2469" s="22">
        <v>0</v>
      </c>
      <c r="K2469" s="22">
        <v>0</v>
      </c>
      <c r="L2469" s="22">
        <v>0</v>
      </c>
      <c r="M2469" s="22" t="s">
        <v>1409</v>
      </c>
      <c r="N2469" s="22" t="s">
        <v>589</v>
      </c>
      <c r="O2469" s="22">
        <v>0</v>
      </c>
      <c r="P2469" s="22">
        <v>1</v>
      </c>
      <c r="Q2469" s="22">
        <v>0</v>
      </c>
      <c r="R2469">
        <f>IFERROR(IF(I2469=1,VLOOKUP(F2469,Lookup!$A$2:$B$15,2,FALSE),0),0.5)</f>
        <v>0.7</v>
      </c>
      <c r="S2469">
        <f>IF(K2469=1,1,IFERROR(IF(H2469="pass",VLOOKUP(F2469,[1]Lookup!$D$2:$E$26,2,FALSE),0),1.6))</f>
        <v>0</v>
      </c>
      <c r="T2469" s="6">
        <v>0</v>
      </c>
      <c r="U2469" s="6">
        <f t="shared" si="38"/>
        <v>0.7</v>
      </c>
      <c r="V2469" t="s">
        <v>44</v>
      </c>
    </row>
    <row r="2470" spans="1:22" hidden="1">
      <c r="A2470">
        <v>1181</v>
      </c>
      <c r="B2470" s="22">
        <v>1</v>
      </c>
      <c r="C2470" s="22" t="s">
        <v>29</v>
      </c>
      <c r="D2470" s="22" t="s">
        <v>24</v>
      </c>
      <c r="E2470" s="22">
        <v>11</v>
      </c>
      <c r="F2470" s="22">
        <v>89</v>
      </c>
      <c r="G2470" s="22" t="s">
        <v>1491</v>
      </c>
      <c r="H2470" s="22" t="s">
        <v>587</v>
      </c>
      <c r="I2470" s="22">
        <v>1</v>
      </c>
      <c r="J2470" s="22">
        <v>0</v>
      </c>
      <c r="K2470" s="22">
        <v>0</v>
      </c>
      <c r="L2470" s="22">
        <v>0</v>
      </c>
      <c r="M2470" s="22" t="s">
        <v>1409</v>
      </c>
      <c r="N2470" s="22" t="s">
        <v>589</v>
      </c>
      <c r="O2470" s="22">
        <v>0</v>
      </c>
      <c r="P2470" s="22">
        <v>1</v>
      </c>
      <c r="Q2470" s="22">
        <v>0</v>
      </c>
      <c r="R2470">
        <f>IFERROR(IF(I2470=1,VLOOKUP(F2470,Lookup!$A$2:$B$15,2,FALSE),0),0.5)</f>
        <v>0.7</v>
      </c>
      <c r="S2470">
        <f>IF(K2470=1,1,IFERROR(IF(H2470="pass",VLOOKUP(F2470,[1]Lookup!$D$2:$E$26,2,FALSE),0),1.6))</f>
        <v>0</v>
      </c>
      <c r="T2470" s="6">
        <v>0</v>
      </c>
      <c r="U2470" s="6">
        <f t="shared" si="38"/>
        <v>0.7</v>
      </c>
      <c r="V2470" t="s">
        <v>44</v>
      </c>
    </row>
    <row r="2471" spans="1:22" hidden="1">
      <c r="A2471">
        <v>1185</v>
      </c>
      <c r="B2471" s="22">
        <v>1</v>
      </c>
      <c r="C2471" s="22" t="s">
        <v>24</v>
      </c>
      <c r="D2471" s="22" t="s">
        <v>29</v>
      </c>
      <c r="E2471" s="22">
        <v>87</v>
      </c>
      <c r="F2471" s="22">
        <v>13</v>
      </c>
      <c r="G2471" s="22" t="s">
        <v>1494</v>
      </c>
      <c r="H2471" s="22" t="s">
        <v>587</v>
      </c>
      <c r="I2471" s="22">
        <v>1</v>
      </c>
      <c r="J2471" s="22">
        <v>0</v>
      </c>
      <c r="K2471" s="22">
        <v>0</v>
      </c>
      <c r="L2471" s="22">
        <v>0</v>
      </c>
      <c r="M2471" s="22" t="s">
        <v>1418</v>
      </c>
      <c r="N2471" s="22" t="s">
        <v>589</v>
      </c>
      <c r="O2471" s="22">
        <v>0</v>
      </c>
      <c r="P2471" s="22">
        <v>1</v>
      </c>
      <c r="Q2471" s="22">
        <v>0</v>
      </c>
      <c r="R2471">
        <f>IFERROR(IF(I2471=1,VLOOKUP(F2471,Lookup!$A$2:$B$15,2,FALSE),0),0.5)</f>
        <v>0.5</v>
      </c>
      <c r="S2471">
        <f>IF(K2471=1,1,IFERROR(IF(H2471="pass",VLOOKUP(F2471,[1]Lookup!$D$2:$E$26,2,FALSE),0),1.6))</f>
        <v>0</v>
      </c>
      <c r="T2471" s="6">
        <v>0</v>
      </c>
      <c r="U2471" s="6">
        <f t="shared" si="38"/>
        <v>0.5</v>
      </c>
      <c r="V2471" t="s">
        <v>43</v>
      </c>
    </row>
    <row r="2472" spans="1:22" hidden="1">
      <c r="A2472">
        <v>1190</v>
      </c>
      <c r="B2472" s="22">
        <v>1</v>
      </c>
      <c r="C2472" s="22" t="s">
        <v>29</v>
      </c>
      <c r="D2472" s="22" t="s">
        <v>24</v>
      </c>
      <c r="E2472" s="22">
        <v>21</v>
      </c>
      <c r="F2472" s="22">
        <v>79</v>
      </c>
      <c r="G2472" s="22" t="s">
        <v>1498</v>
      </c>
      <c r="H2472" s="22" t="s">
        <v>587</v>
      </c>
      <c r="I2472" s="22">
        <v>1</v>
      </c>
      <c r="J2472" s="22">
        <v>0</v>
      </c>
      <c r="K2472" s="22">
        <v>0</v>
      </c>
      <c r="L2472" s="22">
        <v>0</v>
      </c>
      <c r="M2472" s="22" t="s">
        <v>1409</v>
      </c>
      <c r="N2472" s="22" t="s">
        <v>589</v>
      </c>
      <c r="O2472" s="22">
        <v>0</v>
      </c>
      <c r="P2472" s="22">
        <v>1</v>
      </c>
      <c r="Q2472" s="22">
        <v>0</v>
      </c>
      <c r="R2472">
        <f>IFERROR(IF(I2472=1,VLOOKUP(F2472,Lookup!$A$2:$B$15,2,FALSE),0),0.5)</f>
        <v>0.5</v>
      </c>
      <c r="S2472">
        <f>IF(K2472=1,1,IFERROR(IF(H2472="pass",VLOOKUP(F2472,[1]Lookup!$D$2:$E$26,2,FALSE),0),1.6))</f>
        <v>0</v>
      </c>
      <c r="T2472" s="6">
        <v>0</v>
      </c>
      <c r="U2472" s="6">
        <f t="shared" si="38"/>
        <v>0.5</v>
      </c>
      <c r="V2472" t="s">
        <v>44</v>
      </c>
    </row>
    <row r="2473" spans="1:22" hidden="1">
      <c r="A2473">
        <v>1192</v>
      </c>
      <c r="B2473" s="22">
        <v>1</v>
      </c>
      <c r="C2473" s="22" t="s">
        <v>29</v>
      </c>
      <c r="D2473" s="22" t="s">
        <v>24</v>
      </c>
      <c r="E2473" s="22">
        <v>10</v>
      </c>
      <c r="F2473" s="22">
        <v>90</v>
      </c>
      <c r="G2473" s="22" t="s">
        <v>1499</v>
      </c>
      <c r="H2473" s="22" t="s">
        <v>587</v>
      </c>
      <c r="I2473" s="22">
        <v>1</v>
      </c>
      <c r="J2473" s="22">
        <v>0</v>
      </c>
      <c r="K2473" s="22">
        <v>0</v>
      </c>
      <c r="L2473" s="22">
        <v>0</v>
      </c>
      <c r="M2473" s="22" t="s">
        <v>1409</v>
      </c>
      <c r="N2473" s="22" t="s">
        <v>589</v>
      </c>
      <c r="O2473" s="22">
        <v>0</v>
      </c>
      <c r="P2473" s="22">
        <v>1</v>
      </c>
      <c r="Q2473" s="22">
        <v>0</v>
      </c>
      <c r="R2473">
        <f>IFERROR(IF(I2473=1,VLOOKUP(F2473,Lookup!$A$2:$B$15,2,FALSE),0),0.5)</f>
        <v>0.8</v>
      </c>
      <c r="S2473">
        <f>IF(K2473=1,1,IFERROR(IF(H2473="pass",VLOOKUP(F2473,[1]Lookup!$D$2:$E$26,2,FALSE),0),1.6))</f>
        <v>0</v>
      </c>
      <c r="T2473" s="6">
        <v>0</v>
      </c>
      <c r="U2473" s="6">
        <f t="shared" si="38"/>
        <v>0.8</v>
      </c>
      <c r="V2473" t="s">
        <v>44</v>
      </c>
    </row>
    <row r="2474" spans="1:22" hidden="1">
      <c r="A2474">
        <v>1202</v>
      </c>
      <c r="B2474" s="22">
        <v>1</v>
      </c>
      <c r="C2474" s="22" t="s">
        <v>29</v>
      </c>
      <c r="D2474" s="22" t="s">
        <v>24</v>
      </c>
      <c r="E2474" s="22">
        <v>66</v>
      </c>
      <c r="F2474" s="22">
        <v>34</v>
      </c>
      <c r="G2474" s="22" t="s">
        <v>1504</v>
      </c>
      <c r="H2474" s="22" t="s">
        <v>587</v>
      </c>
      <c r="I2474" s="22">
        <v>1</v>
      </c>
      <c r="J2474" s="22">
        <v>0</v>
      </c>
      <c r="K2474" s="22">
        <v>0</v>
      </c>
      <c r="L2474" s="22">
        <v>0</v>
      </c>
      <c r="M2474" s="22" t="s">
        <v>1409</v>
      </c>
      <c r="N2474" s="22" t="s">
        <v>589</v>
      </c>
      <c r="O2474" s="22">
        <v>0</v>
      </c>
      <c r="P2474" s="22">
        <v>1</v>
      </c>
      <c r="Q2474" s="22">
        <v>0</v>
      </c>
      <c r="R2474">
        <f>IFERROR(IF(I2474=1,VLOOKUP(F2474,Lookup!$A$2:$B$15,2,FALSE),0),0.5)</f>
        <v>0.5</v>
      </c>
      <c r="S2474">
        <f>IF(K2474=1,1,IFERROR(IF(H2474="pass",VLOOKUP(F2474,[1]Lookup!$D$2:$E$26,2,FALSE),0),1.6))</f>
        <v>0</v>
      </c>
      <c r="T2474" s="6">
        <v>0</v>
      </c>
      <c r="U2474" s="6">
        <f t="shared" si="38"/>
        <v>0.5</v>
      </c>
      <c r="V2474" t="s">
        <v>44</v>
      </c>
    </row>
    <row r="2475" spans="1:22" hidden="1">
      <c r="A2475">
        <v>1203</v>
      </c>
      <c r="B2475" s="22">
        <v>1</v>
      </c>
      <c r="C2475" s="22" t="s">
        <v>29</v>
      </c>
      <c r="D2475" s="22" t="s">
        <v>24</v>
      </c>
      <c r="E2475" s="22">
        <v>59</v>
      </c>
      <c r="F2475" s="22">
        <v>41</v>
      </c>
      <c r="G2475" s="22" t="s">
        <v>1505</v>
      </c>
      <c r="H2475" s="22" t="s">
        <v>587</v>
      </c>
      <c r="I2475" s="22">
        <v>1</v>
      </c>
      <c r="J2475" s="22">
        <v>0</v>
      </c>
      <c r="K2475" s="22">
        <v>0</v>
      </c>
      <c r="L2475" s="22">
        <v>0</v>
      </c>
      <c r="M2475" s="22" t="s">
        <v>1409</v>
      </c>
      <c r="N2475" s="22" t="s">
        <v>589</v>
      </c>
      <c r="O2475" s="22">
        <v>0</v>
      </c>
      <c r="P2475" s="22">
        <v>1</v>
      </c>
      <c r="Q2475" s="22">
        <v>0</v>
      </c>
      <c r="R2475">
        <f>IFERROR(IF(I2475=1,VLOOKUP(F2475,Lookup!$A$2:$B$15,2,FALSE),0),0.5)</f>
        <v>0.5</v>
      </c>
      <c r="S2475">
        <f>IF(K2475=1,1,IFERROR(IF(H2475="pass",VLOOKUP(F2475,[1]Lookup!$D$2:$E$26,2,FALSE),0),1.6))</f>
        <v>0</v>
      </c>
      <c r="T2475" s="6">
        <v>0</v>
      </c>
      <c r="U2475" s="6">
        <f t="shared" si="38"/>
        <v>0.5</v>
      </c>
      <c r="V2475" t="s">
        <v>44</v>
      </c>
    </row>
    <row r="2476" spans="1:22" hidden="1">
      <c r="A2476">
        <v>1204</v>
      </c>
      <c r="B2476" s="22">
        <v>1</v>
      </c>
      <c r="C2476" s="22" t="s">
        <v>29</v>
      </c>
      <c r="D2476" s="22" t="s">
        <v>24</v>
      </c>
      <c r="E2476" s="22">
        <v>55</v>
      </c>
      <c r="F2476" s="22">
        <v>45</v>
      </c>
      <c r="G2476" s="22" t="s">
        <v>1506</v>
      </c>
      <c r="H2476" s="22" t="s">
        <v>587</v>
      </c>
      <c r="I2476" s="22">
        <v>1</v>
      </c>
      <c r="J2476" s="22">
        <v>0</v>
      </c>
      <c r="K2476" s="22">
        <v>0</v>
      </c>
      <c r="L2476" s="22">
        <v>0</v>
      </c>
      <c r="M2476" s="22" t="s">
        <v>1429</v>
      </c>
      <c r="N2476" s="22" t="s">
        <v>589</v>
      </c>
      <c r="O2476" s="22">
        <v>0</v>
      </c>
      <c r="P2476" s="22">
        <v>1</v>
      </c>
      <c r="Q2476" s="22">
        <v>0</v>
      </c>
      <c r="R2476">
        <f>IFERROR(IF(I2476=1,VLOOKUP(F2476,Lookup!$A$2:$B$15,2,FALSE),0),0.5)</f>
        <v>0.5</v>
      </c>
      <c r="S2476">
        <f>IF(K2476=1,1,IFERROR(IF(H2476="pass",VLOOKUP(F2476,[1]Lookup!$D$2:$E$26,2,FALSE),0),1.6))</f>
        <v>0</v>
      </c>
      <c r="T2476" s="6">
        <v>0</v>
      </c>
      <c r="U2476" s="6">
        <f t="shared" si="38"/>
        <v>0.5</v>
      </c>
      <c r="V2476" t="s">
        <v>426</v>
      </c>
    </row>
    <row r="2477" spans="1:22" hidden="1">
      <c r="A2477">
        <v>1209</v>
      </c>
      <c r="B2477" s="22">
        <v>1</v>
      </c>
      <c r="C2477" s="22" t="s">
        <v>24</v>
      </c>
      <c r="D2477" s="22" t="s">
        <v>29</v>
      </c>
      <c r="E2477" s="22">
        <v>75</v>
      </c>
      <c r="F2477" s="22">
        <v>25</v>
      </c>
      <c r="G2477" s="22" t="s">
        <v>1508</v>
      </c>
      <c r="H2477" s="22" t="s">
        <v>587</v>
      </c>
      <c r="I2477" s="22">
        <v>1</v>
      </c>
      <c r="J2477" s="22">
        <v>0</v>
      </c>
      <c r="K2477" s="22">
        <v>0</v>
      </c>
      <c r="L2477" s="22">
        <v>0</v>
      </c>
      <c r="M2477" s="22" t="s">
        <v>1442</v>
      </c>
      <c r="N2477" s="22" t="s">
        <v>589</v>
      </c>
      <c r="O2477" s="22">
        <v>0</v>
      </c>
      <c r="P2477" s="22">
        <v>1</v>
      </c>
      <c r="Q2477" s="22">
        <v>0</v>
      </c>
      <c r="R2477">
        <f>IFERROR(IF(I2477=1,VLOOKUP(F2477,Lookup!$A$2:$B$15,2,FALSE),0),0.5)</f>
        <v>0.5</v>
      </c>
      <c r="S2477">
        <f>IF(K2477=1,1,IFERROR(IF(H2477="pass",VLOOKUP(F2477,[1]Lookup!$D$2:$E$26,2,FALSE),0),1.6))</f>
        <v>0</v>
      </c>
      <c r="T2477" s="6">
        <v>0</v>
      </c>
      <c r="U2477" s="6">
        <f t="shared" si="38"/>
        <v>0.5</v>
      </c>
      <c r="V2477" t="s">
        <v>372</v>
      </c>
    </row>
    <row r="2478" spans="1:22" hidden="1">
      <c r="A2478">
        <v>1210</v>
      </c>
      <c r="B2478" s="22">
        <v>1</v>
      </c>
      <c r="C2478" s="22" t="s">
        <v>24</v>
      </c>
      <c r="D2478" s="22" t="s">
        <v>29</v>
      </c>
      <c r="E2478" s="22">
        <v>73</v>
      </c>
      <c r="F2478" s="22">
        <v>27</v>
      </c>
      <c r="G2478" s="22" t="s">
        <v>1509</v>
      </c>
      <c r="H2478" s="22" t="s">
        <v>587</v>
      </c>
      <c r="I2478" s="22">
        <v>1</v>
      </c>
      <c r="J2478" s="22">
        <v>0</v>
      </c>
      <c r="K2478" s="22">
        <v>0</v>
      </c>
      <c r="L2478" s="22">
        <v>0</v>
      </c>
      <c r="M2478" s="22" t="s">
        <v>1510</v>
      </c>
      <c r="N2478" s="22" t="s">
        <v>589</v>
      </c>
      <c r="O2478" s="22">
        <v>0</v>
      </c>
      <c r="P2478" s="22">
        <v>1</v>
      </c>
      <c r="Q2478" s="22">
        <v>0</v>
      </c>
      <c r="R2478">
        <f>IFERROR(IF(I2478=1,VLOOKUP(F2478,Lookup!$A$2:$B$15,2,FALSE),0),0.5)</f>
        <v>0.5</v>
      </c>
      <c r="S2478">
        <f>IF(K2478=1,1,IFERROR(IF(H2478="pass",VLOOKUP(F2478,[1]Lookup!$D$2:$E$26,2,FALSE),0),1.6))</f>
        <v>0</v>
      </c>
      <c r="T2478" s="6">
        <v>0</v>
      </c>
      <c r="U2478" s="6">
        <f t="shared" si="38"/>
        <v>0.5</v>
      </c>
      <c r="V2478" t="s">
        <v>504</v>
      </c>
    </row>
    <row r="2479" spans="1:22" hidden="1">
      <c r="A2479">
        <v>1212</v>
      </c>
      <c r="B2479" s="22">
        <v>1</v>
      </c>
      <c r="C2479" s="22" t="s">
        <v>24</v>
      </c>
      <c r="D2479" s="22" t="s">
        <v>29</v>
      </c>
      <c r="E2479" s="22">
        <v>53</v>
      </c>
      <c r="F2479" s="22">
        <v>47</v>
      </c>
      <c r="G2479" s="22" t="s">
        <v>1513</v>
      </c>
      <c r="H2479" s="22" t="s">
        <v>587</v>
      </c>
      <c r="I2479" s="22">
        <v>1</v>
      </c>
      <c r="J2479" s="22">
        <v>0</v>
      </c>
      <c r="K2479" s="22">
        <v>0</v>
      </c>
      <c r="L2479" s="22">
        <v>0</v>
      </c>
      <c r="M2479" s="22" t="s">
        <v>1510</v>
      </c>
      <c r="N2479" s="22" t="s">
        <v>589</v>
      </c>
      <c r="O2479" s="22">
        <v>0</v>
      </c>
      <c r="P2479" s="22">
        <v>1</v>
      </c>
      <c r="Q2479" s="22">
        <v>0</v>
      </c>
      <c r="R2479">
        <f>IFERROR(IF(I2479=1,VLOOKUP(F2479,Lookup!$A$2:$B$15,2,FALSE),0),0.5)</f>
        <v>0.5</v>
      </c>
      <c r="S2479">
        <f>IF(K2479=1,1,IFERROR(IF(H2479="pass",VLOOKUP(F2479,[1]Lookup!$D$2:$E$26,2,FALSE),0),1.6))</f>
        <v>0</v>
      </c>
      <c r="T2479" s="6">
        <v>0</v>
      </c>
      <c r="U2479" s="6">
        <f t="shared" si="38"/>
        <v>0.5</v>
      </c>
      <c r="V2479" t="s">
        <v>504</v>
      </c>
    </row>
    <row r="2480" spans="1:22" hidden="1">
      <c r="A2480">
        <v>1216</v>
      </c>
      <c r="B2480" s="22">
        <v>1</v>
      </c>
      <c r="C2480" s="22" t="s">
        <v>29</v>
      </c>
      <c r="D2480" s="22" t="s">
        <v>24</v>
      </c>
      <c r="E2480" s="22">
        <v>84</v>
      </c>
      <c r="F2480" s="22">
        <v>16</v>
      </c>
      <c r="G2480" s="22" t="s">
        <v>1517</v>
      </c>
      <c r="H2480" s="22" t="s">
        <v>587</v>
      </c>
      <c r="I2480" s="22">
        <v>1</v>
      </c>
      <c r="J2480" s="22">
        <v>0</v>
      </c>
      <c r="K2480" s="22">
        <v>0</v>
      </c>
      <c r="L2480" s="22">
        <v>0</v>
      </c>
      <c r="M2480" s="22" t="s">
        <v>1429</v>
      </c>
      <c r="N2480" s="22" t="s">
        <v>589</v>
      </c>
      <c r="O2480" s="22">
        <v>0</v>
      </c>
      <c r="P2480" s="22">
        <v>1</v>
      </c>
      <c r="Q2480" s="22">
        <v>0</v>
      </c>
      <c r="R2480">
        <f>IFERROR(IF(I2480=1,VLOOKUP(F2480,Lookup!$A$2:$B$15,2,FALSE),0),0.5)</f>
        <v>0.5</v>
      </c>
      <c r="S2480">
        <f>IF(K2480=1,1,IFERROR(IF(H2480="pass",VLOOKUP(F2480,[1]Lookup!$D$2:$E$26,2,FALSE),0),1.6))</f>
        <v>0</v>
      </c>
      <c r="T2480" s="6">
        <v>0</v>
      </c>
      <c r="U2480" s="6">
        <f t="shared" si="38"/>
        <v>0.5</v>
      </c>
      <c r="V2480" t="s">
        <v>426</v>
      </c>
    </row>
    <row r="2481" spans="1:22" hidden="1">
      <c r="A2481">
        <v>1217</v>
      </c>
      <c r="B2481" s="22">
        <v>1</v>
      </c>
      <c r="C2481" s="22" t="s">
        <v>29</v>
      </c>
      <c r="D2481" s="22" t="s">
        <v>24</v>
      </c>
      <c r="E2481" s="22">
        <v>82</v>
      </c>
      <c r="F2481" s="22">
        <v>18</v>
      </c>
      <c r="G2481" s="22" t="s">
        <v>1518</v>
      </c>
      <c r="H2481" s="22" t="s">
        <v>587</v>
      </c>
      <c r="I2481" s="22">
        <v>1</v>
      </c>
      <c r="J2481" s="22">
        <v>0</v>
      </c>
      <c r="K2481" s="22">
        <v>0</v>
      </c>
      <c r="L2481" s="22">
        <v>0</v>
      </c>
      <c r="M2481" s="22" t="s">
        <v>1429</v>
      </c>
      <c r="N2481" s="22" t="s">
        <v>589</v>
      </c>
      <c r="O2481" s="22">
        <v>0</v>
      </c>
      <c r="P2481" s="22">
        <v>1</v>
      </c>
      <c r="Q2481" s="22">
        <v>0</v>
      </c>
      <c r="R2481">
        <f>IFERROR(IF(I2481=1,VLOOKUP(F2481,Lookup!$A$2:$B$15,2,FALSE),0),0.5)</f>
        <v>0.5</v>
      </c>
      <c r="S2481">
        <f>IF(K2481=1,1,IFERROR(IF(H2481="pass",VLOOKUP(F2481,[1]Lookup!$D$2:$E$26,2,FALSE),0),1.6))</f>
        <v>0</v>
      </c>
      <c r="T2481" s="6">
        <v>0</v>
      </c>
      <c r="U2481" s="6">
        <f t="shared" si="38"/>
        <v>0.5</v>
      </c>
      <c r="V2481" t="s">
        <v>426</v>
      </c>
    </row>
    <row r="2482" spans="1:22" hidden="1">
      <c r="A2482">
        <v>1219</v>
      </c>
      <c r="B2482" s="22">
        <v>1</v>
      </c>
      <c r="C2482" s="22" t="s">
        <v>29</v>
      </c>
      <c r="D2482" s="22" t="s">
        <v>24</v>
      </c>
      <c r="E2482" s="22">
        <v>86</v>
      </c>
      <c r="F2482" s="22">
        <v>14</v>
      </c>
      <c r="G2482" s="22" t="s">
        <v>1519</v>
      </c>
      <c r="H2482" s="22" t="s">
        <v>587</v>
      </c>
      <c r="I2482" s="22">
        <v>1</v>
      </c>
      <c r="J2482" s="22">
        <v>0</v>
      </c>
      <c r="K2482" s="22">
        <v>0</v>
      </c>
      <c r="L2482" s="22">
        <v>0</v>
      </c>
      <c r="M2482" s="22" t="s">
        <v>1429</v>
      </c>
      <c r="N2482" s="22" t="s">
        <v>589</v>
      </c>
      <c r="O2482" s="22">
        <v>0</v>
      </c>
      <c r="P2482" s="22">
        <v>1</v>
      </c>
      <c r="Q2482" s="22">
        <v>0</v>
      </c>
      <c r="R2482">
        <f>IFERROR(IF(I2482=1,VLOOKUP(F2482,Lookup!$A$2:$B$15,2,FALSE),0),0.5)</f>
        <v>0.5</v>
      </c>
      <c r="S2482">
        <f>IF(K2482=1,1,IFERROR(IF(H2482="pass",VLOOKUP(F2482,[1]Lookup!$D$2:$E$26,2,FALSE),0),1.6))</f>
        <v>0</v>
      </c>
      <c r="T2482" s="6">
        <v>0</v>
      </c>
      <c r="U2482" s="6">
        <f t="shared" si="38"/>
        <v>0.5</v>
      </c>
      <c r="V2482" t="s">
        <v>426</v>
      </c>
    </row>
    <row r="2483" spans="1:22" hidden="1">
      <c r="A2483">
        <v>1222</v>
      </c>
      <c r="B2483" s="22">
        <v>1</v>
      </c>
      <c r="C2483" s="22" t="s">
        <v>24</v>
      </c>
      <c r="D2483" s="22" t="s">
        <v>29</v>
      </c>
      <c r="E2483" s="22">
        <v>63</v>
      </c>
      <c r="F2483" s="22">
        <v>37</v>
      </c>
      <c r="G2483" s="22" t="s">
        <v>1520</v>
      </c>
      <c r="H2483" s="22" t="s">
        <v>587</v>
      </c>
      <c r="I2483" s="22">
        <v>1</v>
      </c>
      <c r="J2483" s="22">
        <v>0</v>
      </c>
      <c r="K2483" s="22">
        <v>0</v>
      </c>
      <c r="L2483" s="22">
        <v>0</v>
      </c>
      <c r="M2483" s="22" t="s">
        <v>1510</v>
      </c>
      <c r="N2483" s="22" t="s">
        <v>589</v>
      </c>
      <c r="O2483" s="22">
        <v>0</v>
      </c>
      <c r="P2483" s="22">
        <v>1</v>
      </c>
      <c r="Q2483" s="22">
        <v>0</v>
      </c>
      <c r="R2483">
        <f>IFERROR(IF(I2483=1,VLOOKUP(F2483,Lookup!$A$2:$B$15,2,FALSE),0),0.5)</f>
        <v>0.5</v>
      </c>
      <c r="S2483">
        <f>IF(K2483=1,1,IFERROR(IF(H2483="pass",VLOOKUP(F2483,[1]Lookup!$D$2:$E$26,2,FALSE),0),1.6))</f>
        <v>0</v>
      </c>
      <c r="T2483" s="6">
        <v>0</v>
      </c>
      <c r="U2483" s="6">
        <f t="shared" si="38"/>
        <v>0.5</v>
      </c>
      <c r="V2483" t="s">
        <v>504</v>
      </c>
    </row>
    <row r="2484" spans="1:22" hidden="1">
      <c r="A2484">
        <v>1224</v>
      </c>
      <c r="B2484" s="22">
        <v>1</v>
      </c>
      <c r="C2484" s="22" t="s">
        <v>24</v>
      </c>
      <c r="D2484" s="22" t="s">
        <v>29</v>
      </c>
      <c r="E2484" s="22">
        <v>30</v>
      </c>
      <c r="F2484" s="22">
        <v>70</v>
      </c>
      <c r="G2484" s="22" t="s">
        <v>1523</v>
      </c>
      <c r="H2484" s="22" t="s">
        <v>587</v>
      </c>
      <c r="I2484" s="22">
        <v>1</v>
      </c>
      <c r="J2484" s="22">
        <v>0</v>
      </c>
      <c r="K2484" s="22">
        <v>0</v>
      </c>
      <c r="L2484" s="22">
        <v>0</v>
      </c>
      <c r="M2484" s="22" t="s">
        <v>1522</v>
      </c>
      <c r="N2484" s="22" t="s">
        <v>589</v>
      </c>
      <c r="O2484" s="22">
        <v>0</v>
      </c>
      <c r="P2484" s="22">
        <v>1</v>
      </c>
      <c r="Q2484" s="22">
        <v>0</v>
      </c>
      <c r="R2484">
        <f>IFERROR(IF(I2484=1,VLOOKUP(F2484,Lookup!$A$2:$B$15,2,FALSE),0),0.5)</f>
        <v>0.5</v>
      </c>
      <c r="S2484">
        <f>IF(K2484=1,1,IFERROR(IF(H2484="pass",VLOOKUP(F2484,[1]Lookup!$D$2:$E$26,2,FALSE),0),1.6))</f>
        <v>0</v>
      </c>
      <c r="T2484" s="6">
        <v>0</v>
      </c>
      <c r="U2484" s="6">
        <f t="shared" si="38"/>
        <v>0.5</v>
      </c>
      <c r="V2484" t="s">
        <v>530</v>
      </c>
    </row>
    <row r="2485" spans="1:22" hidden="1">
      <c r="A2485">
        <v>1226</v>
      </c>
      <c r="B2485" s="22">
        <v>1</v>
      </c>
      <c r="C2485" s="22" t="s">
        <v>24</v>
      </c>
      <c r="D2485" s="22" t="s">
        <v>29</v>
      </c>
      <c r="E2485" s="22">
        <v>29</v>
      </c>
      <c r="F2485" s="22">
        <v>71</v>
      </c>
      <c r="G2485" s="22" t="s">
        <v>1525</v>
      </c>
      <c r="H2485" s="22" t="s">
        <v>587</v>
      </c>
      <c r="I2485" s="22">
        <v>1</v>
      </c>
      <c r="J2485" s="22">
        <v>0</v>
      </c>
      <c r="K2485" s="22">
        <v>0</v>
      </c>
      <c r="L2485" s="22">
        <v>0</v>
      </c>
      <c r="M2485" s="22" t="s">
        <v>1510</v>
      </c>
      <c r="N2485" s="22" t="s">
        <v>589</v>
      </c>
      <c r="O2485" s="22">
        <v>0</v>
      </c>
      <c r="P2485" s="22">
        <v>1</v>
      </c>
      <c r="Q2485" s="22">
        <v>0</v>
      </c>
      <c r="R2485">
        <f>IFERROR(IF(I2485=1,VLOOKUP(F2485,Lookup!$A$2:$B$15,2,FALSE),0),0.5)</f>
        <v>0.5</v>
      </c>
      <c r="S2485">
        <f>IF(K2485=1,1,IFERROR(IF(H2485="pass",VLOOKUP(F2485,[1]Lookup!$D$2:$E$26,2,FALSE),0),1.6))</f>
        <v>0</v>
      </c>
      <c r="T2485" s="6">
        <v>0</v>
      </c>
      <c r="U2485" s="6">
        <f t="shared" si="38"/>
        <v>0.5</v>
      </c>
      <c r="V2485" t="s">
        <v>504</v>
      </c>
    </row>
    <row r="2486" spans="1:22" hidden="1">
      <c r="A2486">
        <v>1227</v>
      </c>
      <c r="B2486" s="22">
        <v>1</v>
      </c>
      <c r="C2486" s="22" t="s">
        <v>24</v>
      </c>
      <c r="D2486" s="22" t="s">
        <v>29</v>
      </c>
      <c r="E2486" s="22">
        <v>21</v>
      </c>
      <c r="F2486" s="22">
        <v>79</v>
      </c>
      <c r="G2486" s="22" t="s">
        <v>1526</v>
      </c>
      <c r="H2486" s="22" t="s">
        <v>587</v>
      </c>
      <c r="I2486" s="22">
        <v>1</v>
      </c>
      <c r="J2486" s="22">
        <v>0</v>
      </c>
      <c r="K2486" s="22">
        <v>0</v>
      </c>
      <c r="L2486" s="22">
        <v>0</v>
      </c>
      <c r="M2486" s="22" t="s">
        <v>1510</v>
      </c>
      <c r="N2486" s="22" t="s">
        <v>589</v>
      </c>
      <c r="O2486" s="22">
        <v>0</v>
      </c>
      <c r="P2486" s="22">
        <v>1</v>
      </c>
      <c r="Q2486" s="22">
        <v>0</v>
      </c>
      <c r="R2486">
        <f>IFERROR(IF(I2486=1,VLOOKUP(F2486,Lookup!$A$2:$B$15,2,FALSE),0),0.5)</f>
        <v>0.5</v>
      </c>
      <c r="S2486">
        <f>IF(K2486=1,1,IFERROR(IF(H2486="pass",VLOOKUP(F2486,[1]Lookup!$D$2:$E$26,2,FALSE),0),1.6))</f>
        <v>0</v>
      </c>
      <c r="T2486" s="6">
        <v>0</v>
      </c>
      <c r="U2486" s="6">
        <f t="shared" si="38"/>
        <v>0.5</v>
      </c>
      <c r="V2486" t="s">
        <v>504</v>
      </c>
    </row>
    <row r="2487" spans="1:22" hidden="1">
      <c r="A2487">
        <v>1237</v>
      </c>
      <c r="B2487" s="22">
        <v>1</v>
      </c>
      <c r="C2487" s="22" t="s">
        <v>19</v>
      </c>
      <c r="D2487" s="22" t="s">
        <v>20</v>
      </c>
      <c r="E2487" s="22">
        <v>75</v>
      </c>
      <c r="F2487" s="22">
        <v>25</v>
      </c>
      <c r="G2487" s="22" t="s">
        <v>1529</v>
      </c>
      <c r="H2487" s="22" t="s">
        <v>587</v>
      </c>
      <c r="I2487" s="22">
        <v>1</v>
      </c>
      <c r="J2487" s="22">
        <v>0</v>
      </c>
      <c r="K2487" s="22">
        <v>0</v>
      </c>
      <c r="L2487" s="22">
        <v>0</v>
      </c>
      <c r="M2487" s="22" t="s">
        <v>1530</v>
      </c>
      <c r="N2487" s="22" t="s">
        <v>589</v>
      </c>
      <c r="O2487" s="22">
        <v>0</v>
      </c>
      <c r="P2487" s="22">
        <v>1</v>
      </c>
      <c r="Q2487" s="22">
        <v>0</v>
      </c>
      <c r="R2487">
        <f>IFERROR(IF(I2487=1,VLOOKUP(F2487,Lookup!$A$2:$B$15,2,FALSE),0),0.5)</f>
        <v>0.5</v>
      </c>
      <c r="S2487">
        <f>IF(K2487=1,1,IFERROR(IF(H2487="pass",VLOOKUP(F2487,[1]Lookup!$D$2:$E$26,2,FALSE),0),1.6))</f>
        <v>0</v>
      </c>
      <c r="T2487" s="6">
        <v>0</v>
      </c>
      <c r="U2487" s="6">
        <f t="shared" si="38"/>
        <v>0.5</v>
      </c>
      <c r="V2487" t="s">
        <v>517</v>
      </c>
    </row>
    <row r="2488" spans="1:22" hidden="1">
      <c r="A2488">
        <v>1247</v>
      </c>
      <c r="B2488" s="22">
        <v>1</v>
      </c>
      <c r="C2488" s="22" t="s">
        <v>19</v>
      </c>
      <c r="D2488" s="22" t="s">
        <v>20</v>
      </c>
      <c r="E2488" s="22">
        <v>84</v>
      </c>
      <c r="F2488" s="22">
        <v>16</v>
      </c>
      <c r="G2488" s="22" t="s">
        <v>1539</v>
      </c>
      <c r="H2488" s="22" t="s">
        <v>587</v>
      </c>
      <c r="I2488" s="22">
        <v>1</v>
      </c>
      <c r="J2488" s="22">
        <v>0</v>
      </c>
      <c r="K2488" s="22">
        <v>0</v>
      </c>
      <c r="L2488" s="22">
        <v>0</v>
      </c>
      <c r="M2488" s="22" t="s">
        <v>1530</v>
      </c>
      <c r="N2488" s="22" t="s">
        <v>589</v>
      </c>
      <c r="O2488" s="22">
        <v>0</v>
      </c>
      <c r="P2488" s="22">
        <v>1</v>
      </c>
      <c r="Q2488" s="22">
        <v>0</v>
      </c>
      <c r="R2488">
        <f>IFERROR(IF(I2488=1,VLOOKUP(F2488,Lookup!$A$2:$B$15,2,FALSE),0),0.5)</f>
        <v>0.5</v>
      </c>
      <c r="S2488">
        <f>IF(K2488=1,1,IFERROR(IF(H2488="pass",VLOOKUP(F2488,[1]Lookup!$D$2:$E$26,2,FALSE),0),1.6))</f>
        <v>0</v>
      </c>
      <c r="T2488" s="6">
        <v>0</v>
      </c>
      <c r="U2488" s="6">
        <f t="shared" si="38"/>
        <v>0.5</v>
      </c>
      <c r="V2488" t="s">
        <v>517</v>
      </c>
    </row>
    <row r="2489" spans="1:22" hidden="1">
      <c r="A2489">
        <v>1248</v>
      </c>
      <c r="B2489" s="22">
        <v>1</v>
      </c>
      <c r="C2489" s="22" t="s">
        <v>19</v>
      </c>
      <c r="D2489" s="22" t="s">
        <v>20</v>
      </c>
      <c r="E2489" s="22">
        <v>78</v>
      </c>
      <c r="F2489" s="22">
        <v>22</v>
      </c>
      <c r="G2489" s="22" t="s">
        <v>1540</v>
      </c>
      <c r="H2489" s="22" t="s">
        <v>587</v>
      </c>
      <c r="I2489" s="22">
        <v>1</v>
      </c>
      <c r="J2489" s="22">
        <v>0</v>
      </c>
      <c r="K2489" s="22">
        <v>0</v>
      </c>
      <c r="L2489" s="22">
        <v>0</v>
      </c>
      <c r="M2489" s="22" t="s">
        <v>1530</v>
      </c>
      <c r="N2489" s="22" t="s">
        <v>589</v>
      </c>
      <c r="O2489" s="22">
        <v>0</v>
      </c>
      <c r="P2489" s="22">
        <v>1</v>
      </c>
      <c r="Q2489" s="22">
        <v>0</v>
      </c>
      <c r="R2489">
        <f>IFERROR(IF(I2489=1,VLOOKUP(F2489,Lookup!$A$2:$B$15,2,FALSE),0),0.5)</f>
        <v>0.5</v>
      </c>
      <c r="S2489">
        <f>IF(K2489=1,1,IFERROR(IF(H2489="pass",VLOOKUP(F2489,[1]Lookup!$D$2:$E$26,2,FALSE),0),1.6))</f>
        <v>0</v>
      </c>
      <c r="T2489" s="6">
        <v>0</v>
      </c>
      <c r="U2489" s="6">
        <f t="shared" si="38"/>
        <v>0.5</v>
      </c>
      <c r="V2489" t="s">
        <v>517</v>
      </c>
    </row>
    <row r="2490" spans="1:22" hidden="1">
      <c r="A2490">
        <v>1255</v>
      </c>
      <c r="B2490" s="22">
        <v>1</v>
      </c>
      <c r="C2490" s="22" t="s">
        <v>19</v>
      </c>
      <c r="D2490" s="22" t="s">
        <v>20</v>
      </c>
      <c r="E2490" s="22">
        <v>43</v>
      </c>
      <c r="F2490" s="22">
        <v>57</v>
      </c>
      <c r="G2490" s="22" t="s">
        <v>1547</v>
      </c>
      <c r="H2490" s="22" t="s">
        <v>587</v>
      </c>
      <c r="I2490" s="22">
        <v>1</v>
      </c>
      <c r="J2490" s="22">
        <v>0</v>
      </c>
      <c r="K2490" s="22">
        <v>0</v>
      </c>
      <c r="L2490" s="22">
        <v>0</v>
      </c>
      <c r="M2490" s="22" t="s">
        <v>1530</v>
      </c>
      <c r="N2490" s="22" t="s">
        <v>589</v>
      </c>
      <c r="O2490" s="22">
        <v>0</v>
      </c>
      <c r="P2490" s="22">
        <v>1</v>
      </c>
      <c r="Q2490" s="22">
        <v>0</v>
      </c>
      <c r="R2490">
        <f>IFERROR(IF(I2490=1,VLOOKUP(F2490,Lookup!$A$2:$B$15,2,FALSE),0),0.5)</f>
        <v>0.5</v>
      </c>
      <c r="S2490">
        <f>IF(K2490=1,1,IFERROR(IF(H2490="pass",VLOOKUP(F2490,[1]Lookup!$D$2:$E$26,2,FALSE),0),1.6))</f>
        <v>0</v>
      </c>
      <c r="T2490" s="6">
        <v>0</v>
      </c>
      <c r="U2490" s="6">
        <f t="shared" si="38"/>
        <v>0.5</v>
      </c>
      <c r="V2490" t="s">
        <v>517</v>
      </c>
    </row>
    <row r="2491" spans="1:22" hidden="1">
      <c r="A2491">
        <v>1256</v>
      </c>
      <c r="B2491" s="22">
        <v>1</v>
      </c>
      <c r="C2491" s="22" t="s">
        <v>19</v>
      </c>
      <c r="D2491" s="22" t="s">
        <v>20</v>
      </c>
      <c r="E2491" s="22">
        <v>44</v>
      </c>
      <c r="F2491" s="22">
        <v>56</v>
      </c>
      <c r="G2491" s="22" t="s">
        <v>1548</v>
      </c>
      <c r="H2491" s="22" t="s">
        <v>587</v>
      </c>
      <c r="I2491" s="22">
        <v>1</v>
      </c>
      <c r="J2491" s="22">
        <v>0</v>
      </c>
      <c r="K2491" s="22">
        <v>0</v>
      </c>
      <c r="L2491" s="22">
        <v>0</v>
      </c>
      <c r="M2491" s="22" t="s">
        <v>1549</v>
      </c>
      <c r="N2491" s="22" t="s">
        <v>589</v>
      </c>
      <c r="O2491" s="22">
        <v>0</v>
      </c>
      <c r="P2491" s="22">
        <v>1</v>
      </c>
      <c r="Q2491" s="22">
        <v>0</v>
      </c>
      <c r="R2491">
        <f>IFERROR(IF(I2491=1,VLOOKUP(F2491,Lookup!$A$2:$B$15,2,FALSE),0),0.5)</f>
        <v>0.5</v>
      </c>
      <c r="S2491">
        <f>IF(K2491=1,1,IFERROR(IF(H2491="pass",VLOOKUP(F2491,[1]Lookup!$D$2:$E$26,2,FALSE),0),1.6))</f>
        <v>0</v>
      </c>
      <c r="T2491" s="6">
        <v>0</v>
      </c>
      <c r="U2491" s="6">
        <f t="shared" si="38"/>
        <v>0.5</v>
      </c>
      <c r="V2491" t="s">
        <v>76</v>
      </c>
    </row>
    <row r="2492" spans="1:22" hidden="1">
      <c r="A2492">
        <v>1259</v>
      </c>
      <c r="B2492" s="22">
        <v>1</v>
      </c>
      <c r="C2492" s="22" t="s">
        <v>19</v>
      </c>
      <c r="D2492" s="22" t="s">
        <v>20</v>
      </c>
      <c r="E2492" s="22">
        <v>2</v>
      </c>
      <c r="F2492" s="22">
        <v>98</v>
      </c>
      <c r="G2492" s="22" t="s">
        <v>1553</v>
      </c>
      <c r="H2492" s="22" t="s">
        <v>587</v>
      </c>
      <c r="I2492" s="22">
        <v>1</v>
      </c>
      <c r="J2492" s="22">
        <v>0</v>
      </c>
      <c r="K2492" s="22">
        <v>0</v>
      </c>
      <c r="L2492" s="22">
        <v>0</v>
      </c>
      <c r="M2492" s="22" t="s">
        <v>1530</v>
      </c>
      <c r="N2492" s="22" t="s">
        <v>589</v>
      </c>
      <c r="O2492" s="22">
        <v>0</v>
      </c>
      <c r="P2492" s="22">
        <v>1</v>
      </c>
      <c r="Q2492" s="22">
        <v>0</v>
      </c>
      <c r="R2492">
        <f>IFERROR(IF(I2492=1,VLOOKUP(F2492,Lookup!$A$2:$B$15,2,FALSE),0),0.5)</f>
        <v>2.5</v>
      </c>
      <c r="S2492">
        <f>IF(K2492=1,1,IFERROR(IF(H2492="pass",VLOOKUP(F2492,[1]Lookup!$D$2:$E$26,2,FALSE),0),1.6))</f>
        <v>0</v>
      </c>
      <c r="T2492" s="6">
        <v>0</v>
      </c>
      <c r="U2492" s="6">
        <f t="shared" si="38"/>
        <v>2.5</v>
      </c>
      <c r="V2492" t="s">
        <v>517</v>
      </c>
    </row>
    <row r="2493" spans="1:22" hidden="1">
      <c r="A2493">
        <v>1260</v>
      </c>
      <c r="B2493" s="22">
        <v>1</v>
      </c>
      <c r="C2493" s="22" t="s">
        <v>19</v>
      </c>
      <c r="D2493" s="22" t="s">
        <v>20</v>
      </c>
      <c r="E2493" s="22">
        <v>1</v>
      </c>
      <c r="F2493" s="22">
        <v>99</v>
      </c>
      <c r="G2493" s="22" t="s">
        <v>1554</v>
      </c>
      <c r="H2493" s="22" t="s">
        <v>587</v>
      </c>
      <c r="I2493" s="22">
        <v>1</v>
      </c>
      <c r="J2493" s="22">
        <v>0</v>
      </c>
      <c r="K2493" s="22">
        <v>0</v>
      </c>
      <c r="L2493" s="22">
        <v>0</v>
      </c>
      <c r="M2493" s="22" t="s">
        <v>1530</v>
      </c>
      <c r="N2493" s="22" t="s">
        <v>589</v>
      </c>
      <c r="O2493" s="22">
        <v>0</v>
      </c>
      <c r="P2493" s="22">
        <v>1</v>
      </c>
      <c r="Q2493" s="22">
        <v>0</v>
      </c>
      <c r="R2493">
        <f>IFERROR(IF(I2493=1,VLOOKUP(F2493,Lookup!$A$2:$B$15,2,FALSE),0),0.5)</f>
        <v>3.3</v>
      </c>
      <c r="S2493">
        <f>IF(K2493=1,1,IFERROR(IF(H2493="pass",VLOOKUP(F2493,[1]Lookup!$D$2:$E$26,2,FALSE),0),1.6))</f>
        <v>0</v>
      </c>
      <c r="T2493" s="6">
        <v>0</v>
      </c>
      <c r="U2493" s="6">
        <f t="shared" si="38"/>
        <v>3.3</v>
      </c>
      <c r="V2493" t="s">
        <v>517</v>
      </c>
    </row>
    <row r="2494" spans="1:22" hidden="1">
      <c r="A2494">
        <v>1271</v>
      </c>
      <c r="B2494" s="22">
        <v>1</v>
      </c>
      <c r="C2494" s="22" t="s">
        <v>19</v>
      </c>
      <c r="D2494" s="22" t="s">
        <v>20</v>
      </c>
      <c r="E2494" s="22">
        <v>13</v>
      </c>
      <c r="F2494" s="22">
        <v>87</v>
      </c>
      <c r="G2494" s="22" t="s">
        <v>1564</v>
      </c>
      <c r="H2494" s="22" t="s">
        <v>587</v>
      </c>
      <c r="I2494" s="22">
        <v>1</v>
      </c>
      <c r="J2494" s="22">
        <v>0</v>
      </c>
      <c r="K2494" s="22">
        <v>0</v>
      </c>
      <c r="L2494" s="22">
        <v>0</v>
      </c>
      <c r="M2494" s="22" t="s">
        <v>1530</v>
      </c>
      <c r="N2494" s="22" t="s">
        <v>589</v>
      </c>
      <c r="O2494" s="22">
        <v>0</v>
      </c>
      <c r="P2494" s="22">
        <v>1</v>
      </c>
      <c r="Q2494" s="22">
        <v>0</v>
      </c>
      <c r="R2494">
        <f>IFERROR(IF(I2494=1,VLOOKUP(F2494,Lookup!$A$2:$B$15,2,FALSE),0),0.5)</f>
        <v>0.6</v>
      </c>
      <c r="S2494">
        <f>IF(K2494=1,1,IFERROR(IF(H2494="pass",VLOOKUP(F2494,[1]Lookup!$D$2:$E$26,2,FALSE),0),1.6))</f>
        <v>0</v>
      </c>
      <c r="T2494" s="6">
        <v>0</v>
      </c>
      <c r="U2494" s="6">
        <f t="shared" si="38"/>
        <v>0.6</v>
      </c>
      <c r="V2494" t="s">
        <v>517</v>
      </c>
    </row>
    <row r="2495" spans="1:22" hidden="1">
      <c r="A2495">
        <v>1278</v>
      </c>
      <c r="B2495" s="22">
        <v>1</v>
      </c>
      <c r="C2495" s="22" t="s">
        <v>20</v>
      </c>
      <c r="D2495" s="22" t="s">
        <v>19</v>
      </c>
      <c r="E2495" s="22">
        <v>64</v>
      </c>
      <c r="F2495" s="22">
        <v>36</v>
      </c>
      <c r="G2495" s="22" t="s">
        <v>1569</v>
      </c>
      <c r="H2495" s="22" t="s">
        <v>587</v>
      </c>
      <c r="I2495" s="22">
        <v>1</v>
      </c>
      <c r="J2495" s="22">
        <v>0</v>
      </c>
      <c r="K2495" s="22">
        <v>0</v>
      </c>
      <c r="L2495" s="22">
        <v>0</v>
      </c>
      <c r="M2495" s="22" t="s">
        <v>1570</v>
      </c>
      <c r="N2495" s="22" t="s">
        <v>589</v>
      </c>
      <c r="O2495" s="22">
        <v>0</v>
      </c>
      <c r="P2495" s="22">
        <v>1</v>
      </c>
      <c r="Q2495" s="22">
        <v>0</v>
      </c>
      <c r="R2495">
        <f>IFERROR(IF(I2495=1,VLOOKUP(F2495,Lookup!$A$2:$B$15,2,FALSE),0),0.5)</f>
        <v>0.5</v>
      </c>
      <c r="S2495">
        <f>IF(K2495=1,1,IFERROR(IF(H2495="pass",VLOOKUP(F2495,[1]Lookup!$D$2:$E$26,2,FALSE),0),1.6))</f>
        <v>0</v>
      </c>
      <c r="T2495" s="6">
        <v>0</v>
      </c>
      <c r="U2495" s="6">
        <f t="shared" si="38"/>
        <v>0.5</v>
      </c>
      <c r="V2495" t="s">
        <v>457</v>
      </c>
    </row>
    <row r="2496" spans="1:22" hidden="1">
      <c r="A2496">
        <v>1284</v>
      </c>
      <c r="B2496" s="22">
        <v>1</v>
      </c>
      <c r="C2496" s="22" t="s">
        <v>20</v>
      </c>
      <c r="D2496" s="22" t="s">
        <v>19</v>
      </c>
      <c r="E2496" s="22">
        <v>44</v>
      </c>
      <c r="F2496" s="22">
        <v>56</v>
      </c>
      <c r="G2496" s="22" t="s">
        <v>1574</v>
      </c>
      <c r="H2496" s="22" t="s">
        <v>587</v>
      </c>
      <c r="I2496" s="22">
        <v>1</v>
      </c>
      <c r="J2496" s="22">
        <v>0</v>
      </c>
      <c r="K2496" s="22">
        <v>0</v>
      </c>
      <c r="L2496" s="22">
        <v>0</v>
      </c>
      <c r="M2496" s="22" t="s">
        <v>1570</v>
      </c>
      <c r="N2496" s="22" t="s">
        <v>589</v>
      </c>
      <c r="O2496" s="22">
        <v>0</v>
      </c>
      <c r="P2496" s="22">
        <v>1</v>
      </c>
      <c r="Q2496" s="22">
        <v>0</v>
      </c>
      <c r="R2496">
        <f>IFERROR(IF(I2496=1,VLOOKUP(F2496,Lookup!$A$2:$B$15,2,FALSE),0),0.5)</f>
        <v>0.5</v>
      </c>
      <c r="S2496">
        <f>IF(K2496=1,1,IFERROR(IF(H2496="pass",VLOOKUP(F2496,[1]Lookup!$D$2:$E$26,2,FALSE),0),1.6))</f>
        <v>0</v>
      </c>
      <c r="T2496" s="6">
        <v>0</v>
      </c>
      <c r="U2496" s="6">
        <f t="shared" si="38"/>
        <v>0.5</v>
      </c>
      <c r="V2496" t="s">
        <v>457</v>
      </c>
    </row>
    <row r="2497" spans="1:22" hidden="1">
      <c r="A2497">
        <v>1285</v>
      </c>
      <c r="B2497" s="22">
        <v>1</v>
      </c>
      <c r="C2497" s="22" t="s">
        <v>20</v>
      </c>
      <c r="D2497" s="22" t="s">
        <v>19</v>
      </c>
      <c r="E2497" s="22">
        <v>31</v>
      </c>
      <c r="F2497" s="22">
        <v>69</v>
      </c>
      <c r="G2497" s="22" t="s">
        <v>1575</v>
      </c>
      <c r="H2497" s="22" t="s">
        <v>587</v>
      </c>
      <c r="I2497" s="22">
        <v>1</v>
      </c>
      <c r="J2497" s="22">
        <v>0</v>
      </c>
      <c r="K2497" s="22">
        <v>0</v>
      </c>
      <c r="L2497" s="22">
        <v>0</v>
      </c>
      <c r="M2497" s="22" t="s">
        <v>1570</v>
      </c>
      <c r="N2497" s="22" t="s">
        <v>589</v>
      </c>
      <c r="O2497" s="22">
        <v>0</v>
      </c>
      <c r="P2497" s="22">
        <v>1</v>
      </c>
      <c r="Q2497" s="22">
        <v>0</v>
      </c>
      <c r="R2497">
        <f>IFERROR(IF(I2497=1,VLOOKUP(F2497,Lookup!$A$2:$B$15,2,FALSE),0),0.5)</f>
        <v>0.5</v>
      </c>
      <c r="S2497">
        <f>IF(K2497=1,1,IFERROR(IF(H2497="pass",VLOOKUP(F2497,[1]Lookup!$D$2:$E$26,2,FALSE),0),1.6))</f>
        <v>0</v>
      </c>
      <c r="T2497" s="6">
        <v>0</v>
      </c>
      <c r="U2497" s="6">
        <f t="shared" si="38"/>
        <v>0.5</v>
      </c>
      <c r="V2497" t="s">
        <v>457</v>
      </c>
    </row>
    <row r="2498" spans="1:22" hidden="1">
      <c r="A2498">
        <v>1289</v>
      </c>
      <c r="B2498" s="22">
        <v>1</v>
      </c>
      <c r="C2498" s="22" t="s">
        <v>20</v>
      </c>
      <c r="D2498" s="22" t="s">
        <v>19</v>
      </c>
      <c r="E2498" s="22">
        <v>25</v>
      </c>
      <c r="F2498" s="22">
        <v>75</v>
      </c>
      <c r="G2498" s="22" t="s">
        <v>1577</v>
      </c>
      <c r="H2498" s="22" t="s">
        <v>587</v>
      </c>
      <c r="I2498" s="22">
        <v>1</v>
      </c>
      <c r="J2498" s="22">
        <v>0</v>
      </c>
      <c r="K2498" s="22">
        <v>0</v>
      </c>
      <c r="L2498" s="22">
        <v>0</v>
      </c>
      <c r="M2498" s="22" t="s">
        <v>1578</v>
      </c>
      <c r="N2498" s="22" t="s">
        <v>589</v>
      </c>
      <c r="O2498" s="22">
        <v>0</v>
      </c>
      <c r="P2498" s="22">
        <v>1</v>
      </c>
      <c r="Q2498" s="22">
        <v>0</v>
      </c>
      <c r="R2498">
        <f>IFERROR(IF(I2498=1,VLOOKUP(F2498,Lookup!$A$2:$B$15,2,FALSE),0),0.5)</f>
        <v>0.5</v>
      </c>
      <c r="S2498">
        <f>IF(K2498=1,1,IFERROR(IF(H2498="pass",VLOOKUP(F2498,[1]Lookup!$D$2:$E$26,2,FALSE),0),1.6))</f>
        <v>0</v>
      </c>
      <c r="T2498" s="6">
        <v>0</v>
      </c>
      <c r="U2498" s="6">
        <f t="shared" si="38"/>
        <v>0.5</v>
      </c>
      <c r="V2498" t="s">
        <v>120</v>
      </c>
    </row>
    <row r="2499" spans="1:22" hidden="1">
      <c r="A2499">
        <v>1293</v>
      </c>
      <c r="B2499" s="22">
        <v>1</v>
      </c>
      <c r="C2499" s="22" t="s">
        <v>19</v>
      </c>
      <c r="D2499" s="22" t="s">
        <v>20</v>
      </c>
      <c r="E2499" s="22">
        <v>76</v>
      </c>
      <c r="F2499" s="22">
        <v>24</v>
      </c>
      <c r="G2499" s="22" t="s">
        <v>1581</v>
      </c>
      <c r="H2499" s="22" t="s">
        <v>587</v>
      </c>
      <c r="I2499" s="22">
        <v>1</v>
      </c>
      <c r="J2499" s="22">
        <v>0</v>
      </c>
      <c r="K2499" s="22">
        <v>0</v>
      </c>
      <c r="L2499" s="22">
        <v>0</v>
      </c>
      <c r="M2499" s="22" t="s">
        <v>1552</v>
      </c>
      <c r="N2499" s="22" t="s">
        <v>589</v>
      </c>
      <c r="O2499" s="22">
        <v>0</v>
      </c>
      <c r="P2499" s="22">
        <v>1</v>
      </c>
      <c r="Q2499" s="22">
        <v>0</v>
      </c>
      <c r="R2499">
        <f>IFERROR(IF(I2499=1,VLOOKUP(F2499,Lookup!$A$2:$B$15,2,FALSE),0),0.5)</f>
        <v>0.5</v>
      </c>
      <c r="S2499">
        <f>IF(K2499=1,1,IFERROR(IF(H2499="pass",VLOOKUP(F2499,[1]Lookup!$D$2:$E$26,2,FALSE),0),1.6))</f>
        <v>0</v>
      </c>
      <c r="T2499" s="6">
        <v>0</v>
      </c>
      <c r="U2499" s="6">
        <f t="shared" ref="U2499:U2562" si="39">R2499+IF(S2499&gt;=3.2,S2499,IF(AND(S2499&lt;3.2,S2499&gt;=1.8),S2499*0.66+T2499*0.34,T2499))+K2499*0.4735*2</f>
        <v>0.5</v>
      </c>
      <c r="V2499" t="s">
        <v>528</v>
      </c>
    </row>
    <row r="2500" spans="1:22" hidden="1">
      <c r="A2500">
        <v>1295</v>
      </c>
      <c r="B2500" s="22">
        <v>1</v>
      </c>
      <c r="C2500" s="22" t="s">
        <v>19</v>
      </c>
      <c r="D2500" s="22" t="s">
        <v>20</v>
      </c>
      <c r="E2500" s="22">
        <v>49</v>
      </c>
      <c r="F2500" s="22">
        <v>51</v>
      </c>
      <c r="G2500" s="22" t="s">
        <v>1583</v>
      </c>
      <c r="H2500" s="22" t="s">
        <v>587</v>
      </c>
      <c r="I2500" s="22">
        <v>1</v>
      </c>
      <c r="J2500" s="22">
        <v>0</v>
      </c>
      <c r="K2500" s="22">
        <v>0</v>
      </c>
      <c r="L2500" s="22">
        <v>0</v>
      </c>
      <c r="M2500" s="22" t="s">
        <v>1552</v>
      </c>
      <c r="N2500" s="22" t="s">
        <v>589</v>
      </c>
      <c r="O2500" s="22">
        <v>0</v>
      </c>
      <c r="P2500" s="22">
        <v>1</v>
      </c>
      <c r="Q2500" s="22">
        <v>0</v>
      </c>
      <c r="R2500">
        <f>IFERROR(IF(I2500=1,VLOOKUP(F2500,Lookup!$A$2:$B$15,2,FALSE),0),0.5)</f>
        <v>0.5</v>
      </c>
      <c r="S2500">
        <f>IF(K2500=1,1,IFERROR(IF(H2500="pass",VLOOKUP(F2500,[1]Lookup!$D$2:$E$26,2,FALSE),0),1.6))</f>
        <v>0</v>
      </c>
      <c r="T2500" s="6">
        <v>0</v>
      </c>
      <c r="U2500" s="6">
        <f t="shared" si="39"/>
        <v>0.5</v>
      </c>
      <c r="V2500" t="s">
        <v>528</v>
      </c>
    </row>
    <row r="2501" spans="1:22" hidden="1">
      <c r="A2501">
        <v>1298</v>
      </c>
      <c r="B2501" s="22">
        <v>1</v>
      </c>
      <c r="C2501" s="22" t="s">
        <v>19</v>
      </c>
      <c r="D2501" s="22" t="s">
        <v>20</v>
      </c>
      <c r="E2501" s="22">
        <v>29</v>
      </c>
      <c r="F2501" s="22">
        <v>71</v>
      </c>
      <c r="G2501" s="22" t="s">
        <v>1585</v>
      </c>
      <c r="H2501" s="22" t="s">
        <v>587</v>
      </c>
      <c r="I2501" s="22">
        <v>1</v>
      </c>
      <c r="J2501" s="22">
        <v>0</v>
      </c>
      <c r="K2501" s="22">
        <v>0</v>
      </c>
      <c r="L2501" s="22">
        <v>0</v>
      </c>
      <c r="M2501" s="22" t="s">
        <v>1552</v>
      </c>
      <c r="N2501" s="22" t="s">
        <v>589</v>
      </c>
      <c r="O2501" s="22">
        <v>0</v>
      </c>
      <c r="P2501" s="22">
        <v>1</v>
      </c>
      <c r="Q2501" s="22">
        <v>0</v>
      </c>
      <c r="R2501">
        <f>IFERROR(IF(I2501=1,VLOOKUP(F2501,Lookup!$A$2:$B$15,2,FALSE),0),0.5)</f>
        <v>0.5</v>
      </c>
      <c r="S2501">
        <f>IF(K2501=1,1,IFERROR(IF(H2501="pass",VLOOKUP(F2501,[1]Lookup!$D$2:$E$26,2,FALSE),0),1.6))</f>
        <v>0</v>
      </c>
      <c r="T2501" s="6">
        <v>0</v>
      </c>
      <c r="U2501" s="6">
        <f t="shared" si="39"/>
        <v>0.5</v>
      </c>
      <c r="V2501" t="s">
        <v>528</v>
      </c>
    </row>
    <row r="2502" spans="1:22" hidden="1">
      <c r="A2502">
        <v>1304</v>
      </c>
      <c r="B2502" s="22">
        <v>1</v>
      </c>
      <c r="C2502" s="22" t="s">
        <v>20</v>
      </c>
      <c r="D2502" s="22" t="s">
        <v>19</v>
      </c>
      <c r="E2502" s="22">
        <v>75</v>
      </c>
      <c r="F2502" s="22">
        <v>25</v>
      </c>
      <c r="G2502" s="22" t="s">
        <v>1589</v>
      </c>
      <c r="H2502" s="22" t="s">
        <v>587</v>
      </c>
      <c r="I2502" s="22">
        <v>1</v>
      </c>
      <c r="J2502" s="22">
        <v>0</v>
      </c>
      <c r="K2502" s="22">
        <v>0</v>
      </c>
      <c r="L2502" s="22">
        <v>0</v>
      </c>
      <c r="M2502" s="22" t="s">
        <v>1538</v>
      </c>
      <c r="N2502" s="22" t="s">
        <v>589</v>
      </c>
      <c r="O2502" s="22">
        <v>0</v>
      </c>
      <c r="P2502" s="22">
        <v>1</v>
      </c>
      <c r="Q2502" s="22">
        <v>0</v>
      </c>
      <c r="R2502">
        <f>IFERROR(IF(I2502=1,VLOOKUP(F2502,Lookup!$A$2:$B$15,2,FALSE),0),0.5)</f>
        <v>0.5</v>
      </c>
      <c r="S2502">
        <f>IF(K2502=1,1,IFERROR(IF(H2502="pass",VLOOKUP(F2502,[1]Lookup!$D$2:$E$26,2,FALSE),0),1.6))</f>
        <v>0</v>
      </c>
      <c r="T2502" s="6">
        <v>0</v>
      </c>
      <c r="U2502" s="6">
        <f t="shared" si="39"/>
        <v>0.5</v>
      </c>
      <c r="V2502" t="s">
        <v>132</v>
      </c>
    </row>
    <row r="2503" spans="1:22" hidden="1">
      <c r="A2503">
        <v>1305</v>
      </c>
      <c r="B2503" s="22">
        <v>1</v>
      </c>
      <c r="C2503" s="22" t="s">
        <v>20</v>
      </c>
      <c r="D2503" s="22" t="s">
        <v>19</v>
      </c>
      <c r="E2503" s="22">
        <v>66</v>
      </c>
      <c r="F2503" s="22">
        <v>34</v>
      </c>
      <c r="G2503" s="22" t="s">
        <v>1590</v>
      </c>
      <c r="H2503" s="22" t="s">
        <v>587</v>
      </c>
      <c r="I2503" s="22">
        <v>1</v>
      </c>
      <c r="J2503" s="22">
        <v>0</v>
      </c>
      <c r="K2503" s="22">
        <v>0</v>
      </c>
      <c r="L2503" s="22">
        <v>0</v>
      </c>
      <c r="M2503" s="22" t="s">
        <v>1578</v>
      </c>
      <c r="N2503" s="22" t="s">
        <v>589</v>
      </c>
      <c r="O2503" s="22">
        <v>0</v>
      </c>
      <c r="P2503" s="22">
        <v>1</v>
      </c>
      <c r="Q2503" s="22">
        <v>0</v>
      </c>
      <c r="R2503">
        <f>IFERROR(IF(I2503=1,VLOOKUP(F2503,Lookup!$A$2:$B$15,2,FALSE),0),0.5)</f>
        <v>0.5</v>
      </c>
      <c r="S2503">
        <f>IF(K2503=1,1,IFERROR(IF(H2503="pass",VLOOKUP(F2503,[1]Lookup!$D$2:$E$26,2,FALSE),0),1.6))</f>
        <v>0</v>
      </c>
      <c r="T2503" s="6">
        <v>0</v>
      </c>
      <c r="U2503" s="6">
        <f t="shared" si="39"/>
        <v>0.5</v>
      </c>
      <c r="V2503" t="s">
        <v>120</v>
      </c>
    </row>
    <row r="2504" spans="1:22" hidden="1">
      <c r="A2504">
        <v>1306</v>
      </c>
      <c r="B2504" s="22">
        <v>1</v>
      </c>
      <c r="C2504" s="22" t="s">
        <v>20</v>
      </c>
      <c r="D2504" s="22" t="s">
        <v>19</v>
      </c>
      <c r="E2504" s="22">
        <v>60</v>
      </c>
      <c r="F2504" s="22">
        <v>40</v>
      </c>
      <c r="G2504" s="22" t="s">
        <v>1591</v>
      </c>
      <c r="H2504" s="22" t="s">
        <v>587</v>
      </c>
      <c r="I2504" s="22">
        <v>1</v>
      </c>
      <c r="J2504" s="22">
        <v>0</v>
      </c>
      <c r="K2504" s="22">
        <v>0</v>
      </c>
      <c r="L2504" s="22">
        <v>0</v>
      </c>
      <c r="M2504" s="22" t="s">
        <v>1578</v>
      </c>
      <c r="N2504" s="22" t="s">
        <v>589</v>
      </c>
      <c r="O2504" s="22">
        <v>0</v>
      </c>
      <c r="P2504" s="22">
        <v>1</v>
      </c>
      <c r="Q2504" s="22">
        <v>0</v>
      </c>
      <c r="R2504">
        <f>IFERROR(IF(I2504=1,VLOOKUP(F2504,Lookup!$A$2:$B$15,2,FALSE),0),0.5)</f>
        <v>0.5</v>
      </c>
      <c r="S2504">
        <f>IF(K2504=1,1,IFERROR(IF(H2504="pass",VLOOKUP(F2504,[1]Lookup!$D$2:$E$26,2,FALSE),0),1.6))</f>
        <v>0</v>
      </c>
      <c r="T2504" s="6">
        <v>0</v>
      </c>
      <c r="U2504" s="6">
        <f t="shared" si="39"/>
        <v>0.5</v>
      </c>
      <c r="V2504" t="s">
        <v>120</v>
      </c>
    </row>
    <row r="2505" spans="1:22" hidden="1">
      <c r="A2505">
        <v>1307</v>
      </c>
      <c r="B2505" s="22">
        <v>1</v>
      </c>
      <c r="C2505" s="22" t="s">
        <v>20</v>
      </c>
      <c r="D2505" s="22" t="s">
        <v>19</v>
      </c>
      <c r="E2505" s="22">
        <v>53</v>
      </c>
      <c r="F2505" s="22">
        <v>47</v>
      </c>
      <c r="G2505" s="22" t="s">
        <v>1592</v>
      </c>
      <c r="H2505" s="22" t="s">
        <v>587</v>
      </c>
      <c r="I2505" s="22">
        <v>1</v>
      </c>
      <c r="J2505" s="22">
        <v>0</v>
      </c>
      <c r="K2505" s="22">
        <v>0</v>
      </c>
      <c r="L2505" s="22">
        <v>0</v>
      </c>
      <c r="M2505" s="22" t="s">
        <v>1578</v>
      </c>
      <c r="N2505" s="22" t="s">
        <v>589</v>
      </c>
      <c r="O2505" s="22">
        <v>0</v>
      </c>
      <c r="P2505" s="22">
        <v>1</v>
      </c>
      <c r="Q2505" s="22">
        <v>0</v>
      </c>
      <c r="R2505">
        <f>IFERROR(IF(I2505=1,VLOOKUP(F2505,Lookup!$A$2:$B$15,2,FALSE),0),0.5)</f>
        <v>0.5</v>
      </c>
      <c r="S2505">
        <f>IF(K2505=1,1,IFERROR(IF(H2505="pass",VLOOKUP(F2505,[1]Lookup!$D$2:$E$26,2,FALSE),0),1.6))</f>
        <v>0</v>
      </c>
      <c r="T2505" s="6">
        <v>0</v>
      </c>
      <c r="U2505" s="6">
        <f t="shared" si="39"/>
        <v>0.5</v>
      </c>
      <c r="V2505" t="s">
        <v>120</v>
      </c>
    </row>
    <row r="2506" spans="1:22" hidden="1">
      <c r="A2506">
        <v>1311</v>
      </c>
      <c r="B2506" s="22">
        <v>1</v>
      </c>
      <c r="C2506" s="22" t="s">
        <v>19</v>
      </c>
      <c r="D2506" s="22" t="s">
        <v>20</v>
      </c>
      <c r="E2506" s="22">
        <v>48</v>
      </c>
      <c r="F2506" s="22">
        <v>52</v>
      </c>
      <c r="G2506" s="22" t="s">
        <v>1596</v>
      </c>
      <c r="H2506" s="22" t="s">
        <v>587</v>
      </c>
      <c r="I2506" s="22">
        <v>1</v>
      </c>
      <c r="J2506" s="22">
        <v>0</v>
      </c>
      <c r="K2506" s="22">
        <v>0</v>
      </c>
      <c r="L2506" s="22">
        <v>0</v>
      </c>
      <c r="M2506" s="22" t="s">
        <v>1530</v>
      </c>
      <c r="N2506" s="22" t="s">
        <v>589</v>
      </c>
      <c r="O2506" s="22">
        <v>0</v>
      </c>
      <c r="P2506" s="22">
        <v>1</v>
      </c>
      <c r="Q2506" s="22">
        <v>0</v>
      </c>
      <c r="R2506">
        <f>IFERROR(IF(I2506=1,VLOOKUP(F2506,Lookup!$A$2:$B$15,2,FALSE),0),0.5)</f>
        <v>0.5</v>
      </c>
      <c r="S2506">
        <f>IF(K2506=1,1,IFERROR(IF(H2506="pass",VLOOKUP(F2506,[1]Lookup!$D$2:$E$26,2,FALSE),0),1.6))</f>
        <v>0</v>
      </c>
      <c r="T2506" s="6">
        <v>0</v>
      </c>
      <c r="U2506" s="6">
        <f t="shared" si="39"/>
        <v>0.5</v>
      </c>
      <c r="V2506" t="s">
        <v>517</v>
      </c>
    </row>
    <row r="2507" spans="1:22" hidden="1">
      <c r="A2507">
        <v>1312</v>
      </c>
      <c r="B2507" s="22">
        <v>1</v>
      </c>
      <c r="C2507" s="22" t="s">
        <v>19</v>
      </c>
      <c r="D2507" s="22" t="s">
        <v>20</v>
      </c>
      <c r="E2507" s="22">
        <v>44</v>
      </c>
      <c r="F2507" s="22">
        <v>56</v>
      </c>
      <c r="G2507" s="22" t="s">
        <v>1597</v>
      </c>
      <c r="H2507" s="22" t="s">
        <v>587</v>
      </c>
      <c r="I2507" s="22">
        <v>1</v>
      </c>
      <c r="J2507" s="22">
        <v>0</v>
      </c>
      <c r="K2507" s="22">
        <v>0</v>
      </c>
      <c r="L2507" s="22">
        <v>0</v>
      </c>
      <c r="M2507" s="22" t="s">
        <v>1530</v>
      </c>
      <c r="N2507" s="22" t="s">
        <v>589</v>
      </c>
      <c r="O2507" s="22">
        <v>0</v>
      </c>
      <c r="P2507" s="22">
        <v>1</v>
      </c>
      <c r="Q2507" s="22">
        <v>0</v>
      </c>
      <c r="R2507">
        <f>IFERROR(IF(I2507=1,VLOOKUP(F2507,Lookup!$A$2:$B$15,2,FALSE),0),0.5)</f>
        <v>0.5</v>
      </c>
      <c r="S2507">
        <f>IF(K2507=1,1,IFERROR(IF(H2507="pass",VLOOKUP(F2507,[1]Lookup!$D$2:$E$26,2,FALSE),0),1.6))</f>
        <v>0</v>
      </c>
      <c r="T2507" s="6">
        <v>0</v>
      </c>
      <c r="U2507" s="6">
        <f t="shared" si="39"/>
        <v>0.5</v>
      </c>
      <c r="V2507" t="s">
        <v>517</v>
      </c>
    </row>
    <row r="2508" spans="1:22" hidden="1">
      <c r="A2508">
        <v>1319</v>
      </c>
      <c r="B2508" s="22">
        <v>1</v>
      </c>
      <c r="C2508" s="22" t="s">
        <v>19</v>
      </c>
      <c r="D2508" s="22" t="s">
        <v>20</v>
      </c>
      <c r="E2508" s="22">
        <v>7</v>
      </c>
      <c r="F2508" s="22">
        <v>93</v>
      </c>
      <c r="G2508" s="22" t="s">
        <v>1601</v>
      </c>
      <c r="H2508" s="22" t="s">
        <v>587</v>
      </c>
      <c r="I2508" s="22">
        <v>1</v>
      </c>
      <c r="J2508" s="22">
        <v>0</v>
      </c>
      <c r="K2508" s="22">
        <v>0</v>
      </c>
      <c r="L2508" s="22">
        <v>0</v>
      </c>
      <c r="M2508" s="22" t="s">
        <v>1530</v>
      </c>
      <c r="N2508" s="22" t="s">
        <v>589</v>
      </c>
      <c r="O2508" s="22">
        <v>0</v>
      </c>
      <c r="P2508" s="22">
        <v>1</v>
      </c>
      <c r="Q2508" s="22">
        <v>0</v>
      </c>
      <c r="R2508">
        <f>IFERROR(IF(I2508=1,VLOOKUP(F2508,Lookup!$A$2:$B$15,2,FALSE),0),0.5)</f>
        <v>1.2</v>
      </c>
      <c r="S2508">
        <f>IF(K2508=1,1,IFERROR(IF(H2508="pass",VLOOKUP(F2508,[1]Lookup!$D$2:$E$26,2,FALSE),0),1.6))</f>
        <v>0</v>
      </c>
      <c r="T2508" s="6">
        <v>0</v>
      </c>
      <c r="U2508" s="6">
        <f t="shared" si="39"/>
        <v>1.2</v>
      </c>
      <c r="V2508" t="s">
        <v>517</v>
      </c>
    </row>
    <row r="2509" spans="1:22" hidden="1">
      <c r="A2509">
        <v>1322</v>
      </c>
      <c r="B2509" s="22">
        <v>1</v>
      </c>
      <c r="C2509" s="22" t="s">
        <v>19</v>
      </c>
      <c r="D2509" s="22" t="s">
        <v>20</v>
      </c>
      <c r="E2509" s="22">
        <v>3</v>
      </c>
      <c r="F2509" s="22">
        <v>97</v>
      </c>
      <c r="G2509" s="22" t="s">
        <v>1602</v>
      </c>
      <c r="H2509" s="22" t="s">
        <v>587</v>
      </c>
      <c r="I2509" s="22">
        <v>1</v>
      </c>
      <c r="J2509" s="22">
        <v>0</v>
      </c>
      <c r="K2509" s="22">
        <v>0</v>
      </c>
      <c r="L2509" s="22">
        <v>0</v>
      </c>
      <c r="M2509" s="22" t="s">
        <v>1530</v>
      </c>
      <c r="N2509" s="22" t="s">
        <v>589</v>
      </c>
      <c r="O2509" s="22">
        <v>0</v>
      </c>
      <c r="P2509" s="22">
        <v>1</v>
      </c>
      <c r="Q2509" s="22">
        <v>0</v>
      </c>
      <c r="R2509">
        <f>IFERROR(IF(I2509=1,VLOOKUP(F2509,Lookup!$A$2:$B$15,2,FALSE),0),0.5)</f>
        <v>2.1</v>
      </c>
      <c r="S2509">
        <f>IF(K2509=1,1,IFERROR(IF(H2509="pass",VLOOKUP(F2509,[1]Lookup!$D$2:$E$26,2,FALSE),0),1.6))</f>
        <v>0</v>
      </c>
      <c r="T2509" s="6">
        <v>0</v>
      </c>
      <c r="U2509" s="6">
        <f t="shared" si="39"/>
        <v>2.1</v>
      </c>
      <c r="V2509" t="s">
        <v>517</v>
      </c>
    </row>
    <row r="2510" spans="1:22" hidden="1">
      <c r="A2510">
        <v>1343</v>
      </c>
      <c r="B2510" s="22">
        <v>1</v>
      </c>
      <c r="C2510" s="22" t="s">
        <v>20</v>
      </c>
      <c r="D2510" s="22" t="s">
        <v>19</v>
      </c>
      <c r="E2510" s="22">
        <v>75</v>
      </c>
      <c r="F2510" s="22">
        <v>25</v>
      </c>
      <c r="G2510" s="22" t="s">
        <v>1612</v>
      </c>
      <c r="H2510" s="22" t="s">
        <v>587</v>
      </c>
      <c r="I2510" s="22">
        <v>1</v>
      </c>
      <c r="J2510" s="22">
        <v>0</v>
      </c>
      <c r="K2510" s="22">
        <v>0</v>
      </c>
      <c r="L2510" s="22">
        <v>0</v>
      </c>
      <c r="M2510" s="22" t="s">
        <v>1570</v>
      </c>
      <c r="N2510" s="22" t="s">
        <v>589</v>
      </c>
      <c r="O2510" s="22">
        <v>0</v>
      </c>
      <c r="P2510" s="22">
        <v>1</v>
      </c>
      <c r="Q2510" s="22">
        <v>0</v>
      </c>
      <c r="R2510">
        <f>IFERROR(IF(I2510=1,VLOOKUP(F2510,Lookup!$A$2:$B$15,2,FALSE),0),0.5)</f>
        <v>0.5</v>
      </c>
      <c r="S2510">
        <f>IF(K2510=1,1,IFERROR(IF(H2510="pass",VLOOKUP(F2510,[1]Lookup!$D$2:$E$26,2,FALSE),0),1.6))</f>
        <v>0</v>
      </c>
      <c r="T2510" s="6">
        <v>0</v>
      </c>
      <c r="U2510" s="6">
        <f t="shared" si="39"/>
        <v>0.5</v>
      </c>
      <c r="V2510" t="s">
        <v>457</v>
      </c>
    </row>
    <row r="2511" spans="1:22" hidden="1">
      <c r="A2511">
        <v>1344</v>
      </c>
      <c r="B2511" s="22">
        <v>1</v>
      </c>
      <c r="C2511" s="22" t="s">
        <v>20</v>
      </c>
      <c r="D2511" s="22" t="s">
        <v>19</v>
      </c>
      <c r="E2511" s="22">
        <v>70</v>
      </c>
      <c r="F2511" s="22">
        <v>30</v>
      </c>
      <c r="G2511" s="22" t="s">
        <v>1613</v>
      </c>
      <c r="H2511" s="22" t="s">
        <v>587</v>
      </c>
      <c r="I2511" s="22">
        <v>1</v>
      </c>
      <c r="J2511" s="22">
        <v>0</v>
      </c>
      <c r="K2511" s="22">
        <v>0</v>
      </c>
      <c r="L2511" s="22">
        <v>0</v>
      </c>
      <c r="M2511" s="22" t="s">
        <v>1570</v>
      </c>
      <c r="N2511" s="22" t="s">
        <v>589</v>
      </c>
      <c r="O2511" s="22">
        <v>0</v>
      </c>
      <c r="P2511" s="22">
        <v>1</v>
      </c>
      <c r="Q2511" s="22">
        <v>0</v>
      </c>
      <c r="R2511">
        <f>IFERROR(IF(I2511=1,VLOOKUP(F2511,Lookup!$A$2:$B$15,2,FALSE),0),0.5)</f>
        <v>0.5</v>
      </c>
      <c r="S2511">
        <f>IF(K2511=1,1,IFERROR(IF(H2511="pass",VLOOKUP(F2511,[1]Lookup!$D$2:$E$26,2,FALSE),0),1.6))</f>
        <v>0</v>
      </c>
      <c r="T2511" s="6">
        <v>0</v>
      </c>
      <c r="U2511" s="6">
        <f t="shared" si="39"/>
        <v>0.5</v>
      </c>
      <c r="V2511" t="s">
        <v>457</v>
      </c>
    </row>
    <row r="2512" spans="1:22" hidden="1">
      <c r="A2512">
        <v>1347</v>
      </c>
      <c r="B2512" s="22">
        <v>1</v>
      </c>
      <c r="C2512" s="22" t="s">
        <v>19</v>
      </c>
      <c r="D2512" s="22" t="s">
        <v>20</v>
      </c>
      <c r="E2512" s="22">
        <v>72</v>
      </c>
      <c r="F2512" s="22">
        <v>28</v>
      </c>
      <c r="G2512" s="22" t="s">
        <v>1615</v>
      </c>
      <c r="H2512" s="22" t="s">
        <v>587</v>
      </c>
      <c r="I2512" s="22">
        <v>1</v>
      </c>
      <c r="J2512" s="22">
        <v>0</v>
      </c>
      <c r="K2512" s="22">
        <v>0</v>
      </c>
      <c r="L2512" s="22">
        <v>0</v>
      </c>
      <c r="M2512" s="22" t="s">
        <v>1552</v>
      </c>
      <c r="N2512" s="22" t="s">
        <v>589</v>
      </c>
      <c r="O2512" s="22">
        <v>0</v>
      </c>
      <c r="P2512" s="22">
        <v>1</v>
      </c>
      <c r="Q2512" s="22">
        <v>0</v>
      </c>
      <c r="R2512">
        <f>IFERROR(IF(I2512=1,VLOOKUP(F2512,Lookup!$A$2:$B$15,2,FALSE),0),0.5)</f>
        <v>0.5</v>
      </c>
      <c r="S2512">
        <f>IF(K2512=1,1,IFERROR(IF(H2512="pass",VLOOKUP(F2512,[1]Lookup!$D$2:$E$26,2,FALSE),0),1.6))</f>
        <v>0</v>
      </c>
      <c r="T2512" s="6">
        <v>0</v>
      </c>
      <c r="U2512" s="6">
        <f t="shared" si="39"/>
        <v>0.5</v>
      </c>
      <c r="V2512" t="s">
        <v>528</v>
      </c>
    </row>
    <row r="2513" spans="1:22" hidden="1">
      <c r="A2513">
        <v>1348</v>
      </c>
      <c r="B2513" s="22">
        <v>1</v>
      </c>
      <c r="C2513" s="22" t="s">
        <v>19</v>
      </c>
      <c r="D2513" s="22" t="s">
        <v>20</v>
      </c>
      <c r="E2513" s="22">
        <v>69</v>
      </c>
      <c r="F2513" s="22">
        <v>31</v>
      </c>
      <c r="G2513" s="22" t="s">
        <v>1616</v>
      </c>
      <c r="H2513" s="22" t="s">
        <v>587</v>
      </c>
      <c r="I2513" s="22">
        <v>1</v>
      </c>
      <c r="J2513" s="22">
        <v>0</v>
      </c>
      <c r="K2513" s="22">
        <v>0</v>
      </c>
      <c r="L2513" s="22">
        <v>0</v>
      </c>
      <c r="M2513" s="22" t="s">
        <v>1530</v>
      </c>
      <c r="N2513" s="22" t="s">
        <v>589</v>
      </c>
      <c r="O2513" s="22">
        <v>0</v>
      </c>
      <c r="P2513" s="22">
        <v>1</v>
      </c>
      <c r="Q2513" s="22">
        <v>0</v>
      </c>
      <c r="R2513">
        <f>IFERROR(IF(I2513=1,VLOOKUP(F2513,Lookup!$A$2:$B$15,2,FALSE),0),0.5)</f>
        <v>0.5</v>
      </c>
      <c r="S2513">
        <f>IF(K2513=1,1,IFERROR(IF(H2513="pass",VLOOKUP(F2513,[1]Lookup!$D$2:$E$26,2,FALSE),0),1.6))</f>
        <v>0</v>
      </c>
      <c r="T2513" s="6">
        <v>0</v>
      </c>
      <c r="U2513" s="6">
        <f t="shared" si="39"/>
        <v>0.5</v>
      </c>
      <c r="V2513" t="s">
        <v>517</v>
      </c>
    </row>
    <row r="2514" spans="1:22" hidden="1">
      <c r="A2514">
        <v>1351</v>
      </c>
      <c r="B2514" s="22">
        <v>1</v>
      </c>
      <c r="C2514" s="22" t="s">
        <v>19</v>
      </c>
      <c r="D2514" s="22" t="s">
        <v>20</v>
      </c>
      <c r="E2514" s="22">
        <v>50</v>
      </c>
      <c r="F2514" s="22">
        <v>50</v>
      </c>
      <c r="G2514" s="22" t="s">
        <v>1619</v>
      </c>
      <c r="H2514" s="22" t="s">
        <v>587</v>
      </c>
      <c r="I2514" s="22">
        <v>1</v>
      </c>
      <c r="J2514" s="22">
        <v>0</v>
      </c>
      <c r="K2514" s="22">
        <v>0</v>
      </c>
      <c r="L2514" s="22">
        <v>0</v>
      </c>
      <c r="M2514" s="22" t="s">
        <v>1530</v>
      </c>
      <c r="N2514" s="22" t="s">
        <v>589</v>
      </c>
      <c r="O2514" s="22">
        <v>0</v>
      </c>
      <c r="P2514" s="22">
        <v>1</v>
      </c>
      <c r="Q2514" s="22">
        <v>0</v>
      </c>
      <c r="R2514">
        <f>IFERROR(IF(I2514=1,VLOOKUP(F2514,Lookup!$A$2:$B$15,2,FALSE),0),0.5)</f>
        <v>0.5</v>
      </c>
      <c r="S2514">
        <f>IF(K2514=1,1,IFERROR(IF(H2514="pass",VLOOKUP(F2514,[1]Lookup!$D$2:$E$26,2,FALSE),0),1.6))</f>
        <v>0</v>
      </c>
      <c r="T2514" s="6">
        <v>0</v>
      </c>
      <c r="U2514" s="6">
        <f t="shared" si="39"/>
        <v>0.5</v>
      </c>
      <c r="V2514" t="s">
        <v>517</v>
      </c>
    </row>
    <row r="2515" spans="1:22" hidden="1">
      <c r="A2515">
        <v>1352</v>
      </c>
      <c r="B2515" s="22">
        <v>1</v>
      </c>
      <c r="C2515" s="22" t="s">
        <v>19</v>
      </c>
      <c r="D2515" s="22" t="s">
        <v>20</v>
      </c>
      <c r="E2515" s="22">
        <v>50</v>
      </c>
      <c r="F2515" s="22">
        <v>50</v>
      </c>
      <c r="G2515" s="22" t="s">
        <v>1620</v>
      </c>
      <c r="H2515" s="22" t="s">
        <v>587</v>
      </c>
      <c r="I2515" s="22">
        <v>1</v>
      </c>
      <c r="J2515" s="22">
        <v>0</v>
      </c>
      <c r="K2515" s="22">
        <v>0</v>
      </c>
      <c r="L2515" s="22">
        <v>0</v>
      </c>
      <c r="M2515" s="22" t="s">
        <v>1530</v>
      </c>
      <c r="N2515" s="22" t="s">
        <v>589</v>
      </c>
      <c r="O2515" s="22">
        <v>0</v>
      </c>
      <c r="P2515" s="22">
        <v>1</v>
      </c>
      <c r="Q2515" s="22">
        <v>0</v>
      </c>
      <c r="R2515">
        <f>IFERROR(IF(I2515=1,VLOOKUP(F2515,Lookup!$A$2:$B$15,2,FALSE),0),0.5)</f>
        <v>0.5</v>
      </c>
      <c r="S2515">
        <f>IF(K2515=1,1,IFERROR(IF(H2515="pass",VLOOKUP(F2515,[1]Lookup!$D$2:$E$26,2,FALSE),0),1.6))</f>
        <v>0</v>
      </c>
      <c r="T2515" s="6">
        <v>0</v>
      </c>
      <c r="U2515" s="6">
        <f t="shared" si="39"/>
        <v>0.5</v>
      </c>
      <c r="V2515" t="s">
        <v>517</v>
      </c>
    </row>
    <row r="2516" spans="1:22" hidden="1">
      <c r="A2516">
        <v>1355</v>
      </c>
      <c r="B2516" s="22">
        <v>1</v>
      </c>
      <c r="C2516" s="22" t="s">
        <v>20</v>
      </c>
      <c r="D2516" s="22" t="s">
        <v>19</v>
      </c>
      <c r="E2516" s="22">
        <v>89</v>
      </c>
      <c r="F2516" s="22">
        <v>11</v>
      </c>
      <c r="G2516" s="22" t="s">
        <v>1622</v>
      </c>
      <c r="H2516" s="22" t="s">
        <v>587</v>
      </c>
      <c r="I2516" s="22">
        <v>1</v>
      </c>
      <c r="J2516" s="22">
        <v>0</v>
      </c>
      <c r="K2516" s="22">
        <v>0</v>
      </c>
      <c r="L2516" s="22">
        <v>0</v>
      </c>
      <c r="M2516" s="22" t="s">
        <v>1578</v>
      </c>
      <c r="N2516" s="22" t="s">
        <v>589</v>
      </c>
      <c r="O2516" s="22">
        <v>0</v>
      </c>
      <c r="P2516" s="22">
        <v>1</v>
      </c>
      <c r="Q2516" s="22">
        <v>0</v>
      </c>
      <c r="R2516">
        <f>IFERROR(IF(I2516=1,VLOOKUP(F2516,Lookup!$A$2:$B$15,2,FALSE),0),0.5)</f>
        <v>0.5</v>
      </c>
      <c r="S2516">
        <f>IF(K2516=1,1,IFERROR(IF(H2516="pass",VLOOKUP(F2516,[1]Lookup!$D$2:$E$26,2,FALSE),0),1.6))</f>
        <v>0</v>
      </c>
      <c r="T2516" s="6">
        <v>0</v>
      </c>
      <c r="U2516" s="6">
        <f t="shared" si="39"/>
        <v>0.5</v>
      </c>
      <c r="V2516" t="s">
        <v>120</v>
      </c>
    </row>
    <row r="2517" spans="1:22" hidden="1">
      <c r="A2517">
        <v>1358</v>
      </c>
      <c r="B2517" s="22">
        <v>1</v>
      </c>
      <c r="C2517" s="22" t="s">
        <v>19</v>
      </c>
      <c r="D2517" s="22" t="s">
        <v>20</v>
      </c>
      <c r="E2517" s="22">
        <v>68</v>
      </c>
      <c r="F2517" s="22">
        <v>32</v>
      </c>
      <c r="G2517" s="22" t="s">
        <v>1624</v>
      </c>
      <c r="H2517" s="22" t="s">
        <v>587</v>
      </c>
      <c r="I2517" s="22">
        <v>1</v>
      </c>
      <c r="J2517" s="22">
        <v>0</v>
      </c>
      <c r="K2517" s="22">
        <v>0</v>
      </c>
      <c r="L2517" s="22">
        <v>0</v>
      </c>
      <c r="M2517" s="22" t="s">
        <v>1549</v>
      </c>
      <c r="N2517" s="22" t="s">
        <v>589</v>
      </c>
      <c r="O2517" s="22">
        <v>0</v>
      </c>
      <c r="P2517" s="22">
        <v>1</v>
      </c>
      <c r="Q2517" s="22">
        <v>0</v>
      </c>
      <c r="R2517">
        <f>IFERROR(IF(I2517=1,VLOOKUP(F2517,Lookup!$A$2:$B$15,2,FALSE),0),0.5)</f>
        <v>0.5</v>
      </c>
      <c r="S2517">
        <f>IF(K2517=1,1,IFERROR(IF(H2517="pass",VLOOKUP(F2517,[1]Lookup!$D$2:$E$26,2,FALSE),0),1.6))</f>
        <v>0</v>
      </c>
      <c r="T2517" s="6">
        <v>0</v>
      </c>
      <c r="U2517" s="6">
        <f t="shared" si="39"/>
        <v>0.5</v>
      </c>
      <c r="V2517" t="s">
        <v>76</v>
      </c>
    </row>
    <row r="2518" spans="1:22" hidden="1">
      <c r="A2518">
        <v>1359</v>
      </c>
      <c r="B2518" s="22">
        <v>1</v>
      </c>
      <c r="C2518" s="22" t="s">
        <v>19</v>
      </c>
      <c r="D2518" s="22" t="s">
        <v>20</v>
      </c>
      <c r="E2518" s="22">
        <v>63</v>
      </c>
      <c r="F2518" s="22">
        <v>37</v>
      </c>
      <c r="G2518" s="22" t="s">
        <v>1625</v>
      </c>
      <c r="H2518" s="22" t="s">
        <v>587</v>
      </c>
      <c r="I2518" s="22">
        <v>1</v>
      </c>
      <c r="J2518" s="22">
        <v>0</v>
      </c>
      <c r="K2518" s="22">
        <v>0</v>
      </c>
      <c r="L2518" s="22">
        <v>0</v>
      </c>
      <c r="M2518" s="22" t="s">
        <v>1552</v>
      </c>
      <c r="N2518" s="22" t="s">
        <v>589</v>
      </c>
      <c r="O2518" s="22">
        <v>0</v>
      </c>
      <c r="P2518" s="22">
        <v>1</v>
      </c>
      <c r="Q2518" s="22">
        <v>0</v>
      </c>
      <c r="R2518">
        <f>IFERROR(IF(I2518=1,VLOOKUP(F2518,Lookup!$A$2:$B$15,2,FALSE),0),0.5)</f>
        <v>0.5</v>
      </c>
      <c r="S2518">
        <f>IF(K2518=1,1,IFERROR(IF(H2518="pass",VLOOKUP(F2518,[1]Lookup!$D$2:$E$26,2,FALSE),0),1.6))</f>
        <v>0</v>
      </c>
      <c r="T2518" s="6">
        <v>0</v>
      </c>
      <c r="U2518" s="6">
        <f t="shared" si="39"/>
        <v>0.5</v>
      </c>
      <c r="V2518" t="s">
        <v>528</v>
      </c>
    </row>
    <row r="2519" spans="1:22" hidden="1">
      <c r="A2519">
        <v>1361</v>
      </c>
      <c r="B2519" s="22">
        <v>1</v>
      </c>
      <c r="C2519" s="22" t="s">
        <v>19</v>
      </c>
      <c r="D2519" s="22" t="s">
        <v>20</v>
      </c>
      <c r="E2519" s="22">
        <v>60</v>
      </c>
      <c r="F2519" s="22">
        <v>40</v>
      </c>
      <c r="G2519" s="22" t="s">
        <v>1626</v>
      </c>
      <c r="H2519" s="22" t="s">
        <v>587</v>
      </c>
      <c r="I2519" s="22">
        <v>1</v>
      </c>
      <c r="J2519" s="22">
        <v>0</v>
      </c>
      <c r="K2519" s="22">
        <v>0</v>
      </c>
      <c r="L2519" s="22">
        <v>0</v>
      </c>
      <c r="M2519" s="22" t="s">
        <v>1549</v>
      </c>
      <c r="N2519" s="22" t="s">
        <v>589</v>
      </c>
      <c r="O2519" s="22">
        <v>0</v>
      </c>
      <c r="P2519" s="22">
        <v>1</v>
      </c>
      <c r="Q2519" s="22">
        <v>0</v>
      </c>
      <c r="R2519">
        <f>IFERROR(IF(I2519=1,VLOOKUP(F2519,Lookup!$A$2:$B$15,2,FALSE),0),0.5)</f>
        <v>0.5</v>
      </c>
      <c r="S2519">
        <f>IF(K2519=1,1,IFERROR(IF(H2519="pass",VLOOKUP(F2519,[1]Lookup!$D$2:$E$26,2,FALSE),0),1.6))</f>
        <v>0</v>
      </c>
      <c r="T2519" s="6">
        <v>0</v>
      </c>
      <c r="U2519" s="6">
        <f t="shared" si="39"/>
        <v>0.5</v>
      </c>
      <c r="V2519" t="s">
        <v>76</v>
      </c>
    </row>
    <row r="2520" spans="1:22" hidden="1">
      <c r="A2520">
        <v>1363</v>
      </c>
      <c r="B2520" s="22">
        <v>1</v>
      </c>
      <c r="C2520" s="22" t="s">
        <v>19</v>
      </c>
      <c r="D2520" s="22" t="s">
        <v>20</v>
      </c>
      <c r="E2520" s="22">
        <v>54</v>
      </c>
      <c r="F2520" s="22">
        <v>46</v>
      </c>
      <c r="G2520" s="22" t="s">
        <v>1628</v>
      </c>
      <c r="H2520" s="22" t="s">
        <v>587</v>
      </c>
      <c r="I2520" s="22">
        <v>1</v>
      </c>
      <c r="J2520" s="22">
        <v>0</v>
      </c>
      <c r="K2520" s="22">
        <v>0</v>
      </c>
      <c r="L2520" s="22">
        <v>0</v>
      </c>
      <c r="M2520" s="22" t="s">
        <v>1530</v>
      </c>
      <c r="N2520" s="22" t="s">
        <v>589</v>
      </c>
      <c r="O2520" s="22">
        <v>0</v>
      </c>
      <c r="P2520" s="22">
        <v>1</v>
      </c>
      <c r="Q2520" s="22">
        <v>0</v>
      </c>
      <c r="R2520">
        <f>IFERROR(IF(I2520=1,VLOOKUP(F2520,Lookup!$A$2:$B$15,2,FALSE),0),0.5)</f>
        <v>0.5</v>
      </c>
      <c r="S2520">
        <f>IF(K2520=1,1,IFERROR(IF(H2520="pass",VLOOKUP(F2520,[1]Lookup!$D$2:$E$26,2,FALSE),0),1.6))</f>
        <v>0</v>
      </c>
      <c r="T2520" s="6">
        <v>0</v>
      </c>
      <c r="U2520" s="6">
        <f t="shared" si="39"/>
        <v>0.5</v>
      </c>
      <c r="V2520" t="s">
        <v>517</v>
      </c>
    </row>
    <row r="2521" spans="1:22" hidden="1">
      <c r="A2521">
        <v>1364</v>
      </c>
      <c r="B2521" s="22">
        <v>1</v>
      </c>
      <c r="C2521" s="22" t="s">
        <v>19</v>
      </c>
      <c r="D2521" s="22" t="s">
        <v>20</v>
      </c>
      <c r="E2521" s="22">
        <v>43</v>
      </c>
      <c r="F2521" s="22">
        <v>57</v>
      </c>
      <c r="G2521" s="22" t="s">
        <v>1629</v>
      </c>
      <c r="H2521" s="22" t="s">
        <v>587</v>
      </c>
      <c r="I2521" s="22">
        <v>1</v>
      </c>
      <c r="J2521" s="22">
        <v>0</v>
      </c>
      <c r="K2521" s="22">
        <v>0</v>
      </c>
      <c r="L2521" s="22">
        <v>0</v>
      </c>
      <c r="M2521" s="22" t="s">
        <v>1530</v>
      </c>
      <c r="N2521" s="22" t="s">
        <v>589</v>
      </c>
      <c r="O2521" s="22">
        <v>0</v>
      </c>
      <c r="P2521" s="22">
        <v>1</v>
      </c>
      <c r="Q2521" s="22">
        <v>0</v>
      </c>
      <c r="R2521">
        <f>IFERROR(IF(I2521=1,VLOOKUP(F2521,Lookup!$A$2:$B$15,2,FALSE),0),0.5)</f>
        <v>0.5</v>
      </c>
      <c r="S2521">
        <f>IF(K2521=1,1,IFERROR(IF(H2521="pass",VLOOKUP(F2521,[1]Lookup!$D$2:$E$26,2,FALSE),0),1.6))</f>
        <v>0</v>
      </c>
      <c r="T2521" s="6">
        <v>0</v>
      </c>
      <c r="U2521" s="6">
        <f t="shared" si="39"/>
        <v>0.5</v>
      </c>
      <c r="V2521" t="s">
        <v>517</v>
      </c>
    </row>
    <row r="2522" spans="1:22" hidden="1">
      <c r="A2522">
        <v>1365</v>
      </c>
      <c r="B2522" s="22">
        <v>1</v>
      </c>
      <c r="C2522" s="22" t="s">
        <v>19</v>
      </c>
      <c r="D2522" s="22" t="s">
        <v>20</v>
      </c>
      <c r="E2522" s="22">
        <v>39</v>
      </c>
      <c r="F2522" s="22">
        <v>61</v>
      </c>
      <c r="G2522" s="22" t="s">
        <v>1630</v>
      </c>
      <c r="H2522" s="22" t="s">
        <v>587</v>
      </c>
      <c r="I2522" s="22">
        <v>1</v>
      </c>
      <c r="J2522" s="22">
        <v>0</v>
      </c>
      <c r="K2522" s="22">
        <v>0</v>
      </c>
      <c r="L2522" s="22">
        <v>0</v>
      </c>
      <c r="M2522" s="22" t="s">
        <v>1530</v>
      </c>
      <c r="N2522" s="22" t="s">
        <v>589</v>
      </c>
      <c r="O2522" s="22">
        <v>0</v>
      </c>
      <c r="P2522" s="22">
        <v>1</v>
      </c>
      <c r="Q2522" s="22">
        <v>0</v>
      </c>
      <c r="R2522">
        <f>IFERROR(IF(I2522=1,VLOOKUP(F2522,Lookup!$A$2:$B$15,2,FALSE),0),0.5)</f>
        <v>0.5</v>
      </c>
      <c r="S2522">
        <f>IF(K2522=1,1,IFERROR(IF(H2522="pass",VLOOKUP(F2522,[1]Lookup!$D$2:$E$26,2,FALSE),0),1.6))</f>
        <v>0</v>
      </c>
      <c r="T2522" s="6">
        <v>0</v>
      </c>
      <c r="U2522" s="6">
        <f t="shared" si="39"/>
        <v>0.5</v>
      </c>
      <c r="V2522" t="s">
        <v>517</v>
      </c>
    </row>
    <row r="2523" spans="1:22" hidden="1">
      <c r="A2523">
        <v>1367</v>
      </c>
      <c r="B2523" s="22">
        <v>1</v>
      </c>
      <c r="C2523" s="22" t="s">
        <v>19</v>
      </c>
      <c r="D2523" s="22" t="s">
        <v>20</v>
      </c>
      <c r="E2523" s="22">
        <v>5</v>
      </c>
      <c r="F2523" s="22">
        <v>95</v>
      </c>
      <c r="G2523" s="22" t="s">
        <v>1632</v>
      </c>
      <c r="H2523" s="22" t="s">
        <v>587</v>
      </c>
      <c r="I2523" s="22">
        <v>1</v>
      </c>
      <c r="J2523" s="22">
        <v>0</v>
      </c>
      <c r="K2523" s="22">
        <v>0</v>
      </c>
      <c r="L2523" s="22">
        <v>0</v>
      </c>
      <c r="M2523" s="22" t="s">
        <v>1552</v>
      </c>
      <c r="N2523" s="22" t="s">
        <v>589</v>
      </c>
      <c r="O2523" s="22">
        <v>0</v>
      </c>
      <c r="P2523" s="22">
        <v>1</v>
      </c>
      <c r="Q2523" s="22">
        <v>0</v>
      </c>
      <c r="R2523">
        <f>IFERROR(IF(I2523=1,VLOOKUP(F2523,Lookup!$A$2:$B$15,2,FALSE),0),0.5)</f>
        <v>1.4</v>
      </c>
      <c r="S2523">
        <f>IF(K2523=1,1,IFERROR(IF(H2523="pass",VLOOKUP(F2523,[1]Lookup!$D$2:$E$26,2,FALSE),0),1.6))</f>
        <v>0</v>
      </c>
      <c r="T2523" s="6">
        <v>0</v>
      </c>
      <c r="U2523" s="6">
        <f t="shared" si="39"/>
        <v>1.4</v>
      </c>
      <c r="V2523" t="s">
        <v>528</v>
      </c>
    </row>
    <row r="2524" spans="1:22" hidden="1">
      <c r="A2524">
        <v>1376</v>
      </c>
      <c r="B2524" s="22">
        <v>1</v>
      </c>
      <c r="C2524" s="22" t="s">
        <v>19</v>
      </c>
      <c r="D2524" s="22" t="s">
        <v>20</v>
      </c>
      <c r="E2524" s="22">
        <v>78</v>
      </c>
      <c r="F2524" s="22">
        <v>22</v>
      </c>
      <c r="G2524" s="22" t="s">
        <v>1637</v>
      </c>
      <c r="H2524" s="22" t="s">
        <v>587</v>
      </c>
      <c r="I2524" s="22">
        <v>1</v>
      </c>
      <c r="J2524" s="22">
        <v>0</v>
      </c>
      <c r="K2524" s="22">
        <v>0</v>
      </c>
      <c r="L2524" s="22">
        <v>0</v>
      </c>
      <c r="M2524" s="22" t="s">
        <v>1530</v>
      </c>
      <c r="N2524" s="22" t="s">
        <v>589</v>
      </c>
      <c r="O2524" s="22">
        <v>0</v>
      </c>
      <c r="P2524" s="22">
        <v>1</v>
      </c>
      <c r="Q2524" s="22">
        <v>0</v>
      </c>
      <c r="R2524">
        <f>IFERROR(IF(I2524=1,VLOOKUP(F2524,Lookup!$A$2:$B$15,2,FALSE),0),0.5)</f>
        <v>0.5</v>
      </c>
      <c r="S2524">
        <f>IF(K2524=1,1,IFERROR(IF(H2524="pass",VLOOKUP(F2524,[1]Lookup!$D$2:$E$26,2,FALSE),0),1.6))</f>
        <v>0</v>
      </c>
      <c r="T2524" s="6">
        <v>0</v>
      </c>
      <c r="U2524" s="6">
        <f t="shared" si="39"/>
        <v>0.5</v>
      </c>
      <c r="V2524" t="s">
        <v>517</v>
      </c>
    </row>
    <row r="2525" spans="1:22" hidden="1">
      <c r="A2525">
        <v>1377</v>
      </c>
      <c r="B2525" s="22">
        <v>1</v>
      </c>
      <c r="C2525" s="22" t="s">
        <v>19</v>
      </c>
      <c r="D2525" s="22" t="s">
        <v>20</v>
      </c>
      <c r="E2525" s="22">
        <v>76</v>
      </c>
      <c r="F2525" s="22">
        <v>24</v>
      </c>
      <c r="G2525" s="22" t="s">
        <v>1638</v>
      </c>
      <c r="H2525" s="22" t="s">
        <v>587</v>
      </c>
      <c r="I2525" s="22">
        <v>1</v>
      </c>
      <c r="J2525" s="22">
        <v>0</v>
      </c>
      <c r="K2525" s="22">
        <v>0</v>
      </c>
      <c r="L2525" s="22">
        <v>0</v>
      </c>
      <c r="M2525" s="22" t="s">
        <v>1530</v>
      </c>
      <c r="N2525" s="22" t="s">
        <v>589</v>
      </c>
      <c r="O2525" s="22">
        <v>0</v>
      </c>
      <c r="P2525" s="22">
        <v>1</v>
      </c>
      <c r="Q2525" s="22">
        <v>0</v>
      </c>
      <c r="R2525">
        <f>IFERROR(IF(I2525=1,VLOOKUP(F2525,Lookup!$A$2:$B$15,2,FALSE),0),0.5)</f>
        <v>0.5</v>
      </c>
      <c r="S2525">
        <f>IF(K2525=1,1,IFERROR(IF(H2525="pass",VLOOKUP(F2525,[1]Lookup!$D$2:$E$26,2,FALSE),0),1.6))</f>
        <v>0</v>
      </c>
      <c r="T2525" s="6">
        <v>0</v>
      </c>
      <c r="U2525" s="6">
        <f t="shared" si="39"/>
        <v>0.5</v>
      </c>
      <c r="V2525" t="s">
        <v>517</v>
      </c>
    </row>
    <row r="2526" spans="1:22" hidden="1">
      <c r="A2526">
        <v>1386</v>
      </c>
      <c r="B2526" s="22">
        <v>1</v>
      </c>
      <c r="C2526" s="22" t="s">
        <v>19</v>
      </c>
      <c r="D2526" s="22" t="s">
        <v>20</v>
      </c>
      <c r="E2526" s="22">
        <v>56</v>
      </c>
      <c r="F2526" s="22">
        <v>44</v>
      </c>
      <c r="G2526" s="22" t="s">
        <v>1643</v>
      </c>
      <c r="H2526" s="22" t="s">
        <v>587</v>
      </c>
      <c r="I2526" s="22">
        <v>1</v>
      </c>
      <c r="J2526" s="22">
        <v>0</v>
      </c>
      <c r="K2526" s="22">
        <v>0</v>
      </c>
      <c r="L2526" s="22">
        <v>0</v>
      </c>
      <c r="M2526" s="22" t="s">
        <v>1530</v>
      </c>
      <c r="N2526" s="22" t="s">
        <v>589</v>
      </c>
      <c r="O2526" s="22">
        <v>0</v>
      </c>
      <c r="P2526" s="22">
        <v>1</v>
      </c>
      <c r="Q2526" s="22">
        <v>0</v>
      </c>
      <c r="R2526">
        <f>IFERROR(IF(I2526=1,VLOOKUP(F2526,Lookup!$A$2:$B$15,2,FALSE),0),0.5)</f>
        <v>0.5</v>
      </c>
      <c r="S2526">
        <f>IF(K2526=1,1,IFERROR(IF(H2526="pass",VLOOKUP(F2526,[1]Lookup!$D$2:$E$26,2,FALSE),0),1.6))</f>
        <v>0</v>
      </c>
      <c r="T2526" s="6">
        <v>0</v>
      </c>
      <c r="U2526" s="6">
        <f t="shared" si="39"/>
        <v>0.5</v>
      </c>
      <c r="V2526" t="s">
        <v>517</v>
      </c>
    </row>
    <row r="2527" spans="1:22" hidden="1">
      <c r="A2527">
        <v>1387</v>
      </c>
      <c r="B2527" s="22">
        <v>1</v>
      </c>
      <c r="C2527" s="22" t="s">
        <v>19</v>
      </c>
      <c r="D2527" s="22" t="s">
        <v>20</v>
      </c>
      <c r="E2527" s="22">
        <v>47</v>
      </c>
      <c r="F2527" s="22">
        <v>53</v>
      </c>
      <c r="G2527" s="22" t="s">
        <v>1644</v>
      </c>
      <c r="H2527" s="22" t="s">
        <v>587</v>
      </c>
      <c r="I2527" s="22">
        <v>1</v>
      </c>
      <c r="J2527" s="22">
        <v>0</v>
      </c>
      <c r="K2527" s="22">
        <v>0</v>
      </c>
      <c r="L2527" s="22">
        <v>0</v>
      </c>
      <c r="M2527" s="22" t="s">
        <v>1552</v>
      </c>
      <c r="N2527" s="22" t="s">
        <v>589</v>
      </c>
      <c r="O2527" s="22">
        <v>0</v>
      </c>
      <c r="P2527" s="22">
        <v>1</v>
      </c>
      <c r="Q2527" s="22">
        <v>0</v>
      </c>
      <c r="R2527">
        <f>IFERROR(IF(I2527=1,VLOOKUP(F2527,Lookup!$A$2:$B$15,2,FALSE),0),0.5)</f>
        <v>0.5</v>
      </c>
      <c r="S2527">
        <f>IF(K2527=1,1,IFERROR(IF(H2527="pass",VLOOKUP(F2527,[1]Lookup!$D$2:$E$26,2,FALSE),0),1.6))</f>
        <v>0</v>
      </c>
      <c r="T2527" s="6">
        <v>0</v>
      </c>
      <c r="U2527" s="6">
        <f t="shared" si="39"/>
        <v>0.5</v>
      </c>
      <c r="V2527" t="s">
        <v>528</v>
      </c>
    </row>
    <row r="2528" spans="1:22" hidden="1">
      <c r="A2528">
        <v>1389</v>
      </c>
      <c r="B2528" s="22">
        <v>1</v>
      </c>
      <c r="C2528" s="22" t="s">
        <v>19</v>
      </c>
      <c r="D2528" s="22" t="s">
        <v>20</v>
      </c>
      <c r="E2528" s="22">
        <v>11</v>
      </c>
      <c r="F2528" s="22">
        <v>89</v>
      </c>
      <c r="G2528" s="22" t="s">
        <v>1645</v>
      </c>
      <c r="H2528" s="22" t="s">
        <v>587</v>
      </c>
      <c r="I2528" s="22">
        <v>1</v>
      </c>
      <c r="J2528" s="22">
        <v>0</v>
      </c>
      <c r="K2528" s="22">
        <v>0</v>
      </c>
      <c r="L2528" s="22">
        <v>0</v>
      </c>
      <c r="M2528" s="22" t="s">
        <v>1530</v>
      </c>
      <c r="N2528" s="22" t="s">
        <v>589</v>
      </c>
      <c r="O2528" s="22">
        <v>0</v>
      </c>
      <c r="P2528" s="22">
        <v>1</v>
      </c>
      <c r="Q2528" s="22">
        <v>0</v>
      </c>
      <c r="R2528">
        <f>IFERROR(IF(I2528=1,VLOOKUP(F2528,Lookup!$A$2:$B$15,2,FALSE),0),0.5)</f>
        <v>0.7</v>
      </c>
      <c r="S2528">
        <f>IF(K2528=1,1,IFERROR(IF(H2528="pass",VLOOKUP(F2528,[1]Lookup!$D$2:$E$26,2,FALSE),0),1.6))</f>
        <v>0</v>
      </c>
      <c r="T2528" s="6">
        <v>0</v>
      </c>
      <c r="U2528" s="6">
        <f t="shared" si="39"/>
        <v>0.7</v>
      </c>
      <c r="V2528" t="s">
        <v>517</v>
      </c>
    </row>
    <row r="2529" spans="1:22" hidden="1">
      <c r="A2529">
        <v>1403</v>
      </c>
      <c r="B2529" s="22">
        <v>1</v>
      </c>
      <c r="C2529" s="22" t="s">
        <v>19</v>
      </c>
      <c r="D2529" s="22" t="s">
        <v>20</v>
      </c>
      <c r="E2529" s="22">
        <v>76</v>
      </c>
      <c r="F2529" s="22">
        <v>24</v>
      </c>
      <c r="G2529" s="22" t="s">
        <v>1656</v>
      </c>
      <c r="H2529" s="22" t="s">
        <v>587</v>
      </c>
      <c r="I2529" s="22">
        <v>1</v>
      </c>
      <c r="J2529" s="22">
        <v>0</v>
      </c>
      <c r="K2529" s="22">
        <v>0</v>
      </c>
      <c r="L2529" s="22">
        <v>0</v>
      </c>
      <c r="M2529" s="22" t="s">
        <v>1552</v>
      </c>
      <c r="N2529" s="22" t="s">
        <v>589</v>
      </c>
      <c r="O2529" s="22">
        <v>0</v>
      </c>
      <c r="P2529" s="22">
        <v>1</v>
      </c>
      <c r="Q2529" s="22">
        <v>0</v>
      </c>
      <c r="R2529">
        <f>IFERROR(IF(I2529=1,VLOOKUP(F2529,Lookup!$A$2:$B$15,2,FALSE),0),0.5)</f>
        <v>0.5</v>
      </c>
      <c r="S2529">
        <f>IF(K2529=1,1,IFERROR(IF(H2529="pass",VLOOKUP(F2529,[1]Lookup!$D$2:$E$26,2,FALSE),0),1.6))</f>
        <v>0</v>
      </c>
      <c r="T2529" s="6">
        <v>0</v>
      </c>
      <c r="U2529" s="6">
        <f t="shared" si="39"/>
        <v>0.5</v>
      </c>
      <c r="V2529" t="s">
        <v>528</v>
      </c>
    </row>
    <row r="2530" spans="1:22" hidden="1">
      <c r="A2530">
        <v>1405</v>
      </c>
      <c r="B2530" s="22">
        <v>1</v>
      </c>
      <c r="C2530" s="22" t="s">
        <v>19</v>
      </c>
      <c r="D2530" s="22" t="s">
        <v>20</v>
      </c>
      <c r="E2530" s="22">
        <v>67</v>
      </c>
      <c r="F2530" s="22">
        <v>33</v>
      </c>
      <c r="G2530" s="22" t="s">
        <v>1658</v>
      </c>
      <c r="H2530" s="22" t="s">
        <v>587</v>
      </c>
      <c r="I2530" s="22">
        <v>1</v>
      </c>
      <c r="J2530" s="22">
        <v>0</v>
      </c>
      <c r="K2530" s="22">
        <v>0</v>
      </c>
      <c r="L2530" s="22">
        <v>0</v>
      </c>
      <c r="M2530" s="22" t="s">
        <v>1530</v>
      </c>
      <c r="N2530" s="22" t="s">
        <v>589</v>
      </c>
      <c r="O2530" s="22">
        <v>0</v>
      </c>
      <c r="P2530" s="22">
        <v>1</v>
      </c>
      <c r="Q2530" s="22">
        <v>0</v>
      </c>
      <c r="R2530">
        <f>IFERROR(IF(I2530=1,VLOOKUP(F2530,Lookup!$A$2:$B$15,2,FALSE),0),0.5)</f>
        <v>0.5</v>
      </c>
      <c r="S2530">
        <f>IF(K2530=1,1,IFERROR(IF(H2530="pass",VLOOKUP(F2530,[1]Lookup!$D$2:$E$26,2,FALSE),0),1.6))</f>
        <v>0</v>
      </c>
      <c r="T2530" s="6">
        <v>0</v>
      </c>
      <c r="U2530" s="6">
        <f t="shared" si="39"/>
        <v>0.5</v>
      </c>
      <c r="V2530" t="s">
        <v>517</v>
      </c>
    </row>
    <row r="2531" spans="1:22" hidden="1">
      <c r="A2531">
        <v>1407</v>
      </c>
      <c r="B2531" s="22">
        <v>1</v>
      </c>
      <c r="C2531" s="22" t="s">
        <v>20</v>
      </c>
      <c r="D2531" s="22" t="s">
        <v>19</v>
      </c>
      <c r="E2531" s="22">
        <v>76</v>
      </c>
      <c r="F2531" s="22">
        <v>24</v>
      </c>
      <c r="G2531" s="22" t="s">
        <v>1659</v>
      </c>
      <c r="H2531" s="22" t="s">
        <v>587</v>
      </c>
      <c r="I2531" s="22">
        <v>1</v>
      </c>
      <c r="J2531" s="22">
        <v>0</v>
      </c>
      <c r="K2531" s="22">
        <v>0</v>
      </c>
      <c r="L2531" s="22">
        <v>0</v>
      </c>
      <c r="M2531" s="22" t="s">
        <v>1570</v>
      </c>
      <c r="N2531" s="22" t="s">
        <v>589</v>
      </c>
      <c r="O2531" s="22">
        <v>0</v>
      </c>
      <c r="P2531" s="22">
        <v>1</v>
      </c>
      <c r="Q2531" s="22">
        <v>0</v>
      </c>
      <c r="R2531">
        <f>IFERROR(IF(I2531=1,VLOOKUP(F2531,Lookup!$A$2:$B$15,2,FALSE),0),0.5)</f>
        <v>0.5</v>
      </c>
      <c r="S2531">
        <f>IF(K2531=1,1,IFERROR(IF(H2531="pass",VLOOKUP(F2531,[1]Lookup!$D$2:$E$26,2,FALSE),0),1.6))</f>
        <v>0</v>
      </c>
      <c r="T2531" s="6">
        <v>0</v>
      </c>
      <c r="U2531" s="6">
        <f t="shared" si="39"/>
        <v>0.5</v>
      </c>
      <c r="V2531" t="s">
        <v>457</v>
      </c>
    </row>
    <row r="2532" spans="1:22" hidden="1">
      <c r="A2532">
        <v>1408</v>
      </c>
      <c r="B2532" s="22">
        <v>1</v>
      </c>
      <c r="C2532" s="22" t="s">
        <v>20</v>
      </c>
      <c r="D2532" s="22" t="s">
        <v>19</v>
      </c>
      <c r="E2532" s="22">
        <v>67</v>
      </c>
      <c r="F2532" s="22">
        <v>33</v>
      </c>
      <c r="G2532" s="22" t="s">
        <v>1660</v>
      </c>
      <c r="H2532" s="22" t="s">
        <v>587</v>
      </c>
      <c r="I2532" s="22">
        <v>1</v>
      </c>
      <c r="J2532" s="22">
        <v>0</v>
      </c>
      <c r="K2532" s="22">
        <v>0</v>
      </c>
      <c r="L2532" s="22">
        <v>0</v>
      </c>
      <c r="M2532" s="22" t="s">
        <v>1570</v>
      </c>
      <c r="N2532" s="22" t="s">
        <v>589</v>
      </c>
      <c r="O2532" s="22">
        <v>0</v>
      </c>
      <c r="P2532" s="22">
        <v>1</v>
      </c>
      <c r="Q2532" s="22">
        <v>0</v>
      </c>
      <c r="R2532">
        <f>IFERROR(IF(I2532=1,VLOOKUP(F2532,Lookup!$A$2:$B$15,2,FALSE),0),0.5)</f>
        <v>0.5</v>
      </c>
      <c r="S2532">
        <f>IF(K2532=1,1,IFERROR(IF(H2532="pass",VLOOKUP(F2532,[1]Lookup!$D$2:$E$26,2,FALSE),0),1.6))</f>
        <v>0</v>
      </c>
      <c r="T2532" s="6">
        <v>0</v>
      </c>
      <c r="U2532" s="6">
        <f t="shared" si="39"/>
        <v>0.5</v>
      </c>
      <c r="V2532" t="s">
        <v>457</v>
      </c>
    </row>
    <row r="2533" spans="1:22" hidden="1">
      <c r="A2533">
        <v>1413</v>
      </c>
      <c r="B2533" s="22">
        <v>1</v>
      </c>
      <c r="C2533" s="22" t="s">
        <v>19</v>
      </c>
      <c r="D2533" s="22" t="s">
        <v>20</v>
      </c>
      <c r="E2533" s="22">
        <v>80</v>
      </c>
      <c r="F2533" s="22">
        <v>20</v>
      </c>
      <c r="G2533" s="22" t="s">
        <v>1662</v>
      </c>
      <c r="H2533" s="22" t="s">
        <v>587</v>
      </c>
      <c r="I2533" s="22">
        <v>1</v>
      </c>
      <c r="J2533" s="22">
        <v>0</v>
      </c>
      <c r="K2533" s="22">
        <v>0</v>
      </c>
      <c r="L2533" s="22">
        <v>0</v>
      </c>
      <c r="M2533" s="22" t="s">
        <v>1530</v>
      </c>
      <c r="N2533" s="22" t="s">
        <v>589</v>
      </c>
      <c r="O2533" s="22">
        <v>0</v>
      </c>
      <c r="P2533" s="22">
        <v>1</v>
      </c>
      <c r="Q2533" s="22">
        <v>0</v>
      </c>
      <c r="R2533">
        <f>IFERROR(IF(I2533=1,VLOOKUP(F2533,Lookup!$A$2:$B$15,2,FALSE),0),0.5)</f>
        <v>0.5</v>
      </c>
      <c r="S2533">
        <f>IF(K2533=1,1,IFERROR(IF(H2533="pass",VLOOKUP(F2533,[1]Lookup!$D$2:$E$26,2,FALSE),0),1.6))</f>
        <v>0</v>
      </c>
      <c r="T2533" s="6">
        <v>0</v>
      </c>
      <c r="U2533" s="6">
        <f t="shared" si="39"/>
        <v>0.5</v>
      </c>
      <c r="V2533" t="s">
        <v>517</v>
      </c>
    </row>
    <row r="2534" spans="1:22" hidden="1">
      <c r="A2534">
        <v>1414</v>
      </c>
      <c r="B2534" s="22">
        <v>1</v>
      </c>
      <c r="C2534" s="22" t="s">
        <v>19</v>
      </c>
      <c r="D2534" s="22" t="s">
        <v>20</v>
      </c>
      <c r="E2534" s="22">
        <v>77</v>
      </c>
      <c r="F2534" s="22">
        <v>23</v>
      </c>
      <c r="G2534" s="22" t="s">
        <v>1663</v>
      </c>
      <c r="H2534" s="22" t="s">
        <v>587</v>
      </c>
      <c r="I2534" s="22">
        <v>1</v>
      </c>
      <c r="J2534" s="22">
        <v>0</v>
      </c>
      <c r="K2534" s="22">
        <v>0</v>
      </c>
      <c r="L2534" s="22">
        <v>0</v>
      </c>
      <c r="M2534" s="22" t="s">
        <v>1530</v>
      </c>
      <c r="N2534" s="22" t="s">
        <v>589</v>
      </c>
      <c r="O2534" s="22">
        <v>0</v>
      </c>
      <c r="P2534" s="22">
        <v>1</v>
      </c>
      <c r="Q2534" s="22">
        <v>0</v>
      </c>
      <c r="R2534">
        <f>IFERROR(IF(I2534=1,VLOOKUP(F2534,Lookup!$A$2:$B$15,2,FALSE),0),0.5)</f>
        <v>0.5</v>
      </c>
      <c r="S2534">
        <f>IF(K2534=1,1,IFERROR(IF(H2534="pass",VLOOKUP(F2534,[1]Lookup!$D$2:$E$26,2,FALSE),0),1.6))</f>
        <v>0</v>
      </c>
      <c r="T2534" s="6">
        <v>0</v>
      </c>
      <c r="U2534" s="6">
        <f t="shared" si="39"/>
        <v>0.5</v>
      </c>
      <c r="V2534" t="s">
        <v>517</v>
      </c>
    </row>
    <row r="2535" spans="1:22" hidden="1">
      <c r="A2535">
        <v>1417</v>
      </c>
      <c r="B2535" s="22">
        <v>1</v>
      </c>
      <c r="C2535" s="22" t="s">
        <v>19</v>
      </c>
      <c r="D2535" s="22" t="s">
        <v>20</v>
      </c>
      <c r="E2535" s="22">
        <v>68</v>
      </c>
      <c r="F2535" s="22">
        <v>32</v>
      </c>
      <c r="G2535" s="22" t="s">
        <v>1665</v>
      </c>
      <c r="H2535" s="22" t="s">
        <v>587</v>
      </c>
      <c r="I2535" s="22">
        <v>1</v>
      </c>
      <c r="J2535" s="22">
        <v>0</v>
      </c>
      <c r="K2535" s="22">
        <v>0</v>
      </c>
      <c r="L2535" s="22">
        <v>0</v>
      </c>
      <c r="M2535" s="22" t="s">
        <v>1530</v>
      </c>
      <c r="N2535" s="22" t="s">
        <v>589</v>
      </c>
      <c r="O2535" s="22">
        <v>0</v>
      </c>
      <c r="P2535" s="22">
        <v>1</v>
      </c>
      <c r="Q2535" s="22">
        <v>0</v>
      </c>
      <c r="R2535">
        <f>IFERROR(IF(I2535=1,VLOOKUP(F2535,Lookup!$A$2:$B$15,2,FALSE),0),0.5)</f>
        <v>0.5</v>
      </c>
      <c r="S2535">
        <f>IF(K2535=1,1,IFERROR(IF(H2535="pass",VLOOKUP(F2535,[1]Lookup!$D$2:$E$26,2,FALSE),0),1.6))</f>
        <v>0</v>
      </c>
      <c r="T2535" s="6">
        <v>0</v>
      </c>
      <c r="U2535" s="6">
        <f t="shared" si="39"/>
        <v>0.5</v>
      </c>
      <c r="V2535" t="s">
        <v>517</v>
      </c>
    </row>
    <row r="2536" spans="1:22" hidden="1">
      <c r="A2536">
        <v>1418</v>
      </c>
      <c r="B2536" s="22">
        <v>1</v>
      </c>
      <c r="C2536" s="22" t="s">
        <v>19</v>
      </c>
      <c r="D2536" s="22" t="s">
        <v>20</v>
      </c>
      <c r="E2536" s="22">
        <v>68</v>
      </c>
      <c r="F2536" s="22">
        <v>32</v>
      </c>
      <c r="G2536" s="22" t="s">
        <v>1666</v>
      </c>
      <c r="H2536" s="22" t="s">
        <v>587</v>
      </c>
      <c r="I2536" s="22">
        <v>1</v>
      </c>
      <c r="J2536" s="22">
        <v>0</v>
      </c>
      <c r="K2536" s="22">
        <v>0</v>
      </c>
      <c r="L2536" s="22">
        <v>0</v>
      </c>
      <c r="M2536" s="22" t="s">
        <v>1530</v>
      </c>
      <c r="N2536" s="22" t="s">
        <v>589</v>
      </c>
      <c r="O2536" s="22">
        <v>0</v>
      </c>
      <c r="P2536" s="22">
        <v>1</v>
      </c>
      <c r="Q2536" s="22">
        <v>0</v>
      </c>
      <c r="R2536">
        <f>IFERROR(IF(I2536=1,VLOOKUP(F2536,Lookup!$A$2:$B$15,2,FALSE),0),0.5)</f>
        <v>0.5</v>
      </c>
      <c r="S2536">
        <f>IF(K2536=1,1,IFERROR(IF(H2536="pass",VLOOKUP(F2536,[1]Lookup!$D$2:$E$26,2,FALSE),0),1.6))</f>
        <v>0</v>
      </c>
      <c r="T2536" s="6">
        <v>0</v>
      </c>
      <c r="U2536" s="6">
        <f t="shared" si="39"/>
        <v>0.5</v>
      </c>
      <c r="V2536" t="s">
        <v>517</v>
      </c>
    </row>
    <row r="2537" spans="1:22" hidden="1">
      <c r="A2537">
        <v>1423</v>
      </c>
      <c r="B2537" s="22">
        <v>1</v>
      </c>
      <c r="C2537" s="22" t="s">
        <v>20</v>
      </c>
      <c r="D2537" s="22" t="s">
        <v>19</v>
      </c>
      <c r="E2537" s="22">
        <v>85</v>
      </c>
      <c r="F2537" s="22">
        <v>15</v>
      </c>
      <c r="G2537" s="22" t="s">
        <v>1668</v>
      </c>
      <c r="H2537" s="22" t="s">
        <v>587</v>
      </c>
      <c r="I2537" s="22">
        <v>1</v>
      </c>
      <c r="J2537" s="22">
        <v>0</v>
      </c>
      <c r="K2537" s="22">
        <v>0</v>
      </c>
      <c r="L2537" s="22">
        <v>0</v>
      </c>
      <c r="M2537" s="22" t="s">
        <v>1570</v>
      </c>
      <c r="N2537" s="22" t="s">
        <v>589</v>
      </c>
      <c r="O2537" s="22">
        <v>0</v>
      </c>
      <c r="P2537" s="22">
        <v>1</v>
      </c>
      <c r="Q2537" s="22">
        <v>0</v>
      </c>
      <c r="R2537">
        <f>IFERROR(IF(I2537=1,VLOOKUP(F2537,Lookup!$A$2:$B$15,2,FALSE),0),0.5)</f>
        <v>0.5</v>
      </c>
      <c r="S2537">
        <f>IF(K2537=1,1,IFERROR(IF(H2537="pass",VLOOKUP(F2537,[1]Lookup!$D$2:$E$26,2,FALSE),0),1.6))</f>
        <v>0</v>
      </c>
      <c r="T2537" s="6">
        <v>0</v>
      </c>
      <c r="U2537" s="6">
        <f t="shared" si="39"/>
        <v>0.5</v>
      </c>
      <c r="V2537" t="s">
        <v>457</v>
      </c>
    </row>
    <row r="2538" spans="1:22" hidden="1">
      <c r="A2538">
        <v>1430</v>
      </c>
      <c r="B2538" s="22">
        <v>1</v>
      </c>
      <c r="C2538" s="22" t="s">
        <v>20</v>
      </c>
      <c r="D2538" s="22" t="s">
        <v>19</v>
      </c>
      <c r="E2538" s="22">
        <v>45</v>
      </c>
      <c r="F2538" s="22">
        <v>55</v>
      </c>
      <c r="G2538" s="22" t="s">
        <v>1674</v>
      </c>
      <c r="H2538" s="22" t="s">
        <v>587</v>
      </c>
      <c r="I2538" s="22">
        <v>1</v>
      </c>
      <c r="J2538" s="22">
        <v>0</v>
      </c>
      <c r="K2538" s="22">
        <v>0</v>
      </c>
      <c r="L2538" s="22">
        <v>0</v>
      </c>
      <c r="M2538" s="22" t="s">
        <v>1570</v>
      </c>
      <c r="N2538" s="22" t="s">
        <v>589</v>
      </c>
      <c r="O2538" s="22">
        <v>0</v>
      </c>
      <c r="P2538" s="22">
        <v>1</v>
      </c>
      <c r="Q2538" s="22">
        <v>0</v>
      </c>
      <c r="R2538">
        <f>IFERROR(IF(I2538=1,VLOOKUP(F2538,Lookup!$A$2:$B$15,2,FALSE),0),0.5)</f>
        <v>0.5</v>
      </c>
      <c r="S2538">
        <f>IF(K2538=1,1,IFERROR(IF(H2538="pass",VLOOKUP(F2538,[1]Lookup!$D$2:$E$26,2,FALSE),0),1.6))</f>
        <v>0</v>
      </c>
      <c r="T2538" s="6">
        <v>0</v>
      </c>
      <c r="U2538" s="6">
        <f t="shared" si="39"/>
        <v>0.5</v>
      </c>
      <c r="V2538" t="s">
        <v>457</v>
      </c>
    </row>
    <row r="2539" spans="1:22" hidden="1">
      <c r="A2539">
        <v>1445</v>
      </c>
      <c r="B2539" s="22">
        <v>1</v>
      </c>
      <c r="C2539" s="22" t="s">
        <v>25</v>
      </c>
      <c r="D2539" s="22" t="s">
        <v>14</v>
      </c>
      <c r="E2539" s="22">
        <v>59</v>
      </c>
      <c r="F2539" s="22">
        <v>41</v>
      </c>
      <c r="G2539" s="22" t="s">
        <v>1684</v>
      </c>
      <c r="H2539" s="22" t="s">
        <v>587</v>
      </c>
      <c r="I2539" s="22">
        <v>1</v>
      </c>
      <c r="J2539" s="22">
        <v>0</v>
      </c>
      <c r="K2539" s="22">
        <v>0</v>
      </c>
      <c r="L2539" s="22">
        <v>0</v>
      </c>
      <c r="M2539" s="22" t="s">
        <v>1685</v>
      </c>
      <c r="N2539" s="22" t="s">
        <v>589</v>
      </c>
      <c r="O2539" s="22">
        <v>0</v>
      </c>
      <c r="P2539" s="22">
        <v>1</v>
      </c>
      <c r="Q2539" s="22">
        <v>0</v>
      </c>
      <c r="R2539">
        <f>IFERROR(IF(I2539=1,VLOOKUP(F2539,Lookup!$A$2:$B$15,2,FALSE),0),0.5)</f>
        <v>0.5</v>
      </c>
      <c r="S2539">
        <f>IF(K2539=1,1,IFERROR(IF(H2539="pass",VLOOKUP(F2539,[1]Lookup!$D$2:$E$26,2,FALSE),0),1.6))</f>
        <v>0</v>
      </c>
      <c r="T2539" s="6">
        <v>0</v>
      </c>
      <c r="U2539" s="6">
        <f t="shared" si="39"/>
        <v>0.5</v>
      </c>
      <c r="V2539" t="s">
        <v>39</v>
      </c>
    </row>
    <row r="2540" spans="1:22" hidden="1">
      <c r="A2540">
        <v>1447</v>
      </c>
      <c r="B2540" s="22">
        <v>1</v>
      </c>
      <c r="C2540" s="22" t="s">
        <v>25</v>
      </c>
      <c r="D2540" s="22" t="s">
        <v>14</v>
      </c>
      <c r="E2540" s="22">
        <v>39</v>
      </c>
      <c r="F2540" s="22">
        <v>61</v>
      </c>
      <c r="G2540" s="22" t="s">
        <v>1687</v>
      </c>
      <c r="H2540" s="22" t="s">
        <v>587</v>
      </c>
      <c r="I2540" s="22">
        <v>1</v>
      </c>
      <c r="J2540" s="22">
        <v>0</v>
      </c>
      <c r="K2540" s="22">
        <v>0</v>
      </c>
      <c r="L2540" s="22">
        <v>0</v>
      </c>
      <c r="M2540" s="22" t="s">
        <v>1688</v>
      </c>
      <c r="N2540" s="22" t="s">
        <v>589</v>
      </c>
      <c r="O2540" s="22">
        <v>0</v>
      </c>
      <c r="P2540" s="22">
        <v>1</v>
      </c>
      <c r="Q2540" s="22">
        <v>0</v>
      </c>
      <c r="R2540">
        <f>IFERROR(IF(I2540=1,VLOOKUP(F2540,Lookup!$A$2:$B$15,2,FALSE),0),0.5)</f>
        <v>0.5</v>
      </c>
      <c r="S2540">
        <f>IF(K2540=1,1,IFERROR(IF(H2540="pass",VLOOKUP(F2540,[1]Lookup!$D$2:$E$26,2,FALSE),0),1.6))</f>
        <v>0</v>
      </c>
      <c r="T2540" s="6">
        <v>0</v>
      </c>
      <c r="U2540" s="6">
        <f t="shared" si="39"/>
        <v>0.5</v>
      </c>
      <c r="V2540" t="s">
        <v>511</v>
      </c>
    </row>
    <row r="2541" spans="1:22" hidden="1">
      <c r="A2541">
        <v>1449</v>
      </c>
      <c r="B2541" s="22">
        <v>1</v>
      </c>
      <c r="C2541" s="22" t="s">
        <v>25</v>
      </c>
      <c r="D2541" s="22" t="s">
        <v>14</v>
      </c>
      <c r="E2541" s="22">
        <v>15</v>
      </c>
      <c r="F2541" s="22">
        <v>85</v>
      </c>
      <c r="G2541" s="22" t="s">
        <v>1690</v>
      </c>
      <c r="H2541" s="22" t="s">
        <v>587</v>
      </c>
      <c r="I2541" s="22">
        <v>1</v>
      </c>
      <c r="J2541" s="22">
        <v>0</v>
      </c>
      <c r="K2541" s="22">
        <v>0</v>
      </c>
      <c r="L2541" s="22">
        <v>0</v>
      </c>
      <c r="M2541" s="22" t="s">
        <v>1688</v>
      </c>
      <c r="N2541" s="22" t="s">
        <v>589</v>
      </c>
      <c r="O2541" s="22">
        <v>0</v>
      </c>
      <c r="P2541" s="22">
        <v>1</v>
      </c>
      <c r="Q2541" s="22">
        <v>0</v>
      </c>
      <c r="R2541">
        <f>IFERROR(IF(I2541=1,VLOOKUP(F2541,Lookup!$A$2:$B$15,2,FALSE),0),0.5)</f>
        <v>0.5</v>
      </c>
      <c r="S2541">
        <f>IF(K2541=1,1,IFERROR(IF(H2541="pass",VLOOKUP(F2541,[1]Lookup!$D$2:$E$26,2,FALSE),0),1.6))</f>
        <v>0</v>
      </c>
      <c r="T2541" s="6">
        <v>0</v>
      </c>
      <c r="U2541" s="6">
        <f t="shared" si="39"/>
        <v>0.5</v>
      </c>
      <c r="V2541" t="s">
        <v>511</v>
      </c>
    </row>
    <row r="2542" spans="1:22" hidden="1">
      <c r="A2542">
        <v>1453</v>
      </c>
      <c r="B2542" s="22">
        <v>1</v>
      </c>
      <c r="C2542" s="22" t="s">
        <v>25</v>
      </c>
      <c r="D2542" s="22" t="s">
        <v>14</v>
      </c>
      <c r="E2542" s="22">
        <v>3</v>
      </c>
      <c r="F2542" s="22">
        <v>97</v>
      </c>
      <c r="G2542" s="22" t="s">
        <v>1694</v>
      </c>
      <c r="H2542" s="22" t="s">
        <v>587</v>
      </c>
      <c r="I2542" s="22">
        <v>1</v>
      </c>
      <c r="J2542" s="22">
        <v>0</v>
      </c>
      <c r="K2542" s="22">
        <v>0</v>
      </c>
      <c r="L2542" s="22">
        <v>0</v>
      </c>
      <c r="M2542" s="22" t="s">
        <v>1685</v>
      </c>
      <c r="N2542" s="22" t="s">
        <v>589</v>
      </c>
      <c r="O2542" s="22">
        <v>0</v>
      </c>
      <c r="P2542" s="22">
        <v>1</v>
      </c>
      <c r="Q2542" s="22">
        <v>0</v>
      </c>
      <c r="R2542">
        <f>IFERROR(IF(I2542=1,VLOOKUP(F2542,Lookup!$A$2:$B$15,2,FALSE),0),0.5)</f>
        <v>2.1</v>
      </c>
      <c r="S2542">
        <f>IF(K2542=1,1,IFERROR(IF(H2542="pass",VLOOKUP(F2542,[1]Lookup!$D$2:$E$26,2,FALSE),0),1.6))</f>
        <v>0</v>
      </c>
      <c r="T2542" s="6">
        <v>0</v>
      </c>
      <c r="U2542" s="6">
        <f t="shared" si="39"/>
        <v>2.1</v>
      </c>
      <c r="V2542" t="s">
        <v>39</v>
      </c>
    </row>
    <row r="2543" spans="1:22" hidden="1">
      <c r="A2543">
        <v>1456</v>
      </c>
      <c r="B2543" s="22">
        <v>1</v>
      </c>
      <c r="C2543" s="22" t="s">
        <v>14</v>
      </c>
      <c r="D2543" s="22" t="s">
        <v>25</v>
      </c>
      <c r="E2543" s="22">
        <v>74</v>
      </c>
      <c r="F2543" s="22">
        <v>26</v>
      </c>
      <c r="G2543" s="22" t="s">
        <v>1695</v>
      </c>
      <c r="H2543" s="22" t="s">
        <v>587</v>
      </c>
      <c r="I2543" s="22">
        <v>1</v>
      </c>
      <c r="J2543" s="22">
        <v>0</v>
      </c>
      <c r="K2543" s="22">
        <v>0</v>
      </c>
      <c r="L2543" s="22">
        <v>0</v>
      </c>
      <c r="M2543" s="22" t="s">
        <v>1696</v>
      </c>
      <c r="N2543" s="22" t="s">
        <v>589</v>
      </c>
      <c r="O2543" s="22">
        <v>0</v>
      </c>
      <c r="P2543" s="22">
        <v>1</v>
      </c>
      <c r="Q2543" s="22">
        <v>0</v>
      </c>
      <c r="R2543">
        <f>IFERROR(IF(I2543=1,VLOOKUP(F2543,Lookup!$A$2:$B$15,2,FALSE),0),0.5)</f>
        <v>0.5</v>
      </c>
      <c r="S2543">
        <f>IF(K2543=1,1,IFERROR(IF(H2543="pass",VLOOKUP(F2543,[1]Lookup!$D$2:$E$26,2,FALSE),0),1.6))</f>
        <v>0</v>
      </c>
      <c r="T2543" s="6">
        <v>0</v>
      </c>
      <c r="U2543" s="6">
        <f t="shared" si="39"/>
        <v>0.5</v>
      </c>
      <c r="V2543" t="s">
        <v>41</v>
      </c>
    </row>
    <row r="2544" spans="1:22" hidden="1">
      <c r="A2544">
        <v>1461</v>
      </c>
      <c r="B2544" s="22">
        <v>1</v>
      </c>
      <c r="C2544" s="22" t="s">
        <v>25</v>
      </c>
      <c r="D2544" s="22" t="s">
        <v>14</v>
      </c>
      <c r="E2544" s="22">
        <v>88</v>
      </c>
      <c r="F2544" s="22">
        <v>12</v>
      </c>
      <c r="G2544" s="22" t="s">
        <v>1701</v>
      </c>
      <c r="H2544" s="22" t="s">
        <v>587</v>
      </c>
      <c r="I2544" s="22">
        <v>1</v>
      </c>
      <c r="J2544" s="22">
        <v>0</v>
      </c>
      <c r="K2544" s="22">
        <v>0</v>
      </c>
      <c r="L2544" s="22">
        <v>0</v>
      </c>
      <c r="M2544" s="22" t="s">
        <v>1685</v>
      </c>
      <c r="N2544" s="22" t="s">
        <v>589</v>
      </c>
      <c r="O2544" s="22">
        <v>0</v>
      </c>
      <c r="P2544" s="22">
        <v>1</v>
      </c>
      <c r="Q2544" s="22">
        <v>0</v>
      </c>
      <c r="R2544">
        <f>IFERROR(IF(I2544=1,VLOOKUP(F2544,Lookup!$A$2:$B$15,2,FALSE),0),0.5)</f>
        <v>0.5</v>
      </c>
      <c r="S2544">
        <f>IF(K2544=1,1,IFERROR(IF(H2544="pass",VLOOKUP(F2544,[1]Lookup!$D$2:$E$26,2,FALSE),0),1.6))</f>
        <v>0</v>
      </c>
      <c r="T2544" s="6">
        <v>0</v>
      </c>
      <c r="U2544" s="6">
        <f t="shared" si="39"/>
        <v>0.5</v>
      </c>
      <c r="V2544" t="s">
        <v>39</v>
      </c>
    </row>
    <row r="2545" spans="1:22" hidden="1">
      <c r="A2545">
        <v>1464</v>
      </c>
      <c r="B2545" s="22">
        <v>1</v>
      </c>
      <c r="C2545" s="22" t="s">
        <v>14</v>
      </c>
      <c r="D2545" s="22" t="s">
        <v>25</v>
      </c>
      <c r="E2545" s="22">
        <v>48</v>
      </c>
      <c r="F2545" s="22">
        <v>52</v>
      </c>
      <c r="G2545" s="22" t="s">
        <v>1704</v>
      </c>
      <c r="H2545" s="22" t="s">
        <v>587</v>
      </c>
      <c r="I2545" s="22">
        <v>1</v>
      </c>
      <c r="J2545" s="22">
        <v>0</v>
      </c>
      <c r="K2545" s="22">
        <v>0</v>
      </c>
      <c r="L2545" s="22">
        <v>0</v>
      </c>
      <c r="M2545" s="22" t="s">
        <v>1696</v>
      </c>
      <c r="N2545" s="22" t="s">
        <v>589</v>
      </c>
      <c r="O2545" s="22">
        <v>0</v>
      </c>
      <c r="P2545" s="22">
        <v>1</v>
      </c>
      <c r="Q2545" s="22">
        <v>0</v>
      </c>
      <c r="R2545">
        <f>IFERROR(IF(I2545=1,VLOOKUP(F2545,Lookup!$A$2:$B$15,2,FALSE),0),0.5)</f>
        <v>0.5</v>
      </c>
      <c r="S2545">
        <f>IF(K2545=1,1,IFERROR(IF(H2545="pass",VLOOKUP(F2545,[1]Lookup!$D$2:$E$26,2,FALSE),0),1.6))</f>
        <v>0</v>
      </c>
      <c r="T2545" s="6">
        <v>0</v>
      </c>
      <c r="U2545" s="6">
        <f t="shared" si="39"/>
        <v>0.5</v>
      </c>
      <c r="V2545" t="s">
        <v>41</v>
      </c>
    </row>
    <row r="2546" spans="1:22" hidden="1">
      <c r="A2546">
        <v>1465</v>
      </c>
      <c r="B2546" s="22">
        <v>1</v>
      </c>
      <c r="C2546" s="22" t="s">
        <v>14</v>
      </c>
      <c r="D2546" s="22" t="s">
        <v>25</v>
      </c>
      <c r="E2546" s="22">
        <v>44</v>
      </c>
      <c r="F2546" s="22">
        <v>56</v>
      </c>
      <c r="G2546" s="22" t="s">
        <v>1705</v>
      </c>
      <c r="H2546" s="22" t="s">
        <v>587</v>
      </c>
      <c r="I2546" s="22">
        <v>1</v>
      </c>
      <c r="J2546" s="22">
        <v>0</v>
      </c>
      <c r="K2546" s="22">
        <v>0</v>
      </c>
      <c r="L2546" s="22">
        <v>0</v>
      </c>
      <c r="M2546" s="22" t="s">
        <v>1696</v>
      </c>
      <c r="N2546" s="22" t="s">
        <v>589</v>
      </c>
      <c r="O2546" s="22">
        <v>0</v>
      </c>
      <c r="P2546" s="22">
        <v>1</v>
      </c>
      <c r="Q2546" s="22">
        <v>0</v>
      </c>
      <c r="R2546">
        <f>IFERROR(IF(I2546=1,VLOOKUP(F2546,Lookup!$A$2:$B$15,2,FALSE),0),0.5)</f>
        <v>0.5</v>
      </c>
      <c r="S2546">
        <f>IF(K2546=1,1,IFERROR(IF(H2546="pass",VLOOKUP(F2546,[1]Lookup!$D$2:$E$26,2,FALSE),0),1.6))</f>
        <v>0</v>
      </c>
      <c r="T2546" s="6">
        <v>0</v>
      </c>
      <c r="U2546" s="6">
        <f t="shared" si="39"/>
        <v>0.5</v>
      </c>
      <c r="V2546" t="s">
        <v>41</v>
      </c>
    </row>
    <row r="2547" spans="1:22" hidden="1">
      <c r="A2547">
        <v>1466</v>
      </c>
      <c r="B2547" s="22">
        <v>1</v>
      </c>
      <c r="C2547" s="22" t="s">
        <v>14</v>
      </c>
      <c r="D2547" s="22" t="s">
        <v>25</v>
      </c>
      <c r="E2547" s="22">
        <v>17</v>
      </c>
      <c r="F2547" s="22">
        <v>83</v>
      </c>
      <c r="G2547" s="22" t="s">
        <v>1706</v>
      </c>
      <c r="H2547" s="22" t="s">
        <v>587</v>
      </c>
      <c r="I2547" s="22">
        <v>1</v>
      </c>
      <c r="J2547" s="22">
        <v>0</v>
      </c>
      <c r="K2547" s="22">
        <v>0</v>
      </c>
      <c r="L2547" s="22">
        <v>0</v>
      </c>
      <c r="M2547" s="22" t="s">
        <v>1696</v>
      </c>
      <c r="N2547" s="22" t="s">
        <v>589</v>
      </c>
      <c r="O2547" s="22">
        <v>0</v>
      </c>
      <c r="P2547" s="22">
        <v>1</v>
      </c>
      <c r="Q2547" s="22">
        <v>0</v>
      </c>
      <c r="R2547">
        <f>IFERROR(IF(I2547=1,VLOOKUP(F2547,Lookup!$A$2:$B$15,2,FALSE),0),0.5)</f>
        <v>0.5</v>
      </c>
      <c r="S2547">
        <f>IF(K2547=1,1,IFERROR(IF(H2547="pass",VLOOKUP(F2547,[1]Lookup!$D$2:$E$26,2,FALSE),0),1.6))</f>
        <v>0</v>
      </c>
      <c r="T2547" s="6">
        <v>0</v>
      </c>
      <c r="U2547" s="6">
        <f t="shared" si="39"/>
        <v>0.5</v>
      </c>
      <c r="V2547" t="s">
        <v>41</v>
      </c>
    </row>
    <row r="2548" spans="1:22" hidden="1">
      <c r="A2548">
        <v>1477</v>
      </c>
      <c r="B2548" s="22">
        <v>1</v>
      </c>
      <c r="C2548" s="22" t="s">
        <v>14</v>
      </c>
      <c r="D2548" s="22" t="s">
        <v>25</v>
      </c>
      <c r="E2548" s="22">
        <v>66</v>
      </c>
      <c r="F2548" s="22">
        <v>34</v>
      </c>
      <c r="G2548" s="22" t="s">
        <v>1714</v>
      </c>
      <c r="H2548" s="22" t="s">
        <v>587</v>
      </c>
      <c r="I2548" s="22">
        <v>1</v>
      </c>
      <c r="J2548" s="22">
        <v>0</v>
      </c>
      <c r="K2548" s="22">
        <v>0</v>
      </c>
      <c r="L2548" s="22">
        <v>0</v>
      </c>
      <c r="M2548" s="22" t="s">
        <v>1696</v>
      </c>
      <c r="N2548" s="22" t="s">
        <v>589</v>
      </c>
      <c r="O2548" s="22">
        <v>0</v>
      </c>
      <c r="P2548" s="22">
        <v>1</v>
      </c>
      <c r="Q2548" s="22">
        <v>0</v>
      </c>
      <c r="R2548">
        <f>IFERROR(IF(I2548=1,VLOOKUP(F2548,Lookup!$A$2:$B$15,2,FALSE),0),0.5)</f>
        <v>0.5</v>
      </c>
      <c r="S2548">
        <f>IF(K2548=1,1,IFERROR(IF(H2548="pass",VLOOKUP(F2548,[1]Lookup!$D$2:$E$26,2,FALSE),0),1.6))</f>
        <v>0</v>
      </c>
      <c r="T2548" s="6">
        <v>0</v>
      </c>
      <c r="U2548" s="6">
        <f t="shared" si="39"/>
        <v>0.5</v>
      </c>
      <c r="V2548" t="s">
        <v>41</v>
      </c>
    </row>
    <row r="2549" spans="1:22" hidden="1">
      <c r="A2549">
        <v>1478</v>
      </c>
      <c r="B2549" s="22">
        <v>1</v>
      </c>
      <c r="C2549" s="22" t="s">
        <v>14</v>
      </c>
      <c r="D2549" s="22" t="s">
        <v>25</v>
      </c>
      <c r="E2549" s="22">
        <v>63</v>
      </c>
      <c r="F2549" s="22">
        <v>37</v>
      </c>
      <c r="G2549" s="22" t="s">
        <v>1715</v>
      </c>
      <c r="H2549" s="22" t="s">
        <v>587</v>
      </c>
      <c r="I2549" s="22">
        <v>1</v>
      </c>
      <c r="J2549" s="22">
        <v>0</v>
      </c>
      <c r="K2549" s="22">
        <v>0</v>
      </c>
      <c r="L2549" s="22">
        <v>0</v>
      </c>
      <c r="M2549" s="22" t="s">
        <v>1696</v>
      </c>
      <c r="N2549" s="22" t="s">
        <v>589</v>
      </c>
      <c r="O2549" s="22">
        <v>0</v>
      </c>
      <c r="P2549" s="22">
        <v>1</v>
      </c>
      <c r="Q2549" s="22">
        <v>0</v>
      </c>
      <c r="R2549">
        <f>IFERROR(IF(I2549=1,VLOOKUP(F2549,Lookup!$A$2:$B$15,2,FALSE),0),0.5)</f>
        <v>0.5</v>
      </c>
      <c r="S2549">
        <f>IF(K2549=1,1,IFERROR(IF(H2549="pass",VLOOKUP(F2549,[1]Lookup!$D$2:$E$26,2,FALSE),0),1.6))</f>
        <v>0</v>
      </c>
      <c r="T2549" s="6">
        <v>0</v>
      </c>
      <c r="U2549" s="6">
        <f t="shared" si="39"/>
        <v>0.5</v>
      </c>
      <c r="V2549" t="s">
        <v>41</v>
      </c>
    </row>
    <row r="2550" spans="1:22" hidden="1">
      <c r="A2550">
        <v>1481</v>
      </c>
      <c r="B2550" s="22">
        <v>1</v>
      </c>
      <c r="C2550" s="22" t="s">
        <v>14</v>
      </c>
      <c r="D2550" s="22" t="s">
        <v>25</v>
      </c>
      <c r="E2550" s="22">
        <v>22</v>
      </c>
      <c r="F2550" s="22">
        <v>78</v>
      </c>
      <c r="G2550" s="22" t="s">
        <v>1716</v>
      </c>
      <c r="H2550" s="22" t="s">
        <v>587</v>
      </c>
      <c r="I2550" s="22">
        <v>1</v>
      </c>
      <c r="J2550" s="22">
        <v>0</v>
      </c>
      <c r="K2550" s="22">
        <v>0</v>
      </c>
      <c r="L2550" s="22">
        <v>0</v>
      </c>
      <c r="M2550" s="22" t="s">
        <v>1696</v>
      </c>
      <c r="N2550" s="22" t="s">
        <v>589</v>
      </c>
      <c r="O2550" s="22">
        <v>0</v>
      </c>
      <c r="P2550" s="22">
        <v>1</v>
      </c>
      <c r="Q2550" s="22">
        <v>0</v>
      </c>
      <c r="R2550">
        <f>IFERROR(IF(I2550=1,VLOOKUP(F2550,Lookup!$A$2:$B$15,2,FALSE),0),0.5)</f>
        <v>0.5</v>
      </c>
      <c r="S2550">
        <f>IF(K2550=1,1,IFERROR(IF(H2550="pass",VLOOKUP(F2550,[1]Lookup!$D$2:$E$26,2,FALSE),0),1.6))</f>
        <v>0</v>
      </c>
      <c r="T2550" s="6">
        <v>0</v>
      </c>
      <c r="U2550" s="6">
        <f t="shared" si="39"/>
        <v>0.5</v>
      </c>
      <c r="V2550" t="s">
        <v>41</v>
      </c>
    </row>
    <row r="2551" spans="1:22" hidden="1">
      <c r="A2551">
        <v>1487</v>
      </c>
      <c r="B2551" s="22">
        <v>1</v>
      </c>
      <c r="C2551" s="22" t="s">
        <v>25</v>
      </c>
      <c r="D2551" s="22" t="s">
        <v>14</v>
      </c>
      <c r="E2551" s="22">
        <v>73</v>
      </c>
      <c r="F2551" s="22">
        <v>27</v>
      </c>
      <c r="G2551" s="22" t="s">
        <v>1719</v>
      </c>
      <c r="H2551" s="22" t="s">
        <v>587</v>
      </c>
      <c r="I2551" s="22">
        <v>1</v>
      </c>
      <c r="J2551" s="22">
        <v>0</v>
      </c>
      <c r="K2551" s="22">
        <v>0</v>
      </c>
      <c r="L2551" s="22">
        <v>0</v>
      </c>
      <c r="M2551" s="22" t="s">
        <v>1688</v>
      </c>
      <c r="N2551" s="22" t="s">
        <v>589</v>
      </c>
      <c r="O2551" s="22">
        <v>0</v>
      </c>
      <c r="P2551" s="22">
        <v>1</v>
      </c>
      <c r="Q2551" s="22">
        <v>0</v>
      </c>
      <c r="R2551">
        <f>IFERROR(IF(I2551=1,VLOOKUP(F2551,Lookup!$A$2:$B$15,2,FALSE),0),0.5)</f>
        <v>0.5</v>
      </c>
      <c r="S2551">
        <f>IF(K2551=1,1,IFERROR(IF(H2551="pass",VLOOKUP(F2551,[1]Lookup!$D$2:$E$26,2,FALSE),0),1.6))</f>
        <v>0</v>
      </c>
      <c r="T2551" s="6">
        <v>0</v>
      </c>
      <c r="U2551" s="6">
        <f t="shared" si="39"/>
        <v>0.5</v>
      </c>
      <c r="V2551" t="s">
        <v>511</v>
      </c>
    </row>
    <row r="2552" spans="1:22" hidden="1">
      <c r="A2552">
        <v>1489</v>
      </c>
      <c r="B2552" s="22">
        <v>1</v>
      </c>
      <c r="C2552" s="22" t="s">
        <v>25</v>
      </c>
      <c r="D2552" s="22" t="s">
        <v>14</v>
      </c>
      <c r="E2552" s="22">
        <v>50</v>
      </c>
      <c r="F2552" s="22">
        <v>50</v>
      </c>
      <c r="G2552" s="22" t="s">
        <v>1721</v>
      </c>
      <c r="H2552" s="22" t="s">
        <v>587</v>
      </c>
      <c r="I2552" s="22">
        <v>1</v>
      </c>
      <c r="J2552" s="22">
        <v>0</v>
      </c>
      <c r="K2552" s="22">
        <v>0</v>
      </c>
      <c r="L2552" s="22">
        <v>0</v>
      </c>
      <c r="M2552" s="22" t="s">
        <v>1688</v>
      </c>
      <c r="N2552" s="22" t="s">
        <v>589</v>
      </c>
      <c r="O2552" s="22">
        <v>0</v>
      </c>
      <c r="P2552" s="22">
        <v>1</v>
      </c>
      <c r="Q2552" s="22">
        <v>0</v>
      </c>
      <c r="R2552">
        <f>IFERROR(IF(I2552=1,VLOOKUP(F2552,Lookup!$A$2:$B$15,2,FALSE),0),0.5)</f>
        <v>0.5</v>
      </c>
      <c r="S2552">
        <f>IF(K2552=1,1,IFERROR(IF(H2552="pass",VLOOKUP(F2552,[1]Lookup!$D$2:$E$26,2,FALSE),0),1.6))</f>
        <v>0</v>
      </c>
      <c r="T2552" s="6">
        <v>0</v>
      </c>
      <c r="U2552" s="6">
        <f t="shared" si="39"/>
        <v>0.5</v>
      </c>
      <c r="V2552" t="s">
        <v>511</v>
      </c>
    </row>
    <row r="2553" spans="1:22" hidden="1">
      <c r="A2553">
        <v>1494</v>
      </c>
      <c r="B2553" s="22">
        <v>1</v>
      </c>
      <c r="C2553" s="22" t="s">
        <v>25</v>
      </c>
      <c r="D2553" s="22" t="s">
        <v>14</v>
      </c>
      <c r="E2553" s="22">
        <v>16</v>
      </c>
      <c r="F2553" s="22">
        <v>84</v>
      </c>
      <c r="G2553" s="22" t="s">
        <v>1725</v>
      </c>
      <c r="H2553" s="22" t="s">
        <v>587</v>
      </c>
      <c r="I2553" s="22">
        <v>1</v>
      </c>
      <c r="J2553" s="22">
        <v>0</v>
      </c>
      <c r="K2553" s="22">
        <v>0</v>
      </c>
      <c r="L2553" s="22">
        <v>0</v>
      </c>
      <c r="M2553" s="22" t="s">
        <v>1685</v>
      </c>
      <c r="N2553" s="22" t="s">
        <v>589</v>
      </c>
      <c r="O2553" s="22">
        <v>0</v>
      </c>
      <c r="P2553" s="22">
        <v>1</v>
      </c>
      <c r="Q2553" s="22">
        <v>0</v>
      </c>
      <c r="R2553">
        <f>IFERROR(IF(I2553=1,VLOOKUP(F2553,Lookup!$A$2:$B$15,2,FALSE),0),0.5)</f>
        <v>0.5</v>
      </c>
      <c r="S2553">
        <f>IF(K2553=1,1,IFERROR(IF(H2553="pass",VLOOKUP(F2553,[1]Lookup!$D$2:$E$26,2,FALSE),0),1.6))</f>
        <v>0</v>
      </c>
      <c r="T2553" s="6">
        <v>0</v>
      </c>
      <c r="U2553" s="6">
        <f t="shared" si="39"/>
        <v>0.5</v>
      </c>
      <c r="V2553" t="s">
        <v>39</v>
      </c>
    </row>
    <row r="2554" spans="1:22" hidden="1">
      <c r="A2554">
        <v>1502</v>
      </c>
      <c r="B2554" s="22">
        <v>1</v>
      </c>
      <c r="C2554" s="22" t="s">
        <v>25</v>
      </c>
      <c r="D2554" s="22" t="s">
        <v>14</v>
      </c>
      <c r="E2554" s="22">
        <v>74</v>
      </c>
      <c r="F2554" s="22">
        <v>26</v>
      </c>
      <c r="G2554" s="22" t="s">
        <v>1731</v>
      </c>
      <c r="H2554" s="22" t="s">
        <v>587</v>
      </c>
      <c r="I2554" s="22">
        <v>1</v>
      </c>
      <c r="J2554" s="22">
        <v>0</v>
      </c>
      <c r="K2554" s="22">
        <v>0</v>
      </c>
      <c r="L2554" s="22">
        <v>0</v>
      </c>
      <c r="M2554" s="22" t="s">
        <v>1685</v>
      </c>
      <c r="N2554" s="22" t="s">
        <v>589</v>
      </c>
      <c r="O2554" s="22">
        <v>0</v>
      </c>
      <c r="P2554" s="22">
        <v>1</v>
      </c>
      <c r="Q2554" s="22">
        <v>0</v>
      </c>
      <c r="R2554">
        <f>IFERROR(IF(I2554=1,VLOOKUP(F2554,Lookup!$A$2:$B$15,2,FALSE),0),0.5)</f>
        <v>0.5</v>
      </c>
      <c r="S2554">
        <f>IF(K2554=1,1,IFERROR(IF(H2554="pass",VLOOKUP(F2554,[1]Lookup!$D$2:$E$26,2,FALSE),0),1.6))</f>
        <v>0</v>
      </c>
      <c r="T2554" s="6">
        <v>0</v>
      </c>
      <c r="U2554" s="6">
        <f t="shared" si="39"/>
        <v>0.5</v>
      </c>
      <c r="V2554" t="s">
        <v>39</v>
      </c>
    </row>
    <row r="2555" spans="1:22" hidden="1">
      <c r="A2555">
        <v>1505</v>
      </c>
      <c r="B2555" s="22">
        <v>1</v>
      </c>
      <c r="C2555" s="22" t="s">
        <v>25</v>
      </c>
      <c r="D2555" s="22" t="s">
        <v>14</v>
      </c>
      <c r="E2555" s="22">
        <v>67</v>
      </c>
      <c r="F2555" s="22">
        <v>33</v>
      </c>
      <c r="G2555" s="22" t="s">
        <v>1734</v>
      </c>
      <c r="H2555" s="22" t="s">
        <v>587</v>
      </c>
      <c r="I2555" s="22">
        <v>1</v>
      </c>
      <c r="J2555" s="22">
        <v>0</v>
      </c>
      <c r="K2555" s="22">
        <v>0</v>
      </c>
      <c r="L2555" s="22">
        <v>0</v>
      </c>
      <c r="M2555" s="22" t="s">
        <v>1688</v>
      </c>
      <c r="N2555" s="22" t="s">
        <v>589</v>
      </c>
      <c r="O2555" s="22">
        <v>0</v>
      </c>
      <c r="P2555" s="22">
        <v>1</v>
      </c>
      <c r="Q2555" s="22">
        <v>0</v>
      </c>
      <c r="R2555">
        <f>IFERROR(IF(I2555=1,VLOOKUP(F2555,Lookup!$A$2:$B$15,2,FALSE),0),0.5)</f>
        <v>0.5</v>
      </c>
      <c r="S2555">
        <f>IF(K2555=1,1,IFERROR(IF(H2555="pass",VLOOKUP(F2555,[1]Lookup!$D$2:$E$26,2,FALSE),0),1.6))</f>
        <v>0</v>
      </c>
      <c r="T2555" s="6">
        <v>0</v>
      </c>
      <c r="U2555" s="6">
        <f t="shared" si="39"/>
        <v>0.5</v>
      </c>
      <c r="V2555" t="s">
        <v>511</v>
      </c>
    </row>
    <row r="2556" spans="1:22" hidden="1">
      <c r="A2556">
        <v>1507</v>
      </c>
      <c r="B2556" s="22">
        <v>1</v>
      </c>
      <c r="C2556" s="22" t="s">
        <v>25</v>
      </c>
      <c r="D2556" s="22" t="s">
        <v>14</v>
      </c>
      <c r="E2556" s="22">
        <v>58</v>
      </c>
      <c r="F2556" s="22">
        <v>42</v>
      </c>
      <c r="G2556" s="22" t="s">
        <v>1736</v>
      </c>
      <c r="H2556" s="22" t="s">
        <v>587</v>
      </c>
      <c r="I2556" s="22">
        <v>1</v>
      </c>
      <c r="J2556" s="22">
        <v>0</v>
      </c>
      <c r="K2556" s="22">
        <v>0</v>
      </c>
      <c r="L2556" s="22">
        <v>0</v>
      </c>
      <c r="M2556" s="22" t="s">
        <v>1737</v>
      </c>
      <c r="N2556" s="22" t="s">
        <v>589</v>
      </c>
      <c r="O2556" s="22">
        <v>0</v>
      </c>
      <c r="P2556" s="22">
        <v>1</v>
      </c>
      <c r="Q2556" s="22">
        <v>0</v>
      </c>
      <c r="R2556">
        <f>IFERROR(IF(I2556=1,VLOOKUP(F2556,Lookup!$A$2:$B$15,2,FALSE),0),0.5)</f>
        <v>0.5</v>
      </c>
      <c r="S2556">
        <f>IF(K2556=1,1,IFERROR(IF(H2556="pass",VLOOKUP(F2556,[1]Lookup!$D$2:$E$26,2,FALSE),0),1.6))</f>
        <v>0</v>
      </c>
      <c r="T2556" s="6">
        <v>0</v>
      </c>
      <c r="U2556" s="6">
        <f t="shared" si="39"/>
        <v>0.5</v>
      </c>
      <c r="V2556" t="s">
        <v>394</v>
      </c>
    </row>
    <row r="2557" spans="1:22" hidden="1">
      <c r="A2557">
        <v>1512</v>
      </c>
      <c r="B2557" s="22">
        <v>1</v>
      </c>
      <c r="C2557" s="22" t="s">
        <v>25</v>
      </c>
      <c r="D2557" s="22" t="s">
        <v>14</v>
      </c>
      <c r="E2557" s="22">
        <v>45</v>
      </c>
      <c r="F2557" s="22">
        <v>55</v>
      </c>
      <c r="G2557" s="22" t="s">
        <v>1741</v>
      </c>
      <c r="H2557" s="22" t="s">
        <v>587</v>
      </c>
      <c r="I2557" s="22">
        <v>1</v>
      </c>
      <c r="J2557" s="22">
        <v>0</v>
      </c>
      <c r="K2557" s="22">
        <v>0</v>
      </c>
      <c r="L2557" s="22">
        <v>0</v>
      </c>
      <c r="M2557" s="22" t="s">
        <v>1688</v>
      </c>
      <c r="N2557" s="22" t="s">
        <v>589</v>
      </c>
      <c r="O2557" s="22">
        <v>0</v>
      </c>
      <c r="P2557" s="22">
        <v>1</v>
      </c>
      <c r="Q2557" s="22">
        <v>0</v>
      </c>
      <c r="R2557">
        <f>IFERROR(IF(I2557=1,VLOOKUP(F2557,Lookup!$A$2:$B$15,2,FALSE),0),0.5)</f>
        <v>0.5</v>
      </c>
      <c r="S2557">
        <f>IF(K2557=1,1,IFERROR(IF(H2557="pass",VLOOKUP(F2557,[1]Lookup!$D$2:$E$26,2,FALSE),0),1.6))</f>
        <v>0</v>
      </c>
      <c r="T2557" s="6">
        <v>0</v>
      </c>
      <c r="U2557" s="6">
        <f t="shared" si="39"/>
        <v>0.5</v>
      </c>
      <c r="V2557" t="s">
        <v>511</v>
      </c>
    </row>
    <row r="2558" spans="1:22" hidden="1">
      <c r="A2558">
        <v>1516</v>
      </c>
      <c r="B2558" s="22">
        <v>1</v>
      </c>
      <c r="C2558" s="22" t="s">
        <v>25</v>
      </c>
      <c r="D2558" s="22" t="s">
        <v>14</v>
      </c>
      <c r="E2558" s="22">
        <v>17</v>
      </c>
      <c r="F2558" s="22">
        <v>83</v>
      </c>
      <c r="G2558" s="22" t="s">
        <v>1745</v>
      </c>
      <c r="H2558" s="22" t="s">
        <v>587</v>
      </c>
      <c r="I2558" s="22">
        <v>1</v>
      </c>
      <c r="J2558" s="22">
        <v>0</v>
      </c>
      <c r="K2558" s="22">
        <v>0</v>
      </c>
      <c r="L2558" s="22">
        <v>0</v>
      </c>
      <c r="M2558" s="22" t="s">
        <v>1685</v>
      </c>
      <c r="N2558" s="22" t="s">
        <v>589</v>
      </c>
      <c r="O2558" s="22">
        <v>0</v>
      </c>
      <c r="P2558" s="22">
        <v>1</v>
      </c>
      <c r="Q2558" s="22">
        <v>0</v>
      </c>
      <c r="R2558">
        <f>IFERROR(IF(I2558=1,VLOOKUP(F2558,Lookup!$A$2:$B$15,2,FALSE),0),0.5)</f>
        <v>0.5</v>
      </c>
      <c r="S2558">
        <f>IF(K2558=1,1,IFERROR(IF(H2558="pass",VLOOKUP(F2558,[1]Lookup!$D$2:$E$26,2,FALSE),0),1.6))</f>
        <v>0</v>
      </c>
      <c r="T2558" s="6">
        <v>0</v>
      </c>
      <c r="U2558" s="6">
        <f t="shared" si="39"/>
        <v>0.5</v>
      </c>
      <c r="V2558" t="s">
        <v>39</v>
      </c>
    </row>
    <row r="2559" spans="1:22" hidden="1">
      <c r="A2559">
        <v>1518</v>
      </c>
      <c r="B2559" s="22">
        <v>1</v>
      </c>
      <c r="C2559" s="22" t="s">
        <v>25</v>
      </c>
      <c r="D2559" s="22" t="s">
        <v>14</v>
      </c>
      <c r="E2559" s="22">
        <v>10</v>
      </c>
      <c r="F2559" s="22">
        <v>90</v>
      </c>
      <c r="G2559" s="22" t="s">
        <v>1746</v>
      </c>
      <c r="H2559" s="22" t="s">
        <v>587</v>
      </c>
      <c r="I2559" s="22">
        <v>1</v>
      </c>
      <c r="J2559" s="22">
        <v>0</v>
      </c>
      <c r="K2559" s="22">
        <v>0</v>
      </c>
      <c r="L2559" s="22">
        <v>0</v>
      </c>
      <c r="M2559" s="22" t="s">
        <v>1685</v>
      </c>
      <c r="N2559" s="22" t="s">
        <v>589</v>
      </c>
      <c r="O2559" s="22">
        <v>0</v>
      </c>
      <c r="P2559" s="22">
        <v>1</v>
      </c>
      <c r="Q2559" s="22">
        <v>0</v>
      </c>
      <c r="R2559">
        <f>IFERROR(IF(I2559=1,VLOOKUP(F2559,Lookup!$A$2:$B$15,2,FALSE),0),0.5)</f>
        <v>0.8</v>
      </c>
      <c r="S2559">
        <f>IF(K2559=1,1,IFERROR(IF(H2559="pass",VLOOKUP(F2559,[1]Lookup!$D$2:$E$26,2,FALSE),0),1.6))</f>
        <v>0</v>
      </c>
      <c r="T2559" s="6">
        <v>0</v>
      </c>
      <c r="U2559" s="6">
        <f t="shared" si="39"/>
        <v>0.8</v>
      </c>
      <c r="V2559" t="s">
        <v>39</v>
      </c>
    </row>
    <row r="2560" spans="1:22" hidden="1">
      <c r="A2560">
        <v>1520</v>
      </c>
      <c r="B2560" s="22">
        <v>1</v>
      </c>
      <c r="C2560" s="22" t="s">
        <v>25</v>
      </c>
      <c r="D2560" s="22" t="s">
        <v>14</v>
      </c>
      <c r="E2560" s="22">
        <v>8</v>
      </c>
      <c r="F2560" s="22">
        <v>92</v>
      </c>
      <c r="G2560" s="22" t="s">
        <v>1747</v>
      </c>
      <c r="H2560" s="22" t="s">
        <v>587</v>
      </c>
      <c r="I2560" s="22">
        <v>1</v>
      </c>
      <c r="J2560" s="22">
        <v>0</v>
      </c>
      <c r="K2560" s="22">
        <v>0</v>
      </c>
      <c r="L2560" s="22">
        <v>0</v>
      </c>
      <c r="M2560" s="22" t="s">
        <v>1748</v>
      </c>
      <c r="N2560" s="22" t="s">
        <v>589</v>
      </c>
      <c r="O2560" s="22">
        <v>0</v>
      </c>
      <c r="P2560" s="22">
        <v>1</v>
      </c>
      <c r="Q2560" s="22">
        <v>0</v>
      </c>
      <c r="R2560">
        <f>IFERROR(IF(I2560=1,VLOOKUP(F2560,Lookup!$A$2:$B$15,2,FALSE),0),0.5)</f>
        <v>1.1000000000000001</v>
      </c>
      <c r="S2560">
        <f>IF(K2560=1,1,IFERROR(IF(H2560="pass",VLOOKUP(F2560,[1]Lookup!$D$2:$E$26,2,FALSE),0),1.6))</f>
        <v>0</v>
      </c>
      <c r="T2560" s="6">
        <v>0</v>
      </c>
      <c r="U2560" s="6">
        <f t="shared" si="39"/>
        <v>1.1000000000000001</v>
      </c>
      <c r="V2560" t="s">
        <v>109</v>
      </c>
    </row>
    <row r="2561" spans="1:22" hidden="1">
      <c r="A2561">
        <v>1528</v>
      </c>
      <c r="B2561" s="22">
        <v>1</v>
      </c>
      <c r="C2561" s="22" t="s">
        <v>14</v>
      </c>
      <c r="D2561" s="22" t="s">
        <v>25</v>
      </c>
      <c r="E2561" s="22">
        <v>75</v>
      </c>
      <c r="F2561" s="22">
        <v>25</v>
      </c>
      <c r="G2561" s="22" t="s">
        <v>1751</v>
      </c>
      <c r="H2561" s="22" t="s">
        <v>587</v>
      </c>
      <c r="I2561" s="22">
        <v>1</v>
      </c>
      <c r="J2561" s="22">
        <v>0</v>
      </c>
      <c r="K2561" s="22">
        <v>0</v>
      </c>
      <c r="L2561" s="22">
        <v>0</v>
      </c>
      <c r="M2561" s="22" t="s">
        <v>1728</v>
      </c>
      <c r="N2561" s="22" t="s">
        <v>589</v>
      </c>
      <c r="O2561" s="22">
        <v>0</v>
      </c>
      <c r="P2561" s="22">
        <v>1</v>
      </c>
      <c r="Q2561" s="22">
        <v>0</v>
      </c>
      <c r="R2561">
        <f>IFERROR(IF(I2561=1,VLOOKUP(F2561,Lookup!$A$2:$B$15,2,FALSE),0),0.5)</f>
        <v>0.5</v>
      </c>
      <c r="S2561">
        <f>IF(K2561=1,1,IFERROR(IF(H2561="pass",VLOOKUP(F2561,[1]Lookup!$D$2:$E$26,2,FALSE),0),1.6))</f>
        <v>0</v>
      </c>
      <c r="T2561" s="6">
        <v>0</v>
      </c>
      <c r="U2561" s="6">
        <f t="shared" si="39"/>
        <v>0.5</v>
      </c>
      <c r="V2561" t="s">
        <v>115</v>
      </c>
    </row>
    <row r="2562" spans="1:22" hidden="1">
      <c r="A2562">
        <v>1539</v>
      </c>
      <c r="B2562" s="22">
        <v>1</v>
      </c>
      <c r="C2562" s="22" t="s">
        <v>14</v>
      </c>
      <c r="D2562" s="22" t="s">
        <v>25</v>
      </c>
      <c r="E2562" s="22">
        <v>65</v>
      </c>
      <c r="F2562" s="22">
        <v>35</v>
      </c>
      <c r="G2562" s="22" t="s">
        <v>1756</v>
      </c>
      <c r="H2562" s="22" t="s">
        <v>587</v>
      </c>
      <c r="I2562" s="22">
        <v>1</v>
      </c>
      <c r="J2562" s="22">
        <v>0</v>
      </c>
      <c r="K2562" s="22">
        <v>0</v>
      </c>
      <c r="L2562" s="22">
        <v>0</v>
      </c>
      <c r="M2562" s="22" t="s">
        <v>1696</v>
      </c>
      <c r="N2562" s="22" t="s">
        <v>589</v>
      </c>
      <c r="O2562" s="22">
        <v>0</v>
      </c>
      <c r="P2562" s="22">
        <v>1</v>
      </c>
      <c r="Q2562" s="22">
        <v>0</v>
      </c>
      <c r="R2562">
        <f>IFERROR(IF(I2562=1,VLOOKUP(F2562,Lookup!$A$2:$B$15,2,FALSE),0),0.5)</f>
        <v>0.5</v>
      </c>
      <c r="S2562">
        <f>IF(K2562=1,1,IFERROR(IF(H2562="pass",VLOOKUP(F2562,[1]Lookup!$D$2:$E$26,2,FALSE),0),1.6))</f>
        <v>0</v>
      </c>
      <c r="T2562" s="6">
        <v>0</v>
      </c>
      <c r="U2562" s="6">
        <f t="shared" si="39"/>
        <v>0.5</v>
      </c>
      <c r="V2562" t="s">
        <v>41</v>
      </c>
    </row>
    <row r="2563" spans="1:22" hidden="1">
      <c r="A2563">
        <v>1542</v>
      </c>
      <c r="B2563" s="22">
        <v>1</v>
      </c>
      <c r="C2563" s="22" t="s">
        <v>14</v>
      </c>
      <c r="D2563" s="22" t="s">
        <v>25</v>
      </c>
      <c r="E2563" s="22">
        <v>48</v>
      </c>
      <c r="F2563" s="22">
        <v>52</v>
      </c>
      <c r="G2563" s="22" t="s">
        <v>1760</v>
      </c>
      <c r="H2563" s="22" t="s">
        <v>587</v>
      </c>
      <c r="I2563" s="22">
        <v>1</v>
      </c>
      <c r="J2563" s="22">
        <v>0</v>
      </c>
      <c r="K2563" s="22">
        <v>0</v>
      </c>
      <c r="L2563" s="22">
        <v>0</v>
      </c>
      <c r="M2563" s="22" t="s">
        <v>1696</v>
      </c>
      <c r="N2563" s="22" t="s">
        <v>589</v>
      </c>
      <c r="O2563" s="22">
        <v>0</v>
      </c>
      <c r="P2563" s="22">
        <v>1</v>
      </c>
      <c r="Q2563" s="22">
        <v>0</v>
      </c>
      <c r="R2563">
        <f>IFERROR(IF(I2563=1,VLOOKUP(F2563,Lookup!$A$2:$B$15,2,FALSE),0),0.5)</f>
        <v>0.5</v>
      </c>
      <c r="S2563">
        <f>IF(K2563=1,1,IFERROR(IF(H2563="pass",VLOOKUP(F2563,[1]Lookup!$D$2:$E$26,2,FALSE),0),1.6))</f>
        <v>0</v>
      </c>
      <c r="T2563" s="6">
        <v>0</v>
      </c>
      <c r="U2563" s="6">
        <f t="shared" ref="U2563:U2626" si="40">R2563+IF(S2563&gt;=3.2,S2563,IF(AND(S2563&lt;3.2,S2563&gt;=1.8),S2563*0.66+T2563*0.34,T2563))+K2563*0.4735*2</f>
        <v>0.5</v>
      </c>
      <c r="V2563" t="s">
        <v>41</v>
      </c>
    </row>
    <row r="2564" spans="1:22" hidden="1">
      <c r="A2564">
        <v>1547</v>
      </c>
      <c r="B2564" s="22">
        <v>1</v>
      </c>
      <c r="C2564" s="22" t="s">
        <v>25</v>
      </c>
      <c r="D2564" s="22" t="s">
        <v>14</v>
      </c>
      <c r="E2564" s="22">
        <v>75</v>
      </c>
      <c r="F2564" s="22">
        <v>25</v>
      </c>
      <c r="G2564" s="22" t="s">
        <v>1763</v>
      </c>
      <c r="H2564" s="22" t="s">
        <v>587</v>
      </c>
      <c r="I2564" s="22">
        <v>1</v>
      </c>
      <c r="J2564" s="22">
        <v>0</v>
      </c>
      <c r="K2564" s="22">
        <v>0</v>
      </c>
      <c r="L2564" s="22">
        <v>0</v>
      </c>
      <c r="M2564" s="22" t="s">
        <v>1685</v>
      </c>
      <c r="N2564" s="22" t="s">
        <v>589</v>
      </c>
      <c r="O2564" s="22">
        <v>0</v>
      </c>
      <c r="P2564" s="22">
        <v>1</v>
      </c>
      <c r="Q2564" s="22">
        <v>0</v>
      </c>
      <c r="R2564">
        <f>IFERROR(IF(I2564=1,VLOOKUP(F2564,Lookup!$A$2:$B$15,2,FALSE),0),0.5)</f>
        <v>0.5</v>
      </c>
      <c r="S2564">
        <f>IF(K2564=1,1,IFERROR(IF(H2564="pass",VLOOKUP(F2564,[1]Lookup!$D$2:$E$26,2,FALSE),0),1.6))</f>
        <v>0</v>
      </c>
      <c r="T2564" s="6">
        <v>0</v>
      </c>
      <c r="U2564" s="6">
        <f t="shared" si="40"/>
        <v>0.5</v>
      </c>
      <c r="V2564" t="s">
        <v>39</v>
      </c>
    </row>
    <row r="2565" spans="1:22" hidden="1">
      <c r="A2565">
        <v>1553</v>
      </c>
      <c r="B2565" s="22">
        <v>1</v>
      </c>
      <c r="C2565" s="22" t="s">
        <v>25</v>
      </c>
      <c r="D2565" s="22" t="s">
        <v>14</v>
      </c>
      <c r="E2565" s="22">
        <v>34</v>
      </c>
      <c r="F2565" s="22">
        <v>66</v>
      </c>
      <c r="G2565" s="22" t="s">
        <v>1769</v>
      </c>
      <c r="H2565" s="22" t="s">
        <v>587</v>
      </c>
      <c r="I2565" s="22">
        <v>1</v>
      </c>
      <c r="J2565" s="22">
        <v>0</v>
      </c>
      <c r="K2565" s="22">
        <v>0</v>
      </c>
      <c r="L2565" s="22">
        <v>0</v>
      </c>
      <c r="M2565" s="22" t="s">
        <v>1685</v>
      </c>
      <c r="N2565" s="22" t="s">
        <v>589</v>
      </c>
      <c r="O2565" s="22">
        <v>0</v>
      </c>
      <c r="P2565" s="22">
        <v>1</v>
      </c>
      <c r="Q2565" s="22">
        <v>0</v>
      </c>
      <c r="R2565">
        <f>IFERROR(IF(I2565=1,VLOOKUP(F2565,Lookup!$A$2:$B$15,2,FALSE),0),0.5)</f>
        <v>0.5</v>
      </c>
      <c r="S2565">
        <f>IF(K2565=1,1,IFERROR(IF(H2565="pass",VLOOKUP(F2565,[1]Lookup!$D$2:$E$26,2,FALSE),0),1.6))</f>
        <v>0</v>
      </c>
      <c r="T2565" s="6">
        <v>0</v>
      </c>
      <c r="U2565" s="6">
        <f t="shared" si="40"/>
        <v>0.5</v>
      </c>
      <c r="V2565" t="s">
        <v>39</v>
      </c>
    </row>
    <row r="2566" spans="1:22" hidden="1">
      <c r="A2566">
        <v>1555</v>
      </c>
      <c r="B2566" s="22">
        <v>1</v>
      </c>
      <c r="C2566" s="22" t="s">
        <v>25</v>
      </c>
      <c r="D2566" s="22" t="s">
        <v>14</v>
      </c>
      <c r="E2566" s="22">
        <v>20</v>
      </c>
      <c r="F2566" s="22">
        <v>80</v>
      </c>
      <c r="G2566" s="22" t="s">
        <v>1771</v>
      </c>
      <c r="H2566" s="22" t="s">
        <v>587</v>
      </c>
      <c r="I2566" s="22">
        <v>1</v>
      </c>
      <c r="J2566" s="22">
        <v>0</v>
      </c>
      <c r="K2566" s="22">
        <v>0</v>
      </c>
      <c r="L2566" s="22">
        <v>0</v>
      </c>
      <c r="M2566" s="22" t="s">
        <v>1703</v>
      </c>
      <c r="N2566" s="22" t="s">
        <v>589</v>
      </c>
      <c r="O2566" s="22">
        <v>0</v>
      </c>
      <c r="P2566" s="22">
        <v>1</v>
      </c>
      <c r="Q2566" s="22">
        <v>0</v>
      </c>
      <c r="R2566">
        <f>IFERROR(IF(I2566=1,VLOOKUP(F2566,Lookup!$A$2:$B$15,2,FALSE),0),0.5)</f>
        <v>0.5</v>
      </c>
      <c r="S2566">
        <f>IF(K2566=1,1,IFERROR(IF(H2566="pass",VLOOKUP(F2566,[1]Lookup!$D$2:$E$26,2,FALSE),0),1.6))</f>
        <v>0</v>
      </c>
      <c r="T2566" s="6">
        <v>0</v>
      </c>
      <c r="U2566" s="6">
        <f t="shared" si="40"/>
        <v>0.5</v>
      </c>
      <c r="V2566" t="s">
        <v>110</v>
      </c>
    </row>
    <row r="2567" spans="1:22" hidden="1">
      <c r="A2567">
        <v>1557</v>
      </c>
      <c r="B2567" s="22">
        <v>1</v>
      </c>
      <c r="C2567" s="22" t="s">
        <v>25</v>
      </c>
      <c r="D2567" s="22" t="s">
        <v>14</v>
      </c>
      <c r="E2567" s="22">
        <v>9</v>
      </c>
      <c r="F2567" s="22">
        <v>91</v>
      </c>
      <c r="G2567" s="22" t="s">
        <v>1773</v>
      </c>
      <c r="H2567" s="22" t="s">
        <v>587</v>
      </c>
      <c r="I2567" s="22">
        <v>1</v>
      </c>
      <c r="J2567" s="22">
        <v>0</v>
      </c>
      <c r="K2567" s="22">
        <v>0</v>
      </c>
      <c r="L2567" s="22">
        <v>0</v>
      </c>
      <c r="M2567" s="22" t="s">
        <v>1685</v>
      </c>
      <c r="N2567" s="22" t="s">
        <v>589</v>
      </c>
      <c r="O2567" s="22">
        <v>0</v>
      </c>
      <c r="P2567" s="22">
        <v>1</v>
      </c>
      <c r="Q2567" s="22">
        <v>0</v>
      </c>
      <c r="R2567">
        <f>IFERROR(IF(I2567=1,VLOOKUP(F2567,Lookup!$A$2:$B$15,2,FALSE),0),0.5)</f>
        <v>0.8</v>
      </c>
      <c r="S2567">
        <f>IF(K2567=1,1,IFERROR(IF(H2567="pass",VLOOKUP(F2567,[1]Lookup!$D$2:$E$26,2,FALSE),0),1.6))</f>
        <v>0</v>
      </c>
      <c r="T2567" s="6">
        <v>0</v>
      </c>
      <c r="U2567" s="6">
        <f t="shared" si="40"/>
        <v>0.8</v>
      </c>
      <c r="V2567" t="s">
        <v>39</v>
      </c>
    </row>
    <row r="2568" spans="1:22" hidden="1">
      <c r="A2568">
        <v>1559</v>
      </c>
      <c r="B2568" s="22">
        <v>1</v>
      </c>
      <c r="C2568" s="22" t="s">
        <v>14</v>
      </c>
      <c r="D2568" s="22" t="s">
        <v>25</v>
      </c>
      <c r="E2568" s="22">
        <v>80</v>
      </c>
      <c r="F2568" s="22">
        <v>20</v>
      </c>
      <c r="G2568" s="22" t="s">
        <v>1774</v>
      </c>
      <c r="H2568" s="22" t="s">
        <v>587</v>
      </c>
      <c r="I2568" s="22">
        <v>1</v>
      </c>
      <c r="J2568" s="22">
        <v>0</v>
      </c>
      <c r="K2568" s="22">
        <v>0</v>
      </c>
      <c r="L2568" s="22">
        <v>0</v>
      </c>
      <c r="M2568" s="22" t="s">
        <v>1696</v>
      </c>
      <c r="N2568" s="22" t="s">
        <v>589</v>
      </c>
      <c r="O2568" s="22">
        <v>0</v>
      </c>
      <c r="P2568" s="22">
        <v>1</v>
      </c>
      <c r="Q2568" s="22">
        <v>0</v>
      </c>
      <c r="R2568">
        <f>IFERROR(IF(I2568=1,VLOOKUP(F2568,Lookup!$A$2:$B$15,2,FALSE),0),0.5)</f>
        <v>0.5</v>
      </c>
      <c r="S2568">
        <f>IF(K2568=1,1,IFERROR(IF(H2568="pass",VLOOKUP(F2568,[1]Lookup!$D$2:$E$26,2,FALSE),0),1.6))</f>
        <v>0</v>
      </c>
      <c r="T2568" s="6">
        <v>0</v>
      </c>
      <c r="U2568" s="6">
        <f t="shared" si="40"/>
        <v>0.5</v>
      </c>
      <c r="V2568" t="s">
        <v>41</v>
      </c>
    </row>
    <row r="2569" spans="1:22" hidden="1">
      <c r="A2569">
        <v>1561</v>
      </c>
      <c r="B2569" s="22">
        <v>1</v>
      </c>
      <c r="C2569" s="22" t="s">
        <v>14</v>
      </c>
      <c r="D2569" s="22" t="s">
        <v>25</v>
      </c>
      <c r="E2569" s="22">
        <v>57</v>
      </c>
      <c r="F2569" s="22">
        <v>43</v>
      </c>
      <c r="G2569" s="22" t="s">
        <v>1777</v>
      </c>
      <c r="H2569" s="22" t="s">
        <v>587</v>
      </c>
      <c r="I2569" s="22">
        <v>1</v>
      </c>
      <c r="J2569" s="22">
        <v>0</v>
      </c>
      <c r="K2569" s="22">
        <v>0</v>
      </c>
      <c r="L2569" s="22">
        <v>0</v>
      </c>
      <c r="M2569" s="22" t="s">
        <v>1696</v>
      </c>
      <c r="N2569" s="22" t="s">
        <v>589</v>
      </c>
      <c r="O2569" s="22">
        <v>0</v>
      </c>
      <c r="P2569" s="22">
        <v>1</v>
      </c>
      <c r="Q2569" s="22">
        <v>0</v>
      </c>
      <c r="R2569">
        <f>IFERROR(IF(I2569=1,VLOOKUP(F2569,Lookup!$A$2:$B$15,2,FALSE),0),0.5)</f>
        <v>0.5</v>
      </c>
      <c r="S2569">
        <f>IF(K2569=1,1,IFERROR(IF(H2569="pass",VLOOKUP(F2569,[1]Lookup!$D$2:$E$26,2,FALSE),0),1.6))</f>
        <v>0</v>
      </c>
      <c r="T2569" s="6">
        <v>0</v>
      </c>
      <c r="U2569" s="6">
        <f t="shared" si="40"/>
        <v>0.5</v>
      </c>
      <c r="V2569" t="s">
        <v>41</v>
      </c>
    </row>
    <row r="2570" spans="1:22" hidden="1">
      <c r="A2570">
        <v>1562</v>
      </c>
      <c r="B2570" s="22">
        <v>1</v>
      </c>
      <c r="C2570" s="22" t="s">
        <v>14</v>
      </c>
      <c r="D2570" s="22" t="s">
        <v>25</v>
      </c>
      <c r="E2570" s="22">
        <v>51</v>
      </c>
      <c r="F2570" s="22">
        <v>49</v>
      </c>
      <c r="G2570" s="22" t="s">
        <v>1778</v>
      </c>
      <c r="H2570" s="22" t="s">
        <v>587</v>
      </c>
      <c r="I2570" s="22">
        <v>1</v>
      </c>
      <c r="J2570" s="22">
        <v>0</v>
      </c>
      <c r="K2570" s="22">
        <v>0</v>
      </c>
      <c r="L2570" s="22">
        <v>0</v>
      </c>
      <c r="M2570" s="22" t="s">
        <v>1696</v>
      </c>
      <c r="N2570" s="22" t="s">
        <v>589</v>
      </c>
      <c r="O2570" s="22">
        <v>0</v>
      </c>
      <c r="P2570" s="22">
        <v>1</v>
      </c>
      <c r="Q2570" s="22">
        <v>0</v>
      </c>
      <c r="R2570">
        <f>IFERROR(IF(I2570=1,VLOOKUP(F2570,Lookup!$A$2:$B$15,2,FALSE),0),0.5)</f>
        <v>0.5</v>
      </c>
      <c r="S2570">
        <f>IF(K2570=1,1,IFERROR(IF(H2570="pass",VLOOKUP(F2570,[1]Lookup!$D$2:$E$26,2,FALSE),0),1.6))</f>
        <v>0</v>
      </c>
      <c r="T2570" s="6">
        <v>0</v>
      </c>
      <c r="U2570" s="6">
        <f t="shared" si="40"/>
        <v>0.5</v>
      </c>
      <c r="V2570" t="s">
        <v>41</v>
      </c>
    </row>
    <row r="2571" spans="1:22" hidden="1">
      <c r="A2571">
        <v>1564</v>
      </c>
      <c r="B2571" s="22">
        <v>1</v>
      </c>
      <c r="C2571" s="22" t="s">
        <v>14</v>
      </c>
      <c r="D2571" s="22" t="s">
        <v>25</v>
      </c>
      <c r="E2571" s="22">
        <v>45</v>
      </c>
      <c r="F2571" s="22">
        <v>55</v>
      </c>
      <c r="G2571" s="22" t="s">
        <v>1781</v>
      </c>
      <c r="H2571" s="22" t="s">
        <v>587</v>
      </c>
      <c r="I2571" s="22">
        <v>1</v>
      </c>
      <c r="J2571" s="22">
        <v>0</v>
      </c>
      <c r="K2571" s="22">
        <v>0</v>
      </c>
      <c r="L2571" s="22">
        <v>0</v>
      </c>
      <c r="M2571" s="22" t="s">
        <v>1696</v>
      </c>
      <c r="N2571" s="22" t="s">
        <v>589</v>
      </c>
      <c r="O2571" s="22">
        <v>0</v>
      </c>
      <c r="P2571" s="22">
        <v>1</v>
      </c>
      <c r="Q2571" s="22">
        <v>0</v>
      </c>
      <c r="R2571">
        <f>IFERROR(IF(I2571=1,VLOOKUP(F2571,Lookup!$A$2:$B$15,2,FALSE),0),0.5)</f>
        <v>0.5</v>
      </c>
      <c r="S2571">
        <f>IF(K2571=1,1,IFERROR(IF(H2571="pass",VLOOKUP(F2571,[1]Lookup!$D$2:$E$26,2,FALSE),0),1.6))</f>
        <v>0</v>
      </c>
      <c r="T2571" s="6">
        <v>0</v>
      </c>
      <c r="U2571" s="6">
        <f t="shared" si="40"/>
        <v>0.5</v>
      </c>
      <c r="V2571" t="s">
        <v>41</v>
      </c>
    </row>
    <row r="2572" spans="1:22" hidden="1">
      <c r="A2572">
        <v>1565</v>
      </c>
      <c r="B2572" s="22">
        <v>1</v>
      </c>
      <c r="C2572" s="22" t="s">
        <v>14</v>
      </c>
      <c r="D2572" s="22" t="s">
        <v>25</v>
      </c>
      <c r="E2572" s="22">
        <v>39</v>
      </c>
      <c r="F2572" s="22">
        <v>61</v>
      </c>
      <c r="G2572" s="22" t="s">
        <v>1782</v>
      </c>
      <c r="H2572" s="22" t="s">
        <v>587</v>
      </c>
      <c r="I2572" s="22">
        <v>1</v>
      </c>
      <c r="J2572" s="22">
        <v>0</v>
      </c>
      <c r="K2572" s="22">
        <v>0</v>
      </c>
      <c r="L2572" s="22">
        <v>0</v>
      </c>
      <c r="M2572" s="22" t="s">
        <v>1696</v>
      </c>
      <c r="N2572" s="22" t="s">
        <v>589</v>
      </c>
      <c r="O2572" s="22">
        <v>0</v>
      </c>
      <c r="P2572" s="22">
        <v>1</v>
      </c>
      <c r="Q2572" s="22">
        <v>0</v>
      </c>
      <c r="R2572">
        <f>IFERROR(IF(I2572=1,VLOOKUP(F2572,Lookup!$A$2:$B$15,2,FALSE),0),0.5)</f>
        <v>0.5</v>
      </c>
      <c r="S2572">
        <f>IF(K2572=1,1,IFERROR(IF(H2572="pass",VLOOKUP(F2572,[1]Lookup!$D$2:$E$26,2,FALSE),0),1.6))</f>
        <v>0</v>
      </c>
      <c r="T2572" s="6">
        <v>0</v>
      </c>
      <c r="U2572" s="6">
        <f t="shared" si="40"/>
        <v>0.5</v>
      </c>
      <c r="V2572" t="s">
        <v>41</v>
      </c>
    </row>
    <row r="2573" spans="1:22" hidden="1">
      <c r="A2573">
        <v>1566</v>
      </c>
      <c r="B2573" s="22">
        <v>1</v>
      </c>
      <c r="C2573" s="22" t="s">
        <v>14</v>
      </c>
      <c r="D2573" s="22" t="s">
        <v>25</v>
      </c>
      <c r="E2573" s="22">
        <v>36</v>
      </c>
      <c r="F2573" s="22">
        <v>64</v>
      </c>
      <c r="G2573" s="22" t="s">
        <v>1783</v>
      </c>
      <c r="H2573" s="22" t="s">
        <v>587</v>
      </c>
      <c r="I2573" s="22">
        <v>1</v>
      </c>
      <c r="J2573" s="22">
        <v>0</v>
      </c>
      <c r="K2573" s="22">
        <v>0</v>
      </c>
      <c r="L2573" s="22">
        <v>0</v>
      </c>
      <c r="M2573" s="22" t="s">
        <v>1696</v>
      </c>
      <c r="N2573" s="22" t="s">
        <v>589</v>
      </c>
      <c r="O2573" s="22">
        <v>0</v>
      </c>
      <c r="P2573" s="22">
        <v>1</v>
      </c>
      <c r="Q2573" s="22">
        <v>0</v>
      </c>
      <c r="R2573">
        <f>IFERROR(IF(I2573=1,VLOOKUP(F2573,Lookup!$A$2:$B$15,2,FALSE),0),0.5)</f>
        <v>0.5</v>
      </c>
      <c r="S2573">
        <f>IF(K2573=1,1,IFERROR(IF(H2573="pass",VLOOKUP(F2573,[1]Lookup!$D$2:$E$26,2,FALSE),0),1.6))</f>
        <v>0</v>
      </c>
      <c r="T2573" s="6">
        <v>0</v>
      </c>
      <c r="U2573" s="6">
        <f t="shared" si="40"/>
        <v>0.5</v>
      </c>
      <c r="V2573" t="s">
        <v>41</v>
      </c>
    </row>
    <row r="2574" spans="1:22" hidden="1">
      <c r="A2574">
        <v>1570</v>
      </c>
      <c r="B2574" s="22">
        <v>1</v>
      </c>
      <c r="C2574" s="22" t="s">
        <v>14</v>
      </c>
      <c r="D2574" s="22" t="s">
        <v>25</v>
      </c>
      <c r="E2574" s="22">
        <v>24</v>
      </c>
      <c r="F2574" s="22">
        <v>76</v>
      </c>
      <c r="G2574" s="22" t="s">
        <v>1785</v>
      </c>
      <c r="H2574" s="22" t="s">
        <v>587</v>
      </c>
      <c r="I2574" s="22">
        <v>1</v>
      </c>
      <c r="J2574" s="22">
        <v>0</v>
      </c>
      <c r="K2574" s="22">
        <v>0</v>
      </c>
      <c r="L2574" s="22">
        <v>0</v>
      </c>
      <c r="M2574" s="22" t="s">
        <v>1696</v>
      </c>
      <c r="N2574" s="22" t="s">
        <v>589</v>
      </c>
      <c r="O2574" s="22">
        <v>0</v>
      </c>
      <c r="P2574" s="22">
        <v>1</v>
      </c>
      <c r="Q2574" s="22">
        <v>0</v>
      </c>
      <c r="R2574">
        <f>IFERROR(IF(I2574=1,VLOOKUP(F2574,Lookup!$A$2:$B$15,2,FALSE),0),0.5)</f>
        <v>0.5</v>
      </c>
      <c r="S2574">
        <f>IF(K2574=1,1,IFERROR(IF(H2574="pass",VLOOKUP(F2574,[1]Lookup!$D$2:$E$26,2,FALSE),0),1.6))</f>
        <v>0</v>
      </c>
      <c r="T2574" s="6">
        <v>0</v>
      </c>
      <c r="U2574" s="6">
        <f t="shared" si="40"/>
        <v>0.5</v>
      </c>
      <c r="V2574" t="s">
        <v>41</v>
      </c>
    </row>
    <row r="2575" spans="1:22" hidden="1">
      <c r="A2575">
        <v>1576</v>
      </c>
      <c r="B2575" s="22">
        <v>1</v>
      </c>
      <c r="C2575" s="22" t="s">
        <v>25</v>
      </c>
      <c r="D2575" s="22" t="s">
        <v>14</v>
      </c>
      <c r="E2575" s="22">
        <v>40</v>
      </c>
      <c r="F2575" s="22">
        <v>60</v>
      </c>
      <c r="G2575" s="22" t="s">
        <v>1788</v>
      </c>
      <c r="H2575" s="22" t="s">
        <v>587</v>
      </c>
      <c r="I2575" s="22">
        <v>1</v>
      </c>
      <c r="J2575" s="22">
        <v>0</v>
      </c>
      <c r="K2575" s="22">
        <v>0</v>
      </c>
      <c r="L2575" s="22">
        <v>0</v>
      </c>
      <c r="M2575" s="22" t="s">
        <v>1688</v>
      </c>
      <c r="N2575" s="22" t="s">
        <v>589</v>
      </c>
      <c r="O2575" s="22">
        <v>0</v>
      </c>
      <c r="P2575" s="22">
        <v>1</v>
      </c>
      <c r="Q2575" s="22">
        <v>0</v>
      </c>
      <c r="R2575">
        <f>IFERROR(IF(I2575=1,VLOOKUP(F2575,Lookup!$A$2:$B$15,2,FALSE),0),0.5)</f>
        <v>0.5</v>
      </c>
      <c r="S2575">
        <f>IF(K2575=1,1,IFERROR(IF(H2575="pass",VLOOKUP(F2575,[1]Lookup!$D$2:$E$26,2,FALSE),0),1.6))</f>
        <v>0</v>
      </c>
      <c r="T2575" s="6">
        <v>0</v>
      </c>
      <c r="U2575" s="6">
        <f t="shared" si="40"/>
        <v>0.5</v>
      </c>
      <c r="V2575" t="s">
        <v>511</v>
      </c>
    </row>
    <row r="2576" spans="1:22" hidden="1">
      <c r="A2576">
        <v>1580</v>
      </c>
      <c r="B2576" s="22">
        <v>1</v>
      </c>
      <c r="C2576" s="22" t="s">
        <v>14</v>
      </c>
      <c r="D2576" s="22" t="s">
        <v>25</v>
      </c>
      <c r="E2576" s="22">
        <v>96</v>
      </c>
      <c r="F2576" s="22">
        <v>4</v>
      </c>
      <c r="G2576" s="22" t="s">
        <v>1792</v>
      </c>
      <c r="H2576" s="22" t="s">
        <v>587</v>
      </c>
      <c r="I2576" s="22">
        <v>1</v>
      </c>
      <c r="J2576" s="22">
        <v>0</v>
      </c>
      <c r="K2576" s="22">
        <v>0</v>
      </c>
      <c r="L2576" s="22">
        <v>0</v>
      </c>
      <c r="M2576" s="22" t="s">
        <v>1696</v>
      </c>
      <c r="N2576" s="22" t="s">
        <v>589</v>
      </c>
      <c r="O2576" s="22">
        <v>0</v>
      </c>
      <c r="P2576" s="22">
        <v>1</v>
      </c>
      <c r="Q2576" s="22">
        <v>0</v>
      </c>
      <c r="R2576">
        <f>IFERROR(IF(I2576=1,VLOOKUP(F2576,Lookup!$A$2:$B$15,2,FALSE),0),0.5)</f>
        <v>0.5</v>
      </c>
      <c r="S2576">
        <f>IF(K2576=1,1,IFERROR(IF(H2576="pass",VLOOKUP(F2576,[1]Lookup!$D$2:$E$26,2,FALSE),0),1.6))</f>
        <v>0</v>
      </c>
      <c r="T2576" s="6">
        <v>0</v>
      </c>
      <c r="U2576" s="6">
        <f t="shared" si="40"/>
        <v>0.5</v>
      </c>
      <c r="V2576" t="s">
        <v>41</v>
      </c>
    </row>
    <row r="2577" spans="1:22" hidden="1">
      <c r="A2577">
        <v>1581</v>
      </c>
      <c r="B2577" s="22">
        <v>1</v>
      </c>
      <c r="C2577" s="22" t="s">
        <v>25</v>
      </c>
      <c r="D2577" s="22" t="s">
        <v>14</v>
      </c>
      <c r="E2577" s="22">
        <v>3</v>
      </c>
      <c r="F2577" s="22">
        <v>97</v>
      </c>
      <c r="G2577" s="22" t="s">
        <v>1793</v>
      </c>
      <c r="H2577" s="22" t="s">
        <v>587</v>
      </c>
      <c r="I2577" s="22">
        <v>1</v>
      </c>
      <c r="J2577" s="22">
        <v>0</v>
      </c>
      <c r="K2577" s="22">
        <v>0</v>
      </c>
      <c r="L2577" s="22">
        <v>0</v>
      </c>
      <c r="M2577" s="22" t="s">
        <v>1685</v>
      </c>
      <c r="N2577" s="22" t="s">
        <v>589</v>
      </c>
      <c r="O2577" s="22">
        <v>0</v>
      </c>
      <c r="P2577" s="22">
        <v>1</v>
      </c>
      <c r="Q2577" s="22">
        <v>0</v>
      </c>
      <c r="R2577">
        <f>IFERROR(IF(I2577=1,VLOOKUP(F2577,Lookup!$A$2:$B$15,2,FALSE),0),0.5)</f>
        <v>2.1</v>
      </c>
      <c r="S2577">
        <f>IF(K2577=1,1,IFERROR(IF(H2577="pass",VLOOKUP(F2577,[1]Lookup!$D$2:$E$26,2,FALSE),0),1.6))</f>
        <v>0</v>
      </c>
      <c r="T2577" s="6">
        <v>0</v>
      </c>
      <c r="U2577" s="6">
        <f t="shared" si="40"/>
        <v>2.1</v>
      </c>
      <c r="V2577" t="s">
        <v>39</v>
      </c>
    </row>
    <row r="2578" spans="1:22" hidden="1">
      <c r="A2578">
        <v>1587</v>
      </c>
      <c r="B2578" s="22">
        <v>1</v>
      </c>
      <c r="C2578" s="22" t="s">
        <v>14</v>
      </c>
      <c r="D2578" s="22" t="s">
        <v>25</v>
      </c>
      <c r="E2578" s="22">
        <v>75</v>
      </c>
      <c r="F2578" s="22">
        <v>25</v>
      </c>
      <c r="G2578" s="22" t="s">
        <v>1798</v>
      </c>
      <c r="H2578" s="22" t="s">
        <v>587</v>
      </c>
      <c r="I2578" s="22">
        <v>1</v>
      </c>
      <c r="J2578" s="22">
        <v>0</v>
      </c>
      <c r="K2578" s="22">
        <v>0</v>
      </c>
      <c r="L2578" s="22">
        <v>0</v>
      </c>
      <c r="M2578" s="22" t="s">
        <v>1696</v>
      </c>
      <c r="N2578" s="22" t="s">
        <v>589</v>
      </c>
      <c r="O2578" s="22">
        <v>0</v>
      </c>
      <c r="P2578" s="22">
        <v>1</v>
      </c>
      <c r="Q2578" s="22">
        <v>0</v>
      </c>
      <c r="R2578">
        <f>IFERROR(IF(I2578=1,VLOOKUP(F2578,Lookup!$A$2:$B$15,2,FALSE),0),0.5)</f>
        <v>0.5</v>
      </c>
      <c r="S2578">
        <f>IF(K2578=1,1,IFERROR(IF(H2578="pass",VLOOKUP(F2578,[1]Lookup!$D$2:$E$26,2,FALSE),0),1.6))</f>
        <v>0</v>
      </c>
      <c r="T2578" s="6">
        <v>0</v>
      </c>
      <c r="U2578" s="6">
        <f t="shared" si="40"/>
        <v>0.5</v>
      </c>
      <c r="V2578" t="s">
        <v>41</v>
      </c>
    </row>
    <row r="2579" spans="1:22" hidden="1">
      <c r="A2579">
        <v>1589</v>
      </c>
      <c r="B2579" s="22">
        <v>1</v>
      </c>
      <c r="C2579" s="22" t="s">
        <v>14</v>
      </c>
      <c r="D2579" s="22" t="s">
        <v>25</v>
      </c>
      <c r="E2579" s="22">
        <v>54</v>
      </c>
      <c r="F2579" s="22">
        <v>46</v>
      </c>
      <c r="G2579" s="22" t="s">
        <v>1799</v>
      </c>
      <c r="H2579" s="22" t="s">
        <v>587</v>
      </c>
      <c r="I2579" s="22">
        <v>1</v>
      </c>
      <c r="J2579" s="22">
        <v>0</v>
      </c>
      <c r="K2579" s="22">
        <v>0</v>
      </c>
      <c r="L2579" s="22">
        <v>0</v>
      </c>
      <c r="M2579" s="22" t="s">
        <v>1780</v>
      </c>
      <c r="N2579" s="22" t="s">
        <v>589</v>
      </c>
      <c r="O2579" s="22">
        <v>0</v>
      </c>
      <c r="P2579" s="22">
        <v>1</v>
      </c>
      <c r="Q2579" s="22">
        <v>0</v>
      </c>
      <c r="R2579">
        <f>IFERROR(IF(I2579=1,VLOOKUP(F2579,Lookup!$A$2:$B$15,2,FALSE),0),0.5)</f>
        <v>0.5</v>
      </c>
      <c r="S2579">
        <f>IF(K2579=1,1,IFERROR(IF(H2579="pass",VLOOKUP(F2579,[1]Lookup!$D$2:$E$26,2,FALSE),0),1.6))</f>
        <v>0</v>
      </c>
      <c r="T2579" s="6">
        <v>0</v>
      </c>
      <c r="U2579" s="6">
        <f t="shared" si="40"/>
        <v>0.5</v>
      </c>
      <c r="V2579" t="s">
        <v>495</v>
      </c>
    </row>
    <row r="2580" spans="1:22" hidden="1">
      <c r="A2580">
        <v>1590</v>
      </c>
      <c r="B2580" s="22">
        <v>1</v>
      </c>
      <c r="C2580" s="22" t="s">
        <v>14</v>
      </c>
      <c r="D2580" s="22" t="s">
        <v>25</v>
      </c>
      <c r="E2580" s="22">
        <v>50</v>
      </c>
      <c r="F2580" s="22">
        <v>50</v>
      </c>
      <c r="G2580" s="22" t="s">
        <v>1800</v>
      </c>
      <c r="H2580" s="22" t="s">
        <v>587</v>
      </c>
      <c r="I2580" s="22">
        <v>1</v>
      </c>
      <c r="J2580" s="22">
        <v>0</v>
      </c>
      <c r="K2580" s="22">
        <v>0</v>
      </c>
      <c r="L2580" s="22">
        <v>0</v>
      </c>
      <c r="M2580" s="22" t="s">
        <v>1780</v>
      </c>
      <c r="N2580" s="22" t="s">
        <v>589</v>
      </c>
      <c r="O2580" s="22">
        <v>0</v>
      </c>
      <c r="P2580" s="22">
        <v>1</v>
      </c>
      <c r="Q2580" s="22">
        <v>0</v>
      </c>
      <c r="R2580">
        <f>IFERROR(IF(I2580=1,VLOOKUP(F2580,Lookup!$A$2:$B$15,2,FALSE),0),0.5)</f>
        <v>0.5</v>
      </c>
      <c r="S2580">
        <f>IF(K2580=1,1,IFERROR(IF(H2580="pass",VLOOKUP(F2580,[1]Lookup!$D$2:$E$26,2,FALSE),0),1.6))</f>
        <v>0</v>
      </c>
      <c r="T2580" s="6">
        <v>0</v>
      </c>
      <c r="U2580" s="6">
        <f t="shared" si="40"/>
        <v>0.5</v>
      </c>
      <c r="V2580" t="s">
        <v>495</v>
      </c>
    </row>
    <row r="2581" spans="1:22" hidden="1">
      <c r="A2581">
        <v>1591</v>
      </c>
      <c r="B2581" s="22">
        <v>1</v>
      </c>
      <c r="C2581" s="22" t="s">
        <v>14</v>
      </c>
      <c r="D2581" s="22" t="s">
        <v>25</v>
      </c>
      <c r="E2581" s="22">
        <v>45</v>
      </c>
      <c r="F2581" s="22">
        <v>55</v>
      </c>
      <c r="G2581" s="22" t="s">
        <v>1801</v>
      </c>
      <c r="H2581" s="22" t="s">
        <v>587</v>
      </c>
      <c r="I2581" s="22">
        <v>1</v>
      </c>
      <c r="J2581" s="22">
        <v>0</v>
      </c>
      <c r="K2581" s="22">
        <v>0</v>
      </c>
      <c r="L2581" s="22">
        <v>0</v>
      </c>
      <c r="M2581" s="22" t="s">
        <v>1696</v>
      </c>
      <c r="N2581" s="22" t="s">
        <v>589</v>
      </c>
      <c r="O2581" s="22">
        <v>0</v>
      </c>
      <c r="P2581" s="22">
        <v>1</v>
      </c>
      <c r="Q2581" s="22">
        <v>0</v>
      </c>
      <c r="R2581">
        <f>IFERROR(IF(I2581=1,VLOOKUP(F2581,Lookup!$A$2:$B$15,2,FALSE),0),0.5)</f>
        <v>0.5</v>
      </c>
      <c r="S2581">
        <f>IF(K2581=1,1,IFERROR(IF(H2581="pass",VLOOKUP(F2581,[1]Lookup!$D$2:$E$26,2,FALSE),0),1.6))</f>
        <v>0</v>
      </c>
      <c r="T2581" s="6">
        <v>0</v>
      </c>
      <c r="U2581" s="6">
        <f t="shared" si="40"/>
        <v>0.5</v>
      </c>
      <c r="V2581" t="s">
        <v>41</v>
      </c>
    </row>
    <row r="2582" spans="1:22" hidden="1">
      <c r="A2582">
        <v>1592</v>
      </c>
      <c r="B2582" s="22">
        <v>1</v>
      </c>
      <c r="C2582" s="22" t="s">
        <v>14</v>
      </c>
      <c r="D2582" s="22" t="s">
        <v>25</v>
      </c>
      <c r="E2582" s="22">
        <v>43</v>
      </c>
      <c r="F2582" s="22">
        <v>57</v>
      </c>
      <c r="G2582" s="22" t="s">
        <v>1802</v>
      </c>
      <c r="H2582" s="22" t="s">
        <v>587</v>
      </c>
      <c r="I2582" s="22">
        <v>1</v>
      </c>
      <c r="J2582" s="22">
        <v>0</v>
      </c>
      <c r="K2582" s="22">
        <v>0</v>
      </c>
      <c r="L2582" s="22">
        <v>0</v>
      </c>
      <c r="M2582" s="22" t="s">
        <v>1696</v>
      </c>
      <c r="N2582" s="22" t="s">
        <v>589</v>
      </c>
      <c r="O2582" s="22">
        <v>0</v>
      </c>
      <c r="P2582" s="22">
        <v>1</v>
      </c>
      <c r="Q2582" s="22">
        <v>0</v>
      </c>
      <c r="R2582">
        <f>IFERROR(IF(I2582=1,VLOOKUP(F2582,Lookup!$A$2:$B$15,2,FALSE),0),0.5)</f>
        <v>0.5</v>
      </c>
      <c r="S2582">
        <f>IF(K2582=1,1,IFERROR(IF(H2582="pass",VLOOKUP(F2582,[1]Lookup!$D$2:$E$26,2,FALSE),0),1.6))</f>
        <v>0</v>
      </c>
      <c r="T2582" s="6">
        <v>0</v>
      </c>
      <c r="U2582" s="6">
        <f t="shared" si="40"/>
        <v>0.5</v>
      </c>
      <c r="V2582" t="s">
        <v>41</v>
      </c>
    </row>
    <row r="2583" spans="1:22" hidden="1">
      <c r="A2583">
        <v>1598</v>
      </c>
      <c r="B2583" s="22">
        <v>1</v>
      </c>
      <c r="C2583" s="22" t="s">
        <v>25</v>
      </c>
      <c r="D2583" s="22" t="s">
        <v>14</v>
      </c>
      <c r="E2583" s="22">
        <v>82</v>
      </c>
      <c r="F2583" s="22">
        <v>18</v>
      </c>
      <c r="G2583" s="22" t="s">
        <v>1804</v>
      </c>
      <c r="H2583" s="22" t="s">
        <v>587</v>
      </c>
      <c r="I2583" s="22">
        <v>1</v>
      </c>
      <c r="J2583" s="22">
        <v>0</v>
      </c>
      <c r="K2583" s="22">
        <v>0</v>
      </c>
      <c r="L2583" s="22">
        <v>0</v>
      </c>
      <c r="M2583" s="22" t="s">
        <v>1685</v>
      </c>
      <c r="N2583" s="22" t="s">
        <v>589</v>
      </c>
      <c r="O2583" s="22">
        <v>0</v>
      </c>
      <c r="P2583" s="22">
        <v>1</v>
      </c>
      <c r="Q2583" s="22">
        <v>0</v>
      </c>
      <c r="R2583">
        <f>IFERROR(IF(I2583=1,VLOOKUP(F2583,Lookup!$A$2:$B$15,2,FALSE),0),0.5)</f>
        <v>0.5</v>
      </c>
      <c r="S2583">
        <f>IF(K2583=1,1,IFERROR(IF(H2583="pass",VLOOKUP(F2583,[1]Lookup!$D$2:$E$26,2,FALSE),0),1.6))</f>
        <v>0</v>
      </c>
      <c r="T2583" s="6">
        <v>0</v>
      </c>
      <c r="U2583" s="6">
        <f t="shared" si="40"/>
        <v>0.5</v>
      </c>
      <c r="V2583" t="s">
        <v>39</v>
      </c>
    </row>
    <row r="2584" spans="1:22" hidden="1">
      <c r="A2584">
        <v>1605</v>
      </c>
      <c r="B2584" s="22">
        <v>1</v>
      </c>
      <c r="C2584" s="22" t="s">
        <v>25</v>
      </c>
      <c r="D2584" s="22" t="s">
        <v>14</v>
      </c>
      <c r="E2584" s="22">
        <v>45</v>
      </c>
      <c r="F2584" s="22">
        <v>55</v>
      </c>
      <c r="G2584" s="22" t="s">
        <v>1809</v>
      </c>
      <c r="H2584" s="22" t="s">
        <v>587</v>
      </c>
      <c r="I2584" s="22">
        <v>1</v>
      </c>
      <c r="J2584" s="22">
        <v>0</v>
      </c>
      <c r="K2584" s="22">
        <v>0</v>
      </c>
      <c r="L2584" s="22">
        <v>0</v>
      </c>
      <c r="M2584" s="22" t="s">
        <v>1688</v>
      </c>
      <c r="N2584" s="22" t="s">
        <v>589</v>
      </c>
      <c r="O2584" s="22">
        <v>0</v>
      </c>
      <c r="P2584" s="22">
        <v>1</v>
      </c>
      <c r="Q2584" s="22">
        <v>0</v>
      </c>
      <c r="R2584">
        <f>IFERROR(IF(I2584=1,VLOOKUP(F2584,Lookup!$A$2:$B$15,2,FALSE),0),0.5)</f>
        <v>0.5</v>
      </c>
      <c r="S2584">
        <f>IF(K2584=1,1,IFERROR(IF(H2584="pass",VLOOKUP(F2584,[1]Lookup!$D$2:$E$26,2,FALSE),0),1.6))</f>
        <v>0</v>
      </c>
      <c r="T2584" s="6">
        <v>0</v>
      </c>
      <c r="U2584" s="6">
        <f t="shared" si="40"/>
        <v>0.5</v>
      </c>
      <c r="V2584" t="s">
        <v>511</v>
      </c>
    </row>
    <row r="2585" spans="1:22" hidden="1">
      <c r="A2585">
        <v>1606</v>
      </c>
      <c r="B2585" s="22">
        <v>1</v>
      </c>
      <c r="C2585" s="22" t="s">
        <v>25</v>
      </c>
      <c r="D2585" s="22" t="s">
        <v>14</v>
      </c>
      <c r="E2585" s="22">
        <v>44</v>
      </c>
      <c r="F2585" s="22">
        <v>56</v>
      </c>
      <c r="G2585" s="22" t="s">
        <v>1810</v>
      </c>
      <c r="H2585" s="22" t="s">
        <v>587</v>
      </c>
      <c r="I2585" s="22">
        <v>1</v>
      </c>
      <c r="J2585" s="22">
        <v>0</v>
      </c>
      <c r="K2585" s="22">
        <v>0</v>
      </c>
      <c r="L2585" s="22">
        <v>0</v>
      </c>
      <c r="M2585" s="22" t="s">
        <v>1685</v>
      </c>
      <c r="N2585" s="22" t="s">
        <v>589</v>
      </c>
      <c r="O2585" s="22">
        <v>0</v>
      </c>
      <c r="P2585" s="22">
        <v>1</v>
      </c>
      <c r="Q2585" s="22">
        <v>0</v>
      </c>
      <c r="R2585">
        <f>IFERROR(IF(I2585=1,VLOOKUP(F2585,Lookup!$A$2:$B$15,2,FALSE),0),0.5)</f>
        <v>0.5</v>
      </c>
      <c r="S2585">
        <f>IF(K2585=1,1,IFERROR(IF(H2585="pass",VLOOKUP(F2585,[1]Lookup!$D$2:$E$26,2,FALSE),0),1.6))</f>
        <v>0</v>
      </c>
      <c r="T2585" s="6">
        <v>0</v>
      </c>
      <c r="U2585" s="6">
        <f t="shared" si="40"/>
        <v>0.5</v>
      </c>
      <c r="V2585" t="s">
        <v>39</v>
      </c>
    </row>
    <row r="2586" spans="1:22" hidden="1">
      <c r="A2586">
        <v>1609</v>
      </c>
      <c r="B2586" s="22">
        <v>1</v>
      </c>
      <c r="C2586" s="22" t="s">
        <v>25</v>
      </c>
      <c r="D2586" s="22" t="s">
        <v>14</v>
      </c>
      <c r="E2586" s="22">
        <v>22</v>
      </c>
      <c r="F2586" s="22">
        <v>78</v>
      </c>
      <c r="G2586" s="22" t="s">
        <v>1812</v>
      </c>
      <c r="H2586" s="22" t="s">
        <v>587</v>
      </c>
      <c r="I2586" s="22">
        <v>1</v>
      </c>
      <c r="J2586" s="22">
        <v>0</v>
      </c>
      <c r="K2586" s="22">
        <v>0</v>
      </c>
      <c r="L2586" s="22">
        <v>0</v>
      </c>
      <c r="M2586" s="22" t="s">
        <v>1685</v>
      </c>
      <c r="N2586" s="22" t="s">
        <v>589</v>
      </c>
      <c r="O2586" s="22">
        <v>0</v>
      </c>
      <c r="P2586" s="22">
        <v>1</v>
      </c>
      <c r="Q2586" s="22">
        <v>0</v>
      </c>
      <c r="R2586">
        <f>IFERROR(IF(I2586=1,VLOOKUP(F2586,Lookup!$A$2:$B$15,2,FALSE),0),0.5)</f>
        <v>0.5</v>
      </c>
      <c r="S2586">
        <f>IF(K2586=1,1,IFERROR(IF(H2586="pass",VLOOKUP(F2586,[1]Lookup!$D$2:$E$26,2,FALSE),0),1.6))</f>
        <v>0</v>
      </c>
      <c r="T2586" s="6">
        <v>0</v>
      </c>
      <c r="U2586" s="6">
        <f t="shared" si="40"/>
        <v>0.5</v>
      </c>
      <c r="V2586" t="s">
        <v>39</v>
      </c>
    </row>
    <row r="2587" spans="1:22" hidden="1">
      <c r="A2587">
        <v>1611</v>
      </c>
      <c r="B2587" s="22">
        <v>1</v>
      </c>
      <c r="C2587" s="22" t="s">
        <v>25</v>
      </c>
      <c r="D2587" s="22" t="s">
        <v>14</v>
      </c>
      <c r="E2587" s="22">
        <v>13</v>
      </c>
      <c r="F2587" s="22">
        <v>87</v>
      </c>
      <c r="G2587" s="22" t="s">
        <v>1813</v>
      </c>
      <c r="H2587" s="22" t="s">
        <v>587</v>
      </c>
      <c r="I2587" s="22">
        <v>1</v>
      </c>
      <c r="J2587" s="22">
        <v>0</v>
      </c>
      <c r="K2587" s="22">
        <v>0</v>
      </c>
      <c r="L2587" s="22">
        <v>0</v>
      </c>
      <c r="M2587" s="22" t="s">
        <v>1685</v>
      </c>
      <c r="N2587" s="22" t="s">
        <v>589</v>
      </c>
      <c r="O2587" s="22">
        <v>0</v>
      </c>
      <c r="P2587" s="22">
        <v>1</v>
      </c>
      <c r="Q2587" s="22">
        <v>0</v>
      </c>
      <c r="R2587">
        <f>IFERROR(IF(I2587=1,VLOOKUP(F2587,Lookup!$A$2:$B$15,2,FALSE),0),0.5)</f>
        <v>0.6</v>
      </c>
      <c r="S2587">
        <f>IF(K2587=1,1,IFERROR(IF(H2587="pass",VLOOKUP(F2587,[1]Lookup!$D$2:$E$26,2,FALSE),0),1.6))</f>
        <v>0</v>
      </c>
      <c r="T2587" s="6">
        <v>0</v>
      </c>
      <c r="U2587" s="6">
        <f t="shared" si="40"/>
        <v>0.6</v>
      </c>
      <c r="V2587" t="s">
        <v>39</v>
      </c>
    </row>
    <row r="2588" spans="1:22" hidden="1">
      <c r="A2588">
        <v>1621</v>
      </c>
      <c r="B2588" s="22">
        <v>1</v>
      </c>
      <c r="C2588" s="22" t="s">
        <v>23</v>
      </c>
      <c r="D2588" s="22" t="s">
        <v>10</v>
      </c>
      <c r="E2588" s="22">
        <v>75</v>
      </c>
      <c r="F2588" s="22">
        <v>25</v>
      </c>
      <c r="G2588" s="22" t="s">
        <v>1815</v>
      </c>
      <c r="H2588" s="22" t="s">
        <v>587</v>
      </c>
      <c r="I2588" s="22">
        <v>1</v>
      </c>
      <c r="J2588" s="22">
        <v>0</v>
      </c>
      <c r="K2588" s="22">
        <v>0</v>
      </c>
      <c r="L2588" s="22">
        <v>0</v>
      </c>
      <c r="M2588" s="22" t="s">
        <v>609</v>
      </c>
      <c r="N2588" s="22" t="s">
        <v>589</v>
      </c>
      <c r="O2588" s="22">
        <v>0</v>
      </c>
      <c r="P2588" s="22">
        <v>1</v>
      </c>
      <c r="Q2588" s="22">
        <v>0</v>
      </c>
      <c r="R2588">
        <f>IFERROR(IF(I2588=1,VLOOKUP(F2588,Lookup!$A$2:$B$15,2,FALSE),0),0.5)</f>
        <v>0.5</v>
      </c>
      <c r="S2588">
        <f>IF(K2588=1,1,IFERROR(IF(H2588="pass",VLOOKUP(F2588,[1]Lookup!$D$2:$E$26,2,FALSE),0),1.6))</f>
        <v>0</v>
      </c>
      <c r="T2588" s="6">
        <v>0</v>
      </c>
      <c r="U2588" s="6">
        <f t="shared" si="40"/>
        <v>0.5</v>
      </c>
      <c r="V2588" t="s">
        <v>72</v>
      </c>
    </row>
    <row r="2589" spans="1:22" hidden="1">
      <c r="A2589">
        <v>1622</v>
      </c>
      <c r="B2589" s="22">
        <v>1</v>
      </c>
      <c r="C2589" s="22" t="s">
        <v>23</v>
      </c>
      <c r="D2589" s="22" t="s">
        <v>10</v>
      </c>
      <c r="E2589" s="22">
        <v>40</v>
      </c>
      <c r="F2589" s="22">
        <v>60</v>
      </c>
      <c r="G2589" s="22" t="s">
        <v>1816</v>
      </c>
      <c r="H2589" s="22" t="s">
        <v>587</v>
      </c>
      <c r="I2589" s="22">
        <v>1</v>
      </c>
      <c r="J2589" s="22">
        <v>0</v>
      </c>
      <c r="K2589" s="22">
        <v>0</v>
      </c>
      <c r="L2589" s="22">
        <v>0</v>
      </c>
      <c r="M2589" s="22" t="s">
        <v>609</v>
      </c>
      <c r="N2589" s="22" t="s">
        <v>589</v>
      </c>
      <c r="O2589" s="22">
        <v>0</v>
      </c>
      <c r="P2589" s="22">
        <v>1</v>
      </c>
      <c r="Q2589" s="22">
        <v>0</v>
      </c>
      <c r="R2589">
        <f>IFERROR(IF(I2589=1,VLOOKUP(F2589,Lookup!$A$2:$B$15,2,FALSE),0),0.5)</f>
        <v>0.5</v>
      </c>
      <c r="S2589">
        <f>IF(K2589=1,1,IFERROR(IF(H2589="pass",VLOOKUP(F2589,[1]Lookup!$D$2:$E$26,2,FALSE),0),1.6))</f>
        <v>0</v>
      </c>
      <c r="T2589" s="6">
        <v>0</v>
      </c>
      <c r="U2589" s="6">
        <f t="shared" si="40"/>
        <v>0.5</v>
      </c>
      <c r="V2589" t="s">
        <v>72</v>
      </c>
    </row>
    <row r="2590" spans="1:22" hidden="1">
      <c r="A2590">
        <v>1623</v>
      </c>
      <c r="B2590" s="22">
        <v>1</v>
      </c>
      <c r="C2590" s="22" t="s">
        <v>23</v>
      </c>
      <c r="D2590" s="22" t="s">
        <v>10</v>
      </c>
      <c r="E2590" s="22">
        <v>37</v>
      </c>
      <c r="F2590" s="22">
        <v>63</v>
      </c>
      <c r="G2590" s="22" t="s">
        <v>1817</v>
      </c>
      <c r="H2590" s="22" t="s">
        <v>587</v>
      </c>
      <c r="I2590" s="22">
        <v>1</v>
      </c>
      <c r="J2590" s="22">
        <v>0</v>
      </c>
      <c r="K2590" s="22">
        <v>0</v>
      </c>
      <c r="L2590" s="22">
        <v>0</v>
      </c>
      <c r="M2590" s="22" t="s">
        <v>1818</v>
      </c>
      <c r="N2590" s="22" t="s">
        <v>589</v>
      </c>
      <c r="O2590" s="22">
        <v>0</v>
      </c>
      <c r="P2590" s="22">
        <v>1</v>
      </c>
      <c r="Q2590" s="22">
        <v>0</v>
      </c>
      <c r="R2590">
        <f>IFERROR(IF(I2590=1,VLOOKUP(F2590,Lookup!$A$2:$B$15,2,FALSE),0),0.5)</f>
        <v>0.5</v>
      </c>
      <c r="S2590">
        <f>IF(K2590=1,1,IFERROR(IF(H2590="pass",VLOOKUP(F2590,[1]Lookup!$D$2:$E$26,2,FALSE),0),1.6))</f>
        <v>0</v>
      </c>
      <c r="T2590" s="6">
        <v>0</v>
      </c>
      <c r="U2590" s="6">
        <f t="shared" si="40"/>
        <v>0.5</v>
      </c>
      <c r="V2590" t="s">
        <v>496</v>
      </c>
    </row>
    <row r="2591" spans="1:22" hidden="1">
      <c r="A2591">
        <v>1624</v>
      </c>
      <c r="B2591" s="22">
        <v>1</v>
      </c>
      <c r="C2591" s="22" t="s">
        <v>23</v>
      </c>
      <c r="D2591" s="22" t="s">
        <v>10</v>
      </c>
      <c r="E2591" s="22">
        <v>31</v>
      </c>
      <c r="F2591" s="22">
        <v>69</v>
      </c>
      <c r="G2591" s="22" t="s">
        <v>1819</v>
      </c>
      <c r="H2591" s="22" t="s">
        <v>587</v>
      </c>
      <c r="I2591" s="22">
        <v>1</v>
      </c>
      <c r="J2591" s="22">
        <v>0</v>
      </c>
      <c r="K2591" s="22">
        <v>0</v>
      </c>
      <c r="L2591" s="22">
        <v>0</v>
      </c>
      <c r="M2591" s="22" t="s">
        <v>1820</v>
      </c>
      <c r="N2591" s="22" t="s">
        <v>589</v>
      </c>
      <c r="O2591" s="22">
        <v>0</v>
      </c>
      <c r="P2591" s="22">
        <v>1</v>
      </c>
      <c r="Q2591" s="22">
        <v>0</v>
      </c>
      <c r="R2591">
        <f>IFERROR(IF(I2591=1,VLOOKUP(F2591,Lookup!$A$2:$B$15,2,FALSE),0),0.5)</f>
        <v>0.5</v>
      </c>
      <c r="S2591">
        <f>IF(K2591=1,1,IFERROR(IF(H2591="pass",VLOOKUP(F2591,[1]Lookup!$D$2:$E$26,2,FALSE),0),1.6))</f>
        <v>0</v>
      </c>
      <c r="T2591" s="6">
        <v>0</v>
      </c>
      <c r="U2591" s="6">
        <f t="shared" si="40"/>
        <v>0.5</v>
      </c>
      <c r="V2591" t="s">
        <v>125</v>
      </c>
    </row>
    <row r="2592" spans="1:22" hidden="1">
      <c r="A2592">
        <v>1626</v>
      </c>
      <c r="B2592" s="22">
        <v>1</v>
      </c>
      <c r="C2592" s="22" t="s">
        <v>23</v>
      </c>
      <c r="D2592" s="22" t="s">
        <v>10</v>
      </c>
      <c r="E2592" s="22">
        <v>43</v>
      </c>
      <c r="F2592" s="22">
        <v>57</v>
      </c>
      <c r="G2592" s="22" t="s">
        <v>1821</v>
      </c>
      <c r="H2592" s="22" t="s">
        <v>587</v>
      </c>
      <c r="I2592" s="22">
        <v>1</v>
      </c>
      <c r="J2592" s="22">
        <v>0</v>
      </c>
      <c r="K2592" s="22">
        <v>0</v>
      </c>
      <c r="L2592" s="22">
        <v>0</v>
      </c>
      <c r="M2592" s="22" t="s">
        <v>1820</v>
      </c>
      <c r="N2592" s="22" t="s">
        <v>589</v>
      </c>
      <c r="O2592" s="22">
        <v>0</v>
      </c>
      <c r="P2592" s="22">
        <v>1</v>
      </c>
      <c r="Q2592" s="22">
        <v>0</v>
      </c>
      <c r="R2592">
        <f>IFERROR(IF(I2592=1,VLOOKUP(F2592,Lookup!$A$2:$B$15,2,FALSE),0),0.5)</f>
        <v>0.5</v>
      </c>
      <c r="S2592">
        <f>IF(K2592=1,1,IFERROR(IF(H2592="pass",VLOOKUP(F2592,[1]Lookup!$D$2:$E$26,2,FALSE),0),1.6))</f>
        <v>0</v>
      </c>
      <c r="T2592" s="6">
        <v>0</v>
      </c>
      <c r="U2592" s="6">
        <f t="shared" si="40"/>
        <v>0.5</v>
      </c>
      <c r="V2592" t="s">
        <v>125</v>
      </c>
    </row>
    <row r="2593" spans="1:22" hidden="1">
      <c r="A2593">
        <v>1630</v>
      </c>
      <c r="B2593" s="22">
        <v>1</v>
      </c>
      <c r="C2593" s="22" t="s">
        <v>10</v>
      </c>
      <c r="D2593" s="22" t="s">
        <v>23</v>
      </c>
      <c r="E2593" s="22">
        <v>63</v>
      </c>
      <c r="F2593" s="22">
        <v>37</v>
      </c>
      <c r="G2593" s="22" t="s">
        <v>1825</v>
      </c>
      <c r="H2593" s="22" t="s">
        <v>587</v>
      </c>
      <c r="I2593" s="22">
        <v>1</v>
      </c>
      <c r="J2593" s="22">
        <v>0</v>
      </c>
      <c r="K2593" s="22">
        <v>0</v>
      </c>
      <c r="L2593" s="22">
        <v>0</v>
      </c>
      <c r="M2593" s="22" t="s">
        <v>1826</v>
      </c>
      <c r="N2593" s="22" t="s">
        <v>589</v>
      </c>
      <c r="O2593" s="22">
        <v>0</v>
      </c>
      <c r="P2593" s="22">
        <v>1</v>
      </c>
      <c r="Q2593" s="22">
        <v>0</v>
      </c>
      <c r="R2593">
        <f>IFERROR(IF(I2593=1,VLOOKUP(F2593,Lookup!$A$2:$B$15,2,FALSE),0),0.5)</f>
        <v>0.5</v>
      </c>
      <c r="S2593">
        <f>IF(K2593=1,1,IFERROR(IF(H2593="pass",VLOOKUP(F2593,[1]Lookup!$D$2:$E$26,2,FALSE),0),1.6))</f>
        <v>0</v>
      </c>
      <c r="T2593" s="6">
        <v>0</v>
      </c>
      <c r="U2593" s="6">
        <f t="shared" si="40"/>
        <v>0.5</v>
      </c>
      <c r="V2593" t="s">
        <v>140</v>
      </c>
    </row>
    <row r="2594" spans="1:22" hidden="1">
      <c r="A2594">
        <v>1632</v>
      </c>
      <c r="B2594" s="22">
        <v>1</v>
      </c>
      <c r="C2594" s="22" t="s">
        <v>10</v>
      </c>
      <c r="D2594" s="22" t="s">
        <v>23</v>
      </c>
      <c r="E2594" s="22">
        <v>56</v>
      </c>
      <c r="F2594" s="22">
        <v>44</v>
      </c>
      <c r="G2594" s="22" t="s">
        <v>1828</v>
      </c>
      <c r="H2594" s="22" t="s">
        <v>587</v>
      </c>
      <c r="I2594" s="22">
        <v>1</v>
      </c>
      <c r="J2594" s="22">
        <v>0</v>
      </c>
      <c r="K2594" s="22">
        <v>0</v>
      </c>
      <c r="L2594" s="22">
        <v>0</v>
      </c>
      <c r="M2594" s="22" t="s">
        <v>1826</v>
      </c>
      <c r="N2594" s="22" t="s">
        <v>589</v>
      </c>
      <c r="O2594" s="22">
        <v>0</v>
      </c>
      <c r="P2594" s="22">
        <v>1</v>
      </c>
      <c r="Q2594" s="22">
        <v>0</v>
      </c>
      <c r="R2594">
        <f>IFERROR(IF(I2594=1,VLOOKUP(F2594,Lookup!$A$2:$B$15,2,FALSE),0),0.5)</f>
        <v>0.5</v>
      </c>
      <c r="S2594">
        <f>IF(K2594=1,1,IFERROR(IF(H2594="pass",VLOOKUP(F2594,[1]Lookup!$D$2:$E$26,2,FALSE),0),1.6))</f>
        <v>0</v>
      </c>
      <c r="T2594" s="6">
        <v>0</v>
      </c>
      <c r="U2594" s="6">
        <f t="shared" si="40"/>
        <v>0.5</v>
      </c>
      <c r="V2594" t="s">
        <v>140</v>
      </c>
    </row>
    <row r="2595" spans="1:22" hidden="1">
      <c r="A2595">
        <v>1633</v>
      </c>
      <c r="B2595" s="22">
        <v>1</v>
      </c>
      <c r="C2595" s="22" t="s">
        <v>10</v>
      </c>
      <c r="D2595" s="22" t="s">
        <v>23</v>
      </c>
      <c r="E2595" s="22">
        <v>41</v>
      </c>
      <c r="F2595" s="22">
        <v>59</v>
      </c>
      <c r="G2595" s="22" t="s">
        <v>1829</v>
      </c>
      <c r="H2595" s="22" t="s">
        <v>587</v>
      </c>
      <c r="I2595" s="22">
        <v>1</v>
      </c>
      <c r="J2595" s="22">
        <v>0</v>
      </c>
      <c r="K2595" s="22">
        <v>0</v>
      </c>
      <c r="L2595" s="22">
        <v>0</v>
      </c>
      <c r="M2595" s="22" t="s">
        <v>1826</v>
      </c>
      <c r="N2595" s="22" t="s">
        <v>589</v>
      </c>
      <c r="O2595" s="22">
        <v>0</v>
      </c>
      <c r="P2595" s="22">
        <v>1</v>
      </c>
      <c r="Q2595" s="22">
        <v>0</v>
      </c>
      <c r="R2595">
        <f>IFERROR(IF(I2595=1,VLOOKUP(F2595,Lookup!$A$2:$B$15,2,FALSE),0),0.5)</f>
        <v>0.5</v>
      </c>
      <c r="S2595">
        <f>IF(K2595=1,1,IFERROR(IF(H2595="pass",VLOOKUP(F2595,[1]Lookup!$D$2:$E$26,2,FALSE),0),1.6))</f>
        <v>0</v>
      </c>
      <c r="T2595" s="6">
        <v>0</v>
      </c>
      <c r="U2595" s="6">
        <f t="shared" si="40"/>
        <v>0.5</v>
      </c>
      <c r="V2595" t="s">
        <v>140</v>
      </c>
    </row>
    <row r="2596" spans="1:22" hidden="1">
      <c r="A2596">
        <v>1635</v>
      </c>
      <c r="B2596" s="22">
        <v>1</v>
      </c>
      <c r="C2596" s="22" t="s">
        <v>10</v>
      </c>
      <c r="D2596" s="22" t="s">
        <v>23</v>
      </c>
      <c r="E2596" s="22">
        <v>28</v>
      </c>
      <c r="F2596" s="22">
        <v>72</v>
      </c>
      <c r="G2596" s="22" t="s">
        <v>1832</v>
      </c>
      <c r="H2596" s="22" t="s">
        <v>587</v>
      </c>
      <c r="I2596" s="22">
        <v>1</v>
      </c>
      <c r="J2596" s="22">
        <v>0</v>
      </c>
      <c r="K2596" s="22">
        <v>0</v>
      </c>
      <c r="L2596" s="22">
        <v>0</v>
      </c>
      <c r="M2596" s="22" t="s">
        <v>1826</v>
      </c>
      <c r="N2596" s="22" t="s">
        <v>589</v>
      </c>
      <c r="O2596" s="22">
        <v>0</v>
      </c>
      <c r="P2596" s="22">
        <v>1</v>
      </c>
      <c r="Q2596" s="22">
        <v>0</v>
      </c>
      <c r="R2596">
        <f>IFERROR(IF(I2596=1,VLOOKUP(F2596,Lookup!$A$2:$B$15,2,FALSE),0),0.5)</f>
        <v>0.5</v>
      </c>
      <c r="S2596">
        <f>IF(K2596=1,1,IFERROR(IF(H2596="pass",VLOOKUP(F2596,[1]Lookup!$D$2:$E$26,2,FALSE),0),1.6))</f>
        <v>0</v>
      </c>
      <c r="T2596" s="6">
        <v>0</v>
      </c>
      <c r="U2596" s="6">
        <f t="shared" si="40"/>
        <v>0.5</v>
      </c>
      <c r="V2596" t="s">
        <v>140</v>
      </c>
    </row>
    <row r="2597" spans="1:22" hidden="1">
      <c r="A2597">
        <v>1637</v>
      </c>
      <c r="B2597" s="22">
        <v>1</v>
      </c>
      <c r="C2597" s="22" t="s">
        <v>10</v>
      </c>
      <c r="D2597" s="22" t="s">
        <v>23</v>
      </c>
      <c r="E2597" s="22">
        <v>11</v>
      </c>
      <c r="F2597" s="22">
        <v>89</v>
      </c>
      <c r="G2597" s="22" t="s">
        <v>1835</v>
      </c>
      <c r="H2597" s="22" t="s">
        <v>587</v>
      </c>
      <c r="I2597" s="22">
        <v>1</v>
      </c>
      <c r="J2597" s="22">
        <v>0</v>
      </c>
      <c r="K2597" s="22">
        <v>0</v>
      </c>
      <c r="L2597" s="22">
        <v>0</v>
      </c>
      <c r="M2597" s="22" t="s">
        <v>1826</v>
      </c>
      <c r="N2597" s="22" t="s">
        <v>589</v>
      </c>
      <c r="O2597" s="22">
        <v>0</v>
      </c>
      <c r="P2597" s="22">
        <v>1</v>
      </c>
      <c r="Q2597" s="22">
        <v>0</v>
      </c>
      <c r="R2597">
        <f>IFERROR(IF(I2597=1,VLOOKUP(F2597,Lookup!$A$2:$B$15,2,FALSE),0),0.5)</f>
        <v>0.7</v>
      </c>
      <c r="S2597">
        <f>IF(K2597=1,1,IFERROR(IF(H2597="pass",VLOOKUP(F2597,[1]Lookup!$D$2:$E$26,2,FALSE),0),1.6))</f>
        <v>0</v>
      </c>
      <c r="T2597" s="6">
        <v>0</v>
      </c>
      <c r="U2597" s="6">
        <f t="shared" si="40"/>
        <v>0.7</v>
      </c>
      <c r="V2597" t="s">
        <v>140</v>
      </c>
    </row>
    <row r="2598" spans="1:22" hidden="1">
      <c r="A2598">
        <v>1638</v>
      </c>
      <c r="B2598" s="22">
        <v>1</v>
      </c>
      <c r="C2598" s="22" t="s">
        <v>10</v>
      </c>
      <c r="D2598" s="22" t="s">
        <v>23</v>
      </c>
      <c r="E2598" s="22">
        <v>3</v>
      </c>
      <c r="F2598" s="22">
        <v>97</v>
      </c>
      <c r="G2598" s="22" t="s">
        <v>1836</v>
      </c>
      <c r="H2598" s="22" t="s">
        <v>587</v>
      </c>
      <c r="I2598" s="22">
        <v>1</v>
      </c>
      <c r="J2598" s="22">
        <v>0</v>
      </c>
      <c r="K2598" s="22">
        <v>0</v>
      </c>
      <c r="L2598" s="22">
        <v>0</v>
      </c>
      <c r="M2598" s="22" t="s">
        <v>1837</v>
      </c>
      <c r="N2598" s="22" t="s">
        <v>589</v>
      </c>
      <c r="O2598" s="22">
        <v>0</v>
      </c>
      <c r="P2598" s="22">
        <v>1</v>
      </c>
      <c r="Q2598" s="22">
        <v>0</v>
      </c>
      <c r="R2598">
        <f>IFERROR(IF(I2598=1,VLOOKUP(F2598,Lookup!$A$2:$B$15,2,FALSE),0),0.5)</f>
        <v>2.1</v>
      </c>
      <c r="S2598">
        <f>IF(K2598=1,1,IFERROR(IF(H2598="pass",VLOOKUP(F2598,[1]Lookup!$D$2:$E$26,2,FALSE),0),1.6))</f>
        <v>0</v>
      </c>
      <c r="T2598" s="6">
        <v>0</v>
      </c>
      <c r="U2598" s="6">
        <f t="shared" si="40"/>
        <v>2.1</v>
      </c>
      <c r="V2598" t="s">
        <v>404</v>
      </c>
    </row>
    <row r="2599" spans="1:22" hidden="1">
      <c r="A2599">
        <v>1642</v>
      </c>
      <c r="B2599" s="22">
        <v>1</v>
      </c>
      <c r="C2599" s="22" t="s">
        <v>23</v>
      </c>
      <c r="D2599" s="22" t="s">
        <v>10</v>
      </c>
      <c r="E2599" s="22">
        <v>67</v>
      </c>
      <c r="F2599" s="22">
        <v>33</v>
      </c>
      <c r="G2599" s="22" t="s">
        <v>1840</v>
      </c>
      <c r="H2599" s="22" t="s">
        <v>587</v>
      </c>
      <c r="I2599" s="22">
        <v>1</v>
      </c>
      <c r="J2599" s="22">
        <v>0</v>
      </c>
      <c r="K2599" s="22">
        <v>0</v>
      </c>
      <c r="L2599" s="22">
        <v>0</v>
      </c>
      <c r="M2599" s="22" t="s">
        <v>1841</v>
      </c>
      <c r="N2599" s="22" t="s">
        <v>589</v>
      </c>
      <c r="O2599" s="22">
        <v>0</v>
      </c>
      <c r="P2599" s="22">
        <v>1</v>
      </c>
      <c r="Q2599" s="22">
        <v>0</v>
      </c>
      <c r="R2599">
        <f>IFERROR(IF(I2599=1,VLOOKUP(F2599,Lookup!$A$2:$B$15,2,FALSE),0),0.5)</f>
        <v>0.5</v>
      </c>
      <c r="S2599">
        <f>IF(K2599=1,1,IFERROR(IF(H2599="pass",VLOOKUP(F2599,[1]Lookup!$D$2:$E$26,2,FALSE),0),1.6))</f>
        <v>0</v>
      </c>
      <c r="T2599" s="6">
        <v>0</v>
      </c>
      <c r="U2599" s="6">
        <f t="shared" si="40"/>
        <v>0.5</v>
      </c>
      <c r="V2599" t="s">
        <v>532</v>
      </c>
    </row>
    <row r="2600" spans="1:22" hidden="1">
      <c r="A2600">
        <v>1646</v>
      </c>
      <c r="B2600" s="22">
        <v>1</v>
      </c>
      <c r="C2600" s="22" t="s">
        <v>10</v>
      </c>
      <c r="D2600" s="22" t="s">
        <v>23</v>
      </c>
      <c r="E2600" s="22">
        <v>48</v>
      </c>
      <c r="F2600" s="22">
        <v>52</v>
      </c>
      <c r="G2600" s="22" t="s">
        <v>1847</v>
      </c>
      <c r="H2600" s="22" t="s">
        <v>587</v>
      </c>
      <c r="I2600" s="22">
        <v>1</v>
      </c>
      <c r="J2600" s="22">
        <v>0</v>
      </c>
      <c r="K2600" s="22">
        <v>0</v>
      </c>
      <c r="L2600" s="22">
        <v>0</v>
      </c>
      <c r="M2600" s="22" t="s">
        <v>1826</v>
      </c>
      <c r="N2600" s="22" t="s">
        <v>589</v>
      </c>
      <c r="O2600" s="22">
        <v>0</v>
      </c>
      <c r="P2600" s="22">
        <v>1</v>
      </c>
      <c r="Q2600" s="22">
        <v>0</v>
      </c>
      <c r="R2600">
        <f>IFERROR(IF(I2600=1,VLOOKUP(F2600,Lookup!$A$2:$B$15,2,FALSE),0),0.5)</f>
        <v>0.5</v>
      </c>
      <c r="S2600">
        <f>IF(K2600=1,1,IFERROR(IF(H2600="pass",VLOOKUP(F2600,[1]Lookup!$D$2:$E$26,2,FALSE),0),1.6))</f>
        <v>0</v>
      </c>
      <c r="T2600" s="6">
        <v>0</v>
      </c>
      <c r="U2600" s="6">
        <f t="shared" si="40"/>
        <v>0.5</v>
      </c>
      <c r="V2600" t="s">
        <v>140</v>
      </c>
    </row>
    <row r="2601" spans="1:22" hidden="1">
      <c r="A2601">
        <v>1649</v>
      </c>
      <c r="B2601" s="22">
        <v>1</v>
      </c>
      <c r="C2601" s="22" t="s">
        <v>23</v>
      </c>
      <c r="D2601" s="22" t="s">
        <v>10</v>
      </c>
      <c r="E2601" s="22">
        <v>74</v>
      </c>
      <c r="F2601" s="22">
        <v>26</v>
      </c>
      <c r="G2601" s="22" t="s">
        <v>1848</v>
      </c>
      <c r="H2601" s="22" t="s">
        <v>587</v>
      </c>
      <c r="I2601" s="22">
        <v>1</v>
      </c>
      <c r="J2601" s="22">
        <v>0</v>
      </c>
      <c r="K2601" s="22">
        <v>0</v>
      </c>
      <c r="L2601" s="22">
        <v>0</v>
      </c>
      <c r="M2601" s="22" t="s">
        <v>609</v>
      </c>
      <c r="N2601" s="22" t="s">
        <v>589</v>
      </c>
      <c r="O2601" s="22">
        <v>0</v>
      </c>
      <c r="P2601" s="22">
        <v>1</v>
      </c>
      <c r="Q2601" s="22">
        <v>0</v>
      </c>
      <c r="R2601">
        <f>IFERROR(IF(I2601=1,VLOOKUP(F2601,Lookup!$A$2:$B$15,2,FALSE),0),0.5)</f>
        <v>0.5</v>
      </c>
      <c r="S2601">
        <f>IF(K2601=1,1,IFERROR(IF(H2601="pass",VLOOKUP(F2601,[1]Lookup!$D$2:$E$26,2,FALSE),0),1.6))</f>
        <v>0</v>
      </c>
      <c r="T2601" s="6">
        <v>0</v>
      </c>
      <c r="U2601" s="6">
        <f t="shared" si="40"/>
        <v>0.5</v>
      </c>
      <c r="V2601" t="s">
        <v>72</v>
      </c>
    </row>
    <row r="2602" spans="1:22" hidden="1">
      <c r="A2602">
        <v>1650</v>
      </c>
      <c r="B2602" s="22">
        <v>1</v>
      </c>
      <c r="C2602" s="22" t="s">
        <v>23</v>
      </c>
      <c r="D2602" s="22" t="s">
        <v>10</v>
      </c>
      <c r="E2602" s="22">
        <v>63</v>
      </c>
      <c r="F2602" s="22">
        <v>37</v>
      </c>
      <c r="G2602" s="22" t="s">
        <v>1849</v>
      </c>
      <c r="H2602" s="22" t="s">
        <v>587</v>
      </c>
      <c r="I2602" s="22">
        <v>1</v>
      </c>
      <c r="J2602" s="22">
        <v>0</v>
      </c>
      <c r="K2602" s="22">
        <v>0</v>
      </c>
      <c r="L2602" s="22">
        <v>0</v>
      </c>
      <c r="M2602" s="22" t="s">
        <v>609</v>
      </c>
      <c r="N2602" s="22" t="s">
        <v>589</v>
      </c>
      <c r="O2602" s="22">
        <v>0</v>
      </c>
      <c r="P2602" s="22">
        <v>1</v>
      </c>
      <c r="Q2602" s="22">
        <v>0</v>
      </c>
      <c r="R2602">
        <f>IFERROR(IF(I2602=1,VLOOKUP(F2602,Lookup!$A$2:$B$15,2,FALSE),0),0.5)</f>
        <v>0.5</v>
      </c>
      <c r="S2602">
        <f>IF(K2602=1,1,IFERROR(IF(H2602="pass",VLOOKUP(F2602,[1]Lookup!$D$2:$E$26,2,FALSE),0),1.6))</f>
        <v>0</v>
      </c>
      <c r="T2602" s="6">
        <v>0</v>
      </c>
      <c r="U2602" s="6">
        <f t="shared" si="40"/>
        <v>0.5</v>
      </c>
      <c r="V2602" t="s">
        <v>72</v>
      </c>
    </row>
    <row r="2603" spans="1:22" hidden="1">
      <c r="A2603">
        <v>1651</v>
      </c>
      <c r="B2603" s="22">
        <v>1</v>
      </c>
      <c r="C2603" s="22" t="s">
        <v>23</v>
      </c>
      <c r="D2603" s="22" t="s">
        <v>10</v>
      </c>
      <c r="E2603" s="22">
        <v>59</v>
      </c>
      <c r="F2603" s="22">
        <v>41</v>
      </c>
      <c r="G2603" s="22" t="s">
        <v>1850</v>
      </c>
      <c r="H2603" s="22" t="s">
        <v>587</v>
      </c>
      <c r="I2603" s="22">
        <v>1</v>
      </c>
      <c r="J2603" s="22">
        <v>0</v>
      </c>
      <c r="K2603" s="22">
        <v>0</v>
      </c>
      <c r="L2603" s="22">
        <v>0</v>
      </c>
      <c r="M2603" s="22" t="s">
        <v>609</v>
      </c>
      <c r="N2603" s="22" t="s">
        <v>589</v>
      </c>
      <c r="O2603" s="22">
        <v>0</v>
      </c>
      <c r="P2603" s="22">
        <v>1</v>
      </c>
      <c r="Q2603" s="22">
        <v>0</v>
      </c>
      <c r="R2603">
        <f>IFERROR(IF(I2603=1,VLOOKUP(F2603,Lookup!$A$2:$B$15,2,FALSE),0),0.5)</f>
        <v>0.5</v>
      </c>
      <c r="S2603">
        <f>IF(K2603=1,1,IFERROR(IF(H2603="pass",VLOOKUP(F2603,[1]Lookup!$D$2:$E$26,2,FALSE),0),1.6))</f>
        <v>0</v>
      </c>
      <c r="T2603" s="6">
        <v>0</v>
      </c>
      <c r="U2603" s="6">
        <f t="shared" si="40"/>
        <v>0.5</v>
      </c>
      <c r="V2603" t="s">
        <v>72</v>
      </c>
    </row>
    <row r="2604" spans="1:22" hidden="1">
      <c r="A2604">
        <v>1652</v>
      </c>
      <c r="B2604" s="22">
        <v>1</v>
      </c>
      <c r="C2604" s="22" t="s">
        <v>23</v>
      </c>
      <c r="D2604" s="22" t="s">
        <v>10</v>
      </c>
      <c r="E2604" s="22">
        <v>54</v>
      </c>
      <c r="F2604" s="22">
        <v>46</v>
      </c>
      <c r="G2604" s="22" t="s">
        <v>1851</v>
      </c>
      <c r="H2604" s="22" t="s">
        <v>587</v>
      </c>
      <c r="I2604" s="22">
        <v>1</v>
      </c>
      <c r="J2604" s="22">
        <v>0</v>
      </c>
      <c r="K2604" s="22">
        <v>0</v>
      </c>
      <c r="L2604" s="22">
        <v>0</v>
      </c>
      <c r="M2604" s="22" t="s">
        <v>609</v>
      </c>
      <c r="N2604" s="22" t="s">
        <v>589</v>
      </c>
      <c r="O2604" s="22">
        <v>0</v>
      </c>
      <c r="P2604" s="22">
        <v>1</v>
      </c>
      <c r="Q2604" s="22">
        <v>0</v>
      </c>
      <c r="R2604">
        <f>IFERROR(IF(I2604=1,VLOOKUP(F2604,Lookup!$A$2:$B$15,2,FALSE),0),0.5)</f>
        <v>0.5</v>
      </c>
      <c r="S2604">
        <f>IF(K2604=1,1,IFERROR(IF(H2604="pass",VLOOKUP(F2604,[1]Lookup!$D$2:$E$26,2,FALSE),0),1.6))</f>
        <v>0</v>
      </c>
      <c r="T2604" s="6">
        <v>0</v>
      </c>
      <c r="U2604" s="6">
        <f t="shared" si="40"/>
        <v>0.5</v>
      </c>
      <c r="V2604" t="s">
        <v>72</v>
      </c>
    </row>
    <row r="2605" spans="1:22" hidden="1">
      <c r="A2605">
        <v>1655</v>
      </c>
      <c r="B2605" s="22">
        <v>1</v>
      </c>
      <c r="C2605" s="22" t="s">
        <v>23</v>
      </c>
      <c r="D2605" s="22" t="s">
        <v>10</v>
      </c>
      <c r="E2605" s="22">
        <v>44</v>
      </c>
      <c r="F2605" s="22">
        <v>56</v>
      </c>
      <c r="G2605" s="22" t="s">
        <v>1853</v>
      </c>
      <c r="H2605" s="22" t="s">
        <v>587</v>
      </c>
      <c r="I2605" s="22">
        <v>1</v>
      </c>
      <c r="J2605" s="22">
        <v>0</v>
      </c>
      <c r="K2605" s="22">
        <v>0</v>
      </c>
      <c r="L2605" s="22">
        <v>0</v>
      </c>
      <c r="M2605" s="22" t="s">
        <v>609</v>
      </c>
      <c r="N2605" s="22" t="s">
        <v>589</v>
      </c>
      <c r="O2605" s="22">
        <v>0</v>
      </c>
      <c r="P2605" s="22">
        <v>1</v>
      </c>
      <c r="Q2605" s="22">
        <v>0</v>
      </c>
      <c r="R2605">
        <f>IFERROR(IF(I2605=1,VLOOKUP(F2605,Lookup!$A$2:$B$15,2,FALSE),0),0.5)</f>
        <v>0.5</v>
      </c>
      <c r="S2605">
        <f>IF(K2605=1,1,IFERROR(IF(H2605="pass",VLOOKUP(F2605,[1]Lookup!$D$2:$E$26,2,FALSE),0),1.6))</f>
        <v>0</v>
      </c>
      <c r="T2605" s="6">
        <v>0</v>
      </c>
      <c r="U2605" s="6">
        <f t="shared" si="40"/>
        <v>0.5</v>
      </c>
      <c r="V2605" t="s">
        <v>72</v>
      </c>
    </row>
    <row r="2606" spans="1:22" hidden="1">
      <c r="A2606">
        <v>1658</v>
      </c>
      <c r="B2606" s="22">
        <v>1</v>
      </c>
      <c r="C2606" s="22" t="s">
        <v>23</v>
      </c>
      <c r="D2606" s="22" t="s">
        <v>10</v>
      </c>
      <c r="E2606" s="22">
        <v>39</v>
      </c>
      <c r="F2606" s="22">
        <v>61</v>
      </c>
      <c r="G2606" s="22" t="s">
        <v>1856</v>
      </c>
      <c r="H2606" s="22" t="s">
        <v>587</v>
      </c>
      <c r="I2606" s="22">
        <v>1</v>
      </c>
      <c r="J2606" s="22">
        <v>0</v>
      </c>
      <c r="K2606" s="22">
        <v>0</v>
      </c>
      <c r="L2606" s="22">
        <v>0</v>
      </c>
      <c r="M2606" s="22" t="s">
        <v>609</v>
      </c>
      <c r="N2606" s="22" t="s">
        <v>589</v>
      </c>
      <c r="O2606" s="22">
        <v>0</v>
      </c>
      <c r="P2606" s="22">
        <v>1</v>
      </c>
      <c r="Q2606" s="22">
        <v>0</v>
      </c>
      <c r="R2606">
        <f>IFERROR(IF(I2606=1,VLOOKUP(F2606,Lookup!$A$2:$B$15,2,FALSE),0),0.5)</f>
        <v>0.5</v>
      </c>
      <c r="S2606">
        <f>IF(K2606=1,1,IFERROR(IF(H2606="pass",VLOOKUP(F2606,[1]Lookup!$D$2:$E$26,2,FALSE),0),1.6))</f>
        <v>0</v>
      </c>
      <c r="T2606" s="6">
        <v>0</v>
      </c>
      <c r="U2606" s="6">
        <f t="shared" si="40"/>
        <v>0.5</v>
      </c>
      <c r="V2606" t="s">
        <v>72</v>
      </c>
    </row>
    <row r="2607" spans="1:22" hidden="1">
      <c r="A2607">
        <v>1673</v>
      </c>
      <c r="B2607" s="22">
        <v>1</v>
      </c>
      <c r="C2607" s="22" t="s">
        <v>23</v>
      </c>
      <c r="D2607" s="22" t="s">
        <v>10</v>
      </c>
      <c r="E2607" s="22">
        <v>68</v>
      </c>
      <c r="F2607" s="22">
        <v>32</v>
      </c>
      <c r="G2607" s="22" t="s">
        <v>1867</v>
      </c>
      <c r="H2607" s="22" t="s">
        <v>587</v>
      </c>
      <c r="I2607" s="22">
        <v>1</v>
      </c>
      <c r="J2607" s="22">
        <v>0</v>
      </c>
      <c r="K2607" s="22">
        <v>0</v>
      </c>
      <c r="L2607" s="22">
        <v>0</v>
      </c>
      <c r="M2607" s="22" t="s">
        <v>609</v>
      </c>
      <c r="N2607" s="22" t="s">
        <v>589</v>
      </c>
      <c r="O2607" s="22">
        <v>0</v>
      </c>
      <c r="P2607" s="22">
        <v>1</v>
      </c>
      <c r="Q2607" s="22">
        <v>0</v>
      </c>
      <c r="R2607">
        <f>IFERROR(IF(I2607=1,VLOOKUP(F2607,Lookup!$A$2:$B$15,2,FALSE),0),0.5)</f>
        <v>0.5</v>
      </c>
      <c r="S2607">
        <f>IF(K2607=1,1,IFERROR(IF(H2607="pass",VLOOKUP(F2607,[1]Lookup!$D$2:$E$26,2,FALSE),0),1.6))</f>
        <v>0</v>
      </c>
      <c r="T2607" s="6">
        <v>0</v>
      </c>
      <c r="U2607" s="6">
        <f t="shared" si="40"/>
        <v>0.5</v>
      </c>
      <c r="V2607" t="s">
        <v>72</v>
      </c>
    </row>
    <row r="2608" spans="1:22" hidden="1">
      <c r="A2608">
        <v>1678</v>
      </c>
      <c r="B2608" s="22">
        <v>1</v>
      </c>
      <c r="C2608" s="22" t="s">
        <v>10</v>
      </c>
      <c r="D2608" s="22" t="s">
        <v>23</v>
      </c>
      <c r="E2608" s="22">
        <v>74</v>
      </c>
      <c r="F2608" s="22">
        <v>26</v>
      </c>
      <c r="G2608" s="22" t="s">
        <v>1871</v>
      </c>
      <c r="H2608" s="22" t="s">
        <v>587</v>
      </c>
      <c r="I2608" s="22">
        <v>1</v>
      </c>
      <c r="J2608" s="22">
        <v>0</v>
      </c>
      <c r="K2608" s="22">
        <v>0</v>
      </c>
      <c r="L2608" s="22">
        <v>0</v>
      </c>
      <c r="M2608" s="22" t="s">
        <v>1834</v>
      </c>
      <c r="N2608" s="22" t="s">
        <v>589</v>
      </c>
      <c r="O2608" s="22">
        <v>0</v>
      </c>
      <c r="P2608" s="22">
        <v>1</v>
      </c>
      <c r="Q2608" s="22">
        <v>0</v>
      </c>
      <c r="R2608">
        <f>IFERROR(IF(I2608=1,VLOOKUP(F2608,Lookup!$A$2:$B$15,2,FALSE),0),0.5)</f>
        <v>0.5</v>
      </c>
      <c r="S2608">
        <f>IF(K2608=1,1,IFERROR(IF(H2608="pass",VLOOKUP(F2608,[1]Lookup!$D$2:$E$26,2,FALSE),0),1.6))</f>
        <v>0</v>
      </c>
      <c r="T2608" s="6">
        <v>0</v>
      </c>
      <c r="U2608" s="6">
        <f t="shared" si="40"/>
        <v>0.5</v>
      </c>
      <c r="V2608" t="s">
        <v>413</v>
      </c>
    </row>
    <row r="2609" spans="1:22" hidden="1">
      <c r="A2609">
        <v>1682</v>
      </c>
      <c r="B2609" s="22">
        <v>1</v>
      </c>
      <c r="C2609" s="22" t="s">
        <v>23</v>
      </c>
      <c r="D2609" s="22" t="s">
        <v>10</v>
      </c>
      <c r="E2609" s="22">
        <v>55</v>
      </c>
      <c r="F2609" s="22">
        <v>45</v>
      </c>
      <c r="G2609" s="22" t="s">
        <v>1874</v>
      </c>
      <c r="H2609" s="22" t="s">
        <v>587</v>
      </c>
      <c r="I2609" s="22">
        <v>1</v>
      </c>
      <c r="J2609" s="22">
        <v>0</v>
      </c>
      <c r="K2609" s="22">
        <v>0</v>
      </c>
      <c r="L2609" s="22">
        <v>0</v>
      </c>
      <c r="M2609" s="22" t="s">
        <v>609</v>
      </c>
      <c r="N2609" s="22" t="s">
        <v>589</v>
      </c>
      <c r="O2609" s="22">
        <v>0</v>
      </c>
      <c r="P2609" s="22">
        <v>1</v>
      </c>
      <c r="Q2609" s="22">
        <v>0</v>
      </c>
      <c r="R2609">
        <f>IFERROR(IF(I2609=1,VLOOKUP(F2609,Lookup!$A$2:$B$15,2,FALSE),0),0.5)</f>
        <v>0.5</v>
      </c>
      <c r="S2609">
        <f>IF(K2609=1,1,IFERROR(IF(H2609="pass",VLOOKUP(F2609,[1]Lookup!$D$2:$E$26,2,FALSE),0),1.6))</f>
        <v>0</v>
      </c>
      <c r="T2609" s="6">
        <v>0</v>
      </c>
      <c r="U2609" s="6">
        <f t="shared" si="40"/>
        <v>0.5</v>
      </c>
      <c r="V2609" t="s">
        <v>72</v>
      </c>
    </row>
    <row r="2610" spans="1:22" hidden="1">
      <c r="A2610">
        <v>1687</v>
      </c>
      <c r="B2610" s="22">
        <v>1</v>
      </c>
      <c r="C2610" s="22" t="s">
        <v>23</v>
      </c>
      <c r="D2610" s="22" t="s">
        <v>10</v>
      </c>
      <c r="E2610" s="22">
        <v>8</v>
      </c>
      <c r="F2610" s="22">
        <v>92</v>
      </c>
      <c r="G2610" s="22" t="s">
        <v>1878</v>
      </c>
      <c r="H2610" s="22" t="s">
        <v>587</v>
      </c>
      <c r="I2610" s="22">
        <v>1</v>
      </c>
      <c r="J2610" s="22">
        <v>0</v>
      </c>
      <c r="K2610" s="22">
        <v>0</v>
      </c>
      <c r="L2610" s="22">
        <v>0</v>
      </c>
      <c r="M2610" s="22" t="s">
        <v>609</v>
      </c>
      <c r="N2610" s="22" t="s">
        <v>589</v>
      </c>
      <c r="O2610" s="22">
        <v>0</v>
      </c>
      <c r="P2610" s="22">
        <v>1</v>
      </c>
      <c r="Q2610" s="22">
        <v>0</v>
      </c>
      <c r="R2610">
        <f>IFERROR(IF(I2610=1,VLOOKUP(F2610,Lookup!$A$2:$B$15,2,FALSE),0),0.5)</f>
        <v>1.1000000000000001</v>
      </c>
      <c r="S2610">
        <f>IF(K2610=1,1,IFERROR(IF(H2610="pass",VLOOKUP(F2610,[1]Lookup!$D$2:$E$26,2,FALSE),0),1.6))</f>
        <v>0</v>
      </c>
      <c r="T2610" s="6">
        <v>0</v>
      </c>
      <c r="U2610" s="6">
        <f t="shared" si="40"/>
        <v>1.1000000000000001</v>
      </c>
      <c r="V2610" t="s">
        <v>72</v>
      </c>
    </row>
    <row r="2611" spans="1:22" hidden="1">
      <c r="A2611">
        <v>1697</v>
      </c>
      <c r="B2611" s="22">
        <v>1</v>
      </c>
      <c r="C2611" s="22" t="s">
        <v>10</v>
      </c>
      <c r="D2611" s="22" t="s">
        <v>23</v>
      </c>
      <c r="E2611" s="22">
        <v>30</v>
      </c>
      <c r="F2611" s="22">
        <v>70</v>
      </c>
      <c r="G2611" s="22" t="s">
        <v>1883</v>
      </c>
      <c r="H2611" s="22" t="s">
        <v>587</v>
      </c>
      <c r="I2611" s="22">
        <v>1</v>
      </c>
      <c r="J2611" s="22">
        <v>0</v>
      </c>
      <c r="K2611" s="22">
        <v>0</v>
      </c>
      <c r="L2611" s="22">
        <v>0</v>
      </c>
      <c r="M2611" s="22" t="s">
        <v>1884</v>
      </c>
      <c r="N2611" s="22" t="s">
        <v>589</v>
      </c>
      <c r="O2611" s="22">
        <v>0</v>
      </c>
      <c r="P2611" s="22">
        <v>1</v>
      </c>
      <c r="Q2611" s="22">
        <v>0</v>
      </c>
      <c r="R2611">
        <f>IFERROR(IF(I2611=1,VLOOKUP(F2611,Lookup!$A$2:$B$15,2,FALSE),0),0.5)</f>
        <v>0.5</v>
      </c>
      <c r="S2611">
        <f>IF(K2611=1,1,IFERROR(IF(H2611="pass",VLOOKUP(F2611,[1]Lookup!$D$2:$E$26,2,FALSE),0),1.6))</f>
        <v>0</v>
      </c>
      <c r="T2611" s="6">
        <v>0</v>
      </c>
      <c r="U2611" s="6">
        <f t="shared" si="40"/>
        <v>0.5</v>
      </c>
      <c r="V2611" t="s">
        <v>486</v>
      </c>
    </row>
    <row r="2612" spans="1:22" hidden="1">
      <c r="A2612">
        <v>1706</v>
      </c>
      <c r="B2612" s="22">
        <v>1</v>
      </c>
      <c r="C2612" s="22" t="s">
        <v>10</v>
      </c>
      <c r="D2612" s="22" t="s">
        <v>23</v>
      </c>
      <c r="E2612" s="22">
        <v>75</v>
      </c>
      <c r="F2612" s="22">
        <v>25</v>
      </c>
      <c r="G2612" s="22" t="s">
        <v>1888</v>
      </c>
      <c r="H2612" s="22" t="s">
        <v>587</v>
      </c>
      <c r="I2612" s="22">
        <v>1</v>
      </c>
      <c r="J2612" s="22">
        <v>0</v>
      </c>
      <c r="K2612" s="22">
        <v>0</v>
      </c>
      <c r="L2612" s="22">
        <v>0</v>
      </c>
      <c r="M2612" s="22" t="s">
        <v>1826</v>
      </c>
      <c r="N2612" s="22" t="s">
        <v>589</v>
      </c>
      <c r="O2612" s="22">
        <v>0</v>
      </c>
      <c r="P2612" s="22">
        <v>1</v>
      </c>
      <c r="Q2612" s="22">
        <v>0</v>
      </c>
      <c r="R2612">
        <f>IFERROR(IF(I2612=1,VLOOKUP(F2612,Lookup!$A$2:$B$15,2,FALSE),0),0.5)</f>
        <v>0.5</v>
      </c>
      <c r="S2612">
        <f>IF(K2612=1,1,IFERROR(IF(H2612="pass",VLOOKUP(F2612,[1]Lookup!$D$2:$E$26,2,FALSE),0),1.6))</f>
        <v>0</v>
      </c>
      <c r="T2612" s="6">
        <v>0</v>
      </c>
      <c r="U2612" s="6">
        <f t="shared" si="40"/>
        <v>0.5</v>
      </c>
      <c r="V2612" t="s">
        <v>140</v>
      </c>
    </row>
    <row r="2613" spans="1:22" hidden="1">
      <c r="A2613">
        <v>1709</v>
      </c>
      <c r="B2613" s="22">
        <v>1</v>
      </c>
      <c r="C2613" s="22" t="s">
        <v>10</v>
      </c>
      <c r="D2613" s="22" t="s">
        <v>23</v>
      </c>
      <c r="E2613" s="22">
        <v>43</v>
      </c>
      <c r="F2613" s="22">
        <v>57</v>
      </c>
      <c r="G2613" s="22" t="s">
        <v>1891</v>
      </c>
      <c r="H2613" s="22" t="s">
        <v>587</v>
      </c>
      <c r="I2613" s="22">
        <v>1</v>
      </c>
      <c r="J2613" s="22">
        <v>0</v>
      </c>
      <c r="K2613" s="22">
        <v>0</v>
      </c>
      <c r="L2613" s="22">
        <v>0</v>
      </c>
      <c r="M2613" s="22" t="s">
        <v>756</v>
      </c>
      <c r="N2613" s="22" t="s">
        <v>589</v>
      </c>
      <c r="O2613" s="22">
        <v>0</v>
      </c>
      <c r="P2613" s="22">
        <v>1</v>
      </c>
      <c r="Q2613" s="22">
        <v>0</v>
      </c>
      <c r="R2613">
        <f>IFERROR(IF(I2613=1,VLOOKUP(F2613,Lookup!$A$2:$B$15,2,FALSE),0),0.5)</f>
        <v>0.5</v>
      </c>
      <c r="S2613">
        <f>IF(K2613=1,1,IFERROR(IF(H2613="pass",VLOOKUP(F2613,[1]Lookup!$D$2:$E$26,2,FALSE),0),1.6))</f>
        <v>0</v>
      </c>
      <c r="T2613" s="6">
        <v>0</v>
      </c>
      <c r="U2613" s="6">
        <f t="shared" si="40"/>
        <v>0.5</v>
      </c>
      <c r="V2613" t="s">
        <v>513</v>
      </c>
    </row>
    <row r="2614" spans="1:22" hidden="1">
      <c r="A2614">
        <v>1711</v>
      </c>
      <c r="B2614" s="22">
        <v>1</v>
      </c>
      <c r="C2614" s="22" t="s">
        <v>10</v>
      </c>
      <c r="D2614" s="22" t="s">
        <v>23</v>
      </c>
      <c r="E2614" s="22">
        <v>30</v>
      </c>
      <c r="F2614" s="22">
        <v>70</v>
      </c>
      <c r="G2614" s="22" t="s">
        <v>1893</v>
      </c>
      <c r="H2614" s="22" t="s">
        <v>587</v>
      </c>
      <c r="I2614" s="22">
        <v>1</v>
      </c>
      <c r="J2614" s="22">
        <v>0</v>
      </c>
      <c r="K2614" s="22">
        <v>0</v>
      </c>
      <c r="L2614" s="22">
        <v>0</v>
      </c>
      <c r="M2614" s="22" t="s">
        <v>1826</v>
      </c>
      <c r="N2614" s="22" t="s">
        <v>589</v>
      </c>
      <c r="O2614" s="22">
        <v>0</v>
      </c>
      <c r="P2614" s="22">
        <v>1</v>
      </c>
      <c r="Q2614" s="22">
        <v>0</v>
      </c>
      <c r="R2614">
        <f>IFERROR(IF(I2614=1,VLOOKUP(F2614,Lookup!$A$2:$B$15,2,FALSE),0),0.5)</f>
        <v>0.5</v>
      </c>
      <c r="S2614">
        <f>IF(K2614=1,1,IFERROR(IF(H2614="pass",VLOOKUP(F2614,[1]Lookup!$D$2:$E$26,2,FALSE),0),1.6))</f>
        <v>0</v>
      </c>
      <c r="T2614" s="6">
        <v>0</v>
      </c>
      <c r="U2614" s="6">
        <f t="shared" si="40"/>
        <v>0.5</v>
      </c>
      <c r="V2614" t="s">
        <v>140</v>
      </c>
    </row>
    <row r="2615" spans="1:22" hidden="1">
      <c r="A2615">
        <v>1712</v>
      </c>
      <c r="B2615" s="22">
        <v>1</v>
      </c>
      <c r="C2615" s="22" t="s">
        <v>10</v>
      </c>
      <c r="D2615" s="22" t="s">
        <v>23</v>
      </c>
      <c r="E2615" s="22">
        <v>15</v>
      </c>
      <c r="F2615" s="22">
        <v>85</v>
      </c>
      <c r="G2615" s="22" t="s">
        <v>1894</v>
      </c>
      <c r="H2615" s="22" t="s">
        <v>587</v>
      </c>
      <c r="I2615" s="22">
        <v>1</v>
      </c>
      <c r="J2615" s="22">
        <v>0</v>
      </c>
      <c r="K2615" s="22">
        <v>0</v>
      </c>
      <c r="L2615" s="22">
        <v>0</v>
      </c>
      <c r="M2615" s="22" t="s">
        <v>1834</v>
      </c>
      <c r="N2615" s="22" t="s">
        <v>589</v>
      </c>
      <c r="O2615" s="22">
        <v>0</v>
      </c>
      <c r="P2615" s="22">
        <v>1</v>
      </c>
      <c r="Q2615" s="22">
        <v>0</v>
      </c>
      <c r="R2615">
        <f>IFERROR(IF(I2615=1,VLOOKUP(F2615,Lookup!$A$2:$B$15,2,FALSE),0),0.5)</f>
        <v>0.5</v>
      </c>
      <c r="S2615">
        <f>IF(K2615=1,1,IFERROR(IF(H2615="pass",VLOOKUP(F2615,[1]Lookup!$D$2:$E$26,2,FALSE),0),1.6))</f>
        <v>0</v>
      </c>
      <c r="T2615" s="6">
        <v>0</v>
      </c>
      <c r="U2615" s="6">
        <f t="shared" si="40"/>
        <v>0.5</v>
      </c>
      <c r="V2615" t="s">
        <v>413</v>
      </c>
    </row>
    <row r="2616" spans="1:22" hidden="1">
      <c r="A2616">
        <v>1713</v>
      </c>
      <c r="B2616" s="22">
        <v>1</v>
      </c>
      <c r="C2616" s="22" t="s">
        <v>10</v>
      </c>
      <c r="D2616" s="22" t="s">
        <v>23</v>
      </c>
      <c r="E2616" s="22">
        <v>7</v>
      </c>
      <c r="F2616" s="22">
        <v>93</v>
      </c>
      <c r="G2616" s="22" t="s">
        <v>1895</v>
      </c>
      <c r="H2616" s="22" t="s">
        <v>587</v>
      </c>
      <c r="I2616" s="22">
        <v>1</v>
      </c>
      <c r="J2616" s="22">
        <v>0</v>
      </c>
      <c r="K2616" s="22">
        <v>0</v>
      </c>
      <c r="L2616" s="22">
        <v>0</v>
      </c>
      <c r="M2616" s="22" t="s">
        <v>756</v>
      </c>
      <c r="N2616" s="22" t="s">
        <v>589</v>
      </c>
      <c r="O2616" s="22">
        <v>0</v>
      </c>
      <c r="P2616" s="22">
        <v>1</v>
      </c>
      <c r="Q2616" s="22">
        <v>0</v>
      </c>
      <c r="R2616">
        <f>IFERROR(IF(I2616=1,VLOOKUP(F2616,Lookup!$A$2:$B$15,2,FALSE),0),0.5)</f>
        <v>1.2</v>
      </c>
      <c r="S2616">
        <f>IF(K2616=1,1,IFERROR(IF(H2616="pass",VLOOKUP(F2616,[1]Lookup!$D$2:$E$26,2,FALSE),0),1.6))</f>
        <v>0</v>
      </c>
      <c r="T2616" s="6">
        <v>0</v>
      </c>
      <c r="U2616" s="6">
        <f t="shared" si="40"/>
        <v>1.2</v>
      </c>
      <c r="V2616" t="s">
        <v>513</v>
      </c>
    </row>
    <row r="2617" spans="1:22" hidden="1">
      <c r="A2617">
        <v>1717</v>
      </c>
      <c r="B2617" s="22">
        <v>1</v>
      </c>
      <c r="C2617" s="22" t="s">
        <v>23</v>
      </c>
      <c r="D2617" s="22" t="s">
        <v>10</v>
      </c>
      <c r="E2617" s="22">
        <v>91</v>
      </c>
      <c r="F2617" s="22">
        <v>9</v>
      </c>
      <c r="G2617" s="22" t="s">
        <v>1897</v>
      </c>
      <c r="H2617" s="22" t="s">
        <v>587</v>
      </c>
      <c r="I2617" s="22">
        <v>1</v>
      </c>
      <c r="J2617" s="22">
        <v>0</v>
      </c>
      <c r="K2617" s="22">
        <v>0</v>
      </c>
      <c r="L2617" s="22">
        <v>0</v>
      </c>
      <c r="M2617" s="22" t="s">
        <v>609</v>
      </c>
      <c r="N2617" s="22" t="s">
        <v>589</v>
      </c>
      <c r="O2617" s="22">
        <v>0</v>
      </c>
      <c r="P2617" s="22">
        <v>1</v>
      </c>
      <c r="Q2617" s="22">
        <v>0</v>
      </c>
      <c r="R2617">
        <f>IFERROR(IF(I2617=1,VLOOKUP(F2617,Lookup!$A$2:$B$15,2,FALSE),0),0.5)</f>
        <v>0.5</v>
      </c>
      <c r="S2617">
        <f>IF(K2617=1,1,IFERROR(IF(H2617="pass",VLOOKUP(F2617,[1]Lookup!$D$2:$E$26,2,FALSE),0),1.6))</f>
        <v>0</v>
      </c>
      <c r="T2617" s="6">
        <v>0</v>
      </c>
      <c r="U2617" s="6">
        <f t="shared" si="40"/>
        <v>0.5</v>
      </c>
      <c r="V2617" t="s">
        <v>72</v>
      </c>
    </row>
    <row r="2618" spans="1:22" hidden="1">
      <c r="A2618">
        <v>1718</v>
      </c>
      <c r="B2618" s="22">
        <v>1</v>
      </c>
      <c r="C2618" s="22" t="s">
        <v>23</v>
      </c>
      <c r="D2618" s="22" t="s">
        <v>10</v>
      </c>
      <c r="E2618" s="22">
        <v>87</v>
      </c>
      <c r="F2618" s="22">
        <v>13</v>
      </c>
      <c r="G2618" s="22" t="s">
        <v>1898</v>
      </c>
      <c r="H2618" s="22" t="s">
        <v>587</v>
      </c>
      <c r="I2618" s="22">
        <v>1</v>
      </c>
      <c r="J2618" s="22">
        <v>0</v>
      </c>
      <c r="K2618" s="22">
        <v>0</v>
      </c>
      <c r="L2618" s="22">
        <v>0</v>
      </c>
      <c r="M2618" s="22" t="s">
        <v>609</v>
      </c>
      <c r="N2618" s="22" t="s">
        <v>589</v>
      </c>
      <c r="O2618" s="22">
        <v>0</v>
      </c>
      <c r="P2618" s="22">
        <v>1</v>
      </c>
      <c r="Q2618" s="22">
        <v>0</v>
      </c>
      <c r="R2618">
        <f>IFERROR(IF(I2618=1,VLOOKUP(F2618,Lookup!$A$2:$B$15,2,FALSE),0),0.5)</f>
        <v>0.5</v>
      </c>
      <c r="S2618">
        <f>IF(K2618=1,1,IFERROR(IF(H2618="pass",VLOOKUP(F2618,[1]Lookup!$D$2:$E$26,2,FALSE),0),1.6))</f>
        <v>0</v>
      </c>
      <c r="T2618" s="6">
        <v>0</v>
      </c>
      <c r="U2618" s="6">
        <f t="shared" si="40"/>
        <v>0.5</v>
      </c>
      <c r="V2618" t="s">
        <v>72</v>
      </c>
    </row>
    <row r="2619" spans="1:22" hidden="1">
      <c r="A2619">
        <v>1719</v>
      </c>
      <c r="B2619" s="22">
        <v>1</v>
      </c>
      <c r="C2619" s="22" t="s">
        <v>23</v>
      </c>
      <c r="D2619" s="22" t="s">
        <v>10</v>
      </c>
      <c r="E2619" s="22">
        <v>82</v>
      </c>
      <c r="F2619" s="22">
        <v>18</v>
      </c>
      <c r="G2619" s="22" t="s">
        <v>1899</v>
      </c>
      <c r="H2619" s="22" t="s">
        <v>587</v>
      </c>
      <c r="I2619" s="22">
        <v>1</v>
      </c>
      <c r="J2619" s="22">
        <v>0</v>
      </c>
      <c r="K2619" s="22">
        <v>0</v>
      </c>
      <c r="L2619" s="22">
        <v>0</v>
      </c>
      <c r="M2619" s="22" t="s">
        <v>609</v>
      </c>
      <c r="N2619" s="22" t="s">
        <v>589</v>
      </c>
      <c r="O2619" s="22">
        <v>0</v>
      </c>
      <c r="P2619" s="22">
        <v>1</v>
      </c>
      <c r="Q2619" s="22">
        <v>0</v>
      </c>
      <c r="R2619">
        <f>IFERROR(IF(I2619=1,VLOOKUP(F2619,Lookup!$A$2:$B$15,2,FALSE),0),0.5)</f>
        <v>0.5</v>
      </c>
      <c r="S2619">
        <f>IF(K2619=1,1,IFERROR(IF(H2619="pass",VLOOKUP(F2619,[1]Lookup!$D$2:$E$26,2,FALSE),0),1.6))</f>
        <v>0</v>
      </c>
      <c r="T2619" s="6">
        <v>0</v>
      </c>
      <c r="U2619" s="6">
        <f t="shared" si="40"/>
        <v>0.5</v>
      </c>
      <c r="V2619" t="s">
        <v>72</v>
      </c>
    </row>
    <row r="2620" spans="1:22" hidden="1">
      <c r="A2620">
        <v>1725</v>
      </c>
      <c r="B2620" s="22">
        <v>1</v>
      </c>
      <c r="C2620" s="22" t="s">
        <v>23</v>
      </c>
      <c r="D2620" s="22" t="s">
        <v>10</v>
      </c>
      <c r="E2620" s="22">
        <v>70</v>
      </c>
      <c r="F2620" s="22">
        <v>30</v>
      </c>
      <c r="G2620" s="22" t="s">
        <v>1902</v>
      </c>
      <c r="H2620" s="22" t="s">
        <v>587</v>
      </c>
      <c r="I2620" s="22">
        <v>1</v>
      </c>
      <c r="J2620" s="22">
        <v>0</v>
      </c>
      <c r="K2620" s="22">
        <v>0</v>
      </c>
      <c r="L2620" s="22">
        <v>0</v>
      </c>
      <c r="M2620" s="22" t="s">
        <v>1820</v>
      </c>
      <c r="N2620" s="22" t="s">
        <v>589</v>
      </c>
      <c r="O2620" s="22">
        <v>0</v>
      </c>
      <c r="P2620" s="22">
        <v>1</v>
      </c>
      <c r="Q2620" s="22">
        <v>0</v>
      </c>
      <c r="R2620">
        <f>IFERROR(IF(I2620=1,VLOOKUP(F2620,Lookup!$A$2:$B$15,2,FALSE),0),0.5)</f>
        <v>0.5</v>
      </c>
      <c r="S2620">
        <f>IF(K2620=1,1,IFERROR(IF(H2620="pass",VLOOKUP(F2620,[1]Lookup!$D$2:$E$26,2,FALSE),0),1.6))</f>
        <v>0</v>
      </c>
      <c r="T2620" s="6">
        <v>0</v>
      </c>
      <c r="U2620" s="6">
        <f t="shared" si="40"/>
        <v>0.5</v>
      </c>
      <c r="V2620" t="s">
        <v>125</v>
      </c>
    </row>
    <row r="2621" spans="1:22" hidden="1">
      <c r="A2621">
        <v>1729</v>
      </c>
      <c r="B2621" s="22">
        <v>1</v>
      </c>
      <c r="C2621" s="22" t="s">
        <v>23</v>
      </c>
      <c r="D2621" s="22" t="s">
        <v>10</v>
      </c>
      <c r="E2621" s="22">
        <v>36</v>
      </c>
      <c r="F2621" s="22">
        <v>64</v>
      </c>
      <c r="G2621" s="22" t="s">
        <v>1907</v>
      </c>
      <c r="H2621" s="22" t="s">
        <v>587</v>
      </c>
      <c r="I2621" s="22">
        <v>1</v>
      </c>
      <c r="J2621" s="22">
        <v>0</v>
      </c>
      <c r="K2621" s="22">
        <v>0</v>
      </c>
      <c r="L2621" s="22">
        <v>0</v>
      </c>
      <c r="M2621" s="22" t="s">
        <v>1820</v>
      </c>
      <c r="N2621" s="22" t="s">
        <v>589</v>
      </c>
      <c r="O2621" s="22">
        <v>0</v>
      </c>
      <c r="P2621" s="22">
        <v>1</v>
      </c>
      <c r="Q2621" s="22">
        <v>0</v>
      </c>
      <c r="R2621">
        <f>IFERROR(IF(I2621=1,VLOOKUP(F2621,Lookup!$A$2:$B$15,2,FALSE),0),0.5)</f>
        <v>0.5</v>
      </c>
      <c r="S2621">
        <f>IF(K2621=1,1,IFERROR(IF(H2621="pass",VLOOKUP(F2621,[1]Lookup!$D$2:$E$26,2,FALSE),0),1.6))</f>
        <v>0</v>
      </c>
      <c r="T2621" s="6">
        <v>0</v>
      </c>
      <c r="U2621" s="6">
        <f t="shared" si="40"/>
        <v>0.5</v>
      </c>
      <c r="V2621" t="s">
        <v>125</v>
      </c>
    </row>
    <row r="2622" spans="1:22" hidden="1">
      <c r="A2622">
        <v>1730</v>
      </c>
      <c r="B2622" s="22">
        <v>1</v>
      </c>
      <c r="C2622" s="22" t="s">
        <v>23</v>
      </c>
      <c r="D2622" s="22" t="s">
        <v>10</v>
      </c>
      <c r="E2622" s="22">
        <v>26</v>
      </c>
      <c r="F2622" s="22">
        <v>74</v>
      </c>
      <c r="G2622" s="22" t="s">
        <v>1908</v>
      </c>
      <c r="H2622" s="22" t="s">
        <v>587</v>
      </c>
      <c r="I2622" s="22">
        <v>1</v>
      </c>
      <c r="J2622" s="22">
        <v>0</v>
      </c>
      <c r="K2622" s="22">
        <v>0</v>
      </c>
      <c r="L2622" s="22">
        <v>0</v>
      </c>
      <c r="M2622" s="22" t="s">
        <v>609</v>
      </c>
      <c r="N2622" s="22" t="s">
        <v>589</v>
      </c>
      <c r="O2622" s="22">
        <v>0</v>
      </c>
      <c r="P2622" s="22">
        <v>1</v>
      </c>
      <c r="Q2622" s="22">
        <v>0</v>
      </c>
      <c r="R2622">
        <f>IFERROR(IF(I2622=1,VLOOKUP(F2622,Lookup!$A$2:$B$15,2,FALSE),0),0.5)</f>
        <v>0.5</v>
      </c>
      <c r="S2622">
        <f>IF(K2622=1,1,IFERROR(IF(H2622="pass",VLOOKUP(F2622,[1]Lookup!$D$2:$E$26,2,FALSE),0),1.6))</f>
        <v>0</v>
      </c>
      <c r="T2622" s="6">
        <v>0</v>
      </c>
      <c r="U2622" s="6">
        <f t="shared" si="40"/>
        <v>0.5</v>
      </c>
      <c r="V2622" t="s">
        <v>72</v>
      </c>
    </row>
    <row r="2623" spans="1:22" hidden="1">
      <c r="A2623">
        <v>1735</v>
      </c>
      <c r="B2623" s="22">
        <v>1</v>
      </c>
      <c r="C2623" s="22" t="s">
        <v>10</v>
      </c>
      <c r="D2623" s="22" t="s">
        <v>23</v>
      </c>
      <c r="E2623" s="22">
        <v>75</v>
      </c>
      <c r="F2623" s="22">
        <v>25</v>
      </c>
      <c r="G2623" s="22" t="s">
        <v>1912</v>
      </c>
      <c r="H2623" s="22" t="s">
        <v>587</v>
      </c>
      <c r="I2623" s="22">
        <v>1</v>
      </c>
      <c r="J2623" s="22">
        <v>0</v>
      </c>
      <c r="K2623" s="22">
        <v>0</v>
      </c>
      <c r="L2623" s="22">
        <v>0</v>
      </c>
      <c r="M2623" s="22" t="s">
        <v>1834</v>
      </c>
      <c r="N2623" s="22" t="s">
        <v>589</v>
      </c>
      <c r="O2623" s="22">
        <v>0</v>
      </c>
      <c r="P2623" s="22">
        <v>1</v>
      </c>
      <c r="Q2623" s="22">
        <v>0</v>
      </c>
      <c r="R2623">
        <f>IFERROR(IF(I2623=1,VLOOKUP(F2623,Lookup!$A$2:$B$15,2,FALSE),0),0.5)</f>
        <v>0.5</v>
      </c>
      <c r="S2623">
        <f>IF(K2623=1,1,IFERROR(IF(H2623="pass",VLOOKUP(F2623,[1]Lookup!$D$2:$E$26,2,FALSE),0),1.6))</f>
        <v>0</v>
      </c>
      <c r="T2623" s="6">
        <v>0</v>
      </c>
      <c r="U2623" s="6">
        <f t="shared" si="40"/>
        <v>0.5</v>
      </c>
      <c r="V2623" t="s">
        <v>413</v>
      </c>
    </row>
    <row r="2624" spans="1:22" hidden="1">
      <c r="A2624">
        <v>1740</v>
      </c>
      <c r="B2624" s="22">
        <v>1</v>
      </c>
      <c r="C2624" s="22" t="s">
        <v>23</v>
      </c>
      <c r="D2624" s="22" t="s">
        <v>10</v>
      </c>
      <c r="E2624" s="22">
        <v>70</v>
      </c>
      <c r="F2624" s="22">
        <v>30</v>
      </c>
      <c r="G2624" s="22" t="s">
        <v>1916</v>
      </c>
      <c r="H2624" s="22" t="s">
        <v>587</v>
      </c>
      <c r="I2624" s="22">
        <v>1</v>
      </c>
      <c r="J2624" s="22">
        <v>0</v>
      </c>
      <c r="K2624" s="22">
        <v>0</v>
      </c>
      <c r="L2624" s="22">
        <v>0</v>
      </c>
      <c r="M2624" s="22" t="s">
        <v>609</v>
      </c>
      <c r="N2624" s="22" t="s">
        <v>589</v>
      </c>
      <c r="O2624" s="22">
        <v>0</v>
      </c>
      <c r="P2624" s="22">
        <v>1</v>
      </c>
      <c r="Q2624" s="22">
        <v>0</v>
      </c>
      <c r="R2624">
        <f>IFERROR(IF(I2624=1,VLOOKUP(F2624,Lookup!$A$2:$B$15,2,FALSE),0),0.5)</f>
        <v>0.5</v>
      </c>
      <c r="S2624">
        <f>IF(K2624=1,1,IFERROR(IF(H2624="pass",VLOOKUP(F2624,[1]Lookup!$D$2:$E$26,2,FALSE),0),1.6))</f>
        <v>0</v>
      </c>
      <c r="T2624" s="6">
        <v>0</v>
      </c>
      <c r="U2624" s="6">
        <f t="shared" si="40"/>
        <v>0.5</v>
      </c>
      <c r="V2624" t="s">
        <v>72</v>
      </c>
    </row>
    <row r="2625" spans="1:22" hidden="1">
      <c r="A2625">
        <v>1750</v>
      </c>
      <c r="B2625" s="22">
        <v>1</v>
      </c>
      <c r="C2625" s="22" t="s">
        <v>23</v>
      </c>
      <c r="D2625" s="22" t="s">
        <v>10</v>
      </c>
      <c r="E2625" s="22">
        <v>21</v>
      </c>
      <c r="F2625" s="22">
        <v>79</v>
      </c>
      <c r="G2625" s="22" t="s">
        <v>1925</v>
      </c>
      <c r="H2625" s="22" t="s">
        <v>587</v>
      </c>
      <c r="I2625" s="22">
        <v>1</v>
      </c>
      <c r="J2625" s="22">
        <v>0</v>
      </c>
      <c r="K2625" s="22">
        <v>0</v>
      </c>
      <c r="L2625" s="22">
        <v>0</v>
      </c>
      <c r="M2625" s="22" t="s">
        <v>609</v>
      </c>
      <c r="N2625" s="22" t="s">
        <v>589</v>
      </c>
      <c r="O2625" s="22">
        <v>0</v>
      </c>
      <c r="P2625" s="22">
        <v>1</v>
      </c>
      <c r="Q2625" s="22">
        <v>0</v>
      </c>
      <c r="R2625">
        <f>IFERROR(IF(I2625=1,VLOOKUP(F2625,Lookup!$A$2:$B$15,2,FALSE),0),0.5)</f>
        <v>0.5</v>
      </c>
      <c r="S2625">
        <f>IF(K2625=1,1,IFERROR(IF(H2625="pass",VLOOKUP(F2625,[1]Lookup!$D$2:$E$26,2,FALSE),0),1.6))</f>
        <v>0</v>
      </c>
      <c r="T2625" s="6">
        <v>0</v>
      </c>
      <c r="U2625" s="6">
        <f t="shared" si="40"/>
        <v>0.5</v>
      </c>
      <c r="V2625" t="s">
        <v>72</v>
      </c>
    </row>
    <row r="2626" spans="1:22" hidden="1">
      <c r="A2626">
        <v>1751</v>
      </c>
      <c r="B2626" s="22">
        <v>1</v>
      </c>
      <c r="C2626" s="22" t="s">
        <v>23</v>
      </c>
      <c r="D2626" s="22" t="s">
        <v>10</v>
      </c>
      <c r="E2626" s="22">
        <v>18</v>
      </c>
      <c r="F2626" s="22">
        <v>82</v>
      </c>
      <c r="G2626" s="22" t="s">
        <v>1926</v>
      </c>
      <c r="H2626" s="22" t="s">
        <v>587</v>
      </c>
      <c r="I2626" s="22">
        <v>1</v>
      </c>
      <c r="J2626" s="22">
        <v>0</v>
      </c>
      <c r="K2626" s="22">
        <v>0</v>
      </c>
      <c r="L2626" s="22">
        <v>0</v>
      </c>
      <c r="M2626" s="22" t="s">
        <v>609</v>
      </c>
      <c r="N2626" s="22" t="s">
        <v>589</v>
      </c>
      <c r="O2626" s="22">
        <v>0</v>
      </c>
      <c r="P2626" s="22">
        <v>1</v>
      </c>
      <c r="Q2626" s="22">
        <v>0</v>
      </c>
      <c r="R2626">
        <f>IFERROR(IF(I2626=1,VLOOKUP(F2626,Lookup!$A$2:$B$15,2,FALSE),0),0.5)</f>
        <v>0.5</v>
      </c>
      <c r="S2626">
        <f>IF(K2626=1,1,IFERROR(IF(H2626="pass",VLOOKUP(F2626,[1]Lookup!$D$2:$E$26,2,FALSE),0),1.6))</f>
        <v>0</v>
      </c>
      <c r="T2626" s="6">
        <v>0</v>
      </c>
      <c r="U2626" s="6">
        <f t="shared" si="40"/>
        <v>0.5</v>
      </c>
      <c r="V2626" t="s">
        <v>72</v>
      </c>
    </row>
    <row r="2627" spans="1:22" hidden="1">
      <c r="A2627">
        <v>1756</v>
      </c>
      <c r="B2627" s="22">
        <v>1</v>
      </c>
      <c r="C2627" s="22" t="s">
        <v>10</v>
      </c>
      <c r="D2627" s="22" t="s">
        <v>23</v>
      </c>
      <c r="E2627" s="22">
        <v>60</v>
      </c>
      <c r="F2627" s="22">
        <v>40</v>
      </c>
      <c r="G2627" s="22" t="s">
        <v>1929</v>
      </c>
      <c r="H2627" s="22" t="s">
        <v>587</v>
      </c>
      <c r="I2627" s="22">
        <v>1</v>
      </c>
      <c r="J2627" s="22">
        <v>0</v>
      </c>
      <c r="K2627" s="22">
        <v>0</v>
      </c>
      <c r="L2627" s="22">
        <v>0</v>
      </c>
      <c r="M2627" s="22" t="s">
        <v>1826</v>
      </c>
      <c r="N2627" s="22" t="s">
        <v>589</v>
      </c>
      <c r="O2627" s="22">
        <v>0</v>
      </c>
      <c r="P2627" s="22">
        <v>1</v>
      </c>
      <c r="Q2627" s="22">
        <v>0</v>
      </c>
      <c r="R2627">
        <f>IFERROR(IF(I2627=1,VLOOKUP(F2627,Lookup!$A$2:$B$15,2,FALSE),0),0.5)</f>
        <v>0.5</v>
      </c>
      <c r="S2627">
        <f>IF(K2627=1,1,IFERROR(IF(H2627="pass",VLOOKUP(F2627,[1]Lookup!$D$2:$E$26,2,FALSE),0),1.6))</f>
        <v>0</v>
      </c>
      <c r="T2627" s="6">
        <v>0</v>
      </c>
      <c r="U2627" s="6">
        <f t="shared" ref="U2627:U2690" si="41">R2627+IF(S2627&gt;=3.2,S2627,IF(AND(S2627&lt;3.2,S2627&gt;=1.8),S2627*0.66+T2627*0.34,T2627))+K2627*0.4735*2</f>
        <v>0.5</v>
      </c>
      <c r="V2627" t="s">
        <v>140</v>
      </c>
    </row>
    <row r="2628" spans="1:22" hidden="1">
      <c r="A2628">
        <v>1760</v>
      </c>
      <c r="B2628" s="22">
        <v>1</v>
      </c>
      <c r="C2628" s="22" t="s">
        <v>23</v>
      </c>
      <c r="D2628" s="22" t="s">
        <v>10</v>
      </c>
      <c r="E2628" s="22">
        <v>50</v>
      </c>
      <c r="F2628" s="22">
        <v>50</v>
      </c>
      <c r="G2628" s="22" t="s">
        <v>1932</v>
      </c>
      <c r="H2628" s="22" t="s">
        <v>587</v>
      </c>
      <c r="I2628" s="22">
        <v>1</v>
      </c>
      <c r="J2628" s="22">
        <v>0</v>
      </c>
      <c r="K2628" s="22">
        <v>0</v>
      </c>
      <c r="L2628" s="22">
        <v>0</v>
      </c>
      <c r="M2628" s="22" t="s">
        <v>609</v>
      </c>
      <c r="N2628" s="22" t="s">
        <v>589</v>
      </c>
      <c r="O2628" s="22">
        <v>0</v>
      </c>
      <c r="P2628" s="22">
        <v>1</v>
      </c>
      <c r="Q2628" s="22">
        <v>0</v>
      </c>
      <c r="R2628">
        <f>IFERROR(IF(I2628=1,VLOOKUP(F2628,Lookup!$A$2:$B$15,2,FALSE),0),0.5)</f>
        <v>0.5</v>
      </c>
      <c r="S2628">
        <f>IF(K2628=1,1,IFERROR(IF(H2628="pass",VLOOKUP(F2628,[1]Lookup!$D$2:$E$26,2,FALSE),0),1.6))</f>
        <v>0</v>
      </c>
      <c r="T2628" s="6">
        <v>0</v>
      </c>
      <c r="U2628" s="6">
        <f t="shared" si="41"/>
        <v>0.5</v>
      </c>
      <c r="V2628" t="s">
        <v>72</v>
      </c>
    </row>
    <row r="2629" spans="1:22" hidden="1">
      <c r="A2629">
        <v>1763</v>
      </c>
      <c r="B2629" s="22">
        <v>1</v>
      </c>
      <c r="C2629" s="22" t="s">
        <v>23</v>
      </c>
      <c r="D2629" s="22" t="s">
        <v>10</v>
      </c>
      <c r="E2629" s="22">
        <v>39</v>
      </c>
      <c r="F2629" s="22">
        <v>61</v>
      </c>
      <c r="G2629" s="22" t="s">
        <v>1935</v>
      </c>
      <c r="H2629" s="22" t="s">
        <v>587</v>
      </c>
      <c r="I2629" s="22">
        <v>1</v>
      </c>
      <c r="J2629" s="22">
        <v>0</v>
      </c>
      <c r="K2629" s="22">
        <v>0</v>
      </c>
      <c r="L2629" s="22">
        <v>0</v>
      </c>
      <c r="M2629" s="22" t="s">
        <v>609</v>
      </c>
      <c r="N2629" s="22" t="s">
        <v>589</v>
      </c>
      <c r="O2629" s="22">
        <v>0</v>
      </c>
      <c r="P2629" s="22">
        <v>1</v>
      </c>
      <c r="Q2629" s="22">
        <v>0</v>
      </c>
      <c r="R2629">
        <f>IFERROR(IF(I2629=1,VLOOKUP(F2629,Lookup!$A$2:$B$15,2,FALSE),0),0.5)</f>
        <v>0.5</v>
      </c>
      <c r="S2629">
        <f>IF(K2629=1,1,IFERROR(IF(H2629="pass",VLOOKUP(F2629,[1]Lookup!$D$2:$E$26,2,FALSE),0),1.6))</f>
        <v>0</v>
      </c>
      <c r="T2629" s="6">
        <v>0</v>
      </c>
      <c r="U2629" s="6">
        <f t="shared" si="41"/>
        <v>0.5</v>
      </c>
      <c r="V2629" t="s">
        <v>72</v>
      </c>
    </row>
    <row r="2630" spans="1:22" hidden="1">
      <c r="A2630">
        <v>1764</v>
      </c>
      <c r="B2630" s="22">
        <v>1</v>
      </c>
      <c r="C2630" s="22" t="s">
        <v>23</v>
      </c>
      <c r="D2630" s="22" t="s">
        <v>10</v>
      </c>
      <c r="E2630" s="22">
        <v>31</v>
      </c>
      <c r="F2630" s="22">
        <v>69</v>
      </c>
      <c r="G2630" s="22" t="s">
        <v>1936</v>
      </c>
      <c r="H2630" s="22" t="s">
        <v>587</v>
      </c>
      <c r="I2630" s="22">
        <v>1</v>
      </c>
      <c r="J2630" s="22">
        <v>0</v>
      </c>
      <c r="K2630" s="22">
        <v>0</v>
      </c>
      <c r="L2630" s="22">
        <v>0</v>
      </c>
      <c r="M2630" s="22" t="s">
        <v>609</v>
      </c>
      <c r="N2630" s="22" t="s">
        <v>589</v>
      </c>
      <c r="O2630" s="22">
        <v>0</v>
      </c>
      <c r="P2630" s="22">
        <v>1</v>
      </c>
      <c r="Q2630" s="22">
        <v>0</v>
      </c>
      <c r="R2630">
        <f>IFERROR(IF(I2630=1,VLOOKUP(F2630,Lookup!$A$2:$B$15,2,FALSE),0),0.5)</f>
        <v>0.5</v>
      </c>
      <c r="S2630">
        <f>IF(K2630=1,1,IFERROR(IF(H2630="pass",VLOOKUP(F2630,[1]Lookup!$D$2:$E$26,2,FALSE),0),1.6))</f>
        <v>0</v>
      </c>
      <c r="T2630" s="6">
        <v>0</v>
      </c>
      <c r="U2630" s="6">
        <f t="shared" si="41"/>
        <v>0.5</v>
      </c>
      <c r="V2630" t="s">
        <v>72</v>
      </c>
    </row>
    <row r="2631" spans="1:22" hidden="1">
      <c r="A2631">
        <v>1765</v>
      </c>
      <c r="B2631" s="22">
        <v>1</v>
      </c>
      <c r="C2631" s="22" t="s">
        <v>23</v>
      </c>
      <c r="D2631" s="22" t="s">
        <v>10</v>
      </c>
      <c r="E2631" s="22">
        <v>30</v>
      </c>
      <c r="F2631" s="22">
        <v>70</v>
      </c>
      <c r="G2631" s="22" t="s">
        <v>1937</v>
      </c>
      <c r="H2631" s="22" t="s">
        <v>587</v>
      </c>
      <c r="I2631" s="22">
        <v>1</v>
      </c>
      <c r="J2631" s="22">
        <v>0</v>
      </c>
      <c r="K2631" s="22">
        <v>0</v>
      </c>
      <c r="L2631" s="22">
        <v>0</v>
      </c>
      <c r="M2631" s="22" t="s">
        <v>609</v>
      </c>
      <c r="N2631" s="22" t="s">
        <v>589</v>
      </c>
      <c r="O2631" s="22">
        <v>0</v>
      </c>
      <c r="P2631" s="22">
        <v>1</v>
      </c>
      <c r="Q2631" s="22">
        <v>0</v>
      </c>
      <c r="R2631">
        <f>IFERROR(IF(I2631=1,VLOOKUP(F2631,Lookup!$A$2:$B$15,2,FALSE),0),0.5)</f>
        <v>0.5</v>
      </c>
      <c r="S2631">
        <f>IF(K2631=1,1,IFERROR(IF(H2631="pass",VLOOKUP(F2631,[1]Lookup!$D$2:$E$26,2,FALSE),0),1.6))</f>
        <v>0</v>
      </c>
      <c r="T2631" s="6">
        <v>0</v>
      </c>
      <c r="U2631" s="6">
        <f t="shared" si="41"/>
        <v>0.5</v>
      </c>
      <c r="V2631" t="s">
        <v>72</v>
      </c>
    </row>
    <row r="2632" spans="1:22" hidden="1">
      <c r="A2632">
        <v>1766</v>
      </c>
      <c r="B2632" s="22">
        <v>1</v>
      </c>
      <c r="C2632" s="22" t="s">
        <v>23</v>
      </c>
      <c r="D2632" s="22" t="s">
        <v>10</v>
      </c>
      <c r="E2632" s="22">
        <v>27</v>
      </c>
      <c r="F2632" s="22">
        <v>73</v>
      </c>
      <c r="G2632" s="22" t="s">
        <v>1938</v>
      </c>
      <c r="H2632" s="22" t="s">
        <v>587</v>
      </c>
      <c r="I2632" s="22">
        <v>1</v>
      </c>
      <c r="J2632" s="22">
        <v>0</v>
      </c>
      <c r="K2632" s="22">
        <v>0</v>
      </c>
      <c r="L2632" s="22">
        <v>0</v>
      </c>
      <c r="M2632" s="22" t="s">
        <v>1939</v>
      </c>
      <c r="N2632" s="22" t="s">
        <v>589</v>
      </c>
      <c r="O2632" s="22">
        <v>0</v>
      </c>
      <c r="P2632" s="22">
        <v>1</v>
      </c>
      <c r="Q2632" s="22">
        <v>0</v>
      </c>
      <c r="R2632">
        <f>IFERROR(IF(I2632=1,VLOOKUP(F2632,Lookup!$A$2:$B$15,2,FALSE),0),0.5)</f>
        <v>0.5</v>
      </c>
      <c r="S2632">
        <f>IF(K2632=1,1,IFERROR(IF(H2632="pass",VLOOKUP(F2632,[1]Lookup!$D$2:$E$26,2,FALSE),0),1.6))</f>
        <v>0</v>
      </c>
      <c r="T2632" s="6">
        <v>0</v>
      </c>
      <c r="U2632" s="6">
        <f t="shared" si="41"/>
        <v>0.5</v>
      </c>
      <c r="V2632" t="s">
        <v>451</v>
      </c>
    </row>
    <row r="2633" spans="1:22" hidden="1">
      <c r="A2633">
        <v>1768</v>
      </c>
      <c r="B2633" s="22">
        <v>1</v>
      </c>
      <c r="C2633" s="22" t="s">
        <v>23</v>
      </c>
      <c r="D2633" s="22" t="s">
        <v>10</v>
      </c>
      <c r="E2633" s="22">
        <v>11</v>
      </c>
      <c r="F2633" s="22">
        <v>89</v>
      </c>
      <c r="G2633" s="22" t="s">
        <v>1941</v>
      </c>
      <c r="H2633" s="22" t="s">
        <v>587</v>
      </c>
      <c r="I2633" s="22">
        <v>1</v>
      </c>
      <c r="J2633" s="22">
        <v>0</v>
      </c>
      <c r="K2633" s="22">
        <v>0</v>
      </c>
      <c r="L2633" s="22">
        <v>0</v>
      </c>
      <c r="M2633" s="22" t="s">
        <v>609</v>
      </c>
      <c r="N2633" s="22" t="s">
        <v>589</v>
      </c>
      <c r="O2633" s="22">
        <v>0</v>
      </c>
      <c r="P2633" s="22">
        <v>1</v>
      </c>
      <c r="Q2633" s="22">
        <v>0</v>
      </c>
      <c r="R2633">
        <f>IFERROR(IF(I2633=1,VLOOKUP(F2633,Lookup!$A$2:$B$15,2,FALSE),0),0.5)</f>
        <v>0.7</v>
      </c>
      <c r="S2633">
        <f>IF(K2633=1,1,IFERROR(IF(H2633="pass",VLOOKUP(F2633,[1]Lookup!$D$2:$E$26,2,FALSE),0),1.6))</f>
        <v>0</v>
      </c>
      <c r="T2633" s="6">
        <v>0</v>
      </c>
      <c r="U2633" s="6">
        <f t="shared" si="41"/>
        <v>0.7</v>
      </c>
      <c r="V2633" t="s">
        <v>72</v>
      </c>
    </row>
    <row r="2634" spans="1:22" hidden="1">
      <c r="A2634">
        <v>1771</v>
      </c>
      <c r="B2634" s="22">
        <v>1</v>
      </c>
      <c r="C2634" s="22" t="s">
        <v>10</v>
      </c>
      <c r="D2634" s="22" t="s">
        <v>23</v>
      </c>
      <c r="E2634" s="22">
        <v>82</v>
      </c>
      <c r="F2634" s="22">
        <v>18</v>
      </c>
      <c r="G2634" s="22" t="s">
        <v>1943</v>
      </c>
      <c r="H2634" s="22" t="s">
        <v>587</v>
      </c>
      <c r="I2634" s="22">
        <v>1</v>
      </c>
      <c r="J2634" s="22">
        <v>0</v>
      </c>
      <c r="K2634" s="22">
        <v>0</v>
      </c>
      <c r="L2634" s="22">
        <v>0</v>
      </c>
      <c r="M2634" s="22" t="s">
        <v>756</v>
      </c>
      <c r="N2634" s="22" t="s">
        <v>589</v>
      </c>
      <c r="O2634" s="22">
        <v>0</v>
      </c>
      <c r="P2634" s="22">
        <v>1</v>
      </c>
      <c r="Q2634" s="22">
        <v>0</v>
      </c>
      <c r="R2634">
        <f>IFERROR(IF(I2634=1,VLOOKUP(F2634,Lookup!$A$2:$B$15,2,FALSE),0),0.5)</f>
        <v>0.5</v>
      </c>
      <c r="S2634">
        <f>IF(K2634=1,1,IFERROR(IF(H2634="pass",VLOOKUP(F2634,[1]Lookup!$D$2:$E$26,2,FALSE),0),1.6))</f>
        <v>0</v>
      </c>
      <c r="T2634" s="6">
        <v>0</v>
      </c>
      <c r="U2634" s="6">
        <f t="shared" si="41"/>
        <v>0.5</v>
      </c>
      <c r="V2634" t="s">
        <v>513</v>
      </c>
    </row>
    <row r="2635" spans="1:22" hidden="1">
      <c r="A2635">
        <v>1773</v>
      </c>
      <c r="B2635" s="22">
        <v>1</v>
      </c>
      <c r="C2635" s="22" t="s">
        <v>10</v>
      </c>
      <c r="D2635" s="22" t="s">
        <v>23</v>
      </c>
      <c r="E2635" s="22">
        <v>80</v>
      </c>
      <c r="F2635" s="22">
        <v>20</v>
      </c>
      <c r="G2635" s="22" t="s">
        <v>1944</v>
      </c>
      <c r="H2635" s="22" t="s">
        <v>587</v>
      </c>
      <c r="I2635" s="22">
        <v>1</v>
      </c>
      <c r="J2635" s="22">
        <v>0</v>
      </c>
      <c r="K2635" s="22">
        <v>0</v>
      </c>
      <c r="L2635" s="22">
        <v>0</v>
      </c>
      <c r="M2635" s="22" t="s">
        <v>756</v>
      </c>
      <c r="N2635" s="22" t="s">
        <v>589</v>
      </c>
      <c r="O2635" s="22">
        <v>0</v>
      </c>
      <c r="P2635" s="22">
        <v>1</v>
      </c>
      <c r="Q2635" s="22">
        <v>0</v>
      </c>
      <c r="R2635">
        <f>IFERROR(IF(I2635=1,VLOOKUP(F2635,Lookup!$A$2:$B$15,2,FALSE),0),0.5)</f>
        <v>0.5</v>
      </c>
      <c r="S2635">
        <f>IF(K2635=1,1,IFERROR(IF(H2635="pass",VLOOKUP(F2635,[1]Lookup!$D$2:$E$26,2,FALSE),0),1.6))</f>
        <v>0</v>
      </c>
      <c r="T2635" s="6">
        <v>0</v>
      </c>
      <c r="U2635" s="6">
        <f t="shared" si="41"/>
        <v>0.5</v>
      </c>
      <c r="V2635" t="s">
        <v>513</v>
      </c>
    </row>
    <row r="2636" spans="1:22" hidden="1">
      <c r="A2636">
        <v>1775</v>
      </c>
      <c r="B2636" s="22">
        <v>1</v>
      </c>
      <c r="C2636" s="22" t="s">
        <v>10</v>
      </c>
      <c r="D2636" s="22" t="s">
        <v>23</v>
      </c>
      <c r="E2636" s="22">
        <v>75</v>
      </c>
      <c r="F2636" s="22">
        <v>25</v>
      </c>
      <c r="G2636" s="22" t="s">
        <v>1945</v>
      </c>
      <c r="H2636" s="22" t="s">
        <v>587</v>
      </c>
      <c r="I2636" s="22">
        <v>1</v>
      </c>
      <c r="J2636" s="22">
        <v>0</v>
      </c>
      <c r="K2636" s="22">
        <v>0</v>
      </c>
      <c r="L2636" s="22">
        <v>0</v>
      </c>
      <c r="M2636" s="22" t="s">
        <v>756</v>
      </c>
      <c r="N2636" s="22" t="s">
        <v>589</v>
      </c>
      <c r="O2636" s="22">
        <v>0</v>
      </c>
      <c r="P2636" s="22">
        <v>1</v>
      </c>
      <c r="Q2636" s="22">
        <v>0</v>
      </c>
      <c r="R2636">
        <f>IFERROR(IF(I2636=1,VLOOKUP(F2636,Lookup!$A$2:$B$15,2,FALSE),0),0.5)</f>
        <v>0.5</v>
      </c>
      <c r="S2636">
        <f>IF(K2636=1,1,IFERROR(IF(H2636="pass",VLOOKUP(F2636,[1]Lookup!$D$2:$E$26,2,FALSE),0),1.6))</f>
        <v>0</v>
      </c>
      <c r="T2636" s="6">
        <v>0</v>
      </c>
      <c r="U2636" s="6">
        <f t="shared" si="41"/>
        <v>0.5</v>
      </c>
      <c r="V2636" t="s">
        <v>513</v>
      </c>
    </row>
    <row r="2637" spans="1:22" hidden="1">
      <c r="A2637">
        <v>1777</v>
      </c>
      <c r="B2637" s="22">
        <v>1</v>
      </c>
      <c r="C2637" s="22" t="s">
        <v>10</v>
      </c>
      <c r="D2637" s="22" t="s">
        <v>23</v>
      </c>
      <c r="E2637" s="22">
        <v>71</v>
      </c>
      <c r="F2637" s="22">
        <v>29</v>
      </c>
      <c r="G2637" s="22" t="s">
        <v>1946</v>
      </c>
      <c r="H2637" s="22" t="s">
        <v>587</v>
      </c>
      <c r="I2637" s="22">
        <v>1</v>
      </c>
      <c r="J2637" s="22">
        <v>0</v>
      </c>
      <c r="K2637" s="22">
        <v>0</v>
      </c>
      <c r="L2637" s="22">
        <v>0</v>
      </c>
      <c r="M2637" s="22" t="s">
        <v>1884</v>
      </c>
      <c r="N2637" s="22" t="s">
        <v>589</v>
      </c>
      <c r="O2637" s="22">
        <v>0</v>
      </c>
      <c r="P2637" s="22">
        <v>1</v>
      </c>
      <c r="Q2637" s="22">
        <v>0</v>
      </c>
      <c r="R2637">
        <f>IFERROR(IF(I2637=1,VLOOKUP(F2637,Lookup!$A$2:$B$15,2,FALSE),0),0.5)</f>
        <v>0.5</v>
      </c>
      <c r="S2637">
        <f>IF(K2637=1,1,IFERROR(IF(H2637="pass",VLOOKUP(F2637,[1]Lookup!$D$2:$E$26,2,FALSE),0),1.6))</f>
        <v>0</v>
      </c>
      <c r="T2637" s="6">
        <v>0</v>
      </c>
      <c r="U2637" s="6">
        <f t="shared" si="41"/>
        <v>0.5</v>
      </c>
      <c r="V2637" t="s">
        <v>486</v>
      </c>
    </row>
    <row r="2638" spans="1:22" hidden="1">
      <c r="A2638">
        <v>1790</v>
      </c>
      <c r="B2638" s="22">
        <v>1</v>
      </c>
      <c r="C2638" s="22" t="s">
        <v>7</v>
      </c>
      <c r="D2638" s="22" t="s">
        <v>1</v>
      </c>
      <c r="E2638" s="22">
        <v>58</v>
      </c>
      <c r="F2638" s="22">
        <v>42</v>
      </c>
      <c r="G2638" s="22" t="s">
        <v>1953</v>
      </c>
      <c r="H2638" s="22" t="s">
        <v>587</v>
      </c>
      <c r="I2638" s="22">
        <v>1</v>
      </c>
      <c r="J2638" s="22">
        <v>0</v>
      </c>
      <c r="K2638" s="22">
        <v>0</v>
      </c>
      <c r="L2638" s="22">
        <v>0</v>
      </c>
      <c r="M2638" s="22" t="s">
        <v>1948</v>
      </c>
      <c r="N2638" s="22" t="s">
        <v>589</v>
      </c>
      <c r="O2638" s="22">
        <v>0</v>
      </c>
      <c r="P2638" s="22">
        <v>1</v>
      </c>
      <c r="Q2638" s="22">
        <v>0</v>
      </c>
      <c r="R2638">
        <f>IFERROR(IF(I2638=1,VLOOKUP(F2638,Lookup!$A$2:$B$15,2,FALSE),0),0.5)</f>
        <v>0.5</v>
      </c>
      <c r="S2638">
        <f>IF(K2638=1,1,IFERROR(IF(H2638="pass",VLOOKUP(F2638,[1]Lookup!$D$2:$E$26,2,FALSE),0),1.6))</f>
        <v>0</v>
      </c>
      <c r="T2638" s="6">
        <v>0</v>
      </c>
      <c r="U2638" s="6">
        <f t="shared" si="41"/>
        <v>0.5</v>
      </c>
      <c r="V2638" t="s">
        <v>69</v>
      </c>
    </row>
    <row r="2639" spans="1:22" hidden="1">
      <c r="A2639">
        <v>1797</v>
      </c>
      <c r="B2639" s="22">
        <v>1</v>
      </c>
      <c r="C2639" s="22" t="s">
        <v>1</v>
      </c>
      <c r="D2639" s="22" t="s">
        <v>7</v>
      </c>
      <c r="E2639" s="22">
        <v>65</v>
      </c>
      <c r="F2639" s="22">
        <v>35</v>
      </c>
      <c r="G2639" s="22" t="s">
        <v>1960</v>
      </c>
      <c r="H2639" s="22" t="s">
        <v>587</v>
      </c>
      <c r="I2639" s="22">
        <v>1</v>
      </c>
      <c r="J2639" s="22">
        <v>0</v>
      </c>
      <c r="K2639" s="22">
        <v>0</v>
      </c>
      <c r="L2639" s="22">
        <v>0</v>
      </c>
      <c r="M2639" s="22" t="s">
        <v>1959</v>
      </c>
      <c r="N2639" s="22" t="s">
        <v>589</v>
      </c>
      <c r="O2639" s="22">
        <v>0</v>
      </c>
      <c r="P2639" s="22">
        <v>1</v>
      </c>
      <c r="Q2639" s="22">
        <v>0</v>
      </c>
      <c r="R2639">
        <f>IFERROR(IF(I2639=1,VLOOKUP(F2639,Lookup!$A$2:$B$15,2,FALSE),0),0.5)</f>
        <v>0.5</v>
      </c>
      <c r="S2639">
        <f>IF(K2639=1,1,IFERROR(IF(H2639="pass",VLOOKUP(F2639,[1]Lookup!$D$2:$E$26,2,FALSE),0),1.6))</f>
        <v>0</v>
      </c>
      <c r="T2639" s="6">
        <v>0</v>
      </c>
      <c r="U2639" s="6">
        <f t="shared" si="41"/>
        <v>0.5</v>
      </c>
      <c r="V2639" t="s">
        <v>117</v>
      </c>
    </row>
    <row r="2640" spans="1:22" hidden="1">
      <c r="A2640">
        <v>1798</v>
      </c>
      <c r="B2640" s="22">
        <v>1</v>
      </c>
      <c r="C2640" s="22" t="s">
        <v>1</v>
      </c>
      <c r="D2640" s="22" t="s">
        <v>7</v>
      </c>
      <c r="E2640" s="22">
        <v>60</v>
      </c>
      <c r="F2640" s="22">
        <v>40</v>
      </c>
      <c r="G2640" s="22" t="s">
        <v>1961</v>
      </c>
      <c r="H2640" s="22" t="s">
        <v>587</v>
      </c>
      <c r="I2640" s="22">
        <v>1</v>
      </c>
      <c r="J2640" s="22">
        <v>0</v>
      </c>
      <c r="K2640" s="22">
        <v>0</v>
      </c>
      <c r="L2640" s="22">
        <v>0</v>
      </c>
      <c r="M2640" s="22" t="s">
        <v>1962</v>
      </c>
      <c r="N2640" s="22" t="s">
        <v>589</v>
      </c>
      <c r="O2640" s="22">
        <v>0</v>
      </c>
      <c r="P2640" s="22">
        <v>1</v>
      </c>
      <c r="Q2640" s="22">
        <v>0</v>
      </c>
      <c r="R2640">
        <f>IFERROR(IF(I2640=1,VLOOKUP(F2640,Lookup!$A$2:$B$15,2,FALSE),0),0.5)</f>
        <v>0.5</v>
      </c>
      <c r="S2640">
        <f>IF(K2640=1,1,IFERROR(IF(H2640="pass",VLOOKUP(F2640,[1]Lookup!$D$2:$E$26,2,FALSE),0),1.6))</f>
        <v>0</v>
      </c>
      <c r="T2640" s="6">
        <v>0</v>
      </c>
      <c r="U2640" s="6">
        <f t="shared" si="41"/>
        <v>0.5</v>
      </c>
      <c r="V2640" t="s">
        <v>487</v>
      </c>
    </row>
    <row r="2641" spans="1:22" hidden="1">
      <c r="A2641">
        <v>1802</v>
      </c>
      <c r="B2641" s="22">
        <v>1</v>
      </c>
      <c r="C2641" s="22" t="s">
        <v>7</v>
      </c>
      <c r="D2641" s="22" t="s">
        <v>1</v>
      </c>
      <c r="E2641" s="22">
        <v>80</v>
      </c>
      <c r="F2641" s="22">
        <v>20</v>
      </c>
      <c r="G2641" s="22" t="s">
        <v>1967</v>
      </c>
      <c r="H2641" s="22" t="s">
        <v>587</v>
      </c>
      <c r="I2641" s="22">
        <v>1</v>
      </c>
      <c r="J2641" s="22">
        <v>0</v>
      </c>
      <c r="K2641" s="22">
        <v>0</v>
      </c>
      <c r="L2641" s="22">
        <v>0</v>
      </c>
      <c r="M2641" s="22" t="s">
        <v>1948</v>
      </c>
      <c r="N2641" s="22" t="s">
        <v>589</v>
      </c>
      <c r="O2641" s="22">
        <v>0</v>
      </c>
      <c r="P2641" s="22">
        <v>1</v>
      </c>
      <c r="Q2641" s="22">
        <v>0</v>
      </c>
      <c r="R2641">
        <f>IFERROR(IF(I2641=1,VLOOKUP(F2641,Lookup!$A$2:$B$15,2,FALSE),0),0.5)</f>
        <v>0.5</v>
      </c>
      <c r="S2641">
        <f>IF(K2641=1,1,IFERROR(IF(H2641="pass",VLOOKUP(F2641,[1]Lookup!$D$2:$E$26,2,FALSE),0),1.6))</f>
        <v>0</v>
      </c>
      <c r="T2641" s="6">
        <v>0</v>
      </c>
      <c r="U2641" s="6">
        <f t="shared" si="41"/>
        <v>0.5</v>
      </c>
      <c r="V2641" t="s">
        <v>69</v>
      </c>
    </row>
    <row r="2642" spans="1:22" hidden="1">
      <c r="A2642">
        <v>1803</v>
      </c>
      <c r="B2642" s="22">
        <v>1</v>
      </c>
      <c r="C2642" s="22" t="s">
        <v>7</v>
      </c>
      <c r="D2642" s="22" t="s">
        <v>1</v>
      </c>
      <c r="E2642" s="22">
        <v>77</v>
      </c>
      <c r="F2642" s="22">
        <v>23</v>
      </c>
      <c r="G2642" s="22" t="s">
        <v>1968</v>
      </c>
      <c r="H2642" s="22" t="s">
        <v>587</v>
      </c>
      <c r="I2642" s="22">
        <v>1</v>
      </c>
      <c r="J2642" s="22">
        <v>0</v>
      </c>
      <c r="K2642" s="22">
        <v>0</v>
      </c>
      <c r="L2642" s="22">
        <v>0</v>
      </c>
      <c r="M2642" s="22" t="s">
        <v>1948</v>
      </c>
      <c r="N2642" s="22" t="s">
        <v>589</v>
      </c>
      <c r="O2642" s="22">
        <v>0</v>
      </c>
      <c r="P2642" s="22">
        <v>1</v>
      </c>
      <c r="Q2642" s="22">
        <v>0</v>
      </c>
      <c r="R2642">
        <f>IFERROR(IF(I2642=1,VLOOKUP(F2642,Lookup!$A$2:$B$15,2,FALSE),0),0.5)</f>
        <v>0.5</v>
      </c>
      <c r="S2642">
        <f>IF(K2642=1,1,IFERROR(IF(H2642="pass",VLOOKUP(F2642,[1]Lookup!$D$2:$E$26,2,FALSE),0),1.6))</f>
        <v>0</v>
      </c>
      <c r="T2642" s="6">
        <v>0</v>
      </c>
      <c r="U2642" s="6">
        <f t="shared" si="41"/>
        <v>0.5</v>
      </c>
      <c r="V2642" t="s">
        <v>69</v>
      </c>
    </row>
    <row r="2643" spans="1:22" hidden="1">
      <c r="A2643">
        <v>1807</v>
      </c>
      <c r="B2643" s="22">
        <v>1</v>
      </c>
      <c r="C2643" s="22" t="s">
        <v>1</v>
      </c>
      <c r="D2643" s="22" t="s">
        <v>7</v>
      </c>
      <c r="E2643" s="22">
        <v>55</v>
      </c>
      <c r="F2643" s="22">
        <v>45</v>
      </c>
      <c r="G2643" s="22" t="s">
        <v>1970</v>
      </c>
      <c r="H2643" s="22" t="s">
        <v>587</v>
      </c>
      <c r="I2643" s="22">
        <v>1</v>
      </c>
      <c r="J2643" s="22">
        <v>0</v>
      </c>
      <c r="K2643" s="22">
        <v>0</v>
      </c>
      <c r="L2643" s="22">
        <v>0</v>
      </c>
      <c r="M2643" s="22" t="s">
        <v>1959</v>
      </c>
      <c r="N2643" s="22" t="s">
        <v>589</v>
      </c>
      <c r="O2643" s="22">
        <v>0</v>
      </c>
      <c r="P2643" s="22">
        <v>1</v>
      </c>
      <c r="Q2643" s="22">
        <v>0</v>
      </c>
      <c r="R2643">
        <f>IFERROR(IF(I2643=1,VLOOKUP(F2643,Lookup!$A$2:$B$15,2,FALSE),0),0.5)</f>
        <v>0.5</v>
      </c>
      <c r="S2643">
        <f>IF(K2643=1,1,IFERROR(IF(H2643="pass",VLOOKUP(F2643,[1]Lookup!$D$2:$E$26,2,FALSE),0),1.6))</f>
        <v>0</v>
      </c>
      <c r="T2643" s="6">
        <v>0</v>
      </c>
      <c r="U2643" s="6">
        <f t="shared" si="41"/>
        <v>0.5</v>
      </c>
      <c r="V2643" t="s">
        <v>117</v>
      </c>
    </row>
    <row r="2644" spans="1:22" hidden="1">
      <c r="A2644">
        <v>1812</v>
      </c>
      <c r="B2644" s="22">
        <v>1</v>
      </c>
      <c r="C2644" s="22" t="s">
        <v>7</v>
      </c>
      <c r="D2644" s="22" t="s">
        <v>1</v>
      </c>
      <c r="E2644" s="22">
        <v>81</v>
      </c>
      <c r="F2644" s="22">
        <v>19</v>
      </c>
      <c r="G2644" s="22" t="s">
        <v>1974</v>
      </c>
      <c r="H2644" s="22" t="s">
        <v>587</v>
      </c>
      <c r="I2644" s="22">
        <v>1</v>
      </c>
      <c r="J2644" s="22">
        <v>0</v>
      </c>
      <c r="K2644" s="22">
        <v>0</v>
      </c>
      <c r="L2644" s="22">
        <v>0</v>
      </c>
      <c r="M2644" s="22" t="s">
        <v>1948</v>
      </c>
      <c r="N2644" s="22" t="s">
        <v>589</v>
      </c>
      <c r="O2644" s="22">
        <v>0</v>
      </c>
      <c r="P2644" s="22">
        <v>1</v>
      </c>
      <c r="Q2644" s="22">
        <v>0</v>
      </c>
      <c r="R2644">
        <f>IFERROR(IF(I2644=1,VLOOKUP(F2644,Lookup!$A$2:$B$15,2,FALSE),0),0.5)</f>
        <v>0.5</v>
      </c>
      <c r="S2644">
        <f>IF(K2644=1,1,IFERROR(IF(H2644="pass",VLOOKUP(F2644,[1]Lookup!$D$2:$E$26,2,FALSE),0),1.6))</f>
        <v>0</v>
      </c>
      <c r="T2644" s="6">
        <v>0</v>
      </c>
      <c r="U2644" s="6">
        <f t="shared" si="41"/>
        <v>0.5</v>
      </c>
      <c r="V2644" t="s">
        <v>69</v>
      </c>
    </row>
    <row r="2645" spans="1:22" hidden="1">
      <c r="A2645">
        <v>1817</v>
      </c>
      <c r="B2645" s="22">
        <v>1</v>
      </c>
      <c r="C2645" s="22" t="s">
        <v>1</v>
      </c>
      <c r="D2645" s="22" t="s">
        <v>7</v>
      </c>
      <c r="E2645" s="22">
        <v>51</v>
      </c>
      <c r="F2645" s="22">
        <v>49</v>
      </c>
      <c r="G2645" s="22" t="s">
        <v>1976</v>
      </c>
      <c r="H2645" s="22" t="s">
        <v>587</v>
      </c>
      <c r="I2645" s="22">
        <v>1</v>
      </c>
      <c r="J2645" s="22">
        <v>0</v>
      </c>
      <c r="K2645" s="22">
        <v>0</v>
      </c>
      <c r="L2645" s="22">
        <v>0</v>
      </c>
      <c r="M2645" s="22" t="s">
        <v>1959</v>
      </c>
      <c r="N2645" s="22" t="s">
        <v>589</v>
      </c>
      <c r="O2645" s="22">
        <v>0</v>
      </c>
      <c r="P2645" s="22">
        <v>1</v>
      </c>
      <c r="Q2645" s="22">
        <v>0</v>
      </c>
      <c r="R2645">
        <f>IFERROR(IF(I2645=1,VLOOKUP(F2645,Lookup!$A$2:$B$15,2,FALSE),0),0.5)</f>
        <v>0.5</v>
      </c>
      <c r="S2645">
        <f>IF(K2645=1,1,IFERROR(IF(H2645="pass",VLOOKUP(F2645,[1]Lookup!$D$2:$E$26,2,FALSE),0),1.6))</f>
        <v>0</v>
      </c>
      <c r="T2645" s="6">
        <v>0</v>
      </c>
      <c r="U2645" s="6">
        <f t="shared" si="41"/>
        <v>0.5</v>
      </c>
      <c r="V2645" t="s">
        <v>117</v>
      </c>
    </row>
    <row r="2646" spans="1:22" hidden="1">
      <c r="A2646">
        <v>1818</v>
      </c>
      <c r="B2646" s="22">
        <v>1</v>
      </c>
      <c r="C2646" s="22" t="s">
        <v>1</v>
      </c>
      <c r="D2646" s="22" t="s">
        <v>7</v>
      </c>
      <c r="E2646" s="22">
        <v>47</v>
      </c>
      <c r="F2646" s="22">
        <v>53</v>
      </c>
      <c r="G2646" s="22" t="s">
        <v>1977</v>
      </c>
      <c r="H2646" s="22" t="s">
        <v>587</v>
      </c>
      <c r="I2646" s="22">
        <v>1</v>
      </c>
      <c r="J2646" s="22">
        <v>0</v>
      </c>
      <c r="K2646" s="22">
        <v>0</v>
      </c>
      <c r="L2646" s="22">
        <v>0</v>
      </c>
      <c r="M2646" s="22" t="s">
        <v>1959</v>
      </c>
      <c r="N2646" s="22" t="s">
        <v>589</v>
      </c>
      <c r="O2646" s="22">
        <v>0</v>
      </c>
      <c r="P2646" s="22">
        <v>1</v>
      </c>
      <c r="Q2646" s="22">
        <v>0</v>
      </c>
      <c r="R2646">
        <f>IFERROR(IF(I2646=1,VLOOKUP(F2646,Lookup!$A$2:$B$15,2,FALSE),0),0.5)</f>
        <v>0.5</v>
      </c>
      <c r="S2646">
        <f>IF(K2646=1,1,IFERROR(IF(H2646="pass",VLOOKUP(F2646,[1]Lookup!$D$2:$E$26,2,FALSE),0),1.6))</f>
        <v>0</v>
      </c>
      <c r="T2646" s="6">
        <v>0</v>
      </c>
      <c r="U2646" s="6">
        <f t="shared" si="41"/>
        <v>0.5</v>
      </c>
      <c r="V2646" t="s">
        <v>117</v>
      </c>
    </row>
    <row r="2647" spans="1:22" hidden="1">
      <c r="A2647">
        <v>1823</v>
      </c>
      <c r="B2647" s="22">
        <v>1</v>
      </c>
      <c r="C2647" s="22" t="s">
        <v>7</v>
      </c>
      <c r="D2647" s="22" t="s">
        <v>1</v>
      </c>
      <c r="E2647" s="22">
        <v>91</v>
      </c>
      <c r="F2647" s="22">
        <v>9</v>
      </c>
      <c r="G2647" s="22" t="s">
        <v>1981</v>
      </c>
      <c r="H2647" s="22" t="s">
        <v>587</v>
      </c>
      <c r="I2647" s="22">
        <v>1</v>
      </c>
      <c r="J2647" s="22">
        <v>0</v>
      </c>
      <c r="K2647" s="22">
        <v>0</v>
      </c>
      <c r="L2647" s="22">
        <v>0</v>
      </c>
      <c r="M2647" s="22" t="s">
        <v>1948</v>
      </c>
      <c r="N2647" s="22" t="s">
        <v>589</v>
      </c>
      <c r="O2647" s="22">
        <v>0</v>
      </c>
      <c r="P2647" s="22">
        <v>1</v>
      </c>
      <c r="Q2647" s="22">
        <v>0</v>
      </c>
      <c r="R2647">
        <f>IFERROR(IF(I2647=1,VLOOKUP(F2647,Lookup!$A$2:$B$15,2,FALSE),0),0.5)</f>
        <v>0.5</v>
      </c>
      <c r="S2647">
        <f>IF(K2647=1,1,IFERROR(IF(H2647="pass",VLOOKUP(F2647,[1]Lookup!$D$2:$E$26,2,FALSE),0),1.6))</f>
        <v>0</v>
      </c>
      <c r="T2647" s="6">
        <v>0</v>
      </c>
      <c r="U2647" s="6">
        <f t="shared" si="41"/>
        <v>0.5</v>
      </c>
      <c r="V2647" t="s">
        <v>69</v>
      </c>
    </row>
    <row r="2648" spans="1:22" hidden="1">
      <c r="A2648">
        <v>1825</v>
      </c>
      <c r="B2648" s="22">
        <v>1</v>
      </c>
      <c r="C2648" s="22" t="s">
        <v>7</v>
      </c>
      <c r="D2648" s="22" t="s">
        <v>1</v>
      </c>
      <c r="E2648" s="22">
        <v>72</v>
      </c>
      <c r="F2648" s="22">
        <v>28</v>
      </c>
      <c r="G2648" s="22" t="s">
        <v>1983</v>
      </c>
      <c r="H2648" s="22" t="s">
        <v>587</v>
      </c>
      <c r="I2648" s="22">
        <v>1</v>
      </c>
      <c r="J2648" s="22">
        <v>0</v>
      </c>
      <c r="K2648" s="22">
        <v>0</v>
      </c>
      <c r="L2648" s="22">
        <v>0</v>
      </c>
      <c r="M2648" s="22" t="s">
        <v>1984</v>
      </c>
      <c r="N2648" s="22" t="s">
        <v>589</v>
      </c>
      <c r="O2648" s="22">
        <v>0</v>
      </c>
      <c r="P2648" s="22">
        <v>1</v>
      </c>
      <c r="Q2648" s="22">
        <v>0</v>
      </c>
      <c r="R2648">
        <f>IFERROR(IF(I2648=1,VLOOKUP(F2648,Lookup!$A$2:$B$15,2,FALSE),0),0.5)</f>
        <v>0.5</v>
      </c>
      <c r="S2648">
        <f>IF(K2648=1,1,IFERROR(IF(H2648="pass",VLOOKUP(F2648,[1]Lookup!$D$2:$E$26,2,FALSE),0),1.6))</f>
        <v>0</v>
      </c>
      <c r="T2648" s="6">
        <v>0</v>
      </c>
      <c r="U2648" s="6">
        <f t="shared" si="41"/>
        <v>0.5</v>
      </c>
      <c r="V2648" t="s">
        <v>46</v>
      </c>
    </row>
    <row r="2649" spans="1:22" hidden="1">
      <c r="A2649">
        <v>1828</v>
      </c>
      <c r="B2649" s="22">
        <v>1</v>
      </c>
      <c r="C2649" s="22" t="s">
        <v>7</v>
      </c>
      <c r="D2649" s="22" t="s">
        <v>1</v>
      </c>
      <c r="E2649" s="22">
        <v>57</v>
      </c>
      <c r="F2649" s="22">
        <v>43</v>
      </c>
      <c r="G2649" s="22" t="s">
        <v>1987</v>
      </c>
      <c r="H2649" s="22" t="s">
        <v>587</v>
      </c>
      <c r="I2649" s="22">
        <v>1</v>
      </c>
      <c r="J2649" s="22">
        <v>0</v>
      </c>
      <c r="K2649" s="22">
        <v>0</v>
      </c>
      <c r="L2649" s="22">
        <v>0</v>
      </c>
      <c r="M2649" s="22" t="s">
        <v>1948</v>
      </c>
      <c r="N2649" s="22" t="s">
        <v>589</v>
      </c>
      <c r="O2649" s="22">
        <v>0</v>
      </c>
      <c r="P2649" s="22">
        <v>1</v>
      </c>
      <c r="Q2649" s="22">
        <v>0</v>
      </c>
      <c r="R2649">
        <f>IFERROR(IF(I2649=1,VLOOKUP(F2649,Lookup!$A$2:$B$15,2,FALSE),0),0.5)</f>
        <v>0.5</v>
      </c>
      <c r="S2649">
        <f>IF(K2649=1,1,IFERROR(IF(H2649="pass",VLOOKUP(F2649,[1]Lookup!$D$2:$E$26,2,FALSE),0),1.6))</f>
        <v>0</v>
      </c>
      <c r="T2649" s="6">
        <v>0</v>
      </c>
      <c r="U2649" s="6">
        <f t="shared" si="41"/>
        <v>0.5</v>
      </c>
      <c r="V2649" t="s">
        <v>69</v>
      </c>
    </row>
    <row r="2650" spans="1:22" hidden="1">
      <c r="A2650">
        <v>1831</v>
      </c>
      <c r="B2650" s="22">
        <v>1</v>
      </c>
      <c r="C2650" s="22" t="s">
        <v>7</v>
      </c>
      <c r="D2650" s="22" t="s">
        <v>1</v>
      </c>
      <c r="E2650" s="22">
        <v>22</v>
      </c>
      <c r="F2650" s="22">
        <v>78</v>
      </c>
      <c r="G2650" s="22" t="s">
        <v>1991</v>
      </c>
      <c r="H2650" s="22" t="s">
        <v>587</v>
      </c>
      <c r="I2650" s="22">
        <v>1</v>
      </c>
      <c r="J2650" s="22">
        <v>0</v>
      </c>
      <c r="K2650" s="22">
        <v>0</v>
      </c>
      <c r="L2650" s="22">
        <v>0</v>
      </c>
      <c r="M2650" s="22" t="s">
        <v>1948</v>
      </c>
      <c r="N2650" s="22" t="s">
        <v>589</v>
      </c>
      <c r="O2650" s="22">
        <v>0</v>
      </c>
      <c r="P2650" s="22">
        <v>1</v>
      </c>
      <c r="Q2650" s="22">
        <v>0</v>
      </c>
      <c r="R2650">
        <f>IFERROR(IF(I2650=1,VLOOKUP(F2650,Lookup!$A$2:$B$15,2,FALSE),0),0.5)</f>
        <v>0.5</v>
      </c>
      <c r="S2650">
        <f>IF(K2650=1,1,IFERROR(IF(H2650="pass",VLOOKUP(F2650,[1]Lookup!$D$2:$E$26,2,FALSE),0),1.6))</f>
        <v>0</v>
      </c>
      <c r="T2650" s="6">
        <v>0</v>
      </c>
      <c r="U2650" s="6">
        <f t="shared" si="41"/>
        <v>0.5</v>
      </c>
      <c r="V2650" t="s">
        <v>69</v>
      </c>
    </row>
    <row r="2651" spans="1:22" hidden="1">
      <c r="A2651">
        <v>1834</v>
      </c>
      <c r="B2651" s="22">
        <v>1</v>
      </c>
      <c r="C2651" s="22" t="s">
        <v>7</v>
      </c>
      <c r="D2651" s="22" t="s">
        <v>1</v>
      </c>
      <c r="E2651" s="22">
        <v>40</v>
      </c>
      <c r="F2651" s="22">
        <v>60</v>
      </c>
      <c r="G2651" s="22" t="s">
        <v>1992</v>
      </c>
      <c r="H2651" s="22" t="s">
        <v>587</v>
      </c>
      <c r="I2651" s="22">
        <v>1</v>
      </c>
      <c r="J2651" s="22">
        <v>0</v>
      </c>
      <c r="K2651" s="22">
        <v>0</v>
      </c>
      <c r="L2651" s="22">
        <v>0</v>
      </c>
      <c r="M2651" s="22" t="s">
        <v>1993</v>
      </c>
      <c r="N2651" s="22" t="s">
        <v>589</v>
      </c>
      <c r="O2651" s="22">
        <v>0</v>
      </c>
      <c r="P2651" s="22">
        <v>1</v>
      </c>
      <c r="Q2651" s="22">
        <v>0</v>
      </c>
      <c r="R2651">
        <f>IFERROR(IF(I2651=1,VLOOKUP(F2651,Lookup!$A$2:$B$15,2,FALSE),0),0.5)</f>
        <v>0.5</v>
      </c>
      <c r="S2651">
        <f>IF(K2651=1,1,IFERROR(IF(H2651="pass",VLOOKUP(F2651,[1]Lookup!$D$2:$E$26,2,FALSE),0),1.6))</f>
        <v>0</v>
      </c>
      <c r="T2651" s="6">
        <v>0</v>
      </c>
      <c r="U2651" s="6">
        <f t="shared" si="41"/>
        <v>0.5</v>
      </c>
      <c r="V2651" t="s">
        <v>374</v>
      </c>
    </row>
    <row r="2652" spans="1:22" hidden="1">
      <c r="A2652">
        <v>1836</v>
      </c>
      <c r="B2652" s="22">
        <v>1</v>
      </c>
      <c r="C2652" s="22" t="s">
        <v>7</v>
      </c>
      <c r="D2652" s="22" t="s">
        <v>1</v>
      </c>
      <c r="E2652" s="22">
        <v>11</v>
      </c>
      <c r="F2652" s="22">
        <v>89</v>
      </c>
      <c r="G2652" s="22" t="s">
        <v>1995</v>
      </c>
      <c r="H2652" s="22" t="s">
        <v>587</v>
      </c>
      <c r="I2652" s="22">
        <v>1</v>
      </c>
      <c r="J2652" s="22">
        <v>0</v>
      </c>
      <c r="K2652" s="22">
        <v>0</v>
      </c>
      <c r="L2652" s="22">
        <v>0</v>
      </c>
      <c r="M2652" s="22" t="s">
        <v>1948</v>
      </c>
      <c r="N2652" s="22" t="s">
        <v>589</v>
      </c>
      <c r="O2652" s="22">
        <v>0</v>
      </c>
      <c r="P2652" s="22">
        <v>1</v>
      </c>
      <c r="Q2652" s="22">
        <v>0</v>
      </c>
      <c r="R2652">
        <f>IFERROR(IF(I2652=1,VLOOKUP(F2652,Lookup!$A$2:$B$15,2,FALSE),0),0.5)</f>
        <v>0.7</v>
      </c>
      <c r="S2652">
        <f>IF(K2652=1,1,IFERROR(IF(H2652="pass",VLOOKUP(F2652,[1]Lookup!$D$2:$E$26,2,FALSE),0),1.6))</f>
        <v>0</v>
      </c>
      <c r="T2652" s="6">
        <v>0</v>
      </c>
      <c r="U2652" s="6">
        <f t="shared" si="41"/>
        <v>0.7</v>
      </c>
      <c r="V2652" t="s">
        <v>69</v>
      </c>
    </row>
    <row r="2653" spans="1:22" hidden="1">
      <c r="A2653">
        <v>1843</v>
      </c>
      <c r="B2653" s="22">
        <v>1</v>
      </c>
      <c r="C2653" s="22" t="s">
        <v>1</v>
      </c>
      <c r="D2653" s="22" t="s">
        <v>7</v>
      </c>
      <c r="E2653" s="22">
        <v>63</v>
      </c>
      <c r="F2653" s="22">
        <v>37</v>
      </c>
      <c r="G2653" s="22" t="s">
        <v>1998</v>
      </c>
      <c r="H2653" s="22" t="s">
        <v>587</v>
      </c>
      <c r="I2653" s="22">
        <v>1</v>
      </c>
      <c r="J2653" s="22">
        <v>0</v>
      </c>
      <c r="K2653" s="22">
        <v>0</v>
      </c>
      <c r="L2653" s="22">
        <v>0</v>
      </c>
      <c r="M2653" s="22" t="s">
        <v>1972</v>
      </c>
      <c r="N2653" s="22" t="s">
        <v>589</v>
      </c>
      <c r="O2653" s="22">
        <v>0</v>
      </c>
      <c r="P2653" s="22">
        <v>1</v>
      </c>
      <c r="Q2653" s="22">
        <v>0</v>
      </c>
      <c r="R2653">
        <f>IFERROR(IF(I2653=1,VLOOKUP(F2653,Lookup!$A$2:$B$15,2,FALSE),0),0.5)</f>
        <v>0.5</v>
      </c>
      <c r="S2653">
        <f>IF(K2653=1,1,IFERROR(IF(H2653="pass",VLOOKUP(F2653,[1]Lookup!$D$2:$E$26,2,FALSE),0),1.6))</f>
        <v>0</v>
      </c>
      <c r="T2653" s="6">
        <v>0</v>
      </c>
      <c r="U2653" s="6">
        <f t="shared" si="41"/>
        <v>0.5</v>
      </c>
      <c r="V2653" t="s">
        <v>377</v>
      </c>
    </row>
    <row r="2654" spans="1:22" hidden="1">
      <c r="A2654">
        <v>1844</v>
      </c>
      <c r="B2654" s="22">
        <v>1</v>
      </c>
      <c r="C2654" s="22" t="s">
        <v>1</v>
      </c>
      <c r="D2654" s="22" t="s">
        <v>7</v>
      </c>
      <c r="E2654" s="22">
        <v>61</v>
      </c>
      <c r="F2654" s="22">
        <v>39</v>
      </c>
      <c r="G2654" s="22" t="s">
        <v>1999</v>
      </c>
      <c r="H2654" s="22" t="s">
        <v>587</v>
      </c>
      <c r="I2654" s="22">
        <v>1</v>
      </c>
      <c r="J2654" s="22">
        <v>0</v>
      </c>
      <c r="K2654" s="22">
        <v>0</v>
      </c>
      <c r="L2654" s="22">
        <v>0</v>
      </c>
      <c r="M2654" s="22" t="s">
        <v>1972</v>
      </c>
      <c r="N2654" s="22" t="s">
        <v>589</v>
      </c>
      <c r="O2654" s="22">
        <v>0</v>
      </c>
      <c r="P2654" s="22">
        <v>1</v>
      </c>
      <c r="Q2654" s="22">
        <v>0</v>
      </c>
      <c r="R2654">
        <f>IFERROR(IF(I2654=1,VLOOKUP(F2654,Lookup!$A$2:$B$15,2,FALSE),0),0.5)</f>
        <v>0.5</v>
      </c>
      <c r="S2654">
        <f>IF(K2654=1,1,IFERROR(IF(H2654="pass",VLOOKUP(F2654,[1]Lookup!$D$2:$E$26,2,FALSE),0),1.6))</f>
        <v>0</v>
      </c>
      <c r="T2654" s="6">
        <v>0</v>
      </c>
      <c r="U2654" s="6">
        <f t="shared" si="41"/>
        <v>0.5</v>
      </c>
      <c r="V2654" t="s">
        <v>377</v>
      </c>
    </row>
    <row r="2655" spans="1:22" hidden="1">
      <c r="A2655">
        <v>1847</v>
      </c>
      <c r="B2655" s="22">
        <v>1</v>
      </c>
      <c r="C2655" s="22" t="s">
        <v>1</v>
      </c>
      <c r="D2655" s="22" t="s">
        <v>7</v>
      </c>
      <c r="E2655" s="22">
        <v>55</v>
      </c>
      <c r="F2655" s="22">
        <v>45</v>
      </c>
      <c r="G2655" s="22" t="s">
        <v>2001</v>
      </c>
      <c r="H2655" s="22" t="s">
        <v>587</v>
      </c>
      <c r="I2655" s="22">
        <v>1</v>
      </c>
      <c r="J2655" s="22">
        <v>0</v>
      </c>
      <c r="K2655" s="22">
        <v>0</v>
      </c>
      <c r="L2655" s="22">
        <v>0</v>
      </c>
      <c r="M2655" s="22" t="s">
        <v>1972</v>
      </c>
      <c r="N2655" s="22" t="s">
        <v>589</v>
      </c>
      <c r="O2655" s="22">
        <v>0</v>
      </c>
      <c r="P2655" s="22">
        <v>1</v>
      </c>
      <c r="Q2655" s="22">
        <v>0</v>
      </c>
      <c r="R2655">
        <f>IFERROR(IF(I2655=1,VLOOKUP(F2655,Lookup!$A$2:$B$15,2,FALSE),0),0.5)</f>
        <v>0.5</v>
      </c>
      <c r="S2655">
        <f>IF(K2655=1,1,IFERROR(IF(H2655="pass",VLOOKUP(F2655,[1]Lookup!$D$2:$E$26,2,FALSE),0),1.6))</f>
        <v>0</v>
      </c>
      <c r="T2655" s="6">
        <v>0</v>
      </c>
      <c r="U2655" s="6">
        <f t="shared" si="41"/>
        <v>0.5</v>
      </c>
      <c r="V2655" t="s">
        <v>377</v>
      </c>
    </row>
    <row r="2656" spans="1:22" hidden="1">
      <c r="A2656">
        <v>1851</v>
      </c>
      <c r="B2656" s="22">
        <v>1</v>
      </c>
      <c r="C2656" s="22" t="s">
        <v>1</v>
      </c>
      <c r="D2656" s="22" t="s">
        <v>7</v>
      </c>
      <c r="E2656" s="22">
        <v>3</v>
      </c>
      <c r="F2656" s="22">
        <v>97</v>
      </c>
      <c r="G2656" s="22" t="s">
        <v>2003</v>
      </c>
      <c r="H2656" s="22" t="s">
        <v>587</v>
      </c>
      <c r="I2656" s="22">
        <v>1</v>
      </c>
      <c r="J2656" s="22">
        <v>0</v>
      </c>
      <c r="K2656" s="22">
        <v>0</v>
      </c>
      <c r="L2656" s="22">
        <v>0</v>
      </c>
      <c r="M2656" s="22" t="s">
        <v>1959</v>
      </c>
      <c r="N2656" s="22" t="s">
        <v>589</v>
      </c>
      <c r="O2656" s="22">
        <v>0</v>
      </c>
      <c r="P2656" s="22">
        <v>1</v>
      </c>
      <c r="Q2656" s="22">
        <v>0</v>
      </c>
      <c r="R2656">
        <f>IFERROR(IF(I2656=1,VLOOKUP(F2656,Lookup!$A$2:$B$15,2,FALSE),0),0.5)</f>
        <v>2.1</v>
      </c>
      <c r="S2656">
        <f>IF(K2656=1,1,IFERROR(IF(H2656="pass",VLOOKUP(F2656,[1]Lookup!$D$2:$E$26,2,FALSE),0),1.6))</f>
        <v>0</v>
      </c>
      <c r="T2656" s="6">
        <v>0</v>
      </c>
      <c r="U2656" s="6">
        <f t="shared" si="41"/>
        <v>2.1</v>
      </c>
      <c r="V2656" t="s">
        <v>117</v>
      </c>
    </row>
    <row r="2657" spans="1:22" hidden="1">
      <c r="A2657">
        <v>1878</v>
      </c>
      <c r="B2657" s="22">
        <v>1</v>
      </c>
      <c r="C2657" s="22" t="s">
        <v>1</v>
      </c>
      <c r="D2657" s="22" t="s">
        <v>7</v>
      </c>
      <c r="E2657" s="22">
        <v>75</v>
      </c>
      <c r="F2657" s="22">
        <v>25</v>
      </c>
      <c r="G2657" s="22" t="s">
        <v>2016</v>
      </c>
      <c r="H2657" s="22" t="s">
        <v>587</v>
      </c>
      <c r="I2657" s="22">
        <v>1</v>
      </c>
      <c r="J2657" s="22">
        <v>0</v>
      </c>
      <c r="K2657" s="22">
        <v>0</v>
      </c>
      <c r="L2657" s="22">
        <v>0</v>
      </c>
      <c r="M2657" s="22" t="s">
        <v>1959</v>
      </c>
      <c r="N2657" s="22" t="s">
        <v>589</v>
      </c>
      <c r="O2657" s="22">
        <v>0</v>
      </c>
      <c r="P2657" s="22">
        <v>1</v>
      </c>
      <c r="Q2657" s="22">
        <v>0</v>
      </c>
      <c r="R2657">
        <f>IFERROR(IF(I2657=1,VLOOKUP(F2657,Lookup!$A$2:$B$15,2,FALSE),0),0.5)</f>
        <v>0.5</v>
      </c>
      <c r="S2657">
        <f>IF(K2657=1,1,IFERROR(IF(H2657="pass",VLOOKUP(F2657,[1]Lookup!$D$2:$E$26,2,FALSE),0),1.6))</f>
        <v>0</v>
      </c>
      <c r="T2657" s="6">
        <v>0</v>
      </c>
      <c r="U2657" s="6">
        <f t="shared" si="41"/>
        <v>0.5</v>
      </c>
      <c r="V2657" t="s">
        <v>117</v>
      </c>
    </row>
    <row r="2658" spans="1:22" hidden="1">
      <c r="A2658">
        <v>1879</v>
      </c>
      <c r="B2658" s="22">
        <v>1</v>
      </c>
      <c r="C2658" s="22" t="s">
        <v>1</v>
      </c>
      <c r="D2658" s="22" t="s">
        <v>7</v>
      </c>
      <c r="E2658" s="22">
        <v>72</v>
      </c>
      <c r="F2658" s="22">
        <v>28</v>
      </c>
      <c r="G2658" s="22" t="s">
        <v>2017</v>
      </c>
      <c r="H2658" s="22" t="s">
        <v>587</v>
      </c>
      <c r="I2658" s="22">
        <v>1</v>
      </c>
      <c r="J2658" s="22">
        <v>0</v>
      </c>
      <c r="K2658" s="22">
        <v>0</v>
      </c>
      <c r="L2658" s="22">
        <v>0</v>
      </c>
      <c r="M2658" s="22" t="s">
        <v>1959</v>
      </c>
      <c r="N2658" s="22" t="s">
        <v>589</v>
      </c>
      <c r="O2658" s="22">
        <v>0</v>
      </c>
      <c r="P2658" s="22">
        <v>1</v>
      </c>
      <c r="Q2658" s="22">
        <v>0</v>
      </c>
      <c r="R2658">
        <f>IFERROR(IF(I2658=1,VLOOKUP(F2658,Lookup!$A$2:$B$15,2,FALSE),0),0.5)</f>
        <v>0.5</v>
      </c>
      <c r="S2658">
        <f>IF(K2658=1,1,IFERROR(IF(H2658="pass",VLOOKUP(F2658,[1]Lookup!$D$2:$E$26,2,FALSE),0),1.6))</f>
        <v>0</v>
      </c>
      <c r="T2658" s="6">
        <v>0</v>
      </c>
      <c r="U2658" s="6">
        <f t="shared" si="41"/>
        <v>0.5</v>
      </c>
      <c r="V2658" t="s">
        <v>117</v>
      </c>
    </row>
    <row r="2659" spans="1:22" hidden="1">
      <c r="A2659">
        <v>1882</v>
      </c>
      <c r="B2659" s="22">
        <v>1</v>
      </c>
      <c r="C2659" s="22" t="s">
        <v>1</v>
      </c>
      <c r="D2659" s="22" t="s">
        <v>7</v>
      </c>
      <c r="E2659" s="22">
        <v>34</v>
      </c>
      <c r="F2659" s="22">
        <v>66</v>
      </c>
      <c r="G2659" s="22" t="s">
        <v>2020</v>
      </c>
      <c r="H2659" s="22" t="s">
        <v>587</v>
      </c>
      <c r="I2659" s="22">
        <v>1</v>
      </c>
      <c r="J2659" s="22">
        <v>0</v>
      </c>
      <c r="K2659" s="22">
        <v>0</v>
      </c>
      <c r="L2659" s="22">
        <v>0</v>
      </c>
      <c r="M2659" s="22" t="s">
        <v>1959</v>
      </c>
      <c r="N2659" s="22" t="s">
        <v>589</v>
      </c>
      <c r="O2659" s="22">
        <v>0</v>
      </c>
      <c r="P2659" s="22">
        <v>1</v>
      </c>
      <c r="Q2659" s="22">
        <v>0</v>
      </c>
      <c r="R2659">
        <f>IFERROR(IF(I2659=1,VLOOKUP(F2659,Lookup!$A$2:$B$15,2,FALSE),0),0.5)</f>
        <v>0.5</v>
      </c>
      <c r="S2659">
        <f>IF(K2659=1,1,IFERROR(IF(H2659="pass",VLOOKUP(F2659,[1]Lookup!$D$2:$E$26,2,FALSE),0),1.6))</f>
        <v>0</v>
      </c>
      <c r="T2659" s="6">
        <v>0</v>
      </c>
      <c r="U2659" s="6">
        <f t="shared" si="41"/>
        <v>0.5</v>
      </c>
      <c r="V2659" t="s">
        <v>117</v>
      </c>
    </row>
    <row r="2660" spans="1:22" hidden="1">
      <c r="A2660">
        <v>1885</v>
      </c>
      <c r="B2660" s="22">
        <v>1</v>
      </c>
      <c r="C2660" s="22" t="s">
        <v>1</v>
      </c>
      <c r="D2660" s="22" t="s">
        <v>7</v>
      </c>
      <c r="E2660" s="22">
        <v>25</v>
      </c>
      <c r="F2660" s="22">
        <v>75</v>
      </c>
      <c r="G2660" s="22" t="s">
        <v>2024</v>
      </c>
      <c r="H2660" s="22" t="s">
        <v>587</v>
      </c>
      <c r="I2660" s="22">
        <v>1</v>
      </c>
      <c r="J2660" s="22">
        <v>0</v>
      </c>
      <c r="K2660" s="22">
        <v>0</v>
      </c>
      <c r="L2660" s="22">
        <v>0</v>
      </c>
      <c r="M2660" s="22" t="s">
        <v>2025</v>
      </c>
      <c r="N2660" s="22" t="s">
        <v>589</v>
      </c>
      <c r="O2660" s="22">
        <v>0</v>
      </c>
      <c r="P2660" s="22">
        <v>1</v>
      </c>
      <c r="Q2660" s="22">
        <v>0</v>
      </c>
      <c r="R2660">
        <f>IFERROR(IF(I2660=1,VLOOKUP(F2660,Lookup!$A$2:$B$15,2,FALSE),0),0.5)</f>
        <v>0.5</v>
      </c>
      <c r="S2660">
        <f>IF(K2660=1,1,IFERROR(IF(H2660="pass",VLOOKUP(F2660,[1]Lookup!$D$2:$E$26,2,FALSE),0),1.6))</f>
        <v>0</v>
      </c>
      <c r="T2660" s="6">
        <v>0</v>
      </c>
      <c r="U2660" s="6">
        <f t="shared" si="41"/>
        <v>0.5</v>
      </c>
      <c r="V2660" t="s">
        <v>391</v>
      </c>
    </row>
    <row r="2661" spans="1:22" hidden="1">
      <c r="A2661">
        <v>1886</v>
      </c>
      <c r="B2661" s="22">
        <v>1</v>
      </c>
      <c r="C2661" s="22" t="s">
        <v>1</v>
      </c>
      <c r="D2661" s="22" t="s">
        <v>7</v>
      </c>
      <c r="E2661" s="22">
        <v>23</v>
      </c>
      <c r="F2661" s="22">
        <v>77</v>
      </c>
      <c r="G2661" s="22" t="s">
        <v>2026</v>
      </c>
      <c r="H2661" s="22" t="s">
        <v>587</v>
      </c>
      <c r="I2661" s="22">
        <v>1</v>
      </c>
      <c r="J2661" s="22">
        <v>0</v>
      </c>
      <c r="K2661" s="22">
        <v>0</v>
      </c>
      <c r="L2661" s="22">
        <v>0</v>
      </c>
      <c r="M2661" s="22" t="s">
        <v>1959</v>
      </c>
      <c r="N2661" s="22" t="s">
        <v>589</v>
      </c>
      <c r="O2661" s="22">
        <v>0</v>
      </c>
      <c r="P2661" s="22">
        <v>1</v>
      </c>
      <c r="Q2661" s="22">
        <v>0</v>
      </c>
      <c r="R2661">
        <f>IFERROR(IF(I2661=1,VLOOKUP(F2661,Lookup!$A$2:$B$15,2,FALSE),0),0.5)</f>
        <v>0.5</v>
      </c>
      <c r="S2661">
        <f>IF(K2661=1,1,IFERROR(IF(H2661="pass",VLOOKUP(F2661,[1]Lookup!$D$2:$E$26,2,FALSE),0),1.6))</f>
        <v>0</v>
      </c>
      <c r="T2661" s="6">
        <v>0</v>
      </c>
      <c r="U2661" s="6">
        <f t="shared" si="41"/>
        <v>0.5</v>
      </c>
      <c r="V2661" t="s">
        <v>117</v>
      </c>
    </row>
    <row r="2662" spans="1:22" hidden="1">
      <c r="A2662">
        <v>1888</v>
      </c>
      <c r="B2662" s="22">
        <v>1</v>
      </c>
      <c r="C2662" s="22" t="s">
        <v>1</v>
      </c>
      <c r="D2662" s="22" t="s">
        <v>7</v>
      </c>
      <c r="E2662" s="22">
        <v>2</v>
      </c>
      <c r="F2662" s="22">
        <v>98</v>
      </c>
      <c r="G2662" s="22" t="s">
        <v>2028</v>
      </c>
      <c r="H2662" s="22" t="s">
        <v>587</v>
      </c>
      <c r="I2662" s="22">
        <v>1</v>
      </c>
      <c r="J2662" s="22">
        <v>0</v>
      </c>
      <c r="K2662" s="22">
        <v>0</v>
      </c>
      <c r="L2662" s="22">
        <v>0</v>
      </c>
      <c r="M2662" s="22" t="s">
        <v>1959</v>
      </c>
      <c r="N2662" s="22" t="s">
        <v>589</v>
      </c>
      <c r="O2662" s="22">
        <v>0</v>
      </c>
      <c r="P2662" s="22">
        <v>1</v>
      </c>
      <c r="Q2662" s="22">
        <v>0</v>
      </c>
      <c r="R2662">
        <f>IFERROR(IF(I2662=1,VLOOKUP(F2662,Lookup!$A$2:$B$15,2,FALSE),0),0.5)</f>
        <v>2.5</v>
      </c>
      <c r="S2662">
        <f>IF(K2662=1,1,IFERROR(IF(H2662="pass",VLOOKUP(F2662,[1]Lookup!$D$2:$E$26,2,FALSE),0),1.6))</f>
        <v>0</v>
      </c>
      <c r="T2662" s="6">
        <v>0</v>
      </c>
      <c r="U2662" s="6">
        <f t="shared" si="41"/>
        <v>2.5</v>
      </c>
      <c r="V2662" t="s">
        <v>117</v>
      </c>
    </row>
    <row r="2663" spans="1:22" hidden="1">
      <c r="A2663">
        <v>1891</v>
      </c>
      <c r="B2663" s="22">
        <v>1</v>
      </c>
      <c r="C2663" s="22" t="s">
        <v>7</v>
      </c>
      <c r="D2663" s="22" t="s">
        <v>1</v>
      </c>
      <c r="E2663" s="22">
        <v>84</v>
      </c>
      <c r="F2663" s="22">
        <v>16</v>
      </c>
      <c r="G2663" s="22" t="s">
        <v>2029</v>
      </c>
      <c r="H2663" s="22" t="s">
        <v>587</v>
      </c>
      <c r="I2663" s="22">
        <v>1</v>
      </c>
      <c r="J2663" s="22">
        <v>0</v>
      </c>
      <c r="K2663" s="22">
        <v>0</v>
      </c>
      <c r="L2663" s="22">
        <v>0</v>
      </c>
      <c r="M2663" s="22" t="s">
        <v>1948</v>
      </c>
      <c r="N2663" s="22" t="s">
        <v>589</v>
      </c>
      <c r="O2663" s="22">
        <v>0</v>
      </c>
      <c r="P2663" s="22">
        <v>1</v>
      </c>
      <c r="Q2663" s="22">
        <v>0</v>
      </c>
      <c r="R2663">
        <f>IFERROR(IF(I2663=1,VLOOKUP(F2663,Lookup!$A$2:$B$15,2,FALSE),0),0.5)</f>
        <v>0.5</v>
      </c>
      <c r="S2663">
        <f>IF(K2663=1,1,IFERROR(IF(H2663="pass",VLOOKUP(F2663,[1]Lookup!$D$2:$E$26,2,FALSE),0),1.6))</f>
        <v>0</v>
      </c>
      <c r="T2663" s="6">
        <v>0</v>
      </c>
      <c r="U2663" s="6">
        <f t="shared" si="41"/>
        <v>0.5</v>
      </c>
      <c r="V2663" t="s">
        <v>69</v>
      </c>
    </row>
    <row r="2664" spans="1:22" hidden="1">
      <c r="A2664">
        <v>1892</v>
      </c>
      <c r="B2664" s="22">
        <v>1</v>
      </c>
      <c r="C2664" s="22" t="s">
        <v>7</v>
      </c>
      <c r="D2664" s="22" t="s">
        <v>1</v>
      </c>
      <c r="E2664" s="22">
        <v>71</v>
      </c>
      <c r="F2664" s="22">
        <v>29</v>
      </c>
      <c r="G2664" s="22" t="s">
        <v>2030</v>
      </c>
      <c r="H2664" s="22" t="s">
        <v>587</v>
      </c>
      <c r="I2664" s="22">
        <v>1</v>
      </c>
      <c r="J2664" s="22">
        <v>0</v>
      </c>
      <c r="K2664" s="22">
        <v>0</v>
      </c>
      <c r="L2664" s="22">
        <v>0</v>
      </c>
      <c r="M2664" s="22" t="s">
        <v>1948</v>
      </c>
      <c r="N2664" s="22" t="s">
        <v>589</v>
      </c>
      <c r="O2664" s="22">
        <v>0</v>
      </c>
      <c r="P2664" s="22">
        <v>1</v>
      </c>
      <c r="Q2664" s="22">
        <v>0</v>
      </c>
      <c r="R2664">
        <f>IFERROR(IF(I2664=1,VLOOKUP(F2664,Lookup!$A$2:$B$15,2,FALSE),0),0.5)</f>
        <v>0.5</v>
      </c>
      <c r="S2664">
        <f>IF(K2664=1,1,IFERROR(IF(H2664="pass",VLOOKUP(F2664,[1]Lookup!$D$2:$E$26,2,FALSE),0),1.6))</f>
        <v>0</v>
      </c>
      <c r="T2664" s="6">
        <v>0</v>
      </c>
      <c r="U2664" s="6">
        <f t="shared" si="41"/>
        <v>0.5</v>
      </c>
      <c r="V2664" t="s">
        <v>69</v>
      </c>
    </row>
    <row r="2665" spans="1:22" hidden="1">
      <c r="A2665">
        <v>1893</v>
      </c>
      <c r="B2665" s="22">
        <v>1</v>
      </c>
      <c r="C2665" s="22" t="s">
        <v>7</v>
      </c>
      <c r="D2665" s="22" t="s">
        <v>1</v>
      </c>
      <c r="E2665" s="22">
        <v>71</v>
      </c>
      <c r="F2665" s="22">
        <v>29</v>
      </c>
      <c r="G2665" s="22" t="s">
        <v>2031</v>
      </c>
      <c r="H2665" s="22" t="s">
        <v>587</v>
      </c>
      <c r="I2665" s="22">
        <v>1</v>
      </c>
      <c r="J2665" s="22">
        <v>0</v>
      </c>
      <c r="K2665" s="22">
        <v>0</v>
      </c>
      <c r="L2665" s="22">
        <v>0</v>
      </c>
      <c r="M2665" s="22" t="s">
        <v>1948</v>
      </c>
      <c r="N2665" s="22" t="s">
        <v>589</v>
      </c>
      <c r="O2665" s="22">
        <v>0</v>
      </c>
      <c r="P2665" s="22">
        <v>1</v>
      </c>
      <c r="Q2665" s="22">
        <v>0</v>
      </c>
      <c r="R2665">
        <f>IFERROR(IF(I2665=1,VLOOKUP(F2665,Lookup!$A$2:$B$15,2,FALSE),0),0.5)</f>
        <v>0.5</v>
      </c>
      <c r="S2665">
        <f>IF(K2665=1,1,IFERROR(IF(H2665="pass",VLOOKUP(F2665,[1]Lookup!$D$2:$E$26,2,FALSE),0),1.6))</f>
        <v>0</v>
      </c>
      <c r="T2665" s="6">
        <v>0</v>
      </c>
      <c r="U2665" s="6">
        <f t="shared" si="41"/>
        <v>0.5</v>
      </c>
      <c r="V2665" t="s">
        <v>69</v>
      </c>
    </row>
    <row r="2666" spans="1:22" hidden="1">
      <c r="A2666">
        <v>1895</v>
      </c>
      <c r="B2666" s="22">
        <v>1</v>
      </c>
      <c r="C2666" s="22" t="s">
        <v>7</v>
      </c>
      <c r="D2666" s="22" t="s">
        <v>1</v>
      </c>
      <c r="E2666" s="22">
        <v>53</v>
      </c>
      <c r="F2666" s="22">
        <v>47</v>
      </c>
      <c r="G2666" s="22" t="s">
        <v>2033</v>
      </c>
      <c r="H2666" s="22" t="s">
        <v>587</v>
      </c>
      <c r="I2666" s="22">
        <v>1</v>
      </c>
      <c r="J2666" s="22">
        <v>0</v>
      </c>
      <c r="K2666" s="22">
        <v>0</v>
      </c>
      <c r="L2666" s="22">
        <v>0</v>
      </c>
      <c r="M2666" s="22" t="s">
        <v>1948</v>
      </c>
      <c r="N2666" s="22" t="s">
        <v>589</v>
      </c>
      <c r="O2666" s="22">
        <v>0</v>
      </c>
      <c r="P2666" s="22">
        <v>1</v>
      </c>
      <c r="Q2666" s="22">
        <v>0</v>
      </c>
      <c r="R2666">
        <f>IFERROR(IF(I2666=1,VLOOKUP(F2666,Lookup!$A$2:$B$15,2,FALSE),0),0.5)</f>
        <v>0.5</v>
      </c>
      <c r="S2666">
        <f>IF(K2666=1,1,IFERROR(IF(H2666="pass",VLOOKUP(F2666,[1]Lookup!$D$2:$E$26,2,FALSE),0),1.6))</f>
        <v>0</v>
      </c>
      <c r="T2666" s="6">
        <v>0</v>
      </c>
      <c r="U2666" s="6">
        <f t="shared" si="41"/>
        <v>0.5</v>
      </c>
      <c r="V2666" t="s">
        <v>69</v>
      </c>
    </row>
    <row r="2667" spans="1:22" hidden="1">
      <c r="A2667">
        <v>1900</v>
      </c>
      <c r="B2667" s="22">
        <v>1</v>
      </c>
      <c r="C2667" s="22" t="s">
        <v>1</v>
      </c>
      <c r="D2667" s="22" t="s">
        <v>7</v>
      </c>
      <c r="E2667" s="22">
        <v>87</v>
      </c>
      <c r="F2667" s="22">
        <v>13</v>
      </c>
      <c r="G2667" s="22" t="s">
        <v>2037</v>
      </c>
      <c r="H2667" s="22" t="s">
        <v>587</v>
      </c>
      <c r="I2667" s="22">
        <v>1</v>
      </c>
      <c r="J2667" s="22">
        <v>0</v>
      </c>
      <c r="K2667" s="22">
        <v>0</v>
      </c>
      <c r="L2667" s="22">
        <v>0</v>
      </c>
      <c r="M2667" s="22" t="s">
        <v>1959</v>
      </c>
      <c r="N2667" s="22" t="s">
        <v>589</v>
      </c>
      <c r="O2667" s="22">
        <v>0</v>
      </c>
      <c r="P2667" s="22">
        <v>1</v>
      </c>
      <c r="Q2667" s="22">
        <v>0</v>
      </c>
      <c r="R2667">
        <f>IFERROR(IF(I2667=1,VLOOKUP(F2667,Lookup!$A$2:$B$15,2,FALSE),0),0.5)</f>
        <v>0.5</v>
      </c>
      <c r="S2667">
        <f>IF(K2667=1,1,IFERROR(IF(H2667="pass",VLOOKUP(F2667,[1]Lookup!$D$2:$E$26,2,FALSE),0),1.6))</f>
        <v>0</v>
      </c>
      <c r="T2667" s="6">
        <v>0</v>
      </c>
      <c r="U2667" s="6">
        <f t="shared" si="41"/>
        <v>0.5</v>
      </c>
      <c r="V2667" t="s">
        <v>117</v>
      </c>
    </row>
    <row r="2668" spans="1:22" hidden="1">
      <c r="A2668">
        <v>1902</v>
      </c>
      <c r="B2668" s="22">
        <v>1</v>
      </c>
      <c r="C2668" s="22" t="s">
        <v>1</v>
      </c>
      <c r="D2668" s="22" t="s">
        <v>7</v>
      </c>
      <c r="E2668" s="22">
        <v>70</v>
      </c>
      <c r="F2668" s="22">
        <v>30</v>
      </c>
      <c r="G2668" s="22" t="s">
        <v>2039</v>
      </c>
      <c r="H2668" s="22" t="s">
        <v>587</v>
      </c>
      <c r="I2668" s="22">
        <v>1</v>
      </c>
      <c r="J2668" s="22">
        <v>0</v>
      </c>
      <c r="K2668" s="22">
        <v>0</v>
      </c>
      <c r="L2668" s="22">
        <v>0</v>
      </c>
      <c r="M2668" s="22" t="s">
        <v>1959</v>
      </c>
      <c r="N2668" s="22" t="s">
        <v>589</v>
      </c>
      <c r="O2668" s="22">
        <v>0</v>
      </c>
      <c r="P2668" s="22">
        <v>1</v>
      </c>
      <c r="Q2668" s="22">
        <v>0</v>
      </c>
      <c r="R2668">
        <f>IFERROR(IF(I2668=1,VLOOKUP(F2668,Lookup!$A$2:$B$15,2,FALSE),0),0.5)</f>
        <v>0.5</v>
      </c>
      <c r="S2668">
        <f>IF(K2668=1,1,IFERROR(IF(H2668="pass",VLOOKUP(F2668,[1]Lookup!$D$2:$E$26,2,FALSE),0),1.6))</f>
        <v>0</v>
      </c>
      <c r="T2668" s="6">
        <v>0</v>
      </c>
      <c r="U2668" s="6">
        <f t="shared" si="41"/>
        <v>0.5</v>
      </c>
      <c r="V2668" t="s">
        <v>117</v>
      </c>
    </row>
    <row r="2669" spans="1:22" hidden="1">
      <c r="A2669">
        <v>1904</v>
      </c>
      <c r="B2669" s="22">
        <v>1</v>
      </c>
      <c r="C2669" s="22" t="s">
        <v>7</v>
      </c>
      <c r="D2669" s="22" t="s">
        <v>1</v>
      </c>
      <c r="E2669" s="22">
        <v>30</v>
      </c>
      <c r="F2669" s="22">
        <v>70</v>
      </c>
      <c r="G2669" s="22" t="s">
        <v>2041</v>
      </c>
      <c r="H2669" s="22" t="s">
        <v>587</v>
      </c>
      <c r="I2669" s="22">
        <v>1</v>
      </c>
      <c r="J2669" s="22">
        <v>0</v>
      </c>
      <c r="K2669" s="22">
        <v>0</v>
      </c>
      <c r="L2669" s="22">
        <v>0</v>
      </c>
      <c r="M2669" s="22" t="s">
        <v>1948</v>
      </c>
      <c r="N2669" s="22" t="s">
        <v>589</v>
      </c>
      <c r="O2669" s="22">
        <v>0</v>
      </c>
      <c r="P2669" s="22">
        <v>1</v>
      </c>
      <c r="Q2669" s="22">
        <v>0</v>
      </c>
      <c r="R2669">
        <f>IFERROR(IF(I2669=1,VLOOKUP(F2669,Lookup!$A$2:$B$15,2,FALSE),0),0.5)</f>
        <v>0.5</v>
      </c>
      <c r="S2669">
        <f>IF(K2669=1,1,IFERROR(IF(H2669="pass",VLOOKUP(F2669,[1]Lookup!$D$2:$E$26,2,FALSE),0),1.6))</f>
        <v>0</v>
      </c>
      <c r="T2669" s="6">
        <v>0</v>
      </c>
      <c r="U2669" s="6">
        <f t="shared" si="41"/>
        <v>0.5</v>
      </c>
      <c r="V2669" t="s">
        <v>69</v>
      </c>
    </row>
    <row r="2670" spans="1:22" hidden="1">
      <c r="A2670">
        <v>1909</v>
      </c>
      <c r="B2670" s="22">
        <v>1</v>
      </c>
      <c r="C2670" s="22" t="s">
        <v>1</v>
      </c>
      <c r="D2670" s="22" t="s">
        <v>7</v>
      </c>
      <c r="E2670" s="22">
        <v>75</v>
      </c>
      <c r="F2670" s="22">
        <v>25</v>
      </c>
      <c r="G2670" s="22" t="s">
        <v>2044</v>
      </c>
      <c r="H2670" s="22" t="s">
        <v>587</v>
      </c>
      <c r="I2670" s="22">
        <v>1</v>
      </c>
      <c r="J2670" s="22">
        <v>0</v>
      </c>
      <c r="K2670" s="22">
        <v>0</v>
      </c>
      <c r="L2670" s="22">
        <v>0</v>
      </c>
      <c r="M2670" s="22" t="s">
        <v>1959</v>
      </c>
      <c r="N2670" s="22" t="s">
        <v>589</v>
      </c>
      <c r="O2670" s="22">
        <v>0</v>
      </c>
      <c r="P2670" s="22">
        <v>1</v>
      </c>
      <c r="Q2670" s="22">
        <v>0</v>
      </c>
      <c r="R2670">
        <f>IFERROR(IF(I2670=1,VLOOKUP(F2670,Lookup!$A$2:$B$15,2,FALSE),0),0.5)</f>
        <v>0.5</v>
      </c>
      <c r="S2670">
        <f>IF(K2670=1,1,IFERROR(IF(H2670="pass",VLOOKUP(F2670,[1]Lookup!$D$2:$E$26,2,FALSE),0),1.6))</f>
        <v>0</v>
      </c>
      <c r="T2670" s="6">
        <v>0</v>
      </c>
      <c r="U2670" s="6">
        <f t="shared" si="41"/>
        <v>0.5</v>
      </c>
      <c r="V2670" t="s">
        <v>117</v>
      </c>
    </row>
    <row r="2671" spans="1:22" hidden="1">
      <c r="A2671">
        <v>1910</v>
      </c>
      <c r="B2671" s="22">
        <v>1</v>
      </c>
      <c r="C2671" s="22" t="s">
        <v>1</v>
      </c>
      <c r="D2671" s="22" t="s">
        <v>7</v>
      </c>
      <c r="E2671" s="22">
        <v>70</v>
      </c>
      <c r="F2671" s="22">
        <v>30</v>
      </c>
      <c r="G2671" s="22" t="s">
        <v>2045</v>
      </c>
      <c r="H2671" s="22" t="s">
        <v>587</v>
      </c>
      <c r="I2671" s="22">
        <v>1</v>
      </c>
      <c r="J2671" s="22">
        <v>0</v>
      </c>
      <c r="K2671" s="22">
        <v>0</v>
      </c>
      <c r="L2671" s="22">
        <v>0</v>
      </c>
      <c r="M2671" s="22" t="s">
        <v>1959</v>
      </c>
      <c r="N2671" s="22" t="s">
        <v>589</v>
      </c>
      <c r="O2671" s="22">
        <v>0</v>
      </c>
      <c r="P2671" s="22">
        <v>1</v>
      </c>
      <c r="Q2671" s="22">
        <v>0</v>
      </c>
      <c r="R2671">
        <f>IFERROR(IF(I2671=1,VLOOKUP(F2671,Lookup!$A$2:$B$15,2,FALSE),0),0.5)</f>
        <v>0.5</v>
      </c>
      <c r="S2671">
        <f>IF(K2671=1,1,IFERROR(IF(H2671="pass",VLOOKUP(F2671,[1]Lookup!$D$2:$E$26,2,FALSE),0),1.6))</f>
        <v>0</v>
      </c>
      <c r="T2671" s="6">
        <v>0</v>
      </c>
      <c r="U2671" s="6">
        <f t="shared" si="41"/>
        <v>0.5</v>
      </c>
      <c r="V2671" t="s">
        <v>117</v>
      </c>
    </row>
    <row r="2672" spans="1:22" hidden="1">
      <c r="A2672">
        <v>1911</v>
      </c>
      <c r="B2672" s="22">
        <v>1</v>
      </c>
      <c r="C2672" s="22" t="s">
        <v>1</v>
      </c>
      <c r="D2672" s="22" t="s">
        <v>7</v>
      </c>
      <c r="E2672" s="22">
        <v>60</v>
      </c>
      <c r="F2672" s="22">
        <v>40</v>
      </c>
      <c r="G2672" s="22" t="s">
        <v>2046</v>
      </c>
      <c r="H2672" s="22" t="s">
        <v>587</v>
      </c>
      <c r="I2672" s="22">
        <v>1</v>
      </c>
      <c r="J2672" s="22">
        <v>0</v>
      </c>
      <c r="K2672" s="22">
        <v>0</v>
      </c>
      <c r="L2672" s="22">
        <v>0</v>
      </c>
      <c r="M2672" s="22" t="s">
        <v>1959</v>
      </c>
      <c r="N2672" s="22" t="s">
        <v>589</v>
      </c>
      <c r="O2672" s="22">
        <v>0</v>
      </c>
      <c r="P2672" s="22">
        <v>1</v>
      </c>
      <c r="Q2672" s="22">
        <v>0</v>
      </c>
      <c r="R2672">
        <f>IFERROR(IF(I2672=1,VLOOKUP(F2672,Lookup!$A$2:$B$15,2,FALSE),0),0.5)</f>
        <v>0.5</v>
      </c>
      <c r="S2672">
        <f>IF(K2672=1,1,IFERROR(IF(H2672="pass",VLOOKUP(F2672,[1]Lookup!$D$2:$E$26,2,FALSE),0),1.6))</f>
        <v>0</v>
      </c>
      <c r="T2672" s="6">
        <v>0</v>
      </c>
      <c r="U2672" s="6">
        <f t="shared" si="41"/>
        <v>0.5</v>
      </c>
      <c r="V2672" t="s">
        <v>117</v>
      </c>
    </row>
    <row r="2673" spans="1:22" hidden="1">
      <c r="A2673">
        <v>1912</v>
      </c>
      <c r="B2673" s="22">
        <v>1</v>
      </c>
      <c r="C2673" s="22" t="s">
        <v>1</v>
      </c>
      <c r="D2673" s="22" t="s">
        <v>7</v>
      </c>
      <c r="E2673" s="22">
        <v>41</v>
      </c>
      <c r="F2673" s="22">
        <v>59</v>
      </c>
      <c r="G2673" s="22" t="s">
        <v>2047</v>
      </c>
      <c r="H2673" s="22" t="s">
        <v>587</v>
      </c>
      <c r="I2673" s="22">
        <v>1</v>
      </c>
      <c r="J2673" s="22">
        <v>0</v>
      </c>
      <c r="K2673" s="22">
        <v>0</v>
      </c>
      <c r="L2673" s="22">
        <v>0</v>
      </c>
      <c r="M2673" s="22" t="s">
        <v>1972</v>
      </c>
      <c r="N2673" s="22" t="s">
        <v>589</v>
      </c>
      <c r="O2673" s="22">
        <v>0</v>
      </c>
      <c r="P2673" s="22">
        <v>1</v>
      </c>
      <c r="Q2673" s="22">
        <v>0</v>
      </c>
      <c r="R2673">
        <f>IFERROR(IF(I2673=1,VLOOKUP(F2673,Lookup!$A$2:$B$15,2,FALSE),0),0.5)</f>
        <v>0.5</v>
      </c>
      <c r="S2673">
        <f>IF(K2673=1,1,IFERROR(IF(H2673="pass",VLOOKUP(F2673,[1]Lookup!$D$2:$E$26,2,FALSE),0),1.6))</f>
        <v>0</v>
      </c>
      <c r="T2673" s="6">
        <v>0</v>
      </c>
      <c r="U2673" s="6">
        <f t="shared" si="41"/>
        <v>0.5</v>
      </c>
      <c r="V2673" t="s">
        <v>377</v>
      </c>
    </row>
    <row r="2674" spans="1:22" hidden="1">
      <c r="A2674">
        <v>1914</v>
      </c>
      <c r="B2674" s="22">
        <v>1</v>
      </c>
      <c r="C2674" s="22" t="s">
        <v>1</v>
      </c>
      <c r="D2674" s="22" t="s">
        <v>7</v>
      </c>
      <c r="E2674" s="22">
        <v>40</v>
      </c>
      <c r="F2674" s="22">
        <v>60</v>
      </c>
      <c r="G2674" s="22" t="s">
        <v>2048</v>
      </c>
      <c r="H2674" s="22" t="s">
        <v>587</v>
      </c>
      <c r="I2674" s="22">
        <v>1</v>
      </c>
      <c r="J2674" s="22">
        <v>0</v>
      </c>
      <c r="K2674" s="22">
        <v>0</v>
      </c>
      <c r="L2674" s="22">
        <v>0</v>
      </c>
      <c r="M2674" s="22" t="s">
        <v>1959</v>
      </c>
      <c r="N2674" s="22" t="s">
        <v>589</v>
      </c>
      <c r="O2674" s="22">
        <v>0</v>
      </c>
      <c r="P2674" s="22">
        <v>1</v>
      </c>
      <c r="Q2674" s="22">
        <v>0</v>
      </c>
      <c r="R2674">
        <f>IFERROR(IF(I2674=1,VLOOKUP(F2674,Lookup!$A$2:$B$15,2,FALSE),0),0.5)</f>
        <v>0.5</v>
      </c>
      <c r="S2674">
        <f>IF(K2674=1,1,IFERROR(IF(H2674="pass",VLOOKUP(F2674,[1]Lookup!$D$2:$E$26,2,FALSE),0),1.6))</f>
        <v>0</v>
      </c>
      <c r="T2674" s="6">
        <v>0</v>
      </c>
      <c r="U2674" s="6">
        <f t="shared" si="41"/>
        <v>0.5</v>
      </c>
      <c r="V2674" t="s">
        <v>117</v>
      </c>
    </row>
    <row r="2675" spans="1:22" hidden="1">
      <c r="A2675">
        <v>1921</v>
      </c>
      <c r="B2675" s="22">
        <v>1</v>
      </c>
      <c r="C2675" s="22" t="s">
        <v>7</v>
      </c>
      <c r="D2675" s="22" t="s">
        <v>1</v>
      </c>
      <c r="E2675" s="22">
        <v>65</v>
      </c>
      <c r="F2675" s="22">
        <v>35</v>
      </c>
      <c r="G2675" s="22" t="s">
        <v>2051</v>
      </c>
      <c r="H2675" s="22" t="s">
        <v>587</v>
      </c>
      <c r="I2675" s="22">
        <v>1</v>
      </c>
      <c r="J2675" s="22">
        <v>0</v>
      </c>
      <c r="K2675" s="22">
        <v>0</v>
      </c>
      <c r="L2675" s="22">
        <v>0</v>
      </c>
      <c r="M2675" s="22" t="s">
        <v>1948</v>
      </c>
      <c r="N2675" s="22" t="s">
        <v>589</v>
      </c>
      <c r="O2675" s="22">
        <v>0</v>
      </c>
      <c r="P2675" s="22">
        <v>1</v>
      </c>
      <c r="Q2675" s="22">
        <v>0</v>
      </c>
      <c r="R2675">
        <f>IFERROR(IF(I2675=1,VLOOKUP(F2675,Lookup!$A$2:$B$15,2,FALSE),0),0.5)</f>
        <v>0.5</v>
      </c>
      <c r="S2675">
        <f>IF(K2675=1,1,IFERROR(IF(H2675="pass",VLOOKUP(F2675,[1]Lookup!$D$2:$E$26,2,FALSE),0),1.6))</f>
        <v>0</v>
      </c>
      <c r="T2675" s="6">
        <v>0</v>
      </c>
      <c r="U2675" s="6">
        <f t="shared" si="41"/>
        <v>0.5</v>
      </c>
      <c r="V2675" t="s">
        <v>69</v>
      </c>
    </row>
    <row r="2676" spans="1:22" hidden="1">
      <c r="A2676">
        <v>1923</v>
      </c>
      <c r="B2676" s="22">
        <v>1</v>
      </c>
      <c r="C2676" s="22" t="s">
        <v>7</v>
      </c>
      <c r="D2676" s="22" t="s">
        <v>1</v>
      </c>
      <c r="E2676" s="22">
        <v>54</v>
      </c>
      <c r="F2676" s="22">
        <v>46</v>
      </c>
      <c r="G2676" s="22" t="s">
        <v>2054</v>
      </c>
      <c r="H2676" s="22" t="s">
        <v>587</v>
      </c>
      <c r="I2676" s="22">
        <v>1</v>
      </c>
      <c r="J2676" s="22">
        <v>0</v>
      </c>
      <c r="K2676" s="22">
        <v>0</v>
      </c>
      <c r="L2676" s="22">
        <v>0</v>
      </c>
      <c r="M2676" s="22" t="s">
        <v>1948</v>
      </c>
      <c r="N2676" s="22" t="s">
        <v>589</v>
      </c>
      <c r="O2676" s="22">
        <v>0</v>
      </c>
      <c r="P2676" s="22">
        <v>1</v>
      </c>
      <c r="Q2676" s="22">
        <v>0</v>
      </c>
      <c r="R2676">
        <f>IFERROR(IF(I2676=1,VLOOKUP(F2676,Lookup!$A$2:$B$15,2,FALSE),0),0.5)</f>
        <v>0.5</v>
      </c>
      <c r="S2676">
        <f>IF(K2676=1,1,IFERROR(IF(H2676="pass",VLOOKUP(F2676,[1]Lookup!$D$2:$E$26,2,FALSE),0),1.6))</f>
        <v>0</v>
      </c>
      <c r="T2676" s="6">
        <v>0</v>
      </c>
      <c r="U2676" s="6">
        <f t="shared" si="41"/>
        <v>0.5</v>
      </c>
      <c r="V2676" t="s">
        <v>69</v>
      </c>
    </row>
    <row r="2677" spans="1:22" hidden="1">
      <c r="A2677">
        <v>1929</v>
      </c>
      <c r="B2677" s="22">
        <v>1</v>
      </c>
      <c r="C2677" s="22" t="s">
        <v>7</v>
      </c>
      <c r="D2677" s="22" t="s">
        <v>1</v>
      </c>
      <c r="E2677" s="22">
        <v>1</v>
      </c>
      <c r="F2677" s="22">
        <v>99</v>
      </c>
      <c r="G2677" s="22" t="s">
        <v>2059</v>
      </c>
      <c r="H2677" s="22" t="s">
        <v>587</v>
      </c>
      <c r="I2677" s="22">
        <v>1</v>
      </c>
      <c r="J2677" s="22">
        <v>0</v>
      </c>
      <c r="K2677" s="22">
        <v>0</v>
      </c>
      <c r="L2677" s="22">
        <v>0</v>
      </c>
      <c r="M2677" s="22" t="s">
        <v>1948</v>
      </c>
      <c r="N2677" s="22" t="s">
        <v>589</v>
      </c>
      <c r="O2677" s="22">
        <v>0</v>
      </c>
      <c r="P2677" s="22">
        <v>1</v>
      </c>
      <c r="Q2677" s="22">
        <v>0</v>
      </c>
      <c r="R2677">
        <f>IFERROR(IF(I2677=1,VLOOKUP(F2677,Lookup!$A$2:$B$15,2,FALSE),0),0.5)</f>
        <v>3.3</v>
      </c>
      <c r="S2677">
        <f>IF(K2677=1,1,IFERROR(IF(H2677="pass",VLOOKUP(F2677,[1]Lookup!$D$2:$E$26,2,FALSE),0),1.6))</f>
        <v>0</v>
      </c>
      <c r="T2677" s="6">
        <v>0</v>
      </c>
      <c r="U2677" s="6">
        <f t="shared" si="41"/>
        <v>3.3</v>
      </c>
      <c r="V2677" t="s">
        <v>69</v>
      </c>
    </row>
    <row r="2678" spans="1:22" hidden="1">
      <c r="A2678">
        <v>1933</v>
      </c>
      <c r="B2678" s="22">
        <v>1</v>
      </c>
      <c r="C2678" s="22" t="s">
        <v>1</v>
      </c>
      <c r="D2678" s="22" t="s">
        <v>7</v>
      </c>
      <c r="E2678" s="22">
        <v>72</v>
      </c>
      <c r="F2678" s="22">
        <v>28</v>
      </c>
      <c r="G2678" s="22" t="s">
        <v>2061</v>
      </c>
      <c r="H2678" s="22" t="s">
        <v>587</v>
      </c>
      <c r="I2678" s="22">
        <v>1</v>
      </c>
      <c r="J2678" s="22">
        <v>0</v>
      </c>
      <c r="K2678" s="22">
        <v>0</v>
      </c>
      <c r="L2678" s="22">
        <v>0</v>
      </c>
      <c r="M2678" s="22" t="s">
        <v>1959</v>
      </c>
      <c r="N2678" s="22" t="s">
        <v>589</v>
      </c>
      <c r="O2678" s="22">
        <v>0</v>
      </c>
      <c r="P2678" s="22">
        <v>1</v>
      </c>
      <c r="Q2678" s="22">
        <v>0</v>
      </c>
      <c r="R2678">
        <f>IFERROR(IF(I2678=1,VLOOKUP(F2678,Lookup!$A$2:$B$15,2,FALSE),0),0.5)</f>
        <v>0.5</v>
      </c>
      <c r="S2678">
        <f>IF(K2678=1,1,IFERROR(IF(H2678="pass",VLOOKUP(F2678,[1]Lookup!$D$2:$E$26,2,FALSE),0),1.6))</f>
        <v>0</v>
      </c>
      <c r="T2678" s="6">
        <v>0</v>
      </c>
      <c r="U2678" s="6">
        <f t="shared" si="41"/>
        <v>0.5</v>
      </c>
      <c r="V2678" t="s">
        <v>117</v>
      </c>
    </row>
    <row r="2679" spans="1:22" hidden="1">
      <c r="A2679">
        <v>1938</v>
      </c>
      <c r="B2679" s="22">
        <v>1</v>
      </c>
      <c r="C2679" s="22" t="s">
        <v>7</v>
      </c>
      <c r="D2679" s="22" t="s">
        <v>1</v>
      </c>
      <c r="E2679" s="22">
        <v>78</v>
      </c>
      <c r="F2679" s="22">
        <v>22</v>
      </c>
      <c r="G2679" s="22" t="s">
        <v>2063</v>
      </c>
      <c r="H2679" s="22" t="s">
        <v>587</v>
      </c>
      <c r="I2679" s="22">
        <v>1</v>
      </c>
      <c r="J2679" s="22">
        <v>0</v>
      </c>
      <c r="K2679" s="22">
        <v>0</v>
      </c>
      <c r="L2679" s="22">
        <v>0</v>
      </c>
      <c r="M2679" s="22" t="s">
        <v>1948</v>
      </c>
      <c r="N2679" s="22" t="s">
        <v>589</v>
      </c>
      <c r="O2679" s="22">
        <v>0</v>
      </c>
      <c r="P2679" s="22">
        <v>1</v>
      </c>
      <c r="Q2679" s="22">
        <v>0</v>
      </c>
      <c r="R2679">
        <f>IFERROR(IF(I2679=1,VLOOKUP(F2679,Lookup!$A$2:$B$15,2,FALSE),0),0.5)</f>
        <v>0.5</v>
      </c>
      <c r="S2679">
        <f>IF(K2679=1,1,IFERROR(IF(H2679="pass",VLOOKUP(F2679,[1]Lookup!$D$2:$E$26,2,FALSE),0),1.6))</f>
        <v>0</v>
      </c>
      <c r="T2679" s="6">
        <v>0</v>
      </c>
      <c r="U2679" s="6">
        <f t="shared" si="41"/>
        <v>0.5</v>
      </c>
      <c r="V2679" t="s">
        <v>69</v>
      </c>
    </row>
    <row r="2680" spans="1:22" hidden="1">
      <c r="A2680">
        <v>1942</v>
      </c>
      <c r="B2680" s="22">
        <v>1</v>
      </c>
      <c r="C2680" s="22" t="s">
        <v>1</v>
      </c>
      <c r="D2680" s="22" t="s">
        <v>7</v>
      </c>
      <c r="E2680" s="22">
        <v>75</v>
      </c>
      <c r="F2680" s="22">
        <v>25</v>
      </c>
      <c r="G2680" s="22" t="s">
        <v>2065</v>
      </c>
      <c r="H2680" s="22" t="s">
        <v>587</v>
      </c>
      <c r="I2680" s="22">
        <v>1</v>
      </c>
      <c r="J2680" s="22">
        <v>0</v>
      </c>
      <c r="K2680" s="22">
        <v>0</v>
      </c>
      <c r="L2680" s="22">
        <v>0</v>
      </c>
      <c r="M2680" s="22" t="s">
        <v>1959</v>
      </c>
      <c r="N2680" s="22" t="s">
        <v>589</v>
      </c>
      <c r="O2680" s="22">
        <v>0</v>
      </c>
      <c r="P2680" s="22">
        <v>1</v>
      </c>
      <c r="Q2680" s="22">
        <v>0</v>
      </c>
      <c r="R2680">
        <f>IFERROR(IF(I2680=1,VLOOKUP(F2680,Lookup!$A$2:$B$15,2,FALSE),0),0.5)</f>
        <v>0.5</v>
      </c>
      <c r="S2680">
        <f>IF(K2680=1,1,IFERROR(IF(H2680="pass",VLOOKUP(F2680,[1]Lookup!$D$2:$E$26,2,FALSE),0),1.6))</f>
        <v>0</v>
      </c>
      <c r="T2680" s="6">
        <v>0</v>
      </c>
      <c r="U2680" s="6">
        <f t="shared" si="41"/>
        <v>0.5</v>
      </c>
      <c r="V2680" t="s">
        <v>117</v>
      </c>
    </row>
    <row r="2681" spans="1:22" hidden="1">
      <c r="A2681">
        <v>1943</v>
      </c>
      <c r="B2681" s="22">
        <v>1</v>
      </c>
      <c r="C2681" s="22" t="s">
        <v>1</v>
      </c>
      <c r="D2681" s="22" t="s">
        <v>7</v>
      </c>
      <c r="E2681" s="22">
        <v>66</v>
      </c>
      <c r="F2681" s="22">
        <v>34</v>
      </c>
      <c r="G2681" s="22" t="s">
        <v>2066</v>
      </c>
      <c r="H2681" s="22" t="s">
        <v>587</v>
      </c>
      <c r="I2681" s="22">
        <v>1</v>
      </c>
      <c r="J2681" s="22">
        <v>0</v>
      </c>
      <c r="K2681" s="22">
        <v>0</v>
      </c>
      <c r="L2681" s="22">
        <v>0</v>
      </c>
      <c r="M2681" s="22" t="s">
        <v>1959</v>
      </c>
      <c r="N2681" s="22" t="s">
        <v>589</v>
      </c>
      <c r="O2681" s="22">
        <v>0</v>
      </c>
      <c r="P2681" s="22">
        <v>1</v>
      </c>
      <c r="Q2681" s="22">
        <v>0</v>
      </c>
      <c r="R2681">
        <f>IFERROR(IF(I2681=1,VLOOKUP(F2681,Lookup!$A$2:$B$15,2,FALSE),0),0.5)</f>
        <v>0.5</v>
      </c>
      <c r="S2681">
        <f>IF(K2681=1,1,IFERROR(IF(H2681="pass",VLOOKUP(F2681,[1]Lookup!$D$2:$E$26,2,FALSE),0),1.6))</f>
        <v>0</v>
      </c>
      <c r="T2681" s="6">
        <v>0</v>
      </c>
      <c r="U2681" s="6">
        <f t="shared" si="41"/>
        <v>0.5</v>
      </c>
      <c r="V2681" t="s">
        <v>117</v>
      </c>
    </row>
    <row r="2682" spans="1:22" hidden="1">
      <c r="A2682">
        <v>1944</v>
      </c>
      <c r="B2682" s="22">
        <v>1</v>
      </c>
      <c r="C2682" s="22" t="s">
        <v>1</v>
      </c>
      <c r="D2682" s="22" t="s">
        <v>7</v>
      </c>
      <c r="E2682" s="22">
        <v>54</v>
      </c>
      <c r="F2682" s="22">
        <v>46</v>
      </c>
      <c r="G2682" s="22" t="s">
        <v>2067</v>
      </c>
      <c r="H2682" s="22" t="s">
        <v>587</v>
      </c>
      <c r="I2682" s="22">
        <v>1</v>
      </c>
      <c r="J2682" s="22">
        <v>0</v>
      </c>
      <c r="K2682" s="22">
        <v>0</v>
      </c>
      <c r="L2682" s="22">
        <v>0</v>
      </c>
      <c r="M2682" s="22" t="s">
        <v>1959</v>
      </c>
      <c r="N2682" s="22" t="s">
        <v>589</v>
      </c>
      <c r="O2682" s="22">
        <v>0</v>
      </c>
      <c r="P2682" s="22">
        <v>1</v>
      </c>
      <c r="Q2682" s="22">
        <v>0</v>
      </c>
      <c r="R2682">
        <f>IFERROR(IF(I2682=1,VLOOKUP(F2682,Lookup!$A$2:$B$15,2,FALSE),0),0.5)</f>
        <v>0.5</v>
      </c>
      <c r="S2682">
        <f>IF(K2682=1,1,IFERROR(IF(H2682="pass",VLOOKUP(F2682,[1]Lookup!$D$2:$E$26,2,FALSE),0),1.6))</f>
        <v>0</v>
      </c>
      <c r="T2682" s="6">
        <v>0</v>
      </c>
      <c r="U2682" s="6">
        <f t="shared" si="41"/>
        <v>0.5</v>
      </c>
      <c r="V2682" t="s">
        <v>117</v>
      </c>
    </row>
    <row r="2683" spans="1:22" hidden="1">
      <c r="A2683">
        <v>1945</v>
      </c>
      <c r="B2683" s="22">
        <v>1</v>
      </c>
      <c r="C2683" s="22" t="s">
        <v>1</v>
      </c>
      <c r="D2683" s="22" t="s">
        <v>7</v>
      </c>
      <c r="E2683" s="22">
        <v>55</v>
      </c>
      <c r="F2683" s="22">
        <v>45</v>
      </c>
      <c r="G2683" s="22" t="s">
        <v>2068</v>
      </c>
      <c r="H2683" s="22" t="s">
        <v>587</v>
      </c>
      <c r="I2683" s="22">
        <v>1</v>
      </c>
      <c r="J2683" s="22">
        <v>0</v>
      </c>
      <c r="K2683" s="22">
        <v>0</v>
      </c>
      <c r="L2683" s="22">
        <v>0</v>
      </c>
      <c r="M2683" s="22" t="s">
        <v>1972</v>
      </c>
      <c r="N2683" s="22" t="s">
        <v>589</v>
      </c>
      <c r="O2683" s="22">
        <v>0</v>
      </c>
      <c r="P2683" s="22">
        <v>1</v>
      </c>
      <c r="Q2683" s="22">
        <v>0</v>
      </c>
      <c r="R2683">
        <f>IFERROR(IF(I2683=1,VLOOKUP(F2683,Lookup!$A$2:$B$15,2,FALSE),0),0.5)</f>
        <v>0.5</v>
      </c>
      <c r="S2683">
        <f>IF(K2683=1,1,IFERROR(IF(H2683="pass",VLOOKUP(F2683,[1]Lookup!$D$2:$E$26,2,FALSE),0),1.6))</f>
        <v>0</v>
      </c>
      <c r="T2683" s="6">
        <v>0</v>
      </c>
      <c r="U2683" s="6">
        <f t="shared" si="41"/>
        <v>0.5</v>
      </c>
      <c r="V2683" t="s">
        <v>377</v>
      </c>
    </row>
    <row r="2684" spans="1:22" hidden="1">
      <c r="A2684">
        <v>1947</v>
      </c>
      <c r="B2684" s="22">
        <v>1</v>
      </c>
      <c r="C2684" s="22" t="s">
        <v>1</v>
      </c>
      <c r="D2684" s="22" t="s">
        <v>7</v>
      </c>
      <c r="E2684" s="22">
        <v>48</v>
      </c>
      <c r="F2684" s="22">
        <v>52</v>
      </c>
      <c r="G2684" s="22" t="s">
        <v>2069</v>
      </c>
      <c r="H2684" s="22" t="s">
        <v>587</v>
      </c>
      <c r="I2684" s="22">
        <v>1</v>
      </c>
      <c r="J2684" s="22">
        <v>0</v>
      </c>
      <c r="K2684" s="22">
        <v>0</v>
      </c>
      <c r="L2684" s="22">
        <v>0</v>
      </c>
      <c r="M2684" s="22" t="s">
        <v>1959</v>
      </c>
      <c r="N2684" s="22" t="s">
        <v>589</v>
      </c>
      <c r="O2684" s="22">
        <v>0</v>
      </c>
      <c r="P2684" s="22">
        <v>1</v>
      </c>
      <c r="Q2684" s="22">
        <v>0</v>
      </c>
      <c r="R2684">
        <f>IFERROR(IF(I2684=1,VLOOKUP(F2684,Lookup!$A$2:$B$15,2,FALSE),0),0.5)</f>
        <v>0.5</v>
      </c>
      <c r="S2684">
        <f>IF(K2684=1,1,IFERROR(IF(H2684="pass",VLOOKUP(F2684,[1]Lookup!$D$2:$E$26,2,FALSE),0),1.6))</f>
        <v>0</v>
      </c>
      <c r="T2684" s="6">
        <v>0</v>
      </c>
      <c r="U2684" s="6">
        <f t="shared" si="41"/>
        <v>0.5</v>
      </c>
      <c r="V2684" t="s">
        <v>117</v>
      </c>
    </row>
    <row r="2685" spans="1:22" hidden="1">
      <c r="A2685">
        <v>1963</v>
      </c>
      <c r="B2685" s="22">
        <v>1</v>
      </c>
      <c r="C2685" s="22" t="s">
        <v>1</v>
      </c>
      <c r="D2685" s="22" t="s">
        <v>7</v>
      </c>
      <c r="E2685" s="22">
        <v>75</v>
      </c>
      <c r="F2685" s="22">
        <v>25</v>
      </c>
      <c r="G2685" s="22" t="s">
        <v>2077</v>
      </c>
      <c r="H2685" s="22" t="s">
        <v>587</v>
      </c>
      <c r="I2685" s="22">
        <v>1</v>
      </c>
      <c r="J2685" s="22">
        <v>0</v>
      </c>
      <c r="K2685" s="22">
        <v>0</v>
      </c>
      <c r="L2685" s="22">
        <v>0</v>
      </c>
      <c r="M2685" s="22" t="s">
        <v>1959</v>
      </c>
      <c r="N2685" s="22" t="s">
        <v>589</v>
      </c>
      <c r="O2685" s="22">
        <v>0</v>
      </c>
      <c r="P2685" s="22">
        <v>1</v>
      </c>
      <c r="Q2685" s="22">
        <v>0</v>
      </c>
      <c r="R2685">
        <f>IFERROR(IF(I2685=1,VLOOKUP(F2685,Lookup!$A$2:$B$15,2,FALSE),0),0.5)</f>
        <v>0.5</v>
      </c>
      <c r="S2685">
        <f>IF(K2685=1,1,IFERROR(IF(H2685="pass",VLOOKUP(F2685,[1]Lookup!$D$2:$E$26,2,FALSE),0),1.6))</f>
        <v>0</v>
      </c>
      <c r="T2685" s="6">
        <v>0</v>
      </c>
      <c r="U2685" s="6">
        <f t="shared" si="41"/>
        <v>0.5</v>
      </c>
      <c r="V2685" t="s">
        <v>117</v>
      </c>
    </row>
    <row r="2686" spans="1:22" hidden="1">
      <c r="A2686">
        <v>1964</v>
      </c>
      <c r="B2686" s="22">
        <v>1</v>
      </c>
      <c r="C2686" s="22" t="s">
        <v>1</v>
      </c>
      <c r="D2686" s="22" t="s">
        <v>7</v>
      </c>
      <c r="E2686" s="22">
        <v>73</v>
      </c>
      <c r="F2686" s="22">
        <v>27</v>
      </c>
      <c r="G2686" s="22" t="s">
        <v>2078</v>
      </c>
      <c r="H2686" s="22" t="s">
        <v>587</v>
      </c>
      <c r="I2686" s="22">
        <v>1</v>
      </c>
      <c r="J2686" s="22">
        <v>0</v>
      </c>
      <c r="K2686" s="22">
        <v>0</v>
      </c>
      <c r="L2686" s="22">
        <v>0</v>
      </c>
      <c r="M2686" s="22" t="s">
        <v>1959</v>
      </c>
      <c r="N2686" s="22" t="s">
        <v>589</v>
      </c>
      <c r="O2686" s="22">
        <v>0</v>
      </c>
      <c r="P2686" s="22">
        <v>1</v>
      </c>
      <c r="Q2686" s="22">
        <v>0</v>
      </c>
      <c r="R2686">
        <f>IFERROR(IF(I2686=1,VLOOKUP(F2686,Lookup!$A$2:$B$15,2,FALSE),0),0.5)</f>
        <v>0.5</v>
      </c>
      <c r="S2686">
        <f>IF(K2686=1,1,IFERROR(IF(H2686="pass",VLOOKUP(F2686,[1]Lookup!$D$2:$E$26,2,FALSE),0),1.6))</f>
        <v>0</v>
      </c>
      <c r="T2686" s="6">
        <v>0</v>
      </c>
      <c r="U2686" s="6">
        <f t="shared" si="41"/>
        <v>0.5</v>
      </c>
      <c r="V2686" t="s">
        <v>117</v>
      </c>
    </row>
    <row r="2687" spans="1:22" hidden="1">
      <c r="A2687">
        <v>1966</v>
      </c>
      <c r="B2687" s="22">
        <v>1</v>
      </c>
      <c r="C2687" s="22" t="s">
        <v>1</v>
      </c>
      <c r="D2687" s="22" t="s">
        <v>7</v>
      </c>
      <c r="E2687" s="22">
        <v>60</v>
      </c>
      <c r="F2687" s="22">
        <v>40</v>
      </c>
      <c r="G2687" s="22" t="s">
        <v>2080</v>
      </c>
      <c r="H2687" s="22" t="s">
        <v>587</v>
      </c>
      <c r="I2687" s="22">
        <v>1</v>
      </c>
      <c r="J2687" s="22">
        <v>0</v>
      </c>
      <c r="K2687" s="22">
        <v>0</v>
      </c>
      <c r="L2687" s="22">
        <v>0</v>
      </c>
      <c r="M2687" s="22" t="s">
        <v>1959</v>
      </c>
      <c r="N2687" s="22" t="s">
        <v>589</v>
      </c>
      <c r="O2687" s="22">
        <v>0</v>
      </c>
      <c r="P2687" s="22">
        <v>1</v>
      </c>
      <c r="Q2687" s="22">
        <v>0</v>
      </c>
      <c r="R2687">
        <f>IFERROR(IF(I2687=1,VLOOKUP(F2687,Lookup!$A$2:$B$15,2,FALSE),0),0.5)</f>
        <v>0.5</v>
      </c>
      <c r="S2687">
        <f>IF(K2687=1,1,IFERROR(IF(H2687="pass",VLOOKUP(F2687,[1]Lookup!$D$2:$E$26,2,FALSE),0),1.6))</f>
        <v>0</v>
      </c>
      <c r="T2687" s="6">
        <v>0</v>
      </c>
      <c r="U2687" s="6">
        <f t="shared" si="41"/>
        <v>0.5</v>
      </c>
      <c r="V2687" t="s">
        <v>117</v>
      </c>
    </row>
    <row r="2688" spans="1:22" hidden="1">
      <c r="A2688">
        <v>1969</v>
      </c>
      <c r="B2688" s="22">
        <v>1</v>
      </c>
      <c r="C2688" s="22" t="s">
        <v>7</v>
      </c>
      <c r="D2688" s="22" t="s">
        <v>1</v>
      </c>
      <c r="E2688" s="22">
        <v>79</v>
      </c>
      <c r="F2688" s="22">
        <v>21</v>
      </c>
      <c r="G2688" s="22" t="s">
        <v>2081</v>
      </c>
      <c r="H2688" s="22" t="s">
        <v>587</v>
      </c>
      <c r="I2688" s="22">
        <v>1</v>
      </c>
      <c r="J2688" s="22">
        <v>0</v>
      </c>
      <c r="K2688" s="22">
        <v>0</v>
      </c>
      <c r="L2688" s="22">
        <v>0</v>
      </c>
      <c r="M2688" s="22" t="s">
        <v>1948</v>
      </c>
      <c r="N2688" s="22" t="s">
        <v>589</v>
      </c>
      <c r="O2688" s="22">
        <v>0</v>
      </c>
      <c r="P2688" s="22">
        <v>1</v>
      </c>
      <c r="Q2688" s="22">
        <v>0</v>
      </c>
      <c r="R2688">
        <f>IFERROR(IF(I2688=1,VLOOKUP(F2688,Lookup!$A$2:$B$15,2,FALSE),0),0.5)</f>
        <v>0.5</v>
      </c>
      <c r="S2688">
        <f>IF(K2688=1,1,IFERROR(IF(H2688="pass",VLOOKUP(F2688,[1]Lookup!$D$2:$E$26,2,FALSE),0),1.6))</f>
        <v>0</v>
      </c>
      <c r="T2688" s="6">
        <v>0</v>
      </c>
      <c r="U2688" s="6">
        <f t="shared" si="41"/>
        <v>0.5</v>
      </c>
      <c r="V2688" t="s">
        <v>69</v>
      </c>
    </row>
    <row r="2689" spans="1:22" hidden="1">
      <c r="A2689">
        <v>1973</v>
      </c>
      <c r="B2689" s="22">
        <v>1</v>
      </c>
      <c r="C2689" s="22" t="s">
        <v>1</v>
      </c>
      <c r="D2689" s="22" t="s">
        <v>7</v>
      </c>
      <c r="E2689" s="22">
        <v>90</v>
      </c>
      <c r="F2689" s="22">
        <v>10</v>
      </c>
      <c r="G2689" s="22" t="s">
        <v>2083</v>
      </c>
      <c r="H2689" s="22" t="s">
        <v>587</v>
      </c>
      <c r="I2689" s="22">
        <v>1</v>
      </c>
      <c r="J2689" s="22">
        <v>0</v>
      </c>
      <c r="K2689" s="22">
        <v>0</v>
      </c>
      <c r="L2689" s="22">
        <v>0</v>
      </c>
      <c r="M2689" s="22" t="s">
        <v>1959</v>
      </c>
      <c r="N2689" s="22" t="s">
        <v>589</v>
      </c>
      <c r="O2689" s="22">
        <v>0</v>
      </c>
      <c r="P2689" s="22">
        <v>1</v>
      </c>
      <c r="Q2689" s="22">
        <v>0</v>
      </c>
      <c r="R2689">
        <f>IFERROR(IF(I2689=1,VLOOKUP(F2689,Lookup!$A$2:$B$15,2,FALSE),0),0.5)</f>
        <v>0.5</v>
      </c>
      <c r="S2689">
        <f>IF(K2689=1,1,IFERROR(IF(H2689="pass",VLOOKUP(F2689,[1]Lookup!$D$2:$E$26,2,FALSE),0),1.6))</f>
        <v>0</v>
      </c>
      <c r="T2689" s="6">
        <v>0</v>
      </c>
      <c r="U2689" s="6">
        <f t="shared" si="41"/>
        <v>0.5</v>
      </c>
      <c r="V2689" t="s">
        <v>117</v>
      </c>
    </row>
    <row r="2690" spans="1:22" hidden="1">
      <c r="A2690">
        <v>1974</v>
      </c>
      <c r="B2690" s="22">
        <v>1</v>
      </c>
      <c r="C2690" s="22" t="s">
        <v>1</v>
      </c>
      <c r="D2690" s="22" t="s">
        <v>7</v>
      </c>
      <c r="E2690" s="22">
        <v>86</v>
      </c>
      <c r="F2690" s="22">
        <v>14</v>
      </c>
      <c r="G2690" s="22" t="s">
        <v>2084</v>
      </c>
      <c r="H2690" s="22" t="s">
        <v>587</v>
      </c>
      <c r="I2690" s="22">
        <v>1</v>
      </c>
      <c r="J2690" s="22">
        <v>0</v>
      </c>
      <c r="K2690" s="22">
        <v>0</v>
      </c>
      <c r="L2690" s="22">
        <v>0</v>
      </c>
      <c r="M2690" s="22" t="s">
        <v>1959</v>
      </c>
      <c r="N2690" s="22" t="s">
        <v>589</v>
      </c>
      <c r="O2690" s="22">
        <v>0</v>
      </c>
      <c r="P2690" s="22">
        <v>1</v>
      </c>
      <c r="Q2690" s="22">
        <v>0</v>
      </c>
      <c r="R2690">
        <f>IFERROR(IF(I2690=1,VLOOKUP(F2690,Lookup!$A$2:$B$15,2,FALSE),0),0.5)</f>
        <v>0.5</v>
      </c>
      <c r="S2690">
        <f>IF(K2690=1,1,IFERROR(IF(H2690="pass",VLOOKUP(F2690,[1]Lookup!$D$2:$E$26,2,FALSE),0),1.6))</f>
        <v>0</v>
      </c>
      <c r="T2690" s="6">
        <v>0</v>
      </c>
      <c r="U2690" s="6">
        <f t="shared" si="41"/>
        <v>0.5</v>
      </c>
      <c r="V2690" t="s">
        <v>117</v>
      </c>
    </row>
    <row r="2691" spans="1:22" hidden="1">
      <c r="A2691">
        <v>1978</v>
      </c>
      <c r="B2691" s="22">
        <v>1</v>
      </c>
      <c r="C2691" s="22" t="s">
        <v>7</v>
      </c>
      <c r="D2691" s="22" t="s">
        <v>1</v>
      </c>
      <c r="E2691" s="22">
        <v>63</v>
      </c>
      <c r="F2691" s="22">
        <v>37</v>
      </c>
      <c r="G2691" s="22" t="s">
        <v>2086</v>
      </c>
      <c r="H2691" s="22" t="s">
        <v>587</v>
      </c>
      <c r="I2691" s="22">
        <v>1</v>
      </c>
      <c r="J2691" s="22">
        <v>0</v>
      </c>
      <c r="K2691" s="22">
        <v>0</v>
      </c>
      <c r="L2691" s="22">
        <v>0</v>
      </c>
      <c r="M2691" s="22" t="s">
        <v>1948</v>
      </c>
      <c r="N2691" s="22" t="s">
        <v>589</v>
      </c>
      <c r="O2691" s="22">
        <v>0</v>
      </c>
      <c r="P2691" s="22">
        <v>1</v>
      </c>
      <c r="Q2691" s="22">
        <v>0</v>
      </c>
      <c r="R2691">
        <f>IFERROR(IF(I2691=1,VLOOKUP(F2691,Lookup!$A$2:$B$15,2,FALSE),0),0.5)</f>
        <v>0.5</v>
      </c>
      <c r="S2691">
        <f>IF(K2691=1,1,IFERROR(IF(H2691="pass",VLOOKUP(F2691,[1]Lookup!$D$2:$E$26,2,FALSE),0),1.6))</f>
        <v>0</v>
      </c>
      <c r="T2691" s="6">
        <v>0</v>
      </c>
      <c r="U2691" s="6">
        <f t="shared" ref="U2691:U2754" si="42">R2691+IF(S2691&gt;=3.2,S2691,IF(AND(S2691&lt;3.2,S2691&gt;=1.8),S2691*0.66+T2691*0.34,T2691))+K2691*0.4735*2</f>
        <v>0.5</v>
      </c>
      <c r="V2691" t="s">
        <v>69</v>
      </c>
    </row>
    <row r="2692" spans="1:22" hidden="1">
      <c r="A2692">
        <v>1984</v>
      </c>
      <c r="B2692" s="22">
        <v>1</v>
      </c>
      <c r="C2692" s="22" t="s">
        <v>7</v>
      </c>
      <c r="D2692" s="22" t="s">
        <v>1</v>
      </c>
      <c r="E2692" s="22">
        <v>38</v>
      </c>
      <c r="F2692" s="22">
        <v>62</v>
      </c>
      <c r="G2692" s="22" t="s">
        <v>2090</v>
      </c>
      <c r="H2692" s="22" t="s">
        <v>587</v>
      </c>
      <c r="I2692" s="22">
        <v>1</v>
      </c>
      <c r="J2692" s="22">
        <v>0</v>
      </c>
      <c r="K2692" s="22">
        <v>0</v>
      </c>
      <c r="L2692" s="22">
        <v>0</v>
      </c>
      <c r="M2692" s="22" t="s">
        <v>1948</v>
      </c>
      <c r="N2692" s="22" t="s">
        <v>589</v>
      </c>
      <c r="O2692" s="22">
        <v>0</v>
      </c>
      <c r="P2692" s="22">
        <v>1</v>
      </c>
      <c r="Q2692" s="22">
        <v>0</v>
      </c>
      <c r="R2692">
        <f>IFERROR(IF(I2692=1,VLOOKUP(F2692,Lookup!$A$2:$B$15,2,FALSE),0),0.5)</f>
        <v>0.5</v>
      </c>
      <c r="S2692">
        <f>IF(K2692=1,1,IFERROR(IF(H2692="pass",VLOOKUP(F2692,[1]Lookup!$D$2:$E$26,2,FALSE),0),1.6))</f>
        <v>0</v>
      </c>
      <c r="T2692" s="6">
        <v>0</v>
      </c>
      <c r="U2692" s="6">
        <f t="shared" si="42"/>
        <v>0.5</v>
      </c>
      <c r="V2692" t="s">
        <v>69</v>
      </c>
    </row>
    <row r="2693" spans="1:22" hidden="1">
      <c r="A2693">
        <v>1986</v>
      </c>
      <c r="B2693" s="22">
        <v>1</v>
      </c>
      <c r="C2693" s="22" t="s">
        <v>1</v>
      </c>
      <c r="D2693" s="22" t="s">
        <v>7</v>
      </c>
      <c r="E2693" s="22">
        <v>55</v>
      </c>
      <c r="F2693" s="22">
        <v>45</v>
      </c>
      <c r="G2693" s="22" t="s">
        <v>2092</v>
      </c>
      <c r="H2693" s="22" t="s">
        <v>587</v>
      </c>
      <c r="I2693" s="22">
        <v>1</v>
      </c>
      <c r="J2693" s="22">
        <v>0</v>
      </c>
      <c r="K2693" s="22">
        <v>0</v>
      </c>
      <c r="L2693" s="22">
        <v>0</v>
      </c>
      <c r="M2693" s="22" t="s">
        <v>1959</v>
      </c>
      <c r="N2693" s="22" t="s">
        <v>589</v>
      </c>
      <c r="O2693" s="22">
        <v>0</v>
      </c>
      <c r="P2693" s="22">
        <v>1</v>
      </c>
      <c r="Q2693" s="22">
        <v>0</v>
      </c>
      <c r="R2693">
        <f>IFERROR(IF(I2693=1,VLOOKUP(F2693,Lookup!$A$2:$B$15,2,FALSE),0),0.5)</f>
        <v>0.5</v>
      </c>
      <c r="S2693">
        <f>IF(K2693=1,1,IFERROR(IF(H2693="pass",VLOOKUP(F2693,[1]Lookup!$D$2:$E$26,2,FALSE),0),1.6))</f>
        <v>0</v>
      </c>
      <c r="T2693" s="6">
        <v>0</v>
      </c>
      <c r="U2693" s="6">
        <f t="shared" si="42"/>
        <v>0.5</v>
      </c>
      <c r="V2693" t="s">
        <v>117</v>
      </c>
    </row>
    <row r="2694" spans="1:22" hidden="1">
      <c r="A2694">
        <v>1988</v>
      </c>
      <c r="B2694" s="22">
        <v>1</v>
      </c>
      <c r="C2694" s="22" t="s">
        <v>1</v>
      </c>
      <c r="D2694" s="22" t="s">
        <v>7</v>
      </c>
      <c r="E2694" s="22">
        <v>52</v>
      </c>
      <c r="F2694" s="22">
        <v>48</v>
      </c>
      <c r="G2694" s="22" t="s">
        <v>2093</v>
      </c>
      <c r="H2694" s="22" t="s">
        <v>587</v>
      </c>
      <c r="I2694" s="22">
        <v>1</v>
      </c>
      <c r="J2694" s="22">
        <v>0</v>
      </c>
      <c r="K2694" s="22">
        <v>0</v>
      </c>
      <c r="L2694" s="22">
        <v>0</v>
      </c>
      <c r="M2694" s="22" t="s">
        <v>1959</v>
      </c>
      <c r="N2694" s="22" t="s">
        <v>589</v>
      </c>
      <c r="O2694" s="22">
        <v>0</v>
      </c>
      <c r="P2694" s="22">
        <v>1</v>
      </c>
      <c r="Q2694" s="22">
        <v>0</v>
      </c>
      <c r="R2694">
        <f>IFERROR(IF(I2694=1,VLOOKUP(F2694,Lookup!$A$2:$B$15,2,FALSE),0),0.5)</f>
        <v>0.5</v>
      </c>
      <c r="S2694">
        <f>IF(K2694=1,1,IFERROR(IF(H2694="pass",VLOOKUP(F2694,[1]Lookup!$D$2:$E$26,2,FALSE),0),1.6))</f>
        <v>0</v>
      </c>
      <c r="T2694" s="6">
        <v>0</v>
      </c>
      <c r="U2694" s="6">
        <f t="shared" si="42"/>
        <v>0.5</v>
      </c>
      <c r="V2694" t="s">
        <v>117</v>
      </c>
    </row>
    <row r="2695" spans="1:22" hidden="1">
      <c r="A2695">
        <v>1990</v>
      </c>
      <c r="B2695" s="22">
        <v>1</v>
      </c>
      <c r="C2695" s="22" t="s">
        <v>1</v>
      </c>
      <c r="D2695" s="22" t="s">
        <v>7</v>
      </c>
      <c r="E2695" s="22">
        <v>20</v>
      </c>
      <c r="F2695" s="22">
        <v>80</v>
      </c>
      <c r="G2695" s="22" t="s">
        <v>2095</v>
      </c>
      <c r="H2695" s="22" t="s">
        <v>587</v>
      </c>
      <c r="I2695" s="22">
        <v>1</v>
      </c>
      <c r="J2695" s="22">
        <v>0</v>
      </c>
      <c r="K2695" s="22">
        <v>0</v>
      </c>
      <c r="L2695" s="22">
        <v>0</v>
      </c>
      <c r="M2695" s="22" t="s">
        <v>1959</v>
      </c>
      <c r="N2695" s="22" t="s">
        <v>589</v>
      </c>
      <c r="O2695" s="22">
        <v>0</v>
      </c>
      <c r="P2695" s="22">
        <v>1</v>
      </c>
      <c r="Q2695" s="22">
        <v>0</v>
      </c>
      <c r="R2695">
        <f>IFERROR(IF(I2695=1,VLOOKUP(F2695,Lookup!$A$2:$B$15,2,FALSE),0),0.5)</f>
        <v>0.5</v>
      </c>
      <c r="S2695">
        <f>IF(K2695=1,1,IFERROR(IF(H2695="pass",VLOOKUP(F2695,[1]Lookup!$D$2:$E$26,2,FALSE),0),1.6))</f>
        <v>0</v>
      </c>
      <c r="T2695" s="6">
        <v>0</v>
      </c>
      <c r="U2695" s="6">
        <f t="shared" si="42"/>
        <v>0.5</v>
      </c>
      <c r="V2695" t="s">
        <v>117</v>
      </c>
    </row>
    <row r="2696" spans="1:22" hidden="1">
      <c r="A2696">
        <v>1997</v>
      </c>
      <c r="B2696" s="22">
        <v>1</v>
      </c>
      <c r="C2696" s="22" t="s">
        <v>12</v>
      </c>
      <c r="D2696" s="22" t="s">
        <v>21</v>
      </c>
      <c r="E2696" s="22">
        <v>75</v>
      </c>
      <c r="F2696" s="22">
        <v>25</v>
      </c>
      <c r="G2696" s="22" t="s">
        <v>2096</v>
      </c>
      <c r="H2696" s="22" t="s">
        <v>587</v>
      </c>
      <c r="I2696" s="22">
        <v>1</v>
      </c>
      <c r="J2696" s="22">
        <v>0</v>
      </c>
      <c r="K2696" s="22">
        <v>0</v>
      </c>
      <c r="L2696" s="22">
        <v>0</v>
      </c>
      <c r="M2696" s="22" t="s">
        <v>2097</v>
      </c>
      <c r="N2696" s="22" t="s">
        <v>589</v>
      </c>
      <c r="O2696" s="22">
        <v>0</v>
      </c>
      <c r="P2696" s="22">
        <v>1</v>
      </c>
      <c r="Q2696" s="22">
        <v>0</v>
      </c>
      <c r="R2696">
        <f>IFERROR(IF(I2696=1,VLOOKUP(F2696,Lookup!$A$2:$B$15,2,FALSE),0),0.5)</f>
        <v>0.5</v>
      </c>
      <c r="S2696">
        <f>IF(K2696=1,1,IFERROR(IF(H2696="pass",VLOOKUP(F2696,[1]Lookup!$D$2:$E$26,2,FALSE),0),1.6))</f>
        <v>0</v>
      </c>
      <c r="T2696" s="6">
        <v>0</v>
      </c>
      <c r="U2696" s="6">
        <f t="shared" si="42"/>
        <v>0.5</v>
      </c>
      <c r="V2696" t="s">
        <v>538</v>
      </c>
    </row>
    <row r="2697" spans="1:22" hidden="1">
      <c r="A2697">
        <v>1999</v>
      </c>
      <c r="B2697" s="22">
        <v>1</v>
      </c>
      <c r="C2697" s="22" t="s">
        <v>12</v>
      </c>
      <c r="D2697" s="22" t="s">
        <v>21</v>
      </c>
      <c r="E2697" s="22">
        <v>66</v>
      </c>
      <c r="F2697" s="22">
        <v>34</v>
      </c>
      <c r="G2697" s="22" t="s">
        <v>2100</v>
      </c>
      <c r="H2697" s="22" t="s">
        <v>587</v>
      </c>
      <c r="I2697" s="22">
        <v>1</v>
      </c>
      <c r="J2697" s="22">
        <v>0</v>
      </c>
      <c r="K2697" s="22">
        <v>0</v>
      </c>
      <c r="L2697" s="22">
        <v>0</v>
      </c>
      <c r="M2697" s="22" t="s">
        <v>2097</v>
      </c>
      <c r="N2697" s="22" t="s">
        <v>589</v>
      </c>
      <c r="O2697" s="22">
        <v>0</v>
      </c>
      <c r="P2697" s="22">
        <v>1</v>
      </c>
      <c r="Q2697" s="22">
        <v>0</v>
      </c>
      <c r="R2697">
        <f>IFERROR(IF(I2697=1,VLOOKUP(F2697,Lookup!$A$2:$B$15,2,FALSE),0),0.5)</f>
        <v>0.5</v>
      </c>
      <c r="S2697">
        <f>IF(K2697=1,1,IFERROR(IF(H2697="pass",VLOOKUP(F2697,[1]Lookup!$D$2:$E$26,2,FALSE),0),1.6))</f>
        <v>0</v>
      </c>
      <c r="T2697" s="6">
        <v>0</v>
      </c>
      <c r="U2697" s="6">
        <f t="shared" si="42"/>
        <v>0.5</v>
      </c>
      <c r="V2697" t="s">
        <v>538</v>
      </c>
    </row>
    <row r="2698" spans="1:22" hidden="1">
      <c r="A2698">
        <v>2000</v>
      </c>
      <c r="B2698" s="22">
        <v>1</v>
      </c>
      <c r="C2698" s="22" t="s">
        <v>12</v>
      </c>
      <c r="D2698" s="22" t="s">
        <v>21</v>
      </c>
      <c r="E2698" s="22">
        <v>65</v>
      </c>
      <c r="F2698" s="22">
        <v>35</v>
      </c>
      <c r="G2698" s="22" t="s">
        <v>2101</v>
      </c>
      <c r="H2698" s="22" t="s">
        <v>587</v>
      </c>
      <c r="I2698" s="22">
        <v>1</v>
      </c>
      <c r="J2698" s="22">
        <v>0</v>
      </c>
      <c r="K2698" s="22">
        <v>0</v>
      </c>
      <c r="L2698" s="22">
        <v>0</v>
      </c>
      <c r="M2698" s="22" t="s">
        <v>1208</v>
      </c>
      <c r="N2698" s="22" t="s">
        <v>589</v>
      </c>
      <c r="O2698" s="22">
        <v>0</v>
      </c>
      <c r="P2698" s="22">
        <v>1</v>
      </c>
      <c r="Q2698" s="22">
        <v>0</v>
      </c>
      <c r="R2698">
        <f>IFERROR(IF(I2698=1,VLOOKUP(F2698,Lookup!$A$2:$B$15,2,FALSE),0),0.5)</f>
        <v>0.5</v>
      </c>
      <c r="S2698">
        <f>IF(K2698=1,1,IFERROR(IF(H2698="pass",VLOOKUP(F2698,[1]Lookup!$D$2:$E$26,2,FALSE),0),1.6))</f>
        <v>0</v>
      </c>
      <c r="T2698" s="6">
        <v>0</v>
      </c>
      <c r="U2698" s="6">
        <f t="shared" si="42"/>
        <v>0.5</v>
      </c>
      <c r="V2698" t="s">
        <v>369</v>
      </c>
    </row>
    <row r="2699" spans="1:22" hidden="1">
      <c r="A2699">
        <v>2006</v>
      </c>
      <c r="B2699" s="22">
        <v>1</v>
      </c>
      <c r="C2699" s="22" t="s">
        <v>21</v>
      </c>
      <c r="D2699" s="22" t="s">
        <v>12</v>
      </c>
      <c r="E2699" s="22">
        <v>63</v>
      </c>
      <c r="F2699" s="22">
        <v>37</v>
      </c>
      <c r="G2699" s="22" t="s">
        <v>2106</v>
      </c>
      <c r="H2699" s="22" t="s">
        <v>587</v>
      </c>
      <c r="I2699" s="22">
        <v>1</v>
      </c>
      <c r="J2699" s="22">
        <v>0</v>
      </c>
      <c r="K2699" s="22">
        <v>0</v>
      </c>
      <c r="L2699" s="22">
        <v>0</v>
      </c>
      <c r="M2699" s="22" t="s">
        <v>2105</v>
      </c>
      <c r="N2699" s="22" t="s">
        <v>589</v>
      </c>
      <c r="O2699" s="22">
        <v>0</v>
      </c>
      <c r="P2699" s="22">
        <v>1</v>
      </c>
      <c r="Q2699" s="22">
        <v>0</v>
      </c>
      <c r="R2699">
        <f>IFERROR(IF(I2699=1,VLOOKUP(F2699,Lookup!$A$2:$B$15,2,FALSE),0),0.5)</f>
        <v>0.5</v>
      </c>
      <c r="S2699">
        <f>IF(K2699=1,1,IFERROR(IF(H2699="pass",VLOOKUP(F2699,[1]Lookup!$D$2:$E$26,2,FALSE),0),1.6))</f>
        <v>0</v>
      </c>
      <c r="T2699" s="6">
        <v>0</v>
      </c>
      <c r="U2699" s="6">
        <f t="shared" si="42"/>
        <v>0.5</v>
      </c>
      <c r="V2699" t="s">
        <v>63</v>
      </c>
    </row>
    <row r="2700" spans="1:22" hidden="1">
      <c r="A2700">
        <v>2008</v>
      </c>
      <c r="B2700" s="22">
        <v>1</v>
      </c>
      <c r="C2700" s="22" t="s">
        <v>21</v>
      </c>
      <c r="D2700" s="22" t="s">
        <v>12</v>
      </c>
      <c r="E2700" s="22">
        <v>66</v>
      </c>
      <c r="F2700" s="22">
        <v>34</v>
      </c>
      <c r="G2700" s="22" t="s">
        <v>2107</v>
      </c>
      <c r="H2700" s="22" t="s">
        <v>587</v>
      </c>
      <c r="I2700" s="22">
        <v>1</v>
      </c>
      <c r="J2700" s="22">
        <v>0</v>
      </c>
      <c r="K2700" s="22">
        <v>0</v>
      </c>
      <c r="L2700" s="22">
        <v>0</v>
      </c>
      <c r="M2700" s="22" t="s">
        <v>2105</v>
      </c>
      <c r="N2700" s="22" t="s">
        <v>589</v>
      </c>
      <c r="O2700" s="22">
        <v>0</v>
      </c>
      <c r="P2700" s="22">
        <v>1</v>
      </c>
      <c r="Q2700" s="22">
        <v>0</v>
      </c>
      <c r="R2700">
        <f>IFERROR(IF(I2700=1,VLOOKUP(F2700,Lookup!$A$2:$B$15,2,FALSE),0),0.5)</f>
        <v>0.5</v>
      </c>
      <c r="S2700">
        <f>IF(K2700=1,1,IFERROR(IF(H2700="pass",VLOOKUP(F2700,[1]Lookup!$D$2:$E$26,2,FALSE),0),1.6))</f>
        <v>0</v>
      </c>
      <c r="T2700" s="6">
        <v>0</v>
      </c>
      <c r="U2700" s="6">
        <f t="shared" si="42"/>
        <v>0.5</v>
      </c>
      <c r="V2700" t="s">
        <v>63</v>
      </c>
    </row>
    <row r="2701" spans="1:22" hidden="1">
      <c r="A2701">
        <v>2011</v>
      </c>
      <c r="B2701" s="22">
        <v>1</v>
      </c>
      <c r="C2701" s="22" t="s">
        <v>12</v>
      </c>
      <c r="D2701" s="22" t="s">
        <v>21</v>
      </c>
      <c r="E2701" s="22">
        <v>78</v>
      </c>
      <c r="F2701" s="22">
        <v>22</v>
      </c>
      <c r="G2701" s="22" t="s">
        <v>2110</v>
      </c>
      <c r="H2701" s="22" t="s">
        <v>587</v>
      </c>
      <c r="I2701" s="22">
        <v>1</v>
      </c>
      <c r="J2701" s="22">
        <v>0</v>
      </c>
      <c r="K2701" s="22">
        <v>0</v>
      </c>
      <c r="L2701" s="22">
        <v>0</v>
      </c>
      <c r="M2701" s="22" t="s">
        <v>2103</v>
      </c>
      <c r="N2701" s="22" t="s">
        <v>589</v>
      </c>
      <c r="O2701" s="22">
        <v>0</v>
      </c>
      <c r="P2701" s="22">
        <v>1</v>
      </c>
      <c r="Q2701" s="22">
        <v>0</v>
      </c>
      <c r="R2701">
        <f>IFERROR(IF(I2701=1,VLOOKUP(F2701,Lookup!$A$2:$B$15,2,FALSE),0),0.5)</f>
        <v>0.5</v>
      </c>
      <c r="S2701">
        <f>IF(K2701=1,1,IFERROR(IF(H2701="pass",VLOOKUP(F2701,[1]Lookup!$D$2:$E$26,2,FALSE),0),1.6))</f>
        <v>0</v>
      </c>
      <c r="T2701" s="6">
        <v>0</v>
      </c>
      <c r="U2701" s="6">
        <f t="shared" si="42"/>
        <v>0.5</v>
      </c>
      <c r="V2701" t="s">
        <v>585</v>
      </c>
    </row>
    <row r="2702" spans="1:22" hidden="1">
      <c r="A2702">
        <v>2022</v>
      </c>
      <c r="B2702" s="22">
        <v>1</v>
      </c>
      <c r="C2702" s="22" t="s">
        <v>12</v>
      </c>
      <c r="D2702" s="22" t="s">
        <v>21</v>
      </c>
      <c r="E2702" s="22">
        <v>85</v>
      </c>
      <c r="F2702" s="22">
        <v>15</v>
      </c>
      <c r="G2702" s="22" t="s">
        <v>2120</v>
      </c>
      <c r="H2702" s="22" t="s">
        <v>587</v>
      </c>
      <c r="I2702" s="22">
        <v>1</v>
      </c>
      <c r="J2702" s="22">
        <v>0</v>
      </c>
      <c r="K2702" s="22">
        <v>0</v>
      </c>
      <c r="L2702" s="22">
        <v>0</v>
      </c>
      <c r="M2702" s="22" t="s">
        <v>2097</v>
      </c>
      <c r="N2702" s="22" t="s">
        <v>589</v>
      </c>
      <c r="O2702" s="22">
        <v>0</v>
      </c>
      <c r="P2702" s="22">
        <v>1</v>
      </c>
      <c r="Q2702" s="22">
        <v>0</v>
      </c>
      <c r="R2702">
        <f>IFERROR(IF(I2702=1,VLOOKUP(F2702,Lookup!$A$2:$B$15,2,FALSE),0),0.5)</f>
        <v>0.5</v>
      </c>
      <c r="S2702">
        <f>IF(K2702=1,1,IFERROR(IF(H2702="pass",VLOOKUP(F2702,[1]Lookup!$D$2:$E$26,2,FALSE),0),1.6))</f>
        <v>0</v>
      </c>
      <c r="T2702" s="6">
        <v>0</v>
      </c>
      <c r="U2702" s="6">
        <f t="shared" si="42"/>
        <v>0.5</v>
      </c>
      <c r="V2702" t="s">
        <v>538</v>
      </c>
    </row>
    <row r="2703" spans="1:22" hidden="1">
      <c r="A2703">
        <v>2023</v>
      </c>
      <c r="B2703" s="22">
        <v>1</v>
      </c>
      <c r="C2703" s="22" t="s">
        <v>12</v>
      </c>
      <c r="D2703" s="22" t="s">
        <v>21</v>
      </c>
      <c r="E2703" s="22">
        <v>79</v>
      </c>
      <c r="F2703" s="22">
        <v>21</v>
      </c>
      <c r="G2703" s="22" t="s">
        <v>2121</v>
      </c>
      <c r="H2703" s="22" t="s">
        <v>587</v>
      </c>
      <c r="I2703" s="22">
        <v>1</v>
      </c>
      <c r="J2703" s="22">
        <v>0</v>
      </c>
      <c r="K2703" s="22">
        <v>0</v>
      </c>
      <c r="L2703" s="22">
        <v>0</v>
      </c>
      <c r="M2703" s="22" t="s">
        <v>2097</v>
      </c>
      <c r="N2703" s="22" t="s">
        <v>589</v>
      </c>
      <c r="O2703" s="22">
        <v>0</v>
      </c>
      <c r="P2703" s="22">
        <v>1</v>
      </c>
      <c r="Q2703" s="22">
        <v>0</v>
      </c>
      <c r="R2703">
        <f>IFERROR(IF(I2703=1,VLOOKUP(F2703,Lookup!$A$2:$B$15,2,FALSE),0),0.5)</f>
        <v>0.5</v>
      </c>
      <c r="S2703">
        <f>IF(K2703=1,1,IFERROR(IF(H2703="pass",VLOOKUP(F2703,[1]Lookup!$D$2:$E$26,2,FALSE),0),1.6))</f>
        <v>0</v>
      </c>
      <c r="T2703" s="6">
        <v>0</v>
      </c>
      <c r="U2703" s="6">
        <f t="shared" si="42"/>
        <v>0.5</v>
      </c>
      <c r="V2703" t="s">
        <v>538</v>
      </c>
    </row>
    <row r="2704" spans="1:22" hidden="1">
      <c r="A2704">
        <v>2024</v>
      </c>
      <c r="B2704" s="22">
        <v>1</v>
      </c>
      <c r="C2704" s="22" t="s">
        <v>12</v>
      </c>
      <c r="D2704" s="22" t="s">
        <v>21</v>
      </c>
      <c r="E2704" s="22">
        <v>77</v>
      </c>
      <c r="F2704" s="22">
        <v>23</v>
      </c>
      <c r="G2704" s="22" t="s">
        <v>2122</v>
      </c>
      <c r="H2704" s="22" t="s">
        <v>587</v>
      </c>
      <c r="I2704" s="22">
        <v>1</v>
      </c>
      <c r="J2704" s="22">
        <v>0</v>
      </c>
      <c r="K2704" s="22">
        <v>0</v>
      </c>
      <c r="L2704" s="22">
        <v>0</v>
      </c>
      <c r="M2704" s="22" t="s">
        <v>2103</v>
      </c>
      <c r="N2704" s="22" t="s">
        <v>589</v>
      </c>
      <c r="O2704" s="22">
        <v>0</v>
      </c>
      <c r="P2704" s="22">
        <v>1</v>
      </c>
      <c r="Q2704" s="22">
        <v>0</v>
      </c>
      <c r="R2704">
        <f>IFERROR(IF(I2704=1,VLOOKUP(F2704,Lookup!$A$2:$B$15,2,FALSE),0),0.5)</f>
        <v>0.5</v>
      </c>
      <c r="S2704">
        <f>IF(K2704=1,1,IFERROR(IF(H2704="pass",VLOOKUP(F2704,[1]Lookup!$D$2:$E$26,2,FALSE),0),1.6))</f>
        <v>0</v>
      </c>
      <c r="T2704" s="6">
        <v>0</v>
      </c>
      <c r="U2704" s="6">
        <f t="shared" si="42"/>
        <v>0.5</v>
      </c>
      <c r="V2704" t="s">
        <v>585</v>
      </c>
    </row>
    <row r="2705" spans="1:22" hidden="1">
      <c r="A2705">
        <v>2025</v>
      </c>
      <c r="B2705" s="22">
        <v>1</v>
      </c>
      <c r="C2705" s="22" t="s">
        <v>12</v>
      </c>
      <c r="D2705" s="22" t="s">
        <v>21</v>
      </c>
      <c r="E2705" s="22">
        <v>75</v>
      </c>
      <c r="F2705" s="22">
        <v>25</v>
      </c>
      <c r="G2705" s="22" t="s">
        <v>2123</v>
      </c>
      <c r="H2705" s="22" t="s">
        <v>587</v>
      </c>
      <c r="I2705" s="22">
        <v>1</v>
      </c>
      <c r="J2705" s="22">
        <v>0</v>
      </c>
      <c r="K2705" s="22">
        <v>0</v>
      </c>
      <c r="L2705" s="22">
        <v>0</v>
      </c>
      <c r="M2705" s="22" t="s">
        <v>1208</v>
      </c>
      <c r="N2705" s="22" t="s">
        <v>589</v>
      </c>
      <c r="O2705" s="22">
        <v>0</v>
      </c>
      <c r="P2705" s="22">
        <v>1</v>
      </c>
      <c r="Q2705" s="22">
        <v>0</v>
      </c>
      <c r="R2705">
        <f>IFERROR(IF(I2705=1,VLOOKUP(F2705,Lookup!$A$2:$B$15,2,FALSE),0),0.5)</f>
        <v>0.5</v>
      </c>
      <c r="S2705">
        <f>IF(K2705=1,1,IFERROR(IF(H2705="pass",VLOOKUP(F2705,[1]Lookup!$D$2:$E$26,2,FALSE),0),1.6))</f>
        <v>0</v>
      </c>
      <c r="T2705" s="6">
        <v>0</v>
      </c>
      <c r="U2705" s="6">
        <f t="shared" si="42"/>
        <v>0.5</v>
      </c>
      <c r="V2705" t="s">
        <v>369</v>
      </c>
    </row>
    <row r="2706" spans="1:22" hidden="1">
      <c r="A2706">
        <v>2030</v>
      </c>
      <c r="B2706" s="22">
        <v>1</v>
      </c>
      <c r="C2706" s="22" t="s">
        <v>21</v>
      </c>
      <c r="D2706" s="22" t="s">
        <v>12</v>
      </c>
      <c r="E2706" s="22">
        <v>85</v>
      </c>
      <c r="F2706" s="22">
        <v>15</v>
      </c>
      <c r="G2706" s="22" t="s">
        <v>2127</v>
      </c>
      <c r="H2706" s="22" t="s">
        <v>587</v>
      </c>
      <c r="I2706" s="22">
        <v>1</v>
      </c>
      <c r="J2706" s="22">
        <v>0</v>
      </c>
      <c r="K2706" s="22">
        <v>0</v>
      </c>
      <c r="L2706" s="22">
        <v>0</v>
      </c>
      <c r="M2706" s="22" t="s">
        <v>2105</v>
      </c>
      <c r="N2706" s="22" t="s">
        <v>589</v>
      </c>
      <c r="O2706" s="22">
        <v>0</v>
      </c>
      <c r="P2706" s="22">
        <v>1</v>
      </c>
      <c r="Q2706" s="22">
        <v>0</v>
      </c>
      <c r="R2706">
        <f>IFERROR(IF(I2706=1,VLOOKUP(F2706,Lookup!$A$2:$B$15,2,FALSE),0),0.5)</f>
        <v>0.5</v>
      </c>
      <c r="S2706">
        <f>IF(K2706=1,1,IFERROR(IF(H2706="pass",VLOOKUP(F2706,[1]Lookup!$D$2:$E$26,2,FALSE),0),1.6))</f>
        <v>0</v>
      </c>
      <c r="T2706" s="6">
        <v>0</v>
      </c>
      <c r="U2706" s="6">
        <f t="shared" si="42"/>
        <v>0.5</v>
      </c>
      <c r="V2706" t="s">
        <v>63</v>
      </c>
    </row>
    <row r="2707" spans="1:22" hidden="1">
      <c r="A2707">
        <v>2034</v>
      </c>
      <c r="B2707" s="22">
        <v>1</v>
      </c>
      <c r="C2707" s="22" t="s">
        <v>21</v>
      </c>
      <c r="D2707" s="22" t="s">
        <v>12</v>
      </c>
      <c r="E2707" s="22">
        <v>72</v>
      </c>
      <c r="F2707" s="22">
        <v>28</v>
      </c>
      <c r="G2707" s="22" t="s">
        <v>2130</v>
      </c>
      <c r="H2707" s="22" t="s">
        <v>587</v>
      </c>
      <c r="I2707" s="22">
        <v>1</v>
      </c>
      <c r="J2707" s="22">
        <v>0</v>
      </c>
      <c r="K2707" s="22">
        <v>0</v>
      </c>
      <c r="L2707" s="22">
        <v>0</v>
      </c>
      <c r="M2707" s="22" t="s">
        <v>2105</v>
      </c>
      <c r="N2707" s="22" t="s">
        <v>589</v>
      </c>
      <c r="O2707" s="22">
        <v>0</v>
      </c>
      <c r="P2707" s="22">
        <v>1</v>
      </c>
      <c r="Q2707" s="22">
        <v>0</v>
      </c>
      <c r="R2707">
        <f>IFERROR(IF(I2707=1,VLOOKUP(F2707,Lookup!$A$2:$B$15,2,FALSE),0),0.5)</f>
        <v>0.5</v>
      </c>
      <c r="S2707">
        <f>IF(K2707=1,1,IFERROR(IF(H2707="pass",VLOOKUP(F2707,[1]Lookup!$D$2:$E$26,2,FALSE),0),1.6))</f>
        <v>0</v>
      </c>
      <c r="T2707" s="6">
        <v>0</v>
      </c>
      <c r="U2707" s="6">
        <f t="shared" si="42"/>
        <v>0.5</v>
      </c>
      <c r="V2707" t="s">
        <v>63</v>
      </c>
    </row>
    <row r="2708" spans="1:22" hidden="1">
      <c r="A2708">
        <v>2039</v>
      </c>
      <c r="B2708" s="22">
        <v>1</v>
      </c>
      <c r="C2708" s="22" t="s">
        <v>21</v>
      </c>
      <c r="D2708" s="22" t="s">
        <v>12</v>
      </c>
      <c r="E2708" s="22">
        <v>13</v>
      </c>
      <c r="F2708" s="22">
        <v>87</v>
      </c>
      <c r="G2708" s="22" t="s">
        <v>2136</v>
      </c>
      <c r="H2708" s="22" t="s">
        <v>587</v>
      </c>
      <c r="I2708" s="22">
        <v>1</v>
      </c>
      <c r="J2708" s="22">
        <v>0</v>
      </c>
      <c r="K2708" s="22">
        <v>0</v>
      </c>
      <c r="L2708" s="22">
        <v>0</v>
      </c>
      <c r="M2708" s="22" t="s">
        <v>2105</v>
      </c>
      <c r="N2708" s="22" t="s">
        <v>589</v>
      </c>
      <c r="O2708" s="22">
        <v>0</v>
      </c>
      <c r="P2708" s="22">
        <v>1</v>
      </c>
      <c r="Q2708" s="22">
        <v>0</v>
      </c>
      <c r="R2708">
        <f>IFERROR(IF(I2708=1,VLOOKUP(F2708,Lookup!$A$2:$B$15,2,FALSE),0),0.5)</f>
        <v>0.6</v>
      </c>
      <c r="S2708">
        <f>IF(K2708=1,1,IFERROR(IF(H2708="pass",VLOOKUP(F2708,[1]Lookup!$D$2:$E$26,2,FALSE),0),1.6))</f>
        <v>0</v>
      </c>
      <c r="T2708" s="6">
        <v>0</v>
      </c>
      <c r="U2708" s="6">
        <f t="shared" si="42"/>
        <v>0.6</v>
      </c>
      <c r="V2708" t="s">
        <v>63</v>
      </c>
    </row>
    <row r="2709" spans="1:22" hidden="1">
      <c r="A2709">
        <v>2040</v>
      </c>
      <c r="B2709" s="22">
        <v>1</v>
      </c>
      <c r="C2709" s="22" t="s">
        <v>21</v>
      </c>
      <c r="D2709" s="22" t="s">
        <v>12</v>
      </c>
      <c r="E2709" s="22">
        <v>6</v>
      </c>
      <c r="F2709" s="22">
        <v>94</v>
      </c>
      <c r="G2709" s="22" t="s">
        <v>2137</v>
      </c>
      <c r="H2709" s="22" t="s">
        <v>587</v>
      </c>
      <c r="I2709" s="22">
        <v>1</v>
      </c>
      <c r="J2709" s="22">
        <v>0</v>
      </c>
      <c r="K2709" s="22">
        <v>0</v>
      </c>
      <c r="L2709" s="22">
        <v>0</v>
      </c>
      <c r="M2709" s="22" t="s">
        <v>2105</v>
      </c>
      <c r="N2709" s="22" t="s">
        <v>589</v>
      </c>
      <c r="O2709" s="22">
        <v>0</v>
      </c>
      <c r="P2709" s="22">
        <v>1</v>
      </c>
      <c r="Q2709" s="22">
        <v>0</v>
      </c>
      <c r="R2709">
        <f>IFERROR(IF(I2709=1,VLOOKUP(F2709,Lookup!$A$2:$B$15,2,FALSE),0),0.5)</f>
        <v>1.3</v>
      </c>
      <c r="S2709">
        <f>IF(K2709=1,1,IFERROR(IF(H2709="pass",VLOOKUP(F2709,[1]Lookup!$D$2:$E$26,2,FALSE),0),1.6))</f>
        <v>0</v>
      </c>
      <c r="T2709" s="6">
        <v>0</v>
      </c>
      <c r="U2709" s="6">
        <f t="shared" si="42"/>
        <v>1.3</v>
      </c>
      <c r="V2709" t="s">
        <v>63</v>
      </c>
    </row>
    <row r="2710" spans="1:22" hidden="1">
      <c r="A2710">
        <v>2041</v>
      </c>
      <c r="B2710" s="22">
        <v>1</v>
      </c>
      <c r="C2710" s="22" t="s">
        <v>21</v>
      </c>
      <c r="D2710" s="22" t="s">
        <v>12</v>
      </c>
      <c r="E2710" s="22">
        <v>4</v>
      </c>
      <c r="F2710" s="22">
        <v>96</v>
      </c>
      <c r="G2710" s="22" t="s">
        <v>2138</v>
      </c>
      <c r="H2710" s="22" t="s">
        <v>587</v>
      </c>
      <c r="I2710" s="22">
        <v>1</v>
      </c>
      <c r="J2710" s="22">
        <v>0</v>
      </c>
      <c r="K2710" s="22">
        <v>0</v>
      </c>
      <c r="L2710" s="22">
        <v>0</v>
      </c>
      <c r="M2710" s="22" t="s">
        <v>2139</v>
      </c>
      <c r="N2710" s="22" t="s">
        <v>589</v>
      </c>
      <c r="O2710" s="22">
        <v>0</v>
      </c>
      <c r="P2710" s="22">
        <v>1</v>
      </c>
      <c r="Q2710" s="22">
        <v>0</v>
      </c>
      <c r="R2710">
        <f>IFERROR(IF(I2710=1,VLOOKUP(F2710,Lookup!$A$2:$B$15,2,FALSE),0),0.5)</f>
        <v>1.8</v>
      </c>
      <c r="S2710">
        <f>IF(K2710=1,1,IFERROR(IF(H2710="pass",VLOOKUP(F2710,[1]Lookup!$D$2:$E$26,2,FALSE),0),1.6))</f>
        <v>0</v>
      </c>
      <c r="T2710" s="6">
        <v>0</v>
      </c>
      <c r="U2710" s="6">
        <f t="shared" si="42"/>
        <v>1.8</v>
      </c>
      <c r="V2710" t="s">
        <v>533</v>
      </c>
    </row>
    <row r="2711" spans="1:22" hidden="1">
      <c r="A2711">
        <v>2042</v>
      </c>
      <c r="B2711" s="22">
        <v>1</v>
      </c>
      <c r="C2711" s="22" t="s">
        <v>12</v>
      </c>
      <c r="D2711" s="22" t="s">
        <v>21</v>
      </c>
      <c r="E2711" s="22">
        <v>91</v>
      </c>
      <c r="F2711" s="22">
        <v>9</v>
      </c>
      <c r="G2711" s="22" t="s">
        <v>2140</v>
      </c>
      <c r="H2711" s="22" t="s">
        <v>587</v>
      </c>
      <c r="I2711" s="22">
        <v>1</v>
      </c>
      <c r="J2711" s="22">
        <v>0</v>
      </c>
      <c r="K2711" s="22">
        <v>0</v>
      </c>
      <c r="L2711" s="22">
        <v>0</v>
      </c>
      <c r="M2711" s="22" t="s">
        <v>2097</v>
      </c>
      <c r="N2711" s="22" t="s">
        <v>589</v>
      </c>
      <c r="O2711" s="22">
        <v>0</v>
      </c>
      <c r="P2711" s="22">
        <v>1</v>
      </c>
      <c r="Q2711" s="22">
        <v>0</v>
      </c>
      <c r="R2711">
        <f>IFERROR(IF(I2711=1,VLOOKUP(F2711,Lookup!$A$2:$B$15,2,FALSE),0),0.5)</f>
        <v>0.5</v>
      </c>
      <c r="S2711">
        <f>IF(K2711=1,1,IFERROR(IF(H2711="pass",VLOOKUP(F2711,[1]Lookup!$D$2:$E$26,2,FALSE),0),1.6))</f>
        <v>0</v>
      </c>
      <c r="T2711" s="6">
        <v>0</v>
      </c>
      <c r="U2711" s="6">
        <f t="shared" si="42"/>
        <v>0.5</v>
      </c>
      <c r="V2711" t="s">
        <v>538</v>
      </c>
    </row>
    <row r="2712" spans="1:22" hidden="1">
      <c r="A2712">
        <v>2049</v>
      </c>
      <c r="B2712" s="22">
        <v>1</v>
      </c>
      <c r="C2712" s="22" t="s">
        <v>21</v>
      </c>
      <c r="D2712" s="22" t="s">
        <v>12</v>
      </c>
      <c r="E2712" s="22">
        <v>6</v>
      </c>
      <c r="F2712" s="22">
        <v>94</v>
      </c>
      <c r="G2712" s="22" t="s">
        <v>2146</v>
      </c>
      <c r="H2712" s="22" t="s">
        <v>587</v>
      </c>
      <c r="I2712" s="22">
        <v>1</v>
      </c>
      <c r="J2712" s="22">
        <v>0</v>
      </c>
      <c r="K2712" s="22">
        <v>0</v>
      </c>
      <c r="L2712" s="22">
        <v>0</v>
      </c>
      <c r="M2712" s="22" t="s">
        <v>2105</v>
      </c>
      <c r="N2712" s="22" t="s">
        <v>589</v>
      </c>
      <c r="O2712" s="22">
        <v>0</v>
      </c>
      <c r="P2712" s="22">
        <v>1</v>
      </c>
      <c r="Q2712" s="22">
        <v>0</v>
      </c>
      <c r="R2712">
        <f>IFERROR(IF(I2712=1,VLOOKUP(F2712,Lookup!$A$2:$B$15,2,FALSE),0),0.5)</f>
        <v>1.3</v>
      </c>
      <c r="S2712">
        <f>IF(K2712=1,1,IFERROR(IF(H2712="pass",VLOOKUP(F2712,[1]Lookup!$D$2:$E$26,2,FALSE),0),1.6))</f>
        <v>0</v>
      </c>
      <c r="T2712" s="6">
        <v>0</v>
      </c>
      <c r="U2712" s="6">
        <f t="shared" si="42"/>
        <v>1.3</v>
      </c>
      <c r="V2712" t="s">
        <v>63</v>
      </c>
    </row>
    <row r="2713" spans="1:22" hidden="1">
      <c r="A2713">
        <v>2061</v>
      </c>
      <c r="B2713" s="22">
        <v>1</v>
      </c>
      <c r="C2713" s="22" t="s">
        <v>12</v>
      </c>
      <c r="D2713" s="22" t="s">
        <v>21</v>
      </c>
      <c r="E2713" s="22">
        <v>42</v>
      </c>
      <c r="F2713" s="22">
        <v>58</v>
      </c>
      <c r="G2713" s="22" t="s">
        <v>2154</v>
      </c>
      <c r="H2713" s="22" t="s">
        <v>587</v>
      </c>
      <c r="I2713" s="22">
        <v>1</v>
      </c>
      <c r="J2713" s="22">
        <v>0</v>
      </c>
      <c r="K2713" s="22">
        <v>0</v>
      </c>
      <c r="L2713" s="22">
        <v>0</v>
      </c>
      <c r="M2713" s="22" t="s">
        <v>2097</v>
      </c>
      <c r="N2713" s="22" t="s">
        <v>589</v>
      </c>
      <c r="O2713" s="22">
        <v>0</v>
      </c>
      <c r="P2713" s="22">
        <v>1</v>
      </c>
      <c r="Q2713" s="22">
        <v>0</v>
      </c>
      <c r="R2713">
        <f>IFERROR(IF(I2713=1,VLOOKUP(F2713,Lookup!$A$2:$B$15,2,FALSE),0),0.5)</f>
        <v>0.5</v>
      </c>
      <c r="S2713">
        <f>IF(K2713=1,1,IFERROR(IF(H2713="pass",VLOOKUP(F2713,[1]Lookup!$D$2:$E$26,2,FALSE),0),1.6))</f>
        <v>0</v>
      </c>
      <c r="T2713" s="6">
        <v>0</v>
      </c>
      <c r="U2713" s="6">
        <f t="shared" si="42"/>
        <v>0.5</v>
      </c>
      <c r="V2713" t="s">
        <v>538</v>
      </c>
    </row>
    <row r="2714" spans="1:22" hidden="1">
      <c r="A2714">
        <v>2069</v>
      </c>
      <c r="B2714" s="22">
        <v>1</v>
      </c>
      <c r="C2714" s="22" t="s">
        <v>21</v>
      </c>
      <c r="D2714" s="22" t="s">
        <v>12</v>
      </c>
      <c r="E2714" s="22">
        <v>62</v>
      </c>
      <c r="F2714" s="22">
        <v>38</v>
      </c>
      <c r="G2714" s="22" t="s">
        <v>2160</v>
      </c>
      <c r="H2714" s="22" t="s">
        <v>587</v>
      </c>
      <c r="I2714" s="22">
        <v>1</v>
      </c>
      <c r="J2714" s="22">
        <v>0</v>
      </c>
      <c r="K2714" s="22">
        <v>0</v>
      </c>
      <c r="L2714" s="22">
        <v>0</v>
      </c>
      <c r="M2714" s="22" t="s">
        <v>2105</v>
      </c>
      <c r="N2714" s="22" t="s">
        <v>589</v>
      </c>
      <c r="O2714" s="22">
        <v>0</v>
      </c>
      <c r="P2714" s="22">
        <v>1</v>
      </c>
      <c r="Q2714" s="22">
        <v>0</v>
      </c>
      <c r="R2714">
        <f>IFERROR(IF(I2714=1,VLOOKUP(F2714,Lookup!$A$2:$B$15,2,FALSE),0),0.5)</f>
        <v>0.5</v>
      </c>
      <c r="S2714">
        <f>IF(K2714=1,1,IFERROR(IF(H2714="pass",VLOOKUP(F2714,[1]Lookup!$D$2:$E$26,2,FALSE),0),1.6))</f>
        <v>0</v>
      </c>
      <c r="T2714" s="6">
        <v>0</v>
      </c>
      <c r="U2714" s="6">
        <f t="shared" si="42"/>
        <v>0.5</v>
      </c>
      <c r="V2714" t="s">
        <v>63</v>
      </c>
    </row>
    <row r="2715" spans="1:22" hidden="1">
      <c r="A2715">
        <v>2077</v>
      </c>
      <c r="B2715" s="22">
        <v>1</v>
      </c>
      <c r="C2715" s="22" t="s">
        <v>21</v>
      </c>
      <c r="D2715" s="22" t="s">
        <v>12</v>
      </c>
      <c r="E2715" s="22">
        <v>5</v>
      </c>
      <c r="F2715" s="22">
        <v>95</v>
      </c>
      <c r="G2715" s="22" t="s">
        <v>2166</v>
      </c>
      <c r="H2715" s="22" t="s">
        <v>587</v>
      </c>
      <c r="I2715" s="22">
        <v>1</v>
      </c>
      <c r="J2715" s="22">
        <v>0</v>
      </c>
      <c r="K2715" s="22">
        <v>0</v>
      </c>
      <c r="L2715" s="22">
        <v>0</v>
      </c>
      <c r="M2715" s="22" t="s">
        <v>2139</v>
      </c>
      <c r="N2715" s="22" t="s">
        <v>589</v>
      </c>
      <c r="O2715" s="22">
        <v>0</v>
      </c>
      <c r="P2715" s="22">
        <v>1</v>
      </c>
      <c r="Q2715" s="22">
        <v>0</v>
      </c>
      <c r="R2715">
        <f>IFERROR(IF(I2715=1,VLOOKUP(F2715,Lookup!$A$2:$B$15,2,FALSE),0),0.5)</f>
        <v>1.4</v>
      </c>
      <c r="S2715">
        <f>IF(K2715=1,1,IFERROR(IF(H2715="pass",VLOOKUP(F2715,[1]Lookup!$D$2:$E$26,2,FALSE),0),1.6))</f>
        <v>0</v>
      </c>
      <c r="T2715" s="6">
        <v>0</v>
      </c>
      <c r="U2715" s="6">
        <f t="shared" si="42"/>
        <v>1.4</v>
      </c>
      <c r="V2715" t="s">
        <v>533</v>
      </c>
    </row>
    <row r="2716" spans="1:22" hidden="1">
      <c r="A2716">
        <v>2080</v>
      </c>
      <c r="B2716" s="22">
        <v>1</v>
      </c>
      <c r="C2716" s="22" t="s">
        <v>12</v>
      </c>
      <c r="D2716" s="22" t="s">
        <v>21</v>
      </c>
      <c r="E2716" s="22">
        <v>75</v>
      </c>
      <c r="F2716" s="22">
        <v>25</v>
      </c>
      <c r="G2716" s="22" t="s">
        <v>2167</v>
      </c>
      <c r="H2716" s="22" t="s">
        <v>587</v>
      </c>
      <c r="I2716" s="22">
        <v>1</v>
      </c>
      <c r="J2716" s="22">
        <v>0</v>
      </c>
      <c r="K2716" s="22">
        <v>0</v>
      </c>
      <c r="L2716" s="22">
        <v>0</v>
      </c>
      <c r="M2716" s="22" t="s">
        <v>1208</v>
      </c>
      <c r="N2716" s="22" t="s">
        <v>589</v>
      </c>
      <c r="O2716" s="22">
        <v>0</v>
      </c>
      <c r="P2716" s="22">
        <v>1</v>
      </c>
      <c r="Q2716" s="22">
        <v>0</v>
      </c>
      <c r="R2716">
        <f>IFERROR(IF(I2716=1,VLOOKUP(F2716,Lookup!$A$2:$B$15,2,FALSE),0),0.5)</f>
        <v>0.5</v>
      </c>
      <c r="S2716">
        <f>IF(K2716=1,1,IFERROR(IF(H2716="pass",VLOOKUP(F2716,[1]Lookup!$D$2:$E$26,2,FALSE),0),1.6))</f>
        <v>0</v>
      </c>
      <c r="T2716" s="6">
        <v>0</v>
      </c>
      <c r="U2716" s="6">
        <f t="shared" si="42"/>
        <v>0.5</v>
      </c>
      <c r="V2716" t="s">
        <v>369</v>
      </c>
    </row>
    <row r="2717" spans="1:22" hidden="1">
      <c r="A2717">
        <v>2084</v>
      </c>
      <c r="B2717" s="22">
        <v>1</v>
      </c>
      <c r="C2717" s="22" t="s">
        <v>21</v>
      </c>
      <c r="D2717" s="22" t="s">
        <v>12</v>
      </c>
      <c r="E2717" s="22">
        <v>79</v>
      </c>
      <c r="F2717" s="22">
        <v>21</v>
      </c>
      <c r="G2717" s="22" t="s">
        <v>2169</v>
      </c>
      <c r="H2717" s="22" t="s">
        <v>587</v>
      </c>
      <c r="I2717" s="22">
        <v>1</v>
      </c>
      <c r="J2717" s="22">
        <v>0</v>
      </c>
      <c r="K2717" s="22">
        <v>0</v>
      </c>
      <c r="L2717" s="22">
        <v>0</v>
      </c>
      <c r="M2717" s="22" t="s">
        <v>2105</v>
      </c>
      <c r="N2717" s="22" t="s">
        <v>589</v>
      </c>
      <c r="O2717" s="22">
        <v>0</v>
      </c>
      <c r="P2717" s="22">
        <v>1</v>
      </c>
      <c r="Q2717" s="22">
        <v>0</v>
      </c>
      <c r="R2717">
        <f>IFERROR(IF(I2717=1,VLOOKUP(F2717,Lookup!$A$2:$B$15,2,FALSE),0),0.5)</f>
        <v>0.5</v>
      </c>
      <c r="S2717">
        <f>IF(K2717=1,1,IFERROR(IF(H2717="pass",VLOOKUP(F2717,[1]Lookup!$D$2:$E$26,2,FALSE),0),1.6))</f>
        <v>0</v>
      </c>
      <c r="T2717" s="6">
        <v>0</v>
      </c>
      <c r="U2717" s="6">
        <f t="shared" si="42"/>
        <v>0.5</v>
      </c>
      <c r="V2717" t="s">
        <v>63</v>
      </c>
    </row>
    <row r="2718" spans="1:22" hidden="1">
      <c r="A2718">
        <v>2087</v>
      </c>
      <c r="B2718" s="22">
        <v>1</v>
      </c>
      <c r="C2718" s="22" t="s">
        <v>12</v>
      </c>
      <c r="D2718" s="22" t="s">
        <v>21</v>
      </c>
      <c r="E2718" s="22">
        <v>59</v>
      </c>
      <c r="F2718" s="22">
        <v>41</v>
      </c>
      <c r="G2718" s="22" t="s">
        <v>2170</v>
      </c>
      <c r="H2718" s="22" t="s">
        <v>587</v>
      </c>
      <c r="I2718" s="22">
        <v>1</v>
      </c>
      <c r="J2718" s="22">
        <v>0</v>
      </c>
      <c r="K2718" s="22">
        <v>0</v>
      </c>
      <c r="L2718" s="22">
        <v>0</v>
      </c>
      <c r="M2718" s="22" t="s">
        <v>2097</v>
      </c>
      <c r="N2718" s="22" t="s">
        <v>589</v>
      </c>
      <c r="O2718" s="22">
        <v>0</v>
      </c>
      <c r="P2718" s="22">
        <v>1</v>
      </c>
      <c r="Q2718" s="22">
        <v>0</v>
      </c>
      <c r="R2718">
        <f>IFERROR(IF(I2718=1,VLOOKUP(F2718,Lookup!$A$2:$B$15,2,FALSE),0),0.5)</f>
        <v>0.5</v>
      </c>
      <c r="S2718">
        <f>IF(K2718=1,1,IFERROR(IF(H2718="pass",VLOOKUP(F2718,[1]Lookup!$D$2:$E$26,2,FALSE),0),1.6))</f>
        <v>0</v>
      </c>
      <c r="T2718" s="6">
        <v>0</v>
      </c>
      <c r="U2718" s="6">
        <f t="shared" si="42"/>
        <v>0.5</v>
      </c>
      <c r="V2718" t="s">
        <v>538</v>
      </c>
    </row>
    <row r="2719" spans="1:22" hidden="1">
      <c r="A2719">
        <v>2094</v>
      </c>
      <c r="B2719" s="22">
        <v>1</v>
      </c>
      <c r="C2719" s="22" t="s">
        <v>21</v>
      </c>
      <c r="D2719" s="22" t="s">
        <v>12</v>
      </c>
      <c r="E2719" s="22">
        <v>84</v>
      </c>
      <c r="F2719" s="22">
        <v>16</v>
      </c>
      <c r="G2719" s="22" t="s">
        <v>2175</v>
      </c>
      <c r="H2719" s="22" t="s">
        <v>587</v>
      </c>
      <c r="I2719" s="22">
        <v>1</v>
      </c>
      <c r="J2719" s="22">
        <v>0</v>
      </c>
      <c r="K2719" s="22">
        <v>0</v>
      </c>
      <c r="L2719" s="22">
        <v>0</v>
      </c>
      <c r="M2719" s="22" t="s">
        <v>2105</v>
      </c>
      <c r="N2719" s="22" t="s">
        <v>589</v>
      </c>
      <c r="O2719" s="22">
        <v>0</v>
      </c>
      <c r="P2719" s="22">
        <v>1</v>
      </c>
      <c r="Q2719" s="22">
        <v>0</v>
      </c>
      <c r="R2719">
        <f>IFERROR(IF(I2719=1,VLOOKUP(F2719,Lookup!$A$2:$B$15,2,FALSE),0),0.5)</f>
        <v>0.5</v>
      </c>
      <c r="S2719">
        <f>IF(K2719=1,1,IFERROR(IF(H2719="pass",VLOOKUP(F2719,[1]Lookup!$D$2:$E$26,2,FALSE),0),1.6))</f>
        <v>0</v>
      </c>
      <c r="T2719" s="6">
        <v>0</v>
      </c>
      <c r="U2719" s="6">
        <f t="shared" si="42"/>
        <v>0.5</v>
      </c>
      <c r="V2719" t="s">
        <v>63</v>
      </c>
    </row>
    <row r="2720" spans="1:22" hidden="1">
      <c r="A2720">
        <v>2104</v>
      </c>
      <c r="B2720" s="22">
        <v>1</v>
      </c>
      <c r="C2720" s="22" t="s">
        <v>21</v>
      </c>
      <c r="D2720" s="22" t="s">
        <v>12</v>
      </c>
      <c r="E2720" s="22">
        <v>74</v>
      </c>
      <c r="F2720" s="22">
        <v>26</v>
      </c>
      <c r="G2720" s="22" t="s">
        <v>2183</v>
      </c>
      <c r="H2720" s="22" t="s">
        <v>587</v>
      </c>
      <c r="I2720" s="22">
        <v>1</v>
      </c>
      <c r="J2720" s="22">
        <v>0</v>
      </c>
      <c r="K2720" s="22">
        <v>0</v>
      </c>
      <c r="L2720" s="22">
        <v>0</v>
      </c>
      <c r="M2720" s="22" t="s">
        <v>2105</v>
      </c>
      <c r="N2720" s="22" t="s">
        <v>589</v>
      </c>
      <c r="O2720" s="22">
        <v>0</v>
      </c>
      <c r="P2720" s="22">
        <v>1</v>
      </c>
      <c r="Q2720" s="22">
        <v>0</v>
      </c>
      <c r="R2720">
        <f>IFERROR(IF(I2720=1,VLOOKUP(F2720,Lookup!$A$2:$B$15,2,FALSE),0),0.5)</f>
        <v>0.5</v>
      </c>
      <c r="S2720">
        <f>IF(K2720=1,1,IFERROR(IF(H2720="pass",VLOOKUP(F2720,[1]Lookup!$D$2:$E$26,2,FALSE),0),1.6))</f>
        <v>0</v>
      </c>
      <c r="T2720" s="6">
        <v>0</v>
      </c>
      <c r="U2720" s="6">
        <f t="shared" si="42"/>
        <v>0.5</v>
      </c>
      <c r="V2720" t="s">
        <v>63</v>
      </c>
    </row>
    <row r="2721" spans="1:22" hidden="1">
      <c r="A2721">
        <v>2109</v>
      </c>
      <c r="B2721" s="22">
        <v>1</v>
      </c>
      <c r="C2721" s="22" t="s">
        <v>12</v>
      </c>
      <c r="D2721" s="22" t="s">
        <v>21</v>
      </c>
      <c r="E2721" s="22">
        <v>70</v>
      </c>
      <c r="F2721" s="22">
        <v>30</v>
      </c>
      <c r="G2721" s="22" t="s">
        <v>2186</v>
      </c>
      <c r="H2721" s="22" t="s">
        <v>587</v>
      </c>
      <c r="I2721" s="22">
        <v>1</v>
      </c>
      <c r="J2721" s="22">
        <v>0</v>
      </c>
      <c r="K2721" s="22">
        <v>0</v>
      </c>
      <c r="L2721" s="22">
        <v>0</v>
      </c>
      <c r="M2721" s="22" t="s">
        <v>2103</v>
      </c>
      <c r="N2721" s="22" t="s">
        <v>589</v>
      </c>
      <c r="O2721" s="22">
        <v>0</v>
      </c>
      <c r="P2721" s="22">
        <v>1</v>
      </c>
      <c r="Q2721" s="22">
        <v>0</v>
      </c>
      <c r="R2721">
        <f>IFERROR(IF(I2721=1,VLOOKUP(F2721,Lookup!$A$2:$B$15,2,FALSE),0),0.5)</f>
        <v>0.5</v>
      </c>
      <c r="S2721">
        <f>IF(K2721=1,1,IFERROR(IF(H2721="pass",VLOOKUP(F2721,[1]Lookup!$D$2:$E$26,2,FALSE),0),1.6))</f>
        <v>0</v>
      </c>
      <c r="T2721" s="6">
        <v>0</v>
      </c>
      <c r="U2721" s="6">
        <f t="shared" si="42"/>
        <v>0.5</v>
      </c>
      <c r="V2721" t="s">
        <v>585</v>
      </c>
    </row>
    <row r="2722" spans="1:22" hidden="1">
      <c r="A2722">
        <v>2112</v>
      </c>
      <c r="B2722" s="22">
        <v>1</v>
      </c>
      <c r="C2722" s="22" t="s">
        <v>12</v>
      </c>
      <c r="D2722" s="22" t="s">
        <v>21</v>
      </c>
      <c r="E2722" s="22">
        <v>42</v>
      </c>
      <c r="F2722" s="22">
        <v>58</v>
      </c>
      <c r="G2722" s="22" t="s">
        <v>2189</v>
      </c>
      <c r="H2722" s="22" t="s">
        <v>587</v>
      </c>
      <c r="I2722" s="22">
        <v>1</v>
      </c>
      <c r="J2722" s="22">
        <v>0</v>
      </c>
      <c r="K2722" s="22">
        <v>0</v>
      </c>
      <c r="L2722" s="22">
        <v>0</v>
      </c>
      <c r="M2722" s="22" t="s">
        <v>2103</v>
      </c>
      <c r="N2722" s="22" t="s">
        <v>589</v>
      </c>
      <c r="O2722" s="22">
        <v>0</v>
      </c>
      <c r="P2722" s="22">
        <v>1</v>
      </c>
      <c r="Q2722" s="22">
        <v>0</v>
      </c>
      <c r="R2722">
        <f>IFERROR(IF(I2722=1,VLOOKUP(F2722,Lookup!$A$2:$B$15,2,FALSE),0),0.5)</f>
        <v>0.5</v>
      </c>
      <c r="S2722">
        <f>IF(K2722=1,1,IFERROR(IF(H2722="pass",VLOOKUP(F2722,[1]Lookup!$D$2:$E$26,2,FALSE),0),1.6))</f>
        <v>0</v>
      </c>
      <c r="T2722" s="6">
        <v>0</v>
      </c>
      <c r="U2722" s="6">
        <f t="shared" si="42"/>
        <v>0.5</v>
      </c>
      <c r="V2722" t="s">
        <v>585</v>
      </c>
    </row>
    <row r="2723" spans="1:22" hidden="1">
      <c r="A2723">
        <v>2115</v>
      </c>
      <c r="B2723" s="22">
        <v>1</v>
      </c>
      <c r="C2723" s="22" t="s">
        <v>12</v>
      </c>
      <c r="D2723" s="22" t="s">
        <v>21</v>
      </c>
      <c r="E2723" s="22">
        <v>33</v>
      </c>
      <c r="F2723" s="22">
        <v>67</v>
      </c>
      <c r="G2723" s="22" t="s">
        <v>2191</v>
      </c>
      <c r="H2723" s="22" t="s">
        <v>587</v>
      </c>
      <c r="I2723" s="22">
        <v>1</v>
      </c>
      <c r="J2723" s="22">
        <v>0</v>
      </c>
      <c r="K2723" s="22">
        <v>0</v>
      </c>
      <c r="L2723" s="22">
        <v>0</v>
      </c>
      <c r="M2723" s="22" t="s">
        <v>2097</v>
      </c>
      <c r="N2723" s="22" t="s">
        <v>589</v>
      </c>
      <c r="O2723" s="22">
        <v>0</v>
      </c>
      <c r="P2723" s="22">
        <v>1</v>
      </c>
      <c r="Q2723" s="22">
        <v>0</v>
      </c>
      <c r="R2723">
        <f>IFERROR(IF(I2723=1,VLOOKUP(F2723,Lookup!$A$2:$B$15,2,FALSE),0),0.5)</f>
        <v>0.5</v>
      </c>
      <c r="S2723">
        <f>IF(K2723=1,1,IFERROR(IF(H2723="pass",VLOOKUP(F2723,[1]Lookup!$D$2:$E$26,2,FALSE),0),1.6))</f>
        <v>0</v>
      </c>
      <c r="T2723" s="6">
        <v>0</v>
      </c>
      <c r="U2723" s="6">
        <f t="shared" si="42"/>
        <v>0.5</v>
      </c>
      <c r="V2723" t="s">
        <v>538</v>
      </c>
    </row>
    <row r="2724" spans="1:22" hidden="1">
      <c r="A2724">
        <v>2116</v>
      </c>
      <c r="B2724" s="22">
        <v>1</v>
      </c>
      <c r="C2724" s="22" t="s">
        <v>12</v>
      </c>
      <c r="D2724" s="22" t="s">
        <v>21</v>
      </c>
      <c r="E2724" s="22">
        <v>24</v>
      </c>
      <c r="F2724" s="22">
        <v>76</v>
      </c>
      <c r="G2724" s="22" t="s">
        <v>2192</v>
      </c>
      <c r="H2724" s="22" t="s">
        <v>587</v>
      </c>
      <c r="I2724" s="22">
        <v>1</v>
      </c>
      <c r="J2724" s="22">
        <v>0</v>
      </c>
      <c r="K2724" s="22">
        <v>0</v>
      </c>
      <c r="L2724" s="22">
        <v>0</v>
      </c>
      <c r="M2724" s="22" t="s">
        <v>2097</v>
      </c>
      <c r="N2724" s="22" t="s">
        <v>589</v>
      </c>
      <c r="O2724" s="22">
        <v>0</v>
      </c>
      <c r="P2724" s="22">
        <v>1</v>
      </c>
      <c r="Q2724" s="22">
        <v>0</v>
      </c>
      <c r="R2724">
        <f>IFERROR(IF(I2724=1,VLOOKUP(F2724,Lookup!$A$2:$B$15,2,FALSE),0),0.5)</f>
        <v>0.5</v>
      </c>
      <c r="S2724">
        <f>IF(K2724=1,1,IFERROR(IF(H2724="pass",VLOOKUP(F2724,[1]Lookup!$D$2:$E$26,2,FALSE),0),1.6))</f>
        <v>0</v>
      </c>
      <c r="T2724" s="6">
        <v>0</v>
      </c>
      <c r="U2724" s="6">
        <f t="shared" si="42"/>
        <v>0.5</v>
      </c>
      <c r="V2724" t="s">
        <v>538</v>
      </c>
    </row>
    <row r="2725" spans="1:22" hidden="1">
      <c r="A2725">
        <v>2120</v>
      </c>
      <c r="B2725" s="22">
        <v>1</v>
      </c>
      <c r="C2725" s="22" t="s">
        <v>21</v>
      </c>
      <c r="D2725" s="22" t="s">
        <v>12</v>
      </c>
      <c r="E2725" s="22">
        <v>63</v>
      </c>
      <c r="F2725" s="22">
        <v>37</v>
      </c>
      <c r="G2725" s="22" t="s">
        <v>2196</v>
      </c>
      <c r="H2725" s="22" t="s">
        <v>587</v>
      </c>
      <c r="I2725" s="22">
        <v>1</v>
      </c>
      <c r="J2725" s="22">
        <v>0</v>
      </c>
      <c r="K2725" s="22">
        <v>0</v>
      </c>
      <c r="L2725" s="22">
        <v>0</v>
      </c>
      <c r="M2725" s="22" t="s">
        <v>2105</v>
      </c>
      <c r="N2725" s="22" t="s">
        <v>589</v>
      </c>
      <c r="O2725" s="22">
        <v>0</v>
      </c>
      <c r="P2725" s="22">
        <v>1</v>
      </c>
      <c r="Q2725" s="22">
        <v>0</v>
      </c>
      <c r="R2725">
        <f>IFERROR(IF(I2725=1,VLOOKUP(F2725,Lookup!$A$2:$B$15,2,FALSE),0),0.5)</f>
        <v>0.5</v>
      </c>
      <c r="S2725">
        <f>IF(K2725=1,1,IFERROR(IF(H2725="pass",VLOOKUP(F2725,[1]Lookup!$D$2:$E$26,2,FALSE),0),1.6))</f>
        <v>0</v>
      </c>
      <c r="T2725" s="6">
        <v>0</v>
      </c>
      <c r="U2725" s="6">
        <f t="shared" si="42"/>
        <v>0.5</v>
      </c>
      <c r="V2725" t="s">
        <v>63</v>
      </c>
    </row>
    <row r="2726" spans="1:22" hidden="1">
      <c r="A2726">
        <v>2121</v>
      </c>
      <c r="B2726" s="22">
        <v>1</v>
      </c>
      <c r="C2726" s="22" t="s">
        <v>21</v>
      </c>
      <c r="D2726" s="22" t="s">
        <v>12</v>
      </c>
      <c r="E2726" s="22">
        <v>61</v>
      </c>
      <c r="F2726" s="22">
        <v>39</v>
      </c>
      <c r="G2726" s="22" t="s">
        <v>2197</v>
      </c>
      <c r="H2726" s="22" t="s">
        <v>587</v>
      </c>
      <c r="I2726" s="22">
        <v>1</v>
      </c>
      <c r="J2726" s="22">
        <v>0</v>
      </c>
      <c r="K2726" s="22">
        <v>0</v>
      </c>
      <c r="L2726" s="22">
        <v>0</v>
      </c>
      <c r="M2726" s="22" t="s">
        <v>2105</v>
      </c>
      <c r="N2726" s="22" t="s">
        <v>589</v>
      </c>
      <c r="O2726" s="22">
        <v>0</v>
      </c>
      <c r="P2726" s="22">
        <v>1</v>
      </c>
      <c r="Q2726" s="22">
        <v>0</v>
      </c>
      <c r="R2726">
        <f>IFERROR(IF(I2726=1,VLOOKUP(F2726,Lookup!$A$2:$B$15,2,FALSE),0),0.5)</f>
        <v>0.5</v>
      </c>
      <c r="S2726">
        <f>IF(K2726=1,1,IFERROR(IF(H2726="pass",VLOOKUP(F2726,[1]Lookup!$D$2:$E$26,2,FALSE),0),1.6))</f>
        <v>0</v>
      </c>
      <c r="T2726" s="6">
        <v>0</v>
      </c>
      <c r="U2726" s="6">
        <f t="shared" si="42"/>
        <v>0.5</v>
      </c>
      <c r="V2726" t="s">
        <v>63</v>
      </c>
    </row>
    <row r="2727" spans="1:22" hidden="1">
      <c r="A2727">
        <v>2124</v>
      </c>
      <c r="B2727" s="22">
        <v>1</v>
      </c>
      <c r="C2727" s="22" t="s">
        <v>21</v>
      </c>
      <c r="D2727" s="22" t="s">
        <v>12</v>
      </c>
      <c r="E2727" s="22">
        <v>52</v>
      </c>
      <c r="F2727" s="22">
        <v>48</v>
      </c>
      <c r="G2727" s="22" t="s">
        <v>2199</v>
      </c>
      <c r="H2727" s="22" t="s">
        <v>587</v>
      </c>
      <c r="I2727" s="22">
        <v>1</v>
      </c>
      <c r="J2727" s="22">
        <v>0</v>
      </c>
      <c r="K2727" s="22">
        <v>0</v>
      </c>
      <c r="L2727" s="22">
        <v>0</v>
      </c>
      <c r="M2727" s="22" t="s">
        <v>2105</v>
      </c>
      <c r="N2727" s="22" t="s">
        <v>589</v>
      </c>
      <c r="O2727" s="22">
        <v>0</v>
      </c>
      <c r="P2727" s="22">
        <v>1</v>
      </c>
      <c r="Q2727" s="22">
        <v>0</v>
      </c>
      <c r="R2727">
        <f>IFERROR(IF(I2727=1,VLOOKUP(F2727,Lookup!$A$2:$B$15,2,FALSE),0),0.5)</f>
        <v>0.5</v>
      </c>
      <c r="S2727">
        <f>IF(K2727=1,1,IFERROR(IF(H2727="pass",VLOOKUP(F2727,[1]Lookup!$D$2:$E$26,2,FALSE),0),1.6))</f>
        <v>0</v>
      </c>
      <c r="T2727" s="6">
        <v>0</v>
      </c>
      <c r="U2727" s="6">
        <f t="shared" si="42"/>
        <v>0.5</v>
      </c>
      <c r="V2727" t="s">
        <v>63</v>
      </c>
    </row>
    <row r="2728" spans="1:22" hidden="1">
      <c r="A2728">
        <v>2125</v>
      </c>
      <c r="B2728" s="22">
        <v>1</v>
      </c>
      <c r="C2728" s="22" t="s">
        <v>21</v>
      </c>
      <c r="D2728" s="22" t="s">
        <v>12</v>
      </c>
      <c r="E2728" s="22">
        <v>43</v>
      </c>
      <c r="F2728" s="22">
        <v>57</v>
      </c>
      <c r="G2728" s="22" t="s">
        <v>2200</v>
      </c>
      <c r="H2728" s="22" t="s">
        <v>587</v>
      </c>
      <c r="I2728" s="22">
        <v>1</v>
      </c>
      <c r="J2728" s="22">
        <v>0</v>
      </c>
      <c r="K2728" s="22">
        <v>0</v>
      </c>
      <c r="L2728" s="22">
        <v>0</v>
      </c>
      <c r="M2728" s="22" t="s">
        <v>2105</v>
      </c>
      <c r="N2728" s="22" t="s">
        <v>589</v>
      </c>
      <c r="O2728" s="22">
        <v>0</v>
      </c>
      <c r="P2728" s="22">
        <v>1</v>
      </c>
      <c r="Q2728" s="22">
        <v>0</v>
      </c>
      <c r="R2728">
        <f>IFERROR(IF(I2728=1,VLOOKUP(F2728,Lookup!$A$2:$B$15,2,FALSE),0),0.5)</f>
        <v>0.5</v>
      </c>
      <c r="S2728">
        <f>IF(K2728=1,1,IFERROR(IF(H2728="pass",VLOOKUP(F2728,[1]Lookup!$D$2:$E$26,2,FALSE),0),1.6))</f>
        <v>0</v>
      </c>
      <c r="T2728" s="6">
        <v>0</v>
      </c>
      <c r="U2728" s="6">
        <f t="shared" si="42"/>
        <v>0.5</v>
      </c>
      <c r="V2728" t="s">
        <v>63</v>
      </c>
    </row>
    <row r="2729" spans="1:22" hidden="1">
      <c r="A2729">
        <v>2126</v>
      </c>
      <c r="B2729" s="22">
        <v>1</v>
      </c>
      <c r="C2729" s="22" t="s">
        <v>21</v>
      </c>
      <c r="D2729" s="22" t="s">
        <v>12</v>
      </c>
      <c r="E2729" s="22">
        <v>43</v>
      </c>
      <c r="F2729" s="22">
        <v>57</v>
      </c>
      <c r="G2729" s="22" t="s">
        <v>2201</v>
      </c>
      <c r="H2729" s="22" t="s">
        <v>587</v>
      </c>
      <c r="I2729" s="22">
        <v>1</v>
      </c>
      <c r="J2729" s="22">
        <v>0</v>
      </c>
      <c r="K2729" s="22">
        <v>0</v>
      </c>
      <c r="L2729" s="22">
        <v>0</v>
      </c>
      <c r="M2729" s="22" t="s">
        <v>2115</v>
      </c>
      <c r="N2729" s="22" t="s">
        <v>589</v>
      </c>
      <c r="O2729" s="22">
        <v>0</v>
      </c>
      <c r="P2729" s="22">
        <v>1</v>
      </c>
      <c r="Q2729" s="22">
        <v>0</v>
      </c>
      <c r="R2729">
        <f>IFERROR(IF(I2729=1,VLOOKUP(F2729,Lookup!$A$2:$B$15,2,FALSE),0),0.5)</f>
        <v>0.5</v>
      </c>
      <c r="S2729">
        <f>IF(K2729=1,1,IFERROR(IF(H2729="pass",VLOOKUP(F2729,[1]Lookup!$D$2:$E$26,2,FALSE),0),1.6))</f>
        <v>0</v>
      </c>
      <c r="T2729" s="6">
        <v>0</v>
      </c>
      <c r="U2729" s="6">
        <f t="shared" si="42"/>
        <v>0.5</v>
      </c>
      <c r="V2729" t="s">
        <v>82</v>
      </c>
    </row>
    <row r="2730" spans="1:22" hidden="1">
      <c r="A2730">
        <v>2127</v>
      </c>
      <c r="B2730" s="22">
        <v>1</v>
      </c>
      <c r="C2730" s="22" t="s">
        <v>21</v>
      </c>
      <c r="D2730" s="22" t="s">
        <v>12</v>
      </c>
      <c r="E2730" s="22">
        <v>29</v>
      </c>
      <c r="F2730" s="22">
        <v>71</v>
      </c>
      <c r="G2730" s="22" t="s">
        <v>2202</v>
      </c>
      <c r="H2730" s="22" t="s">
        <v>587</v>
      </c>
      <c r="I2730" s="22">
        <v>1</v>
      </c>
      <c r="J2730" s="22">
        <v>0</v>
      </c>
      <c r="K2730" s="22">
        <v>0</v>
      </c>
      <c r="L2730" s="22">
        <v>0</v>
      </c>
      <c r="M2730" s="22" t="s">
        <v>2105</v>
      </c>
      <c r="N2730" s="22" t="s">
        <v>589</v>
      </c>
      <c r="O2730" s="22">
        <v>0</v>
      </c>
      <c r="P2730" s="22">
        <v>1</v>
      </c>
      <c r="Q2730" s="22">
        <v>0</v>
      </c>
      <c r="R2730">
        <f>IFERROR(IF(I2730=1,VLOOKUP(F2730,Lookup!$A$2:$B$15,2,FALSE),0),0.5)</f>
        <v>0.5</v>
      </c>
      <c r="S2730">
        <f>IF(K2730=1,1,IFERROR(IF(H2730="pass",VLOOKUP(F2730,[1]Lookup!$D$2:$E$26,2,FALSE),0),1.6))</f>
        <v>0</v>
      </c>
      <c r="T2730" s="6">
        <v>0</v>
      </c>
      <c r="U2730" s="6">
        <f t="shared" si="42"/>
        <v>0.5</v>
      </c>
      <c r="V2730" t="s">
        <v>63</v>
      </c>
    </row>
    <row r="2731" spans="1:22" hidden="1">
      <c r="A2731">
        <v>2129</v>
      </c>
      <c r="B2731" s="22">
        <v>1</v>
      </c>
      <c r="C2731" s="22" t="s">
        <v>21</v>
      </c>
      <c r="D2731" s="22" t="s">
        <v>12</v>
      </c>
      <c r="E2731" s="22">
        <v>14</v>
      </c>
      <c r="F2731" s="22">
        <v>86</v>
      </c>
      <c r="G2731" s="22" t="s">
        <v>2204</v>
      </c>
      <c r="H2731" s="22" t="s">
        <v>587</v>
      </c>
      <c r="I2731" s="22">
        <v>1</v>
      </c>
      <c r="J2731" s="22">
        <v>0</v>
      </c>
      <c r="K2731" s="22">
        <v>0</v>
      </c>
      <c r="L2731" s="22">
        <v>0</v>
      </c>
      <c r="M2731" s="22" t="s">
        <v>2105</v>
      </c>
      <c r="N2731" s="22" t="s">
        <v>589</v>
      </c>
      <c r="O2731" s="22">
        <v>0</v>
      </c>
      <c r="P2731" s="22">
        <v>1</v>
      </c>
      <c r="Q2731" s="22">
        <v>0</v>
      </c>
      <c r="R2731">
        <f>IFERROR(IF(I2731=1,VLOOKUP(F2731,Lookup!$A$2:$B$15,2,FALSE),0),0.5)</f>
        <v>0.6</v>
      </c>
      <c r="S2731">
        <f>IF(K2731=1,1,IFERROR(IF(H2731="pass",VLOOKUP(F2731,[1]Lookup!$D$2:$E$26,2,FALSE),0),1.6))</f>
        <v>0</v>
      </c>
      <c r="T2731" s="6">
        <v>0</v>
      </c>
      <c r="U2731" s="6">
        <f t="shared" si="42"/>
        <v>0.6</v>
      </c>
      <c r="V2731" t="s">
        <v>63</v>
      </c>
    </row>
    <row r="2732" spans="1:22" hidden="1">
      <c r="A2732">
        <v>2130</v>
      </c>
      <c r="B2732" s="22">
        <v>1</v>
      </c>
      <c r="C2732" s="22" t="s">
        <v>21</v>
      </c>
      <c r="D2732" s="22" t="s">
        <v>12</v>
      </c>
      <c r="E2732" s="22">
        <v>20</v>
      </c>
      <c r="F2732" s="22">
        <v>80</v>
      </c>
      <c r="G2732" s="22" t="s">
        <v>2205</v>
      </c>
      <c r="H2732" s="22" t="s">
        <v>587</v>
      </c>
      <c r="I2732" s="22">
        <v>1</v>
      </c>
      <c r="J2732" s="22">
        <v>0</v>
      </c>
      <c r="K2732" s="22">
        <v>0</v>
      </c>
      <c r="L2732" s="22">
        <v>0</v>
      </c>
      <c r="M2732" s="22" t="s">
        <v>2105</v>
      </c>
      <c r="N2732" s="22" t="s">
        <v>589</v>
      </c>
      <c r="O2732" s="22">
        <v>0</v>
      </c>
      <c r="P2732" s="22">
        <v>1</v>
      </c>
      <c r="Q2732" s="22">
        <v>0</v>
      </c>
      <c r="R2732">
        <f>IFERROR(IF(I2732=1,VLOOKUP(F2732,Lookup!$A$2:$B$15,2,FALSE),0),0.5)</f>
        <v>0.5</v>
      </c>
      <c r="S2732">
        <f>IF(K2732=1,1,IFERROR(IF(H2732="pass",VLOOKUP(F2732,[1]Lookup!$D$2:$E$26,2,FALSE),0),1.6))</f>
        <v>0</v>
      </c>
      <c r="T2732" s="6">
        <v>0</v>
      </c>
      <c r="U2732" s="6">
        <f t="shared" si="42"/>
        <v>0.5</v>
      </c>
      <c r="V2732" t="s">
        <v>63</v>
      </c>
    </row>
    <row r="2733" spans="1:22" hidden="1">
      <c r="A2733">
        <v>2135</v>
      </c>
      <c r="B2733" s="22">
        <v>1</v>
      </c>
      <c r="C2733" s="22" t="s">
        <v>12</v>
      </c>
      <c r="D2733" s="22" t="s">
        <v>21</v>
      </c>
      <c r="E2733" s="22">
        <v>75</v>
      </c>
      <c r="F2733" s="22">
        <v>25</v>
      </c>
      <c r="G2733" s="22" t="s">
        <v>2207</v>
      </c>
      <c r="H2733" s="22" t="s">
        <v>587</v>
      </c>
      <c r="I2733" s="22">
        <v>1</v>
      </c>
      <c r="J2733" s="22">
        <v>0</v>
      </c>
      <c r="K2733" s="22">
        <v>0</v>
      </c>
      <c r="L2733" s="22">
        <v>0</v>
      </c>
      <c r="M2733" s="22" t="s">
        <v>1208</v>
      </c>
      <c r="N2733" s="22" t="s">
        <v>589</v>
      </c>
      <c r="O2733" s="22">
        <v>0</v>
      </c>
      <c r="P2733" s="22">
        <v>1</v>
      </c>
      <c r="Q2733" s="22">
        <v>0</v>
      </c>
      <c r="R2733">
        <f>IFERROR(IF(I2733=1,VLOOKUP(F2733,Lookup!$A$2:$B$15,2,FALSE),0),0.5)</f>
        <v>0.5</v>
      </c>
      <c r="S2733">
        <f>IF(K2733=1,1,IFERROR(IF(H2733="pass",VLOOKUP(F2733,[1]Lookup!$D$2:$E$26,2,FALSE),0),1.6))</f>
        <v>0</v>
      </c>
      <c r="T2733" s="6">
        <v>0</v>
      </c>
      <c r="U2733" s="6">
        <f t="shared" si="42"/>
        <v>0.5</v>
      </c>
      <c r="V2733" t="s">
        <v>369</v>
      </c>
    </row>
    <row r="2734" spans="1:22" hidden="1">
      <c r="A2734">
        <v>2140</v>
      </c>
      <c r="B2734" s="22">
        <v>1</v>
      </c>
      <c r="C2734" s="22" t="s">
        <v>21</v>
      </c>
      <c r="D2734" s="22" t="s">
        <v>12</v>
      </c>
      <c r="E2734" s="22">
        <v>54</v>
      </c>
      <c r="F2734" s="22">
        <v>46</v>
      </c>
      <c r="G2734" s="22" t="s">
        <v>2209</v>
      </c>
      <c r="H2734" s="22" t="s">
        <v>587</v>
      </c>
      <c r="I2734" s="22">
        <v>1</v>
      </c>
      <c r="J2734" s="22">
        <v>0</v>
      </c>
      <c r="K2734" s="22">
        <v>0</v>
      </c>
      <c r="L2734" s="22">
        <v>0</v>
      </c>
      <c r="M2734" s="22" t="s">
        <v>2105</v>
      </c>
      <c r="N2734" s="22" t="s">
        <v>589</v>
      </c>
      <c r="O2734" s="22">
        <v>0</v>
      </c>
      <c r="P2734" s="22">
        <v>1</v>
      </c>
      <c r="Q2734" s="22">
        <v>0</v>
      </c>
      <c r="R2734">
        <f>IFERROR(IF(I2734=1,VLOOKUP(F2734,Lookup!$A$2:$B$15,2,FALSE),0),0.5)</f>
        <v>0.5</v>
      </c>
      <c r="S2734">
        <f>IF(K2734=1,1,IFERROR(IF(H2734="pass",VLOOKUP(F2734,[1]Lookup!$D$2:$E$26,2,FALSE),0),1.6))</f>
        <v>0</v>
      </c>
      <c r="T2734" s="6">
        <v>0</v>
      </c>
      <c r="U2734" s="6">
        <f t="shared" si="42"/>
        <v>0.5</v>
      </c>
      <c r="V2734" t="s">
        <v>63</v>
      </c>
    </row>
    <row r="2735" spans="1:22" hidden="1">
      <c r="A2735">
        <v>2160</v>
      </c>
      <c r="B2735" s="22">
        <v>1</v>
      </c>
      <c r="C2735" s="22" t="s">
        <v>21</v>
      </c>
      <c r="D2735" s="22" t="s">
        <v>12</v>
      </c>
      <c r="E2735" s="22">
        <v>45</v>
      </c>
      <c r="F2735" s="22">
        <v>55</v>
      </c>
      <c r="G2735" s="22" t="s">
        <v>2223</v>
      </c>
      <c r="H2735" s="22" t="s">
        <v>587</v>
      </c>
      <c r="I2735" s="22">
        <v>1</v>
      </c>
      <c r="J2735" s="22">
        <v>0</v>
      </c>
      <c r="K2735" s="22">
        <v>0</v>
      </c>
      <c r="L2735" s="22">
        <v>0</v>
      </c>
      <c r="M2735" s="22" t="s">
        <v>2105</v>
      </c>
      <c r="N2735" s="22" t="s">
        <v>589</v>
      </c>
      <c r="O2735" s="22">
        <v>0</v>
      </c>
      <c r="P2735" s="22">
        <v>1</v>
      </c>
      <c r="Q2735" s="22">
        <v>0</v>
      </c>
      <c r="R2735">
        <f>IFERROR(IF(I2735=1,VLOOKUP(F2735,Lookup!$A$2:$B$15,2,FALSE),0),0.5)</f>
        <v>0.5</v>
      </c>
      <c r="S2735">
        <f>IF(K2735=1,1,IFERROR(IF(H2735="pass",VLOOKUP(F2735,[1]Lookup!$D$2:$E$26,2,FALSE),0),1.6))</f>
        <v>0</v>
      </c>
      <c r="T2735" s="6">
        <v>0</v>
      </c>
      <c r="U2735" s="6">
        <f t="shared" si="42"/>
        <v>0.5</v>
      </c>
      <c r="V2735" t="s">
        <v>63</v>
      </c>
    </row>
    <row r="2736" spans="1:22" hidden="1">
      <c r="A2736">
        <v>2163</v>
      </c>
      <c r="B2736" s="22">
        <v>1</v>
      </c>
      <c r="C2736" s="22" t="s">
        <v>21</v>
      </c>
      <c r="D2736" s="22" t="s">
        <v>12</v>
      </c>
      <c r="E2736" s="22">
        <v>45</v>
      </c>
      <c r="F2736" s="22">
        <v>55</v>
      </c>
      <c r="G2736" s="22" t="s">
        <v>2224</v>
      </c>
      <c r="H2736" s="22" t="s">
        <v>587</v>
      </c>
      <c r="I2736" s="22">
        <v>1</v>
      </c>
      <c r="J2736" s="22">
        <v>0</v>
      </c>
      <c r="K2736" s="22">
        <v>0</v>
      </c>
      <c r="L2736" s="22">
        <v>0</v>
      </c>
      <c r="M2736" s="22" t="s">
        <v>2105</v>
      </c>
      <c r="N2736" s="22" t="s">
        <v>589</v>
      </c>
      <c r="O2736" s="22">
        <v>0</v>
      </c>
      <c r="P2736" s="22">
        <v>1</v>
      </c>
      <c r="Q2736" s="22">
        <v>0</v>
      </c>
      <c r="R2736">
        <f>IFERROR(IF(I2736=1,VLOOKUP(F2736,Lookup!$A$2:$B$15,2,FALSE),0),0.5)</f>
        <v>0.5</v>
      </c>
      <c r="S2736">
        <f>IF(K2736=1,1,IFERROR(IF(H2736="pass",VLOOKUP(F2736,[1]Lookup!$D$2:$E$26,2,FALSE),0),1.6))</f>
        <v>0</v>
      </c>
      <c r="T2736" s="6">
        <v>0</v>
      </c>
      <c r="U2736" s="6">
        <f t="shared" si="42"/>
        <v>0.5</v>
      </c>
      <c r="V2736" t="s">
        <v>63</v>
      </c>
    </row>
    <row r="2737" spans="1:22" hidden="1">
      <c r="A2737">
        <v>2197</v>
      </c>
      <c r="B2737" s="22">
        <v>1</v>
      </c>
      <c r="C2737" s="22" t="s">
        <v>22</v>
      </c>
      <c r="D2737" s="22" t="s">
        <v>16</v>
      </c>
      <c r="E2737" s="22">
        <v>83</v>
      </c>
      <c r="F2737" s="22">
        <v>17</v>
      </c>
      <c r="G2737" s="22" t="s">
        <v>2229</v>
      </c>
      <c r="H2737" s="22" t="s">
        <v>587</v>
      </c>
      <c r="I2737" s="22">
        <v>1</v>
      </c>
      <c r="J2737" s="22">
        <v>0</v>
      </c>
      <c r="K2737" s="22">
        <v>0</v>
      </c>
      <c r="L2737" s="22">
        <v>0</v>
      </c>
      <c r="M2737" s="22" t="s">
        <v>2228</v>
      </c>
      <c r="N2737" s="22" t="s">
        <v>589</v>
      </c>
      <c r="O2737" s="22">
        <v>0</v>
      </c>
      <c r="P2737" s="22">
        <v>1</v>
      </c>
      <c r="Q2737" s="22">
        <v>0</v>
      </c>
      <c r="R2737">
        <f>IFERROR(IF(I2737=1,VLOOKUP(F2737,Lookup!$A$2:$B$15,2,FALSE),0),0.5)</f>
        <v>0.5</v>
      </c>
      <c r="S2737">
        <f>IF(K2737=1,1,IFERROR(IF(H2737="pass",VLOOKUP(F2737,[1]Lookup!$D$2:$E$26,2,FALSE),0),1.6))</f>
        <v>0</v>
      </c>
      <c r="T2737" s="6">
        <v>0</v>
      </c>
      <c r="U2737" s="6">
        <f t="shared" si="42"/>
        <v>0.5</v>
      </c>
      <c r="V2737" t="s">
        <v>459</v>
      </c>
    </row>
    <row r="2738" spans="1:22" hidden="1">
      <c r="A2738">
        <v>2199</v>
      </c>
      <c r="B2738" s="22">
        <v>1</v>
      </c>
      <c r="C2738" s="22" t="s">
        <v>22</v>
      </c>
      <c r="D2738" s="22" t="s">
        <v>16</v>
      </c>
      <c r="E2738" s="22">
        <v>65</v>
      </c>
      <c r="F2738" s="22">
        <v>35</v>
      </c>
      <c r="G2738" s="22" t="s">
        <v>2230</v>
      </c>
      <c r="H2738" s="22" t="s">
        <v>587</v>
      </c>
      <c r="I2738" s="22">
        <v>1</v>
      </c>
      <c r="J2738" s="22">
        <v>0</v>
      </c>
      <c r="K2738" s="22">
        <v>0</v>
      </c>
      <c r="L2738" s="22">
        <v>0</v>
      </c>
      <c r="M2738" s="22" t="s">
        <v>2228</v>
      </c>
      <c r="N2738" s="22" t="s">
        <v>589</v>
      </c>
      <c r="O2738" s="22">
        <v>0</v>
      </c>
      <c r="P2738" s="22">
        <v>1</v>
      </c>
      <c r="Q2738" s="22">
        <v>0</v>
      </c>
      <c r="R2738">
        <f>IFERROR(IF(I2738=1,VLOOKUP(F2738,Lookup!$A$2:$B$15,2,FALSE),0),0.5)</f>
        <v>0.5</v>
      </c>
      <c r="S2738">
        <f>IF(K2738=1,1,IFERROR(IF(H2738="pass",VLOOKUP(F2738,[1]Lookup!$D$2:$E$26,2,FALSE),0),1.6))</f>
        <v>0</v>
      </c>
      <c r="T2738" s="6">
        <v>0</v>
      </c>
      <c r="U2738" s="6">
        <f t="shared" si="42"/>
        <v>0.5</v>
      </c>
      <c r="V2738" t="s">
        <v>459</v>
      </c>
    </row>
    <row r="2739" spans="1:22" hidden="1">
      <c r="A2739">
        <v>2201</v>
      </c>
      <c r="B2739" s="22">
        <v>1</v>
      </c>
      <c r="C2739" s="22" t="s">
        <v>22</v>
      </c>
      <c r="D2739" s="22" t="s">
        <v>16</v>
      </c>
      <c r="E2739" s="22">
        <v>47</v>
      </c>
      <c r="F2739" s="22">
        <v>53</v>
      </c>
      <c r="G2739" s="22" t="s">
        <v>2234</v>
      </c>
      <c r="H2739" s="22" t="s">
        <v>587</v>
      </c>
      <c r="I2739" s="22">
        <v>1</v>
      </c>
      <c r="J2739" s="22">
        <v>0</v>
      </c>
      <c r="K2739" s="22">
        <v>0</v>
      </c>
      <c r="L2739" s="22">
        <v>0</v>
      </c>
      <c r="M2739" s="22" t="s">
        <v>2228</v>
      </c>
      <c r="N2739" s="22" t="s">
        <v>589</v>
      </c>
      <c r="O2739" s="22">
        <v>0</v>
      </c>
      <c r="P2739" s="22">
        <v>1</v>
      </c>
      <c r="Q2739" s="22">
        <v>0</v>
      </c>
      <c r="R2739">
        <f>IFERROR(IF(I2739=1,VLOOKUP(F2739,Lookup!$A$2:$B$15,2,FALSE),0),0.5)</f>
        <v>0.5</v>
      </c>
      <c r="S2739">
        <f>IF(K2739=1,1,IFERROR(IF(H2739="pass",VLOOKUP(F2739,[1]Lookup!$D$2:$E$26,2,FALSE),0),1.6))</f>
        <v>0</v>
      </c>
      <c r="T2739" s="6">
        <v>0</v>
      </c>
      <c r="U2739" s="6">
        <f t="shared" si="42"/>
        <v>0.5</v>
      </c>
      <c r="V2739" t="s">
        <v>459</v>
      </c>
    </row>
    <row r="2740" spans="1:22" hidden="1">
      <c r="A2740">
        <v>2212</v>
      </c>
      <c r="B2740" s="22">
        <v>1</v>
      </c>
      <c r="C2740" s="22" t="s">
        <v>22</v>
      </c>
      <c r="D2740" s="22" t="s">
        <v>16</v>
      </c>
      <c r="E2740" s="22">
        <v>12</v>
      </c>
      <c r="F2740" s="22">
        <v>88</v>
      </c>
      <c r="G2740" s="22" t="s">
        <v>2236</v>
      </c>
      <c r="H2740" s="22" t="s">
        <v>587</v>
      </c>
      <c r="I2740" s="22">
        <v>1</v>
      </c>
      <c r="J2740" s="22">
        <v>0</v>
      </c>
      <c r="K2740" s="22">
        <v>0</v>
      </c>
      <c r="L2740" s="22">
        <v>0</v>
      </c>
      <c r="M2740" s="22" t="s">
        <v>2228</v>
      </c>
      <c r="N2740" s="22" t="s">
        <v>589</v>
      </c>
      <c r="O2740" s="22">
        <v>0</v>
      </c>
      <c r="P2740" s="22">
        <v>1</v>
      </c>
      <c r="Q2740" s="22">
        <v>0</v>
      </c>
      <c r="R2740">
        <f>IFERROR(IF(I2740=1,VLOOKUP(F2740,Lookup!$A$2:$B$15,2,FALSE),0),0.5)</f>
        <v>0.7</v>
      </c>
      <c r="S2740">
        <f>IF(K2740=1,1,IFERROR(IF(H2740="pass",VLOOKUP(F2740,[1]Lookup!$D$2:$E$26,2,FALSE),0),1.6))</f>
        <v>0</v>
      </c>
      <c r="T2740" s="6">
        <v>0</v>
      </c>
      <c r="U2740" s="6">
        <f t="shared" si="42"/>
        <v>0.7</v>
      </c>
      <c r="V2740" t="s">
        <v>459</v>
      </c>
    </row>
    <row r="2741" spans="1:22" hidden="1">
      <c r="A2741">
        <v>2226</v>
      </c>
      <c r="B2741" s="22">
        <v>1</v>
      </c>
      <c r="C2741" s="22" t="s">
        <v>22</v>
      </c>
      <c r="D2741" s="22" t="s">
        <v>16</v>
      </c>
      <c r="E2741" s="22">
        <v>60</v>
      </c>
      <c r="F2741" s="22">
        <v>40</v>
      </c>
      <c r="G2741" s="22" t="s">
        <v>2239</v>
      </c>
      <c r="H2741" s="22" t="s">
        <v>587</v>
      </c>
      <c r="I2741" s="22">
        <v>1</v>
      </c>
      <c r="J2741" s="22">
        <v>0</v>
      </c>
      <c r="K2741" s="22">
        <v>0</v>
      </c>
      <c r="L2741" s="22">
        <v>0</v>
      </c>
      <c r="M2741" s="22" t="s">
        <v>2228</v>
      </c>
      <c r="N2741" s="22" t="s">
        <v>589</v>
      </c>
      <c r="O2741" s="22">
        <v>0</v>
      </c>
      <c r="P2741" s="22">
        <v>1</v>
      </c>
      <c r="Q2741" s="22">
        <v>0</v>
      </c>
      <c r="R2741">
        <f>IFERROR(IF(I2741=1,VLOOKUP(F2741,Lookup!$A$2:$B$15,2,FALSE),0),0.5)</f>
        <v>0.5</v>
      </c>
      <c r="S2741">
        <f>IF(K2741=1,1,IFERROR(IF(H2741="pass",VLOOKUP(F2741,[1]Lookup!$D$2:$E$26,2,FALSE),0),1.6))</f>
        <v>0</v>
      </c>
      <c r="T2741" s="6">
        <v>0</v>
      </c>
      <c r="U2741" s="6">
        <f t="shared" si="42"/>
        <v>0.5</v>
      </c>
      <c r="V2741" t="s">
        <v>459</v>
      </c>
    </row>
    <row r="2742" spans="1:22" hidden="1">
      <c r="A2742">
        <v>2228</v>
      </c>
      <c r="B2742" s="22">
        <v>1</v>
      </c>
      <c r="C2742" s="22" t="s">
        <v>22</v>
      </c>
      <c r="D2742" s="22" t="s">
        <v>16</v>
      </c>
      <c r="E2742" s="22">
        <v>63</v>
      </c>
      <c r="F2742" s="22">
        <v>37</v>
      </c>
      <c r="G2742" s="22" t="s">
        <v>2242</v>
      </c>
      <c r="H2742" s="22" t="s">
        <v>587</v>
      </c>
      <c r="I2742" s="22">
        <v>1</v>
      </c>
      <c r="J2742" s="22">
        <v>0</v>
      </c>
      <c r="K2742" s="22">
        <v>0</v>
      </c>
      <c r="L2742" s="22">
        <v>0</v>
      </c>
      <c r="M2742" s="22" t="s">
        <v>2228</v>
      </c>
      <c r="N2742" s="22" t="s">
        <v>589</v>
      </c>
      <c r="O2742" s="22">
        <v>0</v>
      </c>
      <c r="P2742" s="22">
        <v>1</v>
      </c>
      <c r="Q2742" s="22">
        <v>0</v>
      </c>
      <c r="R2742">
        <f>IFERROR(IF(I2742=1,VLOOKUP(F2742,Lookup!$A$2:$B$15,2,FALSE),0),0.5)</f>
        <v>0.5</v>
      </c>
      <c r="S2742">
        <f>IF(K2742=1,1,IFERROR(IF(H2742="pass",VLOOKUP(F2742,[1]Lookup!$D$2:$E$26,2,FALSE),0),1.6))</f>
        <v>0</v>
      </c>
      <c r="T2742" s="6">
        <v>0</v>
      </c>
      <c r="U2742" s="6">
        <f t="shared" si="42"/>
        <v>0.5</v>
      </c>
      <c r="V2742" t="s">
        <v>459</v>
      </c>
    </row>
    <row r="2743" spans="1:22" hidden="1">
      <c r="A2743">
        <v>2190</v>
      </c>
      <c r="B2743" s="22">
        <v>1</v>
      </c>
      <c r="C2743" s="22" t="s">
        <v>16</v>
      </c>
      <c r="D2743" s="22" t="s">
        <v>22</v>
      </c>
      <c r="E2743" s="22">
        <v>37</v>
      </c>
      <c r="F2743" s="22">
        <v>63</v>
      </c>
      <c r="G2743" s="22" t="s">
        <v>2247</v>
      </c>
      <c r="H2743" s="22" t="s">
        <v>587</v>
      </c>
      <c r="I2743" s="22">
        <v>1</v>
      </c>
      <c r="J2743" s="22">
        <v>0</v>
      </c>
      <c r="K2743" s="22">
        <v>0</v>
      </c>
      <c r="L2743" s="22">
        <v>0</v>
      </c>
      <c r="M2743" s="22" t="s">
        <v>2248</v>
      </c>
      <c r="N2743" s="22" t="s">
        <v>589</v>
      </c>
      <c r="O2743" s="22">
        <v>0</v>
      </c>
      <c r="P2743" s="22">
        <v>1</v>
      </c>
      <c r="Q2743" s="22">
        <v>0</v>
      </c>
      <c r="R2743">
        <f>IFERROR(IF(I2743=1,VLOOKUP(F2743,Lookup!$A$2:$B$15,2,FALSE),0),0.5)</f>
        <v>0.5</v>
      </c>
      <c r="S2743">
        <f>IF(K2743=1,1,IFERROR(IF(H2743="pass",VLOOKUP(F2743,[1]Lookup!$D$2:$E$26,2,FALSE),0),1.6))</f>
        <v>0</v>
      </c>
      <c r="T2743" s="6">
        <v>0</v>
      </c>
      <c r="U2743" s="6">
        <f t="shared" si="42"/>
        <v>0.5</v>
      </c>
      <c r="V2743" t="s">
        <v>371</v>
      </c>
    </row>
    <row r="2744" spans="1:22" hidden="1">
      <c r="A2744">
        <v>2192</v>
      </c>
      <c r="B2744" s="22">
        <v>1</v>
      </c>
      <c r="C2744" s="22" t="s">
        <v>16</v>
      </c>
      <c r="D2744" s="22" t="s">
        <v>22</v>
      </c>
      <c r="E2744" s="22">
        <v>29</v>
      </c>
      <c r="F2744" s="22">
        <v>71</v>
      </c>
      <c r="G2744" s="22" t="s">
        <v>2249</v>
      </c>
      <c r="H2744" s="22" t="s">
        <v>587</v>
      </c>
      <c r="I2744" s="22">
        <v>1</v>
      </c>
      <c r="J2744" s="22">
        <v>0</v>
      </c>
      <c r="K2744" s="22">
        <v>0</v>
      </c>
      <c r="L2744" s="22">
        <v>0</v>
      </c>
      <c r="M2744" s="22" t="s">
        <v>2250</v>
      </c>
      <c r="N2744" s="22" t="s">
        <v>589</v>
      </c>
      <c r="O2744" s="22">
        <v>0</v>
      </c>
      <c r="P2744" s="22">
        <v>1</v>
      </c>
      <c r="Q2744" s="22">
        <v>0</v>
      </c>
      <c r="R2744">
        <f>IFERROR(IF(I2744=1,VLOOKUP(F2744,Lookup!$A$2:$B$15,2,FALSE),0),0.5)</f>
        <v>0.5</v>
      </c>
      <c r="S2744">
        <f>IF(K2744=1,1,IFERROR(IF(H2744="pass",VLOOKUP(F2744,[1]Lookup!$D$2:$E$26,2,FALSE),0),1.6))</f>
        <v>0</v>
      </c>
      <c r="T2744" s="6">
        <v>0</v>
      </c>
      <c r="U2744" s="6">
        <f t="shared" si="42"/>
        <v>0.5</v>
      </c>
      <c r="V2744" t="s">
        <v>146</v>
      </c>
    </row>
    <row r="2745" spans="1:22" hidden="1">
      <c r="A2745">
        <v>2193</v>
      </c>
      <c r="B2745" s="22">
        <v>1</v>
      </c>
      <c r="C2745" s="22" t="s">
        <v>16</v>
      </c>
      <c r="D2745" s="22" t="s">
        <v>22</v>
      </c>
      <c r="E2745" s="22">
        <v>22</v>
      </c>
      <c r="F2745" s="22">
        <v>78</v>
      </c>
      <c r="G2745" s="22" t="s">
        <v>2251</v>
      </c>
      <c r="H2745" s="22" t="s">
        <v>587</v>
      </c>
      <c r="I2745" s="22">
        <v>1</v>
      </c>
      <c r="J2745" s="22">
        <v>0</v>
      </c>
      <c r="K2745" s="22">
        <v>0</v>
      </c>
      <c r="L2745" s="22">
        <v>0</v>
      </c>
      <c r="M2745" s="22" t="s">
        <v>2250</v>
      </c>
      <c r="N2745" s="22" t="s">
        <v>589</v>
      </c>
      <c r="O2745" s="22">
        <v>0</v>
      </c>
      <c r="P2745" s="22">
        <v>1</v>
      </c>
      <c r="Q2745" s="22">
        <v>0</v>
      </c>
      <c r="R2745">
        <f>IFERROR(IF(I2745=1,VLOOKUP(F2745,Lookup!$A$2:$B$15,2,FALSE),0),0.5)</f>
        <v>0.5</v>
      </c>
      <c r="S2745">
        <f>IF(K2745=1,1,IFERROR(IF(H2745="pass",VLOOKUP(F2745,[1]Lookup!$D$2:$E$26,2,FALSE),0),1.6))</f>
        <v>0</v>
      </c>
      <c r="T2745" s="6">
        <v>0</v>
      </c>
      <c r="U2745" s="6">
        <f t="shared" si="42"/>
        <v>0.5</v>
      </c>
      <c r="V2745" t="s">
        <v>146</v>
      </c>
    </row>
    <row r="2746" spans="1:22" hidden="1">
      <c r="A2746">
        <v>2229</v>
      </c>
      <c r="B2746" s="22">
        <v>1</v>
      </c>
      <c r="C2746" s="22" t="s">
        <v>22</v>
      </c>
      <c r="D2746" s="22" t="s">
        <v>16</v>
      </c>
      <c r="E2746" s="22">
        <v>52</v>
      </c>
      <c r="F2746" s="22">
        <v>48</v>
      </c>
      <c r="G2746" s="22" t="s">
        <v>2253</v>
      </c>
      <c r="H2746" s="22" t="s">
        <v>587</v>
      </c>
      <c r="I2746" s="22">
        <v>1</v>
      </c>
      <c r="J2746" s="22">
        <v>0</v>
      </c>
      <c r="K2746" s="22">
        <v>0</v>
      </c>
      <c r="L2746" s="22">
        <v>0</v>
      </c>
      <c r="M2746" s="22" t="s">
        <v>2228</v>
      </c>
      <c r="N2746" s="22" t="s">
        <v>589</v>
      </c>
      <c r="O2746" s="22">
        <v>0</v>
      </c>
      <c r="P2746" s="22">
        <v>1</v>
      </c>
      <c r="Q2746" s="22">
        <v>0</v>
      </c>
      <c r="R2746">
        <f>IFERROR(IF(I2746=1,VLOOKUP(F2746,Lookup!$A$2:$B$15,2,FALSE),0),0.5)</f>
        <v>0.5</v>
      </c>
      <c r="S2746">
        <f>IF(K2746=1,1,IFERROR(IF(H2746="pass",VLOOKUP(F2746,[1]Lookup!$D$2:$E$26,2,FALSE),0),1.6))</f>
        <v>0</v>
      </c>
      <c r="T2746" s="6">
        <v>0</v>
      </c>
      <c r="U2746" s="6">
        <f t="shared" si="42"/>
        <v>0.5</v>
      </c>
      <c r="V2746" t="s">
        <v>459</v>
      </c>
    </row>
    <row r="2747" spans="1:22" hidden="1">
      <c r="A2747">
        <v>2172</v>
      </c>
      <c r="B2747" s="22">
        <v>1</v>
      </c>
      <c r="C2747" s="22" t="s">
        <v>22</v>
      </c>
      <c r="D2747" s="22" t="s">
        <v>16</v>
      </c>
      <c r="E2747" s="22">
        <v>59</v>
      </c>
      <c r="F2747" s="22">
        <v>41</v>
      </c>
      <c r="G2747" s="22" t="s">
        <v>2258</v>
      </c>
      <c r="H2747" s="22" t="s">
        <v>587</v>
      </c>
      <c r="I2747" s="22">
        <v>1</v>
      </c>
      <c r="J2747" s="22">
        <v>0</v>
      </c>
      <c r="K2747" s="22">
        <v>0</v>
      </c>
      <c r="L2747" s="22">
        <v>0</v>
      </c>
      <c r="M2747" s="22" t="s">
        <v>2259</v>
      </c>
      <c r="N2747" s="22" t="s">
        <v>589</v>
      </c>
      <c r="O2747" s="22">
        <v>0</v>
      </c>
      <c r="P2747" s="22">
        <v>1</v>
      </c>
      <c r="Q2747" s="22">
        <v>0</v>
      </c>
      <c r="R2747">
        <f>IFERROR(IF(I2747=1,VLOOKUP(F2747,Lookup!$A$2:$B$15,2,FALSE),0),0.5)</f>
        <v>0.5</v>
      </c>
      <c r="S2747">
        <f>IF(K2747=1,1,IFERROR(IF(H2747="pass",VLOOKUP(F2747,[1]Lookup!$D$2:$E$26,2,FALSE),0),1.6))</f>
        <v>0</v>
      </c>
      <c r="T2747" s="6">
        <v>0</v>
      </c>
      <c r="U2747" s="6">
        <f t="shared" si="42"/>
        <v>0.5</v>
      </c>
      <c r="V2747" t="s">
        <v>515</v>
      </c>
    </row>
    <row r="2748" spans="1:22" hidden="1">
      <c r="A2748">
        <v>2173</v>
      </c>
      <c r="B2748" s="22">
        <v>1</v>
      </c>
      <c r="C2748" s="22" t="s">
        <v>22</v>
      </c>
      <c r="D2748" s="22" t="s">
        <v>16</v>
      </c>
      <c r="E2748" s="22">
        <v>47</v>
      </c>
      <c r="F2748" s="22">
        <v>53</v>
      </c>
      <c r="G2748" s="22" t="s">
        <v>2260</v>
      </c>
      <c r="H2748" s="22" t="s">
        <v>587</v>
      </c>
      <c r="I2748" s="22">
        <v>1</v>
      </c>
      <c r="J2748" s="22">
        <v>0</v>
      </c>
      <c r="K2748" s="22">
        <v>0</v>
      </c>
      <c r="L2748" s="22">
        <v>0</v>
      </c>
      <c r="M2748" s="22" t="s">
        <v>2259</v>
      </c>
      <c r="N2748" s="22" t="s">
        <v>589</v>
      </c>
      <c r="O2748" s="22">
        <v>0</v>
      </c>
      <c r="P2748" s="22">
        <v>1</v>
      </c>
      <c r="Q2748" s="22">
        <v>0</v>
      </c>
      <c r="R2748">
        <f>IFERROR(IF(I2748=1,VLOOKUP(F2748,Lookup!$A$2:$B$15,2,FALSE),0),0.5)</f>
        <v>0.5</v>
      </c>
      <c r="S2748">
        <f>IF(K2748=1,1,IFERROR(IF(H2748="pass",VLOOKUP(F2748,[1]Lookup!$D$2:$E$26,2,FALSE),0),1.6))</f>
        <v>0</v>
      </c>
      <c r="T2748" s="6">
        <v>0</v>
      </c>
      <c r="U2748" s="6">
        <f t="shared" si="42"/>
        <v>0.5</v>
      </c>
      <c r="V2748" t="s">
        <v>515</v>
      </c>
    </row>
    <row r="2749" spans="1:22" hidden="1">
      <c r="A2749">
        <v>2177</v>
      </c>
      <c r="B2749" s="22">
        <v>1</v>
      </c>
      <c r="C2749" s="22" t="s">
        <v>22</v>
      </c>
      <c r="D2749" s="22" t="s">
        <v>16</v>
      </c>
      <c r="E2749" s="22">
        <v>31</v>
      </c>
      <c r="F2749" s="22">
        <v>69</v>
      </c>
      <c r="G2749" s="22" t="s">
        <v>2263</v>
      </c>
      <c r="H2749" s="22" t="s">
        <v>587</v>
      </c>
      <c r="I2749" s="22">
        <v>1</v>
      </c>
      <c r="J2749" s="22">
        <v>0</v>
      </c>
      <c r="K2749" s="22">
        <v>0</v>
      </c>
      <c r="L2749" s="22">
        <v>0</v>
      </c>
      <c r="M2749" s="22" t="s">
        <v>2259</v>
      </c>
      <c r="N2749" s="22" t="s">
        <v>589</v>
      </c>
      <c r="O2749" s="22">
        <v>0</v>
      </c>
      <c r="P2749" s="22">
        <v>1</v>
      </c>
      <c r="Q2749" s="22">
        <v>0</v>
      </c>
      <c r="R2749">
        <f>IFERROR(IF(I2749=1,VLOOKUP(F2749,Lookup!$A$2:$B$15,2,FALSE),0),0.5)</f>
        <v>0.5</v>
      </c>
      <c r="S2749">
        <f>IF(K2749=1,1,IFERROR(IF(H2749="pass",VLOOKUP(F2749,[1]Lookup!$D$2:$E$26,2,FALSE),0),1.6))</f>
        <v>0</v>
      </c>
      <c r="T2749" s="6">
        <v>0</v>
      </c>
      <c r="U2749" s="6">
        <f t="shared" si="42"/>
        <v>0.5</v>
      </c>
      <c r="V2749" t="s">
        <v>515</v>
      </c>
    </row>
    <row r="2750" spans="1:22" hidden="1">
      <c r="A2750">
        <v>2180</v>
      </c>
      <c r="B2750" s="22">
        <v>1</v>
      </c>
      <c r="C2750" s="22" t="s">
        <v>22</v>
      </c>
      <c r="D2750" s="22" t="s">
        <v>16</v>
      </c>
      <c r="E2750" s="22">
        <v>11</v>
      </c>
      <c r="F2750" s="22">
        <v>89</v>
      </c>
      <c r="G2750" s="22" t="s">
        <v>2264</v>
      </c>
      <c r="H2750" s="22" t="s">
        <v>587</v>
      </c>
      <c r="I2750" s="22">
        <v>1</v>
      </c>
      <c r="J2750" s="22">
        <v>0</v>
      </c>
      <c r="K2750" s="22">
        <v>0</v>
      </c>
      <c r="L2750" s="22">
        <v>0</v>
      </c>
      <c r="M2750" s="22" t="s">
        <v>2259</v>
      </c>
      <c r="N2750" s="22" t="s">
        <v>589</v>
      </c>
      <c r="O2750" s="22">
        <v>0</v>
      </c>
      <c r="P2750" s="22">
        <v>1</v>
      </c>
      <c r="Q2750" s="22">
        <v>0</v>
      </c>
      <c r="R2750">
        <f>IFERROR(IF(I2750=1,VLOOKUP(F2750,Lookup!$A$2:$B$15,2,FALSE),0),0.5)</f>
        <v>0.7</v>
      </c>
      <c r="S2750">
        <f>IF(K2750=1,1,IFERROR(IF(H2750="pass",VLOOKUP(F2750,[1]Lookup!$D$2:$E$26,2,FALSE),0),1.6))</f>
        <v>0</v>
      </c>
      <c r="T2750" s="6">
        <v>0</v>
      </c>
      <c r="U2750" s="6">
        <f t="shared" si="42"/>
        <v>0.7</v>
      </c>
      <c r="V2750" t="s">
        <v>515</v>
      </c>
    </row>
    <row r="2751" spans="1:22" hidden="1">
      <c r="A2751">
        <v>2182</v>
      </c>
      <c r="B2751" s="22">
        <v>1</v>
      </c>
      <c r="C2751" s="22" t="s">
        <v>22</v>
      </c>
      <c r="D2751" s="22" t="s">
        <v>16</v>
      </c>
      <c r="E2751" s="22">
        <v>6</v>
      </c>
      <c r="F2751" s="22">
        <v>94</v>
      </c>
      <c r="G2751" s="22" t="s">
        <v>2266</v>
      </c>
      <c r="H2751" s="22" t="s">
        <v>587</v>
      </c>
      <c r="I2751" s="22">
        <v>1</v>
      </c>
      <c r="J2751" s="22">
        <v>0</v>
      </c>
      <c r="K2751" s="22">
        <v>0</v>
      </c>
      <c r="L2751" s="22">
        <v>0</v>
      </c>
      <c r="M2751" s="22" t="s">
        <v>2259</v>
      </c>
      <c r="N2751" s="22" t="s">
        <v>589</v>
      </c>
      <c r="O2751" s="22">
        <v>0</v>
      </c>
      <c r="P2751" s="22">
        <v>1</v>
      </c>
      <c r="Q2751" s="22">
        <v>0</v>
      </c>
      <c r="R2751">
        <f>IFERROR(IF(I2751=1,VLOOKUP(F2751,Lookup!$A$2:$B$15,2,FALSE),0),0.5)</f>
        <v>1.3</v>
      </c>
      <c r="S2751">
        <f>IF(K2751=1,1,IFERROR(IF(H2751="pass",VLOOKUP(F2751,[1]Lookup!$D$2:$E$26,2,FALSE),0),1.6))</f>
        <v>0</v>
      </c>
      <c r="T2751" s="6">
        <v>0</v>
      </c>
      <c r="U2751" s="6">
        <f t="shared" si="42"/>
        <v>1.3</v>
      </c>
      <c r="V2751" t="s">
        <v>515</v>
      </c>
    </row>
    <row r="2752" spans="1:22" hidden="1">
      <c r="A2752">
        <v>2220</v>
      </c>
      <c r="B2752" s="22">
        <v>1</v>
      </c>
      <c r="C2752" s="22" t="s">
        <v>16</v>
      </c>
      <c r="D2752" s="22" t="s">
        <v>22</v>
      </c>
      <c r="E2752" s="22">
        <v>42</v>
      </c>
      <c r="F2752" s="22">
        <v>58</v>
      </c>
      <c r="G2752" s="22" t="s">
        <v>2273</v>
      </c>
      <c r="H2752" s="22" t="s">
        <v>587</v>
      </c>
      <c r="I2752" s="22">
        <v>1</v>
      </c>
      <c r="J2752" s="22">
        <v>0</v>
      </c>
      <c r="K2752" s="22">
        <v>0</v>
      </c>
      <c r="L2752" s="22">
        <v>0</v>
      </c>
      <c r="M2752" s="22" t="s">
        <v>2250</v>
      </c>
      <c r="N2752" s="22" t="s">
        <v>589</v>
      </c>
      <c r="O2752" s="22">
        <v>0</v>
      </c>
      <c r="P2752" s="22">
        <v>1</v>
      </c>
      <c r="Q2752" s="22">
        <v>0</v>
      </c>
      <c r="R2752">
        <f>IFERROR(IF(I2752=1,VLOOKUP(F2752,Lookup!$A$2:$B$15,2,FALSE),0),0.5)</f>
        <v>0.5</v>
      </c>
      <c r="S2752">
        <f>IF(K2752=1,1,IFERROR(IF(H2752="pass",VLOOKUP(F2752,[1]Lookup!$D$2:$E$26,2,FALSE),0),1.6))</f>
        <v>0</v>
      </c>
      <c r="T2752" s="6">
        <v>0</v>
      </c>
      <c r="U2752" s="6">
        <f t="shared" si="42"/>
        <v>0.5</v>
      </c>
      <c r="V2752" t="s">
        <v>146</v>
      </c>
    </row>
    <row r="2753" spans="1:22" hidden="1">
      <c r="A2753">
        <v>2202</v>
      </c>
      <c r="B2753" s="22">
        <v>1</v>
      </c>
      <c r="C2753" s="22" t="s">
        <v>22</v>
      </c>
      <c r="D2753" s="22" t="s">
        <v>16</v>
      </c>
      <c r="E2753" s="22">
        <v>33</v>
      </c>
      <c r="F2753" s="22">
        <v>67</v>
      </c>
      <c r="G2753" s="22" t="s">
        <v>2275</v>
      </c>
      <c r="H2753" s="22" t="s">
        <v>587</v>
      </c>
      <c r="I2753" s="22">
        <v>1</v>
      </c>
      <c r="J2753" s="22">
        <v>0</v>
      </c>
      <c r="K2753" s="22">
        <v>0</v>
      </c>
      <c r="L2753" s="22">
        <v>0</v>
      </c>
      <c r="M2753" s="22" t="s">
        <v>2259</v>
      </c>
      <c r="N2753" s="22" t="s">
        <v>589</v>
      </c>
      <c r="O2753" s="22">
        <v>0</v>
      </c>
      <c r="P2753" s="22">
        <v>1</v>
      </c>
      <c r="Q2753" s="22">
        <v>0</v>
      </c>
      <c r="R2753">
        <f>IFERROR(IF(I2753=1,VLOOKUP(F2753,Lookup!$A$2:$B$15,2,FALSE),0),0.5)</f>
        <v>0.5</v>
      </c>
      <c r="S2753">
        <f>IF(K2753=1,1,IFERROR(IF(H2753="pass",VLOOKUP(F2753,[1]Lookup!$D$2:$E$26,2,FALSE),0),1.6))</f>
        <v>0</v>
      </c>
      <c r="T2753" s="6">
        <v>0</v>
      </c>
      <c r="U2753" s="6">
        <f t="shared" si="42"/>
        <v>0.5</v>
      </c>
      <c r="V2753" t="s">
        <v>515</v>
      </c>
    </row>
    <row r="2754" spans="1:22" hidden="1">
      <c r="A2754">
        <v>2206</v>
      </c>
      <c r="B2754" s="22">
        <v>1</v>
      </c>
      <c r="C2754" s="22" t="s">
        <v>22</v>
      </c>
      <c r="D2754" s="22" t="s">
        <v>16</v>
      </c>
      <c r="E2754" s="22">
        <v>23</v>
      </c>
      <c r="F2754" s="22">
        <v>77</v>
      </c>
      <c r="G2754" s="22" t="s">
        <v>2276</v>
      </c>
      <c r="H2754" s="22" t="s">
        <v>587</v>
      </c>
      <c r="I2754" s="22">
        <v>1</v>
      </c>
      <c r="J2754" s="22">
        <v>0</v>
      </c>
      <c r="K2754" s="22">
        <v>0</v>
      </c>
      <c r="L2754" s="22">
        <v>0</v>
      </c>
      <c r="M2754" s="22" t="s">
        <v>2259</v>
      </c>
      <c r="N2754" s="22" t="s">
        <v>589</v>
      </c>
      <c r="O2754" s="22">
        <v>0</v>
      </c>
      <c r="P2754" s="22">
        <v>1</v>
      </c>
      <c r="Q2754" s="22">
        <v>0</v>
      </c>
      <c r="R2754">
        <f>IFERROR(IF(I2754=1,VLOOKUP(F2754,Lookup!$A$2:$B$15,2,FALSE),0),0.5)</f>
        <v>0.5</v>
      </c>
      <c r="S2754">
        <f>IF(K2754=1,1,IFERROR(IF(H2754="pass",VLOOKUP(F2754,[1]Lookup!$D$2:$E$26,2,FALSE),0),1.6))</f>
        <v>0</v>
      </c>
      <c r="T2754" s="6">
        <v>0</v>
      </c>
      <c r="U2754" s="6">
        <f t="shared" si="42"/>
        <v>0.5</v>
      </c>
      <c r="V2754" t="s">
        <v>515</v>
      </c>
    </row>
    <row r="2755" spans="1:22" hidden="1">
      <c r="A2755">
        <v>2207</v>
      </c>
      <c r="B2755" s="22">
        <v>1</v>
      </c>
      <c r="C2755" s="22" t="s">
        <v>22</v>
      </c>
      <c r="D2755" s="22" t="s">
        <v>16</v>
      </c>
      <c r="E2755" s="22">
        <v>16</v>
      </c>
      <c r="F2755" s="22">
        <v>84</v>
      </c>
      <c r="G2755" s="22" t="s">
        <v>2277</v>
      </c>
      <c r="H2755" s="22" t="s">
        <v>587</v>
      </c>
      <c r="I2755" s="22">
        <v>1</v>
      </c>
      <c r="J2755" s="22">
        <v>0</v>
      </c>
      <c r="K2755" s="22">
        <v>0</v>
      </c>
      <c r="L2755" s="22">
        <v>0</v>
      </c>
      <c r="M2755" s="22" t="s">
        <v>2259</v>
      </c>
      <c r="N2755" s="22" t="s">
        <v>589</v>
      </c>
      <c r="O2755" s="22">
        <v>0</v>
      </c>
      <c r="P2755" s="22">
        <v>1</v>
      </c>
      <c r="Q2755" s="22">
        <v>0</v>
      </c>
      <c r="R2755">
        <f>IFERROR(IF(I2755=1,VLOOKUP(F2755,Lookup!$A$2:$B$15,2,FALSE),0),0.5)</f>
        <v>0.5</v>
      </c>
      <c r="S2755">
        <f>IF(K2755=1,1,IFERROR(IF(H2755="pass",VLOOKUP(F2755,[1]Lookup!$D$2:$E$26,2,FALSE),0),1.6))</f>
        <v>0</v>
      </c>
      <c r="T2755" s="6">
        <v>0</v>
      </c>
      <c r="U2755" s="6">
        <f t="shared" ref="U2755:U2818" si="43">R2755+IF(S2755&gt;=3.2,S2755,IF(AND(S2755&lt;3.2,S2755&gt;=1.8),S2755*0.66+T2755*0.34,T2755))+K2755*0.4735*2</f>
        <v>0.5</v>
      </c>
      <c r="V2755" t="s">
        <v>515</v>
      </c>
    </row>
    <row r="2756" spans="1:22" hidden="1">
      <c r="A2756">
        <v>2233</v>
      </c>
      <c r="B2756" s="22">
        <v>1</v>
      </c>
      <c r="C2756" s="22" t="s">
        <v>16</v>
      </c>
      <c r="D2756" s="22" t="s">
        <v>22</v>
      </c>
      <c r="E2756" s="22">
        <v>81</v>
      </c>
      <c r="F2756" s="22">
        <v>19</v>
      </c>
      <c r="G2756" s="22" t="s">
        <v>2280</v>
      </c>
      <c r="H2756" s="22" t="s">
        <v>587</v>
      </c>
      <c r="I2756" s="22">
        <v>1</v>
      </c>
      <c r="J2756" s="22">
        <v>0</v>
      </c>
      <c r="K2756" s="22">
        <v>0</v>
      </c>
      <c r="L2756" s="22">
        <v>0</v>
      </c>
      <c r="M2756" s="22" t="s">
        <v>2250</v>
      </c>
      <c r="N2756" s="22" t="s">
        <v>589</v>
      </c>
      <c r="O2756" s="22">
        <v>0</v>
      </c>
      <c r="P2756" s="22">
        <v>1</v>
      </c>
      <c r="Q2756" s="22">
        <v>0</v>
      </c>
      <c r="R2756">
        <f>IFERROR(IF(I2756=1,VLOOKUP(F2756,Lookup!$A$2:$B$15,2,FALSE),0),0.5)</f>
        <v>0.5</v>
      </c>
      <c r="S2756">
        <f>IF(K2756=1,1,IFERROR(IF(H2756="pass",VLOOKUP(F2756,[1]Lookup!$D$2:$E$26,2,FALSE),0),1.6))</f>
        <v>0</v>
      </c>
      <c r="T2756" s="6">
        <v>0</v>
      </c>
      <c r="U2756" s="6">
        <f t="shared" si="43"/>
        <v>0.5</v>
      </c>
      <c r="V2756" t="s">
        <v>146</v>
      </c>
    </row>
    <row r="2757" spans="1:22" hidden="1">
      <c r="A2757">
        <v>2246</v>
      </c>
      <c r="B2757" s="22">
        <v>1</v>
      </c>
      <c r="C2757" s="22" t="s">
        <v>22</v>
      </c>
      <c r="D2757" s="22" t="s">
        <v>16</v>
      </c>
      <c r="E2757" s="22">
        <v>92</v>
      </c>
      <c r="F2757" s="22">
        <v>8</v>
      </c>
      <c r="G2757" s="22" t="s">
        <v>2292</v>
      </c>
      <c r="H2757" s="22" t="s">
        <v>587</v>
      </c>
      <c r="I2757" s="22">
        <v>1</v>
      </c>
      <c r="J2757" s="22">
        <v>0</v>
      </c>
      <c r="K2757" s="22">
        <v>0</v>
      </c>
      <c r="L2757" s="22">
        <v>0</v>
      </c>
      <c r="M2757" s="22" t="s">
        <v>2259</v>
      </c>
      <c r="N2757" s="22" t="s">
        <v>589</v>
      </c>
      <c r="O2757" s="22">
        <v>0</v>
      </c>
      <c r="P2757" s="22">
        <v>1</v>
      </c>
      <c r="Q2757" s="22">
        <v>0</v>
      </c>
      <c r="R2757">
        <f>IFERROR(IF(I2757=1,VLOOKUP(F2757,Lookup!$A$2:$B$15,2,FALSE),0),0.5)</f>
        <v>0.5</v>
      </c>
      <c r="S2757">
        <f>IF(K2757=1,1,IFERROR(IF(H2757="pass",VLOOKUP(F2757,[1]Lookup!$D$2:$E$26,2,FALSE),0),1.6))</f>
        <v>0</v>
      </c>
      <c r="T2757" s="6">
        <v>0</v>
      </c>
      <c r="U2757" s="6">
        <f t="shared" si="43"/>
        <v>0.5</v>
      </c>
      <c r="V2757" t="s">
        <v>515</v>
      </c>
    </row>
    <row r="2758" spans="1:22" hidden="1">
      <c r="A2758">
        <v>2248</v>
      </c>
      <c r="B2758" s="22">
        <v>1</v>
      </c>
      <c r="C2758" s="22" t="s">
        <v>22</v>
      </c>
      <c r="D2758" s="22" t="s">
        <v>16</v>
      </c>
      <c r="E2758" s="22">
        <v>95</v>
      </c>
      <c r="F2758" s="22">
        <v>5</v>
      </c>
      <c r="G2758" s="22" t="s">
        <v>2293</v>
      </c>
      <c r="H2758" s="22" t="s">
        <v>587</v>
      </c>
      <c r="I2758" s="22">
        <v>1</v>
      </c>
      <c r="J2758" s="22">
        <v>0</v>
      </c>
      <c r="K2758" s="22">
        <v>0</v>
      </c>
      <c r="L2758" s="22">
        <v>0</v>
      </c>
      <c r="M2758" s="22" t="s">
        <v>2259</v>
      </c>
      <c r="N2758" s="22" t="s">
        <v>589</v>
      </c>
      <c r="O2758" s="22">
        <v>0</v>
      </c>
      <c r="P2758" s="22">
        <v>1</v>
      </c>
      <c r="Q2758" s="22">
        <v>0</v>
      </c>
      <c r="R2758">
        <f>IFERROR(IF(I2758=1,VLOOKUP(F2758,Lookup!$A$2:$B$15,2,FALSE),0),0.5)</f>
        <v>0.5</v>
      </c>
      <c r="S2758">
        <f>IF(K2758=1,1,IFERROR(IF(H2758="pass",VLOOKUP(F2758,[1]Lookup!$D$2:$E$26,2,FALSE),0),1.6))</f>
        <v>0</v>
      </c>
      <c r="T2758" s="6">
        <v>0</v>
      </c>
      <c r="U2758" s="6">
        <f t="shared" si="43"/>
        <v>0.5</v>
      </c>
      <c r="V2758" t="s">
        <v>515</v>
      </c>
    </row>
    <row r="2759" spans="1:22" hidden="1">
      <c r="A2759">
        <v>2254</v>
      </c>
      <c r="B2759" s="22">
        <v>1</v>
      </c>
      <c r="C2759" s="22" t="s">
        <v>16</v>
      </c>
      <c r="D2759" s="22" t="s">
        <v>22</v>
      </c>
      <c r="E2759" s="22">
        <v>53</v>
      </c>
      <c r="F2759" s="22">
        <v>47</v>
      </c>
      <c r="G2759" s="22" t="s">
        <v>2296</v>
      </c>
      <c r="H2759" s="22" t="s">
        <v>587</v>
      </c>
      <c r="I2759" s="22">
        <v>1</v>
      </c>
      <c r="J2759" s="22">
        <v>0</v>
      </c>
      <c r="K2759" s="22">
        <v>0</v>
      </c>
      <c r="L2759" s="22">
        <v>0</v>
      </c>
      <c r="M2759" s="22" t="s">
        <v>2288</v>
      </c>
      <c r="N2759" s="22" t="s">
        <v>589</v>
      </c>
      <c r="O2759" s="22">
        <v>0</v>
      </c>
      <c r="P2759" s="22">
        <v>1</v>
      </c>
      <c r="Q2759" s="22">
        <v>0</v>
      </c>
      <c r="R2759">
        <f>IFERROR(IF(I2759=1,VLOOKUP(F2759,Lookup!$A$2:$B$15,2,FALSE),0),0.5)</f>
        <v>0.5</v>
      </c>
      <c r="S2759">
        <f>IF(K2759=1,1,IFERROR(IF(H2759="pass",VLOOKUP(F2759,[1]Lookup!$D$2:$E$26,2,FALSE),0),1.6))</f>
        <v>0</v>
      </c>
      <c r="T2759" s="6">
        <v>0</v>
      </c>
      <c r="U2759" s="6">
        <f t="shared" si="43"/>
        <v>0.5</v>
      </c>
      <c r="V2759" t="s">
        <v>502</v>
      </c>
    </row>
    <row r="2760" spans="1:22" hidden="1">
      <c r="A2760">
        <v>2259</v>
      </c>
      <c r="B2760" s="22">
        <v>1</v>
      </c>
      <c r="C2760" s="22" t="s">
        <v>16</v>
      </c>
      <c r="D2760" s="22" t="s">
        <v>22</v>
      </c>
      <c r="E2760" s="22">
        <v>34</v>
      </c>
      <c r="F2760" s="22">
        <v>66</v>
      </c>
      <c r="G2760" s="22" t="s">
        <v>2298</v>
      </c>
      <c r="H2760" s="22" t="s">
        <v>587</v>
      </c>
      <c r="I2760" s="22">
        <v>1</v>
      </c>
      <c r="J2760" s="22">
        <v>0</v>
      </c>
      <c r="K2760" s="22">
        <v>0</v>
      </c>
      <c r="L2760" s="22">
        <v>0</v>
      </c>
      <c r="M2760" s="22" t="s">
        <v>2288</v>
      </c>
      <c r="N2760" s="22" t="s">
        <v>589</v>
      </c>
      <c r="O2760" s="22">
        <v>0</v>
      </c>
      <c r="P2760" s="22">
        <v>1</v>
      </c>
      <c r="Q2760" s="22">
        <v>0</v>
      </c>
      <c r="R2760">
        <f>IFERROR(IF(I2760=1,VLOOKUP(F2760,Lookup!$A$2:$B$15,2,FALSE),0),0.5)</f>
        <v>0.5</v>
      </c>
      <c r="S2760">
        <f>IF(K2760=1,1,IFERROR(IF(H2760="pass",VLOOKUP(F2760,[1]Lookup!$D$2:$E$26,2,FALSE),0),1.6))</f>
        <v>0</v>
      </c>
      <c r="T2760" s="6">
        <v>0</v>
      </c>
      <c r="U2760" s="6">
        <f t="shared" si="43"/>
        <v>0.5</v>
      </c>
      <c r="V2760" t="s">
        <v>502</v>
      </c>
    </row>
    <row r="2761" spans="1:22" hidden="1">
      <c r="A2761">
        <v>2275</v>
      </c>
      <c r="B2761" s="22">
        <v>1</v>
      </c>
      <c r="C2761" s="22" t="s">
        <v>16</v>
      </c>
      <c r="D2761" s="22" t="s">
        <v>22</v>
      </c>
      <c r="E2761" s="22">
        <v>80</v>
      </c>
      <c r="F2761" s="22">
        <v>20</v>
      </c>
      <c r="G2761" s="22" t="s">
        <v>2303</v>
      </c>
      <c r="H2761" s="22" t="s">
        <v>587</v>
      </c>
      <c r="I2761" s="22">
        <v>1</v>
      </c>
      <c r="J2761" s="22">
        <v>0</v>
      </c>
      <c r="K2761" s="22">
        <v>0</v>
      </c>
      <c r="L2761" s="22">
        <v>0</v>
      </c>
      <c r="M2761" s="22" t="s">
        <v>2250</v>
      </c>
      <c r="N2761" s="22" t="s">
        <v>589</v>
      </c>
      <c r="O2761" s="22">
        <v>0</v>
      </c>
      <c r="P2761" s="22">
        <v>1</v>
      </c>
      <c r="Q2761" s="22">
        <v>0</v>
      </c>
      <c r="R2761">
        <f>IFERROR(IF(I2761=1,VLOOKUP(F2761,Lookup!$A$2:$B$15,2,FALSE),0),0.5)</f>
        <v>0.5</v>
      </c>
      <c r="S2761">
        <f>IF(K2761=1,1,IFERROR(IF(H2761="pass",VLOOKUP(F2761,[1]Lookup!$D$2:$E$26,2,FALSE),0),1.6))</f>
        <v>0</v>
      </c>
      <c r="T2761" s="6">
        <v>0</v>
      </c>
      <c r="U2761" s="6">
        <f t="shared" si="43"/>
        <v>0.5</v>
      </c>
      <c r="V2761" t="s">
        <v>146</v>
      </c>
    </row>
    <row r="2762" spans="1:22" hidden="1">
      <c r="A2762">
        <v>2276</v>
      </c>
      <c r="B2762" s="22">
        <v>1</v>
      </c>
      <c r="C2762" s="22" t="s">
        <v>16</v>
      </c>
      <c r="D2762" s="22" t="s">
        <v>22</v>
      </c>
      <c r="E2762" s="22">
        <v>57</v>
      </c>
      <c r="F2762" s="22">
        <v>43</v>
      </c>
      <c r="G2762" s="22" t="s">
        <v>2304</v>
      </c>
      <c r="H2762" s="22" t="s">
        <v>587</v>
      </c>
      <c r="I2762" s="22">
        <v>1</v>
      </c>
      <c r="J2762" s="22">
        <v>0</v>
      </c>
      <c r="K2762" s="22">
        <v>0</v>
      </c>
      <c r="L2762" s="22">
        <v>0</v>
      </c>
      <c r="M2762" s="22" t="s">
        <v>2250</v>
      </c>
      <c r="N2762" s="22" t="s">
        <v>589</v>
      </c>
      <c r="O2762" s="22">
        <v>0</v>
      </c>
      <c r="P2762" s="22">
        <v>1</v>
      </c>
      <c r="Q2762" s="22">
        <v>0</v>
      </c>
      <c r="R2762">
        <f>IFERROR(IF(I2762=1,VLOOKUP(F2762,Lookup!$A$2:$B$15,2,FALSE),0),0.5)</f>
        <v>0.5</v>
      </c>
      <c r="S2762">
        <f>IF(K2762=1,1,IFERROR(IF(H2762="pass",VLOOKUP(F2762,[1]Lookup!$D$2:$E$26,2,FALSE),0),1.6))</f>
        <v>0</v>
      </c>
      <c r="T2762" s="6">
        <v>0</v>
      </c>
      <c r="U2762" s="6">
        <f t="shared" si="43"/>
        <v>0.5</v>
      </c>
      <c r="V2762" t="s">
        <v>146</v>
      </c>
    </row>
    <row r="2763" spans="1:22" hidden="1">
      <c r="A2763">
        <v>2277</v>
      </c>
      <c r="B2763" s="22">
        <v>1</v>
      </c>
      <c r="C2763" s="22" t="s">
        <v>16</v>
      </c>
      <c r="D2763" s="22" t="s">
        <v>22</v>
      </c>
      <c r="E2763" s="22">
        <v>56</v>
      </c>
      <c r="F2763" s="22">
        <v>44</v>
      </c>
      <c r="G2763" s="22" t="s">
        <v>2305</v>
      </c>
      <c r="H2763" s="22" t="s">
        <v>587</v>
      </c>
      <c r="I2763" s="22">
        <v>1</v>
      </c>
      <c r="J2763" s="22">
        <v>0</v>
      </c>
      <c r="K2763" s="22">
        <v>0</v>
      </c>
      <c r="L2763" s="22">
        <v>0</v>
      </c>
      <c r="M2763" s="22" t="s">
        <v>2250</v>
      </c>
      <c r="N2763" s="22" t="s">
        <v>589</v>
      </c>
      <c r="O2763" s="22">
        <v>0</v>
      </c>
      <c r="P2763" s="22">
        <v>1</v>
      </c>
      <c r="Q2763" s="22">
        <v>0</v>
      </c>
      <c r="R2763">
        <f>IFERROR(IF(I2763=1,VLOOKUP(F2763,Lookup!$A$2:$B$15,2,FALSE),0),0.5)</f>
        <v>0.5</v>
      </c>
      <c r="S2763">
        <f>IF(K2763=1,1,IFERROR(IF(H2763="pass",VLOOKUP(F2763,[1]Lookup!$D$2:$E$26,2,FALSE),0),1.6))</f>
        <v>0</v>
      </c>
      <c r="T2763" s="6">
        <v>0</v>
      </c>
      <c r="U2763" s="6">
        <f t="shared" si="43"/>
        <v>0.5</v>
      </c>
      <c r="V2763" t="s">
        <v>146</v>
      </c>
    </row>
    <row r="2764" spans="1:22" hidden="1">
      <c r="A2764">
        <v>2249</v>
      </c>
      <c r="B2764" s="22">
        <v>1</v>
      </c>
      <c r="C2764" s="22" t="s">
        <v>22</v>
      </c>
      <c r="D2764" s="22" t="s">
        <v>16</v>
      </c>
      <c r="E2764" s="22">
        <v>91</v>
      </c>
      <c r="F2764" s="22">
        <v>9</v>
      </c>
      <c r="G2764" s="22" t="s">
        <v>2307</v>
      </c>
      <c r="H2764" s="22" t="s">
        <v>587</v>
      </c>
      <c r="I2764" s="22">
        <v>1</v>
      </c>
      <c r="J2764" s="22">
        <v>0</v>
      </c>
      <c r="K2764" s="22">
        <v>0</v>
      </c>
      <c r="L2764" s="22">
        <v>0</v>
      </c>
      <c r="M2764" s="22" t="s">
        <v>2259</v>
      </c>
      <c r="N2764" s="22" t="s">
        <v>589</v>
      </c>
      <c r="O2764" s="22">
        <v>0</v>
      </c>
      <c r="P2764" s="22">
        <v>1</v>
      </c>
      <c r="Q2764" s="22">
        <v>0</v>
      </c>
      <c r="R2764">
        <f>IFERROR(IF(I2764=1,VLOOKUP(F2764,Lookup!$A$2:$B$15,2,FALSE),0),0.5)</f>
        <v>0.5</v>
      </c>
      <c r="S2764">
        <f>IF(K2764=1,1,IFERROR(IF(H2764="pass",VLOOKUP(F2764,[1]Lookup!$D$2:$E$26,2,FALSE),0),1.6))</f>
        <v>0</v>
      </c>
      <c r="T2764" s="6">
        <v>0</v>
      </c>
      <c r="U2764" s="6">
        <f t="shared" si="43"/>
        <v>0.5</v>
      </c>
      <c r="V2764" t="s">
        <v>515</v>
      </c>
    </row>
    <row r="2765" spans="1:22" hidden="1">
      <c r="A2765">
        <v>2285</v>
      </c>
      <c r="B2765" s="22">
        <v>1</v>
      </c>
      <c r="C2765" s="22" t="s">
        <v>16</v>
      </c>
      <c r="D2765" s="22" t="s">
        <v>22</v>
      </c>
      <c r="E2765" s="22">
        <v>70</v>
      </c>
      <c r="F2765" s="22">
        <v>30</v>
      </c>
      <c r="G2765" s="22" t="s">
        <v>2310</v>
      </c>
      <c r="H2765" s="22" t="s">
        <v>587</v>
      </c>
      <c r="I2765" s="22">
        <v>1</v>
      </c>
      <c r="J2765" s="22">
        <v>0</v>
      </c>
      <c r="K2765" s="22">
        <v>0</v>
      </c>
      <c r="L2765" s="22">
        <v>0</v>
      </c>
      <c r="M2765" s="22" t="s">
        <v>2248</v>
      </c>
      <c r="N2765" s="22" t="s">
        <v>589</v>
      </c>
      <c r="O2765" s="22">
        <v>0</v>
      </c>
      <c r="P2765" s="22">
        <v>1</v>
      </c>
      <c r="Q2765" s="22">
        <v>0</v>
      </c>
      <c r="R2765">
        <f>IFERROR(IF(I2765=1,VLOOKUP(F2765,Lookup!$A$2:$B$15,2,FALSE),0),0.5)</f>
        <v>0.5</v>
      </c>
      <c r="S2765">
        <f>IF(K2765=1,1,IFERROR(IF(H2765="pass",VLOOKUP(F2765,[1]Lookup!$D$2:$E$26,2,FALSE),0),1.6))</f>
        <v>0</v>
      </c>
      <c r="T2765" s="6">
        <v>0</v>
      </c>
      <c r="U2765" s="6">
        <f t="shared" si="43"/>
        <v>0.5</v>
      </c>
      <c r="V2765" t="s">
        <v>371</v>
      </c>
    </row>
    <row r="2766" spans="1:22" hidden="1">
      <c r="A2766">
        <v>2286</v>
      </c>
      <c r="B2766" s="22">
        <v>1</v>
      </c>
      <c r="C2766" s="22" t="s">
        <v>16</v>
      </c>
      <c r="D2766" s="22" t="s">
        <v>22</v>
      </c>
      <c r="E2766" s="22">
        <v>56</v>
      </c>
      <c r="F2766" s="22">
        <v>44</v>
      </c>
      <c r="G2766" s="22" t="s">
        <v>2311</v>
      </c>
      <c r="H2766" s="22" t="s">
        <v>587</v>
      </c>
      <c r="I2766" s="22">
        <v>1</v>
      </c>
      <c r="J2766" s="22">
        <v>0</v>
      </c>
      <c r="K2766" s="22">
        <v>0</v>
      </c>
      <c r="L2766" s="22">
        <v>0</v>
      </c>
      <c r="M2766" s="22" t="s">
        <v>2250</v>
      </c>
      <c r="N2766" s="22" t="s">
        <v>589</v>
      </c>
      <c r="O2766" s="22">
        <v>0</v>
      </c>
      <c r="P2766" s="22">
        <v>1</v>
      </c>
      <c r="Q2766" s="22">
        <v>0</v>
      </c>
      <c r="R2766">
        <f>IFERROR(IF(I2766=1,VLOOKUP(F2766,Lookup!$A$2:$B$15,2,FALSE),0),0.5)</f>
        <v>0.5</v>
      </c>
      <c r="S2766">
        <f>IF(K2766=1,1,IFERROR(IF(H2766="pass",VLOOKUP(F2766,[1]Lookup!$D$2:$E$26,2,FALSE),0),1.6))</f>
        <v>0</v>
      </c>
      <c r="T2766" s="6">
        <v>0</v>
      </c>
      <c r="U2766" s="6">
        <f t="shared" si="43"/>
        <v>0.5</v>
      </c>
      <c r="V2766" t="s">
        <v>146</v>
      </c>
    </row>
    <row r="2767" spans="1:22" hidden="1">
      <c r="A2767">
        <v>2287</v>
      </c>
      <c r="B2767" s="22">
        <v>1</v>
      </c>
      <c r="C2767" s="22" t="s">
        <v>16</v>
      </c>
      <c r="D2767" s="22" t="s">
        <v>22</v>
      </c>
      <c r="E2767" s="22">
        <v>38</v>
      </c>
      <c r="F2767" s="22">
        <v>62</v>
      </c>
      <c r="G2767" s="22" t="s">
        <v>2312</v>
      </c>
      <c r="H2767" s="22" t="s">
        <v>587</v>
      </c>
      <c r="I2767" s="22">
        <v>1</v>
      </c>
      <c r="J2767" s="22">
        <v>0</v>
      </c>
      <c r="K2767" s="22">
        <v>0</v>
      </c>
      <c r="L2767" s="22">
        <v>0</v>
      </c>
      <c r="M2767" s="22" t="s">
        <v>2288</v>
      </c>
      <c r="N2767" s="22" t="s">
        <v>589</v>
      </c>
      <c r="O2767" s="22">
        <v>0</v>
      </c>
      <c r="P2767" s="22">
        <v>1</v>
      </c>
      <c r="Q2767" s="22">
        <v>0</v>
      </c>
      <c r="R2767">
        <f>IFERROR(IF(I2767=1,VLOOKUP(F2767,Lookup!$A$2:$B$15,2,FALSE),0),0.5)</f>
        <v>0.5</v>
      </c>
      <c r="S2767">
        <f>IF(K2767=1,1,IFERROR(IF(H2767="pass",VLOOKUP(F2767,[1]Lookup!$D$2:$E$26,2,FALSE),0),1.6))</f>
        <v>0</v>
      </c>
      <c r="T2767" s="6">
        <v>0</v>
      </c>
      <c r="U2767" s="6">
        <f t="shared" si="43"/>
        <v>0.5</v>
      </c>
      <c r="V2767" t="s">
        <v>502</v>
      </c>
    </row>
    <row r="2768" spans="1:22" hidden="1">
      <c r="A2768">
        <v>2288</v>
      </c>
      <c r="B2768" s="22">
        <v>1</v>
      </c>
      <c r="C2768" s="22" t="s">
        <v>16</v>
      </c>
      <c r="D2768" s="22" t="s">
        <v>22</v>
      </c>
      <c r="E2768" s="22">
        <v>31</v>
      </c>
      <c r="F2768" s="22">
        <v>69</v>
      </c>
      <c r="G2768" s="22" t="s">
        <v>2313</v>
      </c>
      <c r="H2768" s="22" t="s">
        <v>587</v>
      </c>
      <c r="I2768" s="22">
        <v>1</v>
      </c>
      <c r="J2768" s="22">
        <v>0</v>
      </c>
      <c r="K2768" s="22">
        <v>0</v>
      </c>
      <c r="L2768" s="22">
        <v>0</v>
      </c>
      <c r="M2768" s="22" t="s">
        <v>2288</v>
      </c>
      <c r="N2768" s="22" t="s">
        <v>589</v>
      </c>
      <c r="O2768" s="22">
        <v>0</v>
      </c>
      <c r="P2768" s="22">
        <v>1</v>
      </c>
      <c r="Q2768" s="22">
        <v>0</v>
      </c>
      <c r="R2768">
        <f>IFERROR(IF(I2768=1,VLOOKUP(F2768,Lookup!$A$2:$B$15,2,FALSE),0),0.5)</f>
        <v>0.5</v>
      </c>
      <c r="S2768">
        <f>IF(K2768=1,1,IFERROR(IF(H2768="pass",VLOOKUP(F2768,[1]Lookup!$D$2:$E$26,2,FALSE),0),1.6))</f>
        <v>0</v>
      </c>
      <c r="T2768" s="6">
        <v>0</v>
      </c>
      <c r="U2768" s="6">
        <f t="shared" si="43"/>
        <v>0.5</v>
      </c>
      <c r="V2768" t="s">
        <v>502</v>
      </c>
    </row>
    <row r="2769" spans="1:22" hidden="1">
      <c r="A2769">
        <v>2289</v>
      </c>
      <c r="B2769" s="22">
        <v>1</v>
      </c>
      <c r="C2769" s="22" t="s">
        <v>16</v>
      </c>
      <c r="D2769" s="22" t="s">
        <v>22</v>
      </c>
      <c r="E2769" s="22">
        <v>28</v>
      </c>
      <c r="F2769" s="22">
        <v>72</v>
      </c>
      <c r="G2769" s="22" t="s">
        <v>2314</v>
      </c>
      <c r="H2769" s="22" t="s">
        <v>587</v>
      </c>
      <c r="I2769" s="22">
        <v>1</v>
      </c>
      <c r="J2769" s="22">
        <v>0</v>
      </c>
      <c r="K2769" s="22">
        <v>0</v>
      </c>
      <c r="L2769" s="22">
        <v>0</v>
      </c>
      <c r="M2769" s="22" t="s">
        <v>2250</v>
      </c>
      <c r="N2769" s="22" t="s">
        <v>589</v>
      </c>
      <c r="O2769" s="22">
        <v>0</v>
      </c>
      <c r="P2769" s="22">
        <v>1</v>
      </c>
      <c r="Q2769" s="22">
        <v>0</v>
      </c>
      <c r="R2769">
        <f>IFERROR(IF(I2769=1,VLOOKUP(F2769,Lookup!$A$2:$B$15,2,FALSE),0),0.5)</f>
        <v>0.5</v>
      </c>
      <c r="S2769">
        <f>IF(K2769=1,1,IFERROR(IF(H2769="pass",VLOOKUP(F2769,[1]Lookup!$D$2:$E$26,2,FALSE),0),1.6))</f>
        <v>0</v>
      </c>
      <c r="T2769" s="6">
        <v>0</v>
      </c>
      <c r="U2769" s="6">
        <f t="shared" si="43"/>
        <v>0.5</v>
      </c>
      <c r="V2769" t="s">
        <v>146</v>
      </c>
    </row>
    <row r="2770" spans="1:22" hidden="1">
      <c r="A2770">
        <v>2292</v>
      </c>
      <c r="B2770" s="22">
        <v>1</v>
      </c>
      <c r="C2770" s="22" t="s">
        <v>16</v>
      </c>
      <c r="D2770" s="22" t="s">
        <v>22</v>
      </c>
      <c r="E2770" s="22">
        <v>20</v>
      </c>
      <c r="F2770" s="22">
        <v>80</v>
      </c>
      <c r="G2770" s="22" t="s">
        <v>2317</v>
      </c>
      <c r="H2770" s="22" t="s">
        <v>587</v>
      </c>
      <c r="I2770" s="22">
        <v>1</v>
      </c>
      <c r="J2770" s="22">
        <v>0</v>
      </c>
      <c r="K2770" s="22">
        <v>0</v>
      </c>
      <c r="L2770" s="22">
        <v>0</v>
      </c>
      <c r="M2770" s="22" t="s">
        <v>2288</v>
      </c>
      <c r="N2770" s="22" t="s">
        <v>589</v>
      </c>
      <c r="O2770" s="22">
        <v>0</v>
      </c>
      <c r="P2770" s="22">
        <v>1</v>
      </c>
      <c r="Q2770" s="22">
        <v>0</v>
      </c>
      <c r="R2770">
        <f>IFERROR(IF(I2770=1,VLOOKUP(F2770,Lookup!$A$2:$B$15,2,FALSE),0),0.5)</f>
        <v>0.5</v>
      </c>
      <c r="S2770">
        <f>IF(K2770=1,1,IFERROR(IF(H2770="pass",VLOOKUP(F2770,[1]Lookup!$D$2:$E$26,2,FALSE),0),1.6))</f>
        <v>0</v>
      </c>
      <c r="T2770" s="6">
        <v>0</v>
      </c>
      <c r="U2770" s="6">
        <f t="shared" si="43"/>
        <v>0.5</v>
      </c>
      <c r="V2770" t="s">
        <v>502</v>
      </c>
    </row>
    <row r="2771" spans="1:22" hidden="1">
      <c r="A2771">
        <v>2295</v>
      </c>
      <c r="B2771" s="22">
        <v>1</v>
      </c>
      <c r="C2771" s="22" t="s">
        <v>22</v>
      </c>
      <c r="D2771" s="22" t="s">
        <v>16</v>
      </c>
      <c r="E2771" s="22">
        <v>73</v>
      </c>
      <c r="F2771" s="22">
        <v>27</v>
      </c>
      <c r="G2771" s="22" t="s">
        <v>2319</v>
      </c>
      <c r="H2771" s="22" t="s">
        <v>587</v>
      </c>
      <c r="I2771" s="22">
        <v>1</v>
      </c>
      <c r="J2771" s="22">
        <v>0</v>
      </c>
      <c r="K2771" s="22">
        <v>0</v>
      </c>
      <c r="L2771" s="22">
        <v>0</v>
      </c>
      <c r="M2771" s="22" t="s">
        <v>2320</v>
      </c>
      <c r="N2771" s="22" t="s">
        <v>589</v>
      </c>
      <c r="O2771" s="22">
        <v>0</v>
      </c>
      <c r="P2771" s="22">
        <v>1</v>
      </c>
      <c r="Q2771" s="22">
        <v>0</v>
      </c>
      <c r="R2771">
        <f>IFERROR(IF(I2771=1,VLOOKUP(F2771,Lookup!$A$2:$B$15,2,FALSE),0),0.5)</f>
        <v>0.5</v>
      </c>
      <c r="S2771">
        <f>IF(K2771=1,1,IFERROR(IF(H2771="pass",VLOOKUP(F2771,[1]Lookup!$D$2:$E$26,2,FALSE),0),1.6))</f>
        <v>0</v>
      </c>
      <c r="T2771" s="6">
        <v>0</v>
      </c>
      <c r="U2771" s="6">
        <f t="shared" si="43"/>
        <v>0.5</v>
      </c>
      <c r="V2771" t="s">
        <v>398</v>
      </c>
    </row>
    <row r="2772" spans="1:22" hidden="1">
      <c r="A2772">
        <v>2300</v>
      </c>
      <c r="B2772" s="22">
        <v>1</v>
      </c>
      <c r="C2772" s="22" t="s">
        <v>16</v>
      </c>
      <c r="D2772" s="22" t="s">
        <v>22</v>
      </c>
      <c r="E2772" s="22">
        <v>42</v>
      </c>
      <c r="F2772" s="22">
        <v>58</v>
      </c>
      <c r="G2772" s="22" t="s">
        <v>2323</v>
      </c>
      <c r="H2772" s="22" t="s">
        <v>587</v>
      </c>
      <c r="I2772" s="22">
        <v>1</v>
      </c>
      <c r="J2772" s="22">
        <v>0</v>
      </c>
      <c r="K2772" s="22">
        <v>0</v>
      </c>
      <c r="L2772" s="22">
        <v>0</v>
      </c>
      <c r="M2772" s="22" t="s">
        <v>2250</v>
      </c>
      <c r="N2772" s="22" t="s">
        <v>589</v>
      </c>
      <c r="O2772" s="22">
        <v>0</v>
      </c>
      <c r="P2772" s="22">
        <v>1</v>
      </c>
      <c r="Q2772" s="22">
        <v>0</v>
      </c>
      <c r="R2772">
        <f>IFERROR(IF(I2772=1,VLOOKUP(F2772,Lookup!$A$2:$B$15,2,FALSE),0),0.5)</f>
        <v>0.5</v>
      </c>
      <c r="S2772">
        <f>IF(K2772=1,1,IFERROR(IF(H2772="pass",VLOOKUP(F2772,[1]Lookup!$D$2:$E$26,2,FALSE),0),1.6))</f>
        <v>0</v>
      </c>
      <c r="T2772" s="6">
        <v>0</v>
      </c>
      <c r="U2772" s="6">
        <f t="shared" si="43"/>
        <v>0.5</v>
      </c>
      <c r="V2772" t="s">
        <v>146</v>
      </c>
    </row>
    <row r="2773" spans="1:22" hidden="1">
      <c r="A2773">
        <v>2301</v>
      </c>
      <c r="B2773" s="22">
        <v>1</v>
      </c>
      <c r="C2773" s="22" t="s">
        <v>16</v>
      </c>
      <c r="D2773" s="22" t="s">
        <v>22</v>
      </c>
      <c r="E2773" s="22">
        <v>41</v>
      </c>
      <c r="F2773" s="22">
        <v>59</v>
      </c>
      <c r="G2773" s="22" t="s">
        <v>2324</v>
      </c>
      <c r="H2773" s="22" t="s">
        <v>587</v>
      </c>
      <c r="I2773" s="22">
        <v>1</v>
      </c>
      <c r="J2773" s="22">
        <v>0</v>
      </c>
      <c r="K2773" s="22">
        <v>0</v>
      </c>
      <c r="L2773" s="22">
        <v>0</v>
      </c>
      <c r="M2773" s="22" t="s">
        <v>2250</v>
      </c>
      <c r="N2773" s="22" t="s">
        <v>589</v>
      </c>
      <c r="O2773" s="22">
        <v>0</v>
      </c>
      <c r="P2773" s="22">
        <v>1</v>
      </c>
      <c r="Q2773" s="22">
        <v>0</v>
      </c>
      <c r="R2773">
        <f>IFERROR(IF(I2773=1,VLOOKUP(F2773,Lookup!$A$2:$B$15,2,FALSE),0),0.5)</f>
        <v>0.5</v>
      </c>
      <c r="S2773">
        <f>IF(K2773=1,1,IFERROR(IF(H2773="pass",VLOOKUP(F2773,[1]Lookup!$D$2:$E$26,2,FALSE),0),1.6))</f>
        <v>0</v>
      </c>
      <c r="T2773" s="6">
        <v>0</v>
      </c>
      <c r="U2773" s="6">
        <f t="shared" si="43"/>
        <v>0.5</v>
      </c>
      <c r="V2773" t="s">
        <v>146</v>
      </c>
    </row>
    <row r="2774" spans="1:22" hidden="1">
      <c r="A2774">
        <v>2302</v>
      </c>
      <c r="B2774" s="22">
        <v>1</v>
      </c>
      <c r="C2774" s="22" t="s">
        <v>16</v>
      </c>
      <c r="D2774" s="22" t="s">
        <v>22</v>
      </c>
      <c r="E2774" s="22">
        <v>35</v>
      </c>
      <c r="F2774" s="22">
        <v>65</v>
      </c>
      <c r="G2774" s="22" t="s">
        <v>2325</v>
      </c>
      <c r="H2774" s="22" t="s">
        <v>587</v>
      </c>
      <c r="I2774" s="22">
        <v>1</v>
      </c>
      <c r="J2774" s="22">
        <v>0</v>
      </c>
      <c r="K2774" s="22">
        <v>0</v>
      </c>
      <c r="L2774" s="22">
        <v>0</v>
      </c>
      <c r="M2774" s="22" t="s">
        <v>2248</v>
      </c>
      <c r="N2774" s="22" t="s">
        <v>589</v>
      </c>
      <c r="O2774" s="22">
        <v>0</v>
      </c>
      <c r="P2774" s="22">
        <v>1</v>
      </c>
      <c r="Q2774" s="22">
        <v>0</v>
      </c>
      <c r="R2774">
        <f>IFERROR(IF(I2774=1,VLOOKUP(F2774,Lookup!$A$2:$B$15,2,FALSE),0),0.5)</f>
        <v>0.5</v>
      </c>
      <c r="S2774">
        <f>IF(K2774=1,1,IFERROR(IF(H2774="pass",VLOOKUP(F2774,[1]Lookup!$D$2:$E$26,2,FALSE),0),1.6))</f>
        <v>0</v>
      </c>
      <c r="T2774" s="6">
        <v>0</v>
      </c>
      <c r="U2774" s="6">
        <f t="shared" si="43"/>
        <v>0.5</v>
      </c>
      <c r="V2774" t="s">
        <v>371</v>
      </c>
    </row>
    <row r="2775" spans="1:22" hidden="1">
      <c r="A2775">
        <v>2304</v>
      </c>
      <c r="B2775" s="22">
        <v>1</v>
      </c>
      <c r="C2775" s="22" t="s">
        <v>16</v>
      </c>
      <c r="D2775" s="22" t="s">
        <v>22</v>
      </c>
      <c r="E2775" s="22">
        <v>8</v>
      </c>
      <c r="F2775" s="22">
        <v>92</v>
      </c>
      <c r="G2775" s="22" t="s">
        <v>2327</v>
      </c>
      <c r="H2775" s="22" t="s">
        <v>587</v>
      </c>
      <c r="I2775" s="22">
        <v>1</v>
      </c>
      <c r="J2775" s="22">
        <v>0</v>
      </c>
      <c r="K2775" s="22">
        <v>0</v>
      </c>
      <c r="L2775" s="22">
        <v>0</v>
      </c>
      <c r="M2775" s="22" t="s">
        <v>2288</v>
      </c>
      <c r="N2775" s="22" t="s">
        <v>589</v>
      </c>
      <c r="O2775" s="22">
        <v>0</v>
      </c>
      <c r="P2775" s="22">
        <v>1</v>
      </c>
      <c r="Q2775" s="22">
        <v>0</v>
      </c>
      <c r="R2775">
        <f>IFERROR(IF(I2775=1,VLOOKUP(F2775,Lookup!$A$2:$B$15,2,FALSE),0),0.5)</f>
        <v>1.1000000000000001</v>
      </c>
      <c r="S2775">
        <f>IF(K2775=1,1,IFERROR(IF(H2775="pass",VLOOKUP(F2775,[1]Lookup!$D$2:$E$26,2,FALSE),0),1.6))</f>
        <v>0</v>
      </c>
      <c r="T2775" s="6">
        <v>0</v>
      </c>
      <c r="U2775" s="6">
        <f t="shared" si="43"/>
        <v>1.1000000000000001</v>
      </c>
      <c r="V2775" t="s">
        <v>502</v>
      </c>
    </row>
    <row r="2776" spans="1:22" hidden="1">
      <c r="A2776">
        <v>2281</v>
      </c>
      <c r="B2776" s="22">
        <v>1</v>
      </c>
      <c r="C2776" s="22" t="s">
        <v>22</v>
      </c>
      <c r="D2776" s="22" t="s">
        <v>16</v>
      </c>
      <c r="E2776" s="22">
        <v>81</v>
      </c>
      <c r="F2776" s="22">
        <v>19</v>
      </c>
      <c r="G2776" s="22" t="s">
        <v>2328</v>
      </c>
      <c r="H2776" s="22" t="s">
        <v>587</v>
      </c>
      <c r="I2776" s="22">
        <v>1</v>
      </c>
      <c r="J2776" s="22">
        <v>0</v>
      </c>
      <c r="K2776" s="22">
        <v>0</v>
      </c>
      <c r="L2776" s="22">
        <v>0</v>
      </c>
      <c r="M2776" s="22" t="s">
        <v>2259</v>
      </c>
      <c r="N2776" s="22" t="s">
        <v>589</v>
      </c>
      <c r="O2776" s="22">
        <v>0</v>
      </c>
      <c r="P2776" s="22">
        <v>1</v>
      </c>
      <c r="Q2776" s="22">
        <v>0</v>
      </c>
      <c r="R2776">
        <f>IFERROR(IF(I2776=1,VLOOKUP(F2776,Lookup!$A$2:$B$15,2,FALSE),0),0.5)</f>
        <v>0.5</v>
      </c>
      <c r="S2776">
        <f>IF(K2776=1,1,IFERROR(IF(H2776="pass",VLOOKUP(F2776,[1]Lookup!$D$2:$E$26,2,FALSE),0),1.6))</f>
        <v>0</v>
      </c>
      <c r="T2776" s="6">
        <v>0</v>
      </c>
      <c r="U2776" s="6">
        <f t="shared" si="43"/>
        <v>0.5</v>
      </c>
      <c r="V2776" t="s">
        <v>515</v>
      </c>
    </row>
    <row r="2777" spans="1:22" hidden="1">
      <c r="A2777">
        <v>2307</v>
      </c>
      <c r="B2777" s="22">
        <v>1</v>
      </c>
      <c r="C2777" s="22" t="s">
        <v>22</v>
      </c>
      <c r="D2777" s="22" t="s">
        <v>16</v>
      </c>
      <c r="E2777" s="22">
        <v>75</v>
      </c>
      <c r="F2777" s="22">
        <v>25</v>
      </c>
      <c r="G2777" s="22" t="s">
        <v>2329</v>
      </c>
      <c r="H2777" s="22" t="s">
        <v>587</v>
      </c>
      <c r="I2777" s="22">
        <v>1</v>
      </c>
      <c r="J2777" s="22">
        <v>0</v>
      </c>
      <c r="K2777" s="22">
        <v>0</v>
      </c>
      <c r="L2777" s="22">
        <v>0</v>
      </c>
      <c r="M2777" s="22" t="s">
        <v>2259</v>
      </c>
      <c r="N2777" s="22" t="s">
        <v>589</v>
      </c>
      <c r="O2777" s="22">
        <v>0</v>
      </c>
      <c r="P2777" s="22">
        <v>1</v>
      </c>
      <c r="Q2777" s="22">
        <v>0</v>
      </c>
      <c r="R2777">
        <f>IFERROR(IF(I2777=1,VLOOKUP(F2777,Lookup!$A$2:$B$15,2,FALSE),0),0.5)</f>
        <v>0.5</v>
      </c>
      <c r="S2777">
        <f>IF(K2777=1,1,IFERROR(IF(H2777="pass",VLOOKUP(F2777,[1]Lookup!$D$2:$E$26,2,FALSE),0),1.6))</f>
        <v>0</v>
      </c>
      <c r="T2777" s="6">
        <v>0</v>
      </c>
      <c r="U2777" s="6">
        <f t="shared" si="43"/>
        <v>0.5</v>
      </c>
      <c r="V2777" t="s">
        <v>515</v>
      </c>
    </row>
    <row r="2778" spans="1:22" hidden="1">
      <c r="A2778">
        <v>2310</v>
      </c>
      <c r="B2778" s="22">
        <v>1</v>
      </c>
      <c r="C2778" s="22" t="s">
        <v>22</v>
      </c>
      <c r="D2778" s="22" t="s">
        <v>16</v>
      </c>
      <c r="E2778" s="22">
        <v>60</v>
      </c>
      <c r="F2778" s="22">
        <v>40</v>
      </c>
      <c r="G2778" s="22" t="s">
        <v>2330</v>
      </c>
      <c r="H2778" s="22" t="s">
        <v>587</v>
      </c>
      <c r="I2778" s="22">
        <v>1</v>
      </c>
      <c r="J2778" s="22">
        <v>0</v>
      </c>
      <c r="K2778" s="22">
        <v>0</v>
      </c>
      <c r="L2778" s="22">
        <v>0</v>
      </c>
      <c r="M2778" s="22" t="s">
        <v>2259</v>
      </c>
      <c r="N2778" s="22" t="s">
        <v>589</v>
      </c>
      <c r="O2778" s="22">
        <v>0</v>
      </c>
      <c r="P2778" s="22">
        <v>1</v>
      </c>
      <c r="Q2778" s="22">
        <v>0</v>
      </c>
      <c r="R2778">
        <f>IFERROR(IF(I2778=1,VLOOKUP(F2778,Lookup!$A$2:$B$15,2,FALSE),0),0.5)</f>
        <v>0.5</v>
      </c>
      <c r="S2778">
        <f>IF(K2778=1,1,IFERROR(IF(H2778="pass",VLOOKUP(F2778,[1]Lookup!$D$2:$E$26,2,FALSE),0),1.6))</f>
        <v>0</v>
      </c>
      <c r="T2778" s="6">
        <v>0</v>
      </c>
      <c r="U2778" s="6">
        <f t="shared" si="43"/>
        <v>0.5</v>
      </c>
      <c r="V2778" t="s">
        <v>515</v>
      </c>
    </row>
    <row r="2779" spans="1:22" hidden="1">
      <c r="A2779">
        <v>2316</v>
      </c>
      <c r="B2779" s="22">
        <v>1</v>
      </c>
      <c r="C2779" s="22" t="s">
        <v>16</v>
      </c>
      <c r="D2779" s="22" t="s">
        <v>22</v>
      </c>
      <c r="E2779" s="22">
        <v>75</v>
      </c>
      <c r="F2779" s="22">
        <v>25</v>
      </c>
      <c r="G2779" s="22" t="s">
        <v>2334</v>
      </c>
      <c r="H2779" s="22" t="s">
        <v>587</v>
      </c>
      <c r="I2779" s="22">
        <v>1</v>
      </c>
      <c r="J2779" s="22">
        <v>0</v>
      </c>
      <c r="K2779" s="22">
        <v>0</v>
      </c>
      <c r="L2779" s="22">
        <v>0</v>
      </c>
      <c r="M2779" s="22" t="s">
        <v>2250</v>
      </c>
      <c r="N2779" s="22" t="s">
        <v>589</v>
      </c>
      <c r="O2779" s="22">
        <v>0</v>
      </c>
      <c r="P2779" s="22">
        <v>1</v>
      </c>
      <c r="Q2779" s="22">
        <v>0</v>
      </c>
      <c r="R2779">
        <f>IFERROR(IF(I2779=1,VLOOKUP(F2779,Lookup!$A$2:$B$15,2,FALSE),0),0.5)</f>
        <v>0.5</v>
      </c>
      <c r="S2779">
        <f>IF(K2779=1,1,IFERROR(IF(H2779="pass",VLOOKUP(F2779,[1]Lookup!$D$2:$E$26,2,FALSE),0),1.6))</f>
        <v>0</v>
      </c>
      <c r="T2779" s="6">
        <v>0</v>
      </c>
      <c r="U2779" s="6">
        <f t="shared" si="43"/>
        <v>0.5</v>
      </c>
      <c r="V2779" t="s">
        <v>146</v>
      </c>
    </row>
    <row r="2780" spans="1:22" hidden="1">
      <c r="A2780">
        <v>2320</v>
      </c>
      <c r="B2780" s="22">
        <v>1</v>
      </c>
      <c r="C2780" s="22" t="s">
        <v>16</v>
      </c>
      <c r="D2780" s="22" t="s">
        <v>22</v>
      </c>
      <c r="E2780" s="22">
        <v>53</v>
      </c>
      <c r="F2780" s="22">
        <v>47</v>
      </c>
      <c r="G2780" s="22" t="s">
        <v>2337</v>
      </c>
      <c r="H2780" s="22" t="s">
        <v>587</v>
      </c>
      <c r="I2780" s="22">
        <v>1</v>
      </c>
      <c r="J2780" s="22">
        <v>0</v>
      </c>
      <c r="K2780" s="22">
        <v>0</v>
      </c>
      <c r="L2780" s="22">
        <v>0</v>
      </c>
      <c r="M2780" s="22" t="s">
        <v>2250</v>
      </c>
      <c r="N2780" s="22" t="s">
        <v>589</v>
      </c>
      <c r="O2780" s="22">
        <v>0</v>
      </c>
      <c r="P2780" s="22">
        <v>1</v>
      </c>
      <c r="Q2780" s="22">
        <v>0</v>
      </c>
      <c r="R2780">
        <f>IFERROR(IF(I2780=1,VLOOKUP(F2780,Lookup!$A$2:$B$15,2,FALSE),0),0.5)</f>
        <v>0.5</v>
      </c>
      <c r="S2780">
        <f>IF(K2780=1,1,IFERROR(IF(H2780="pass",VLOOKUP(F2780,[1]Lookup!$D$2:$E$26,2,FALSE),0),1.6))</f>
        <v>0</v>
      </c>
      <c r="T2780" s="6">
        <v>0</v>
      </c>
      <c r="U2780" s="6">
        <f t="shared" si="43"/>
        <v>0.5</v>
      </c>
      <c r="V2780" t="s">
        <v>146</v>
      </c>
    </row>
    <row r="2781" spans="1:22" hidden="1">
      <c r="A2781">
        <v>2328</v>
      </c>
      <c r="B2781" s="22">
        <v>1</v>
      </c>
      <c r="C2781" s="22" t="s">
        <v>16</v>
      </c>
      <c r="D2781" s="22" t="s">
        <v>22</v>
      </c>
      <c r="E2781" s="22">
        <v>80</v>
      </c>
      <c r="F2781" s="22">
        <v>20</v>
      </c>
      <c r="G2781" s="22" t="s">
        <v>2343</v>
      </c>
      <c r="H2781" s="22" t="s">
        <v>587</v>
      </c>
      <c r="I2781" s="22">
        <v>1</v>
      </c>
      <c r="J2781" s="22">
        <v>0</v>
      </c>
      <c r="K2781" s="22">
        <v>0</v>
      </c>
      <c r="L2781" s="22">
        <v>0</v>
      </c>
      <c r="M2781" s="22" t="s">
        <v>2250</v>
      </c>
      <c r="N2781" s="22" t="s">
        <v>589</v>
      </c>
      <c r="O2781" s="22">
        <v>0</v>
      </c>
      <c r="P2781" s="22">
        <v>1</v>
      </c>
      <c r="Q2781" s="22">
        <v>0</v>
      </c>
      <c r="R2781">
        <f>IFERROR(IF(I2781=1,VLOOKUP(F2781,Lookup!$A$2:$B$15,2,FALSE),0),0.5)</f>
        <v>0.5</v>
      </c>
      <c r="S2781">
        <f>IF(K2781=1,1,IFERROR(IF(H2781="pass",VLOOKUP(F2781,[1]Lookup!$D$2:$E$26,2,FALSE),0),1.6))</f>
        <v>0</v>
      </c>
      <c r="T2781" s="6">
        <v>0</v>
      </c>
      <c r="U2781" s="6">
        <f t="shared" si="43"/>
        <v>0.5</v>
      </c>
      <c r="V2781" t="s">
        <v>146</v>
      </c>
    </row>
    <row r="2782" spans="1:22" hidden="1">
      <c r="A2782">
        <v>2329</v>
      </c>
      <c r="B2782" s="22">
        <v>1</v>
      </c>
      <c r="C2782" s="22" t="s">
        <v>16</v>
      </c>
      <c r="D2782" s="22" t="s">
        <v>22</v>
      </c>
      <c r="E2782" s="22">
        <v>75</v>
      </c>
      <c r="F2782" s="22">
        <v>25</v>
      </c>
      <c r="G2782" s="22" t="s">
        <v>2344</v>
      </c>
      <c r="H2782" s="22" t="s">
        <v>587</v>
      </c>
      <c r="I2782" s="22">
        <v>1</v>
      </c>
      <c r="J2782" s="22">
        <v>0</v>
      </c>
      <c r="K2782" s="22">
        <v>0</v>
      </c>
      <c r="L2782" s="22">
        <v>0</v>
      </c>
      <c r="M2782" s="22" t="s">
        <v>2250</v>
      </c>
      <c r="N2782" s="22" t="s">
        <v>589</v>
      </c>
      <c r="O2782" s="22">
        <v>0</v>
      </c>
      <c r="P2782" s="22">
        <v>1</v>
      </c>
      <c r="Q2782" s="22">
        <v>0</v>
      </c>
      <c r="R2782">
        <f>IFERROR(IF(I2782=1,VLOOKUP(F2782,Lookup!$A$2:$B$15,2,FALSE),0),0.5)</f>
        <v>0.5</v>
      </c>
      <c r="S2782">
        <f>IF(K2782=1,1,IFERROR(IF(H2782="pass",VLOOKUP(F2782,[1]Lookup!$D$2:$E$26,2,FALSE),0),1.6))</f>
        <v>0</v>
      </c>
      <c r="T2782" s="6">
        <v>0</v>
      </c>
      <c r="U2782" s="6">
        <f t="shared" si="43"/>
        <v>0.5</v>
      </c>
      <c r="V2782" t="s">
        <v>146</v>
      </c>
    </row>
    <row r="2783" spans="1:22" hidden="1">
      <c r="A2783">
        <v>2336</v>
      </c>
      <c r="B2783" s="22">
        <v>1</v>
      </c>
      <c r="C2783" s="22" t="s">
        <v>22</v>
      </c>
      <c r="D2783" s="22" t="s">
        <v>16</v>
      </c>
      <c r="E2783" s="22">
        <v>78</v>
      </c>
      <c r="F2783" s="22">
        <v>22</v>
      </c>
      <c r="G2783" s="22" t="s">
        <v>2348</v>
      </c>
      <c r="H2783" s="22" t="s">
        <v>587</v>
      </c>
      <c r="I2783" s="22">
        <v>1</v>
      </c>
      <c r="J2783" s="22">
        <v>0</v>
      </c>
      <c r="K2783" s="22">
        <v>0</v>
      </c>
      <c r="L2783" s="22">
        <v>0</v>
      </c>
      <c r="M2783" s="22" t="s">
        <v>2259</v>
      </c>
      <c r="N2783" s="22" t="s">
        <v>589</v>
      </c>
      <c r="O2783" s="22">
        <v>0</v>
      </c>
      <c r="P2783" s="22">
        <v>1</v>
      </c>
      <c r="Q2783" s="22">
        <v>0</v>
      </c>
      <c r="R2783">
        <f>IFERROR(IF(I2783=1,VLOOKUP(F2783,Lookup!$A$2:$B$15,2,FALSE),0),0.5)</f>
        <v>0.5</v>
      </c>
      <c r="S2783">
        <f>IF(K2783=1,1,IFERROR(IF(H2783="pass",VLOOKUP(F2783,[1]Lookup!$D$2:$E$26,2,FALSE),0),1.6))</f>
        <v>0</v>
      </c>
      <c r="T2783" s="6">
        <v>0</v>
      </c>
      <c r="U2783" s="6">
        <f t="shared" si="43"/>
        <v>0.5</v>
      </c>
      <c r="V2783" t="s">
        <v>515</v>
      </c>
    </row>
    <row r="2784" spans="1:22" hidden="1">
      <c r="A2784">
        <v>2348</v>
      </c>
      <c r="B2784" s="22">
        <v>1</v>
      </c>
      <c r="C2784" s="22" t="s">
        <v>16</v>
      </c>
      <c r="D2784" s="22" t="s">
        <v>22</v>
      </c>
      <c r="E2784" s="22">
        <v>31</v>
      </c>
      <c r="F2784" s="22">
        <v>69</v>
      </c>
      <c r="G2784" s="22" t="s">
        <v>2353</v>
      </c>
      <c r="H2784" s="22" t="s">
        <v>587</v>
      </c>
      <c r="I2784" s="22">
        <v>1</v>
      </c>
      <c r="J2784" s="22">
        <v>0</v>
      </c>
      <c r="K2784" s="22">
        <v>0</v>
      </c>
      <c r="L2784" s="22">
        <v>0</v>
      </c>
      <c r="M2784" s="22" t="s">
        <v>2288</v>
      </c>
      <c r="N2784" s="22" t="s">
        <v>589</v>
      </c>
      <c r="O2784" s="22">
        <v>0</v>
      </c>
      <c r="P2784" s="22">
        <v>1</v>
      </c>
      <c r="Q2784" s="22">
        <v>0</v>
      </c>
      <c r="R2784">
        <f>IFERROR(IF(I2784=1,VLOOKUP(F2784,Lookup!$A$2:$B$15,2,FALSE),0),0.5)</f>
        <v>0.5</v>
      </c>
      <c r="S2784">
        <f>IF(K2784=1,1,IFERROR(IF(H2784="pass",VLOOKUP(F2784,[1]Lookup!$D$2:$E$26,2,FALSE),0),1.6))</f>
        <v>0</v>
      </c>
      <c r="T2784" s="6">
        <v>0</v>
      </c>
      <c r="U2784" s="6">
        <f t="shared" si="43"/>
        <v>0.5</v>
      </c>
      <c r="V2784" t="s">
        <v>502</v>
      </c>
    </row>
    <row r="2785" spans="1:22" hidden="1">
      <c r="A2785">
        <v>2350</v>
      </c>
      <c r="B2785" s="22">
        <v>1</v>
      </c>
      <c r="C2785" s="22" t="s">
        <v>16</v>
      </c>
      <c r="D2785" s="22" t="s">
        <v>22</v>
      </c>
      <c r="E2785" s="22">
        <v>37</v>
      </c>
      <c r="F2785" s="22">
        <v>63</v>
      </c>
      <c r="G2785" s="22" t="s">
        <v>2354</v>
      </c>
      <c r="H2785" s="22" t="s">
        <v>587</v>
      </c>
      <c r="I2785" s="22">
        <v>1</v>
      </c>
      <c r="J2785" s="22">
        <v>0</v>
      </c>
      <c r="K2785" s="22">
        <v>0</v>
      </c>
      <c r="L2785" s="22">
        <v>0</v>
      </c>
      <c r="M2785" s="22" t="s">
        <v>2288</v>
      </c>
      <c r="N2785" s="22" t="s">
        <v>589</v>
      </c>
      <c r="O2785" s="22">
        <v>0</v>
      </c>
      <c r="P2785" s="22">
        <v>1</v>
      </c>
      <c r="Q2785" s="22">
        <v>0</v>
      </c>
      <c r="R2785">
        <f>IFERROR(IF(I2785=1,VLOOKUP(F2785,Lookup!$A$2:$B$15,2,FALSE),0),0.5)</f>
        <v>0.5</v>
      </c>
      <c r="S2785">
        <f>IF(K2785=1,1,IFERROR(IF(H2785="pass",VLOOKUP(F2785,[1]Lookup!$D$2:$E$26,2,FALSE),0),1.6))</f>
        <v>0</v>
      </c>
      <c r="T2785" s="6">
        <v>0</v>
      </c>
      <c r="U2785" s="6">
        <f t="shared" si="43"/>
        <v>0.5</v>
      </c>
      <c r="V2785" t="s">
        <v>502</v>
      </c>
    </row>
    <row r="2786" spans="1:22" hidden="1">
      <c r="A2786">
        <v>2352</v>
      </c>
      <c r="B2786" s="22">
        <v>1</v>
      </c>
      <c r="C2786" s="22" t="s">
        <v>16</v>
      </c>
      <c r="D2786" s="22" t="s">
        <v>22</v>
      </c>
      <c r="E2786" s="22">
        <v>31</v>
      </c>
      <c r="F2786" s="22">
        <v>69</v>
      </c>
      <c r="G2786" s="22" t="s">
        <v>2355</v>
      </c>
      <c r="H2786" s="22" t="s">
        <v>587</v>
      </c>
      <c r="I2786" s="22">
        <v>1</v>
      </c>
      <c r="J2786" s="22">
        <v>0</v>
      </c>
      <c r="K2786" s="22">
        <v>0</v>
      </c>
      <c r="L2786" s="22">
        <v>0</v>
      </c>
      <c r="M2786" s="22" t="s">
        <v>2288</v>
      </c>
      <c r="N2786" s="22" t="s">
        <v>589</v>
      </c>
      <c r="O2786" s="22">
        <v>0</v>
      </c>
      <c r="P2786" s="22">
        <v>1</v>
      </c>
      <c r="Q2786" s="22">
        <v>0</v>
      </c>
      <c r="R2786">
        <f>IFERROR(IF(I2786=1,VLOOKUP(F2786,Lookup!$A$2:$B$15,2,FALSE),0),0.5)</f>
        <v>0.5</v>
      </c>
      <c r="S2786">
        <f>IF(K2786=1,1,IFERROR(IF(H2786="pass",VLOOKUP(F2786,[1]Lookup!$D$2:$E$26,2,FALSE),0),1.6))</f>
        <v>0</v>
      </c>
      <c r="T2786" s="6">
        <v>0</v>
      </c>
      <c r="U2786" s="6">
        <f t="shared" si="43"/>
        <v>0.5</v>
      </c>
      <c r="V2786" t="s">
        <v>502</v>
      </c>
    </row>
    <row r="2787" spans="1:22" hidden="1">
      <c r="A2787">
        <v>2356</v>
      </c>
      <c r="B2787" s="22">
        <v>1</v>
      </c>
      <c r="C2787" s="22" t="s">
        <v>22</v>
      </c>
      <c r="D2787" s="22" t="s">
        <v>16</v>
      </c>
      <c r="E2787" s="22">
        <v>75</v>
      </c>
      <c r="F2787" s="22">
        <v>25</v>
      </c>
      <c r="G2787" s="22" t="s">
        <v>2356</v>
      </c>
      <c r="H2787" s="22" t="s">
        <v>587</v>
      </c>
      <c r="I2787" s="22">
        <v>1</v>
      </c>
      <c r="J2787" s="22">
        <v>0</v>
      </c>
      <c r="K2787" s="22">
        <v>0</v>
      </c>
      <c r="L2787" s="22">
        <v>0</v>
      </c>
      <c r="M2787" s="22" t="s">
        <v>2255</v>
      </c>
      <c r="N2787" s="22" t="s">
        <v>589</v>
      </c>
      <c r="O2787" s="22">
        <v>0</v>
      </c>
      <c r="P2787" s="22">
        <v>1</v>
      </c>
      <c r="Q2787" s="22">
        <v>0</v>
      </c>
      <c r="R2787">
        <f>IFERROR(IF(I2787=1,VLOOKUP(F2787,Lookup!$A$2:$B$15,2,FALSE),0),0.5)</f>
        <v>0.5</v>
      </c>
      <c r="S2787">
        <f>IF(K2787=1,1,IFERROR(IF(H2787="pass",VLOOKUP(F2787,[1]Lookup!$D$2:$E$26,2,FALSE),0),1.6))</f>
        <v>0</v>
      </c>
      <c r="T2787" s="6">
        <v>0</v>
      </c>
      <c r="U2787" s="6">
        <f t="shared" si="43"/>
        <v>0.5</v>
      </c>
      <c r="V2787" t="s">
        <v>406</v>
      </c>
    </row>
    <row r="2788" spans="1:22" hidden="1">
      <c r="A2788">
        <v>2357</v>
      </c>
      <c r="B2788" s="22">
        <v>1</v>
      </c>
      <c r="C2788" s="22" t="s">
        <v>22</v>
      </c>
      <c r="D2788" s="22" t="s">
        <v>16</v>
      </c>
      <c r="E2788" s="22">
        <v>67</v>
      </c>
      <c r="F2788" s="22">
        <v>33</v>
      </c>
      <c r="G2788" s="22" t="s">
        <v>2357</v>
      </c>
      <c r="H2788" s="22" t="s">
        <v>587</v>
      </c>
      <c r="I2788" s="22">
        <v>1</v>
      </c>
      <c r="J2788" s="22">
        <v>0</v>
      </c>
      <c r="K2788" s="22">
        <v>0</v>
      </c>
      <c r="L2788" s="22">
        <v>0</v>
      </c>
      <c r="M2788" s="22" t="s">
        <v>2255</v>
      </c>
      <c r="N2788" s="22" t="s">
        <v>589</v>
      </c>
      <c r="O2788" s="22">
        <v>0</v>
      </c>
      <c r="P2788" s="22">
        <v>1</v>
      </c>
      <c r="Q2788" s="22">
        <v>0</v>
      </c>
      <c r="R2788">
        <f>IFERROR(IF(I2788=1,VLOOKUP(F2788,Lookup!$A$2:$B$15,2,FALSE),0),0.5)</f>
        <v>0.5</v>
      </c>
      <c r="S2788">
        <f>IF(K2788=1,1,IFERROR(IF(H2788="pass",VLOOKUP(F2788,[1]Lookup!$D$2:$E$26,2,FALSE),0),1.6))</f>
        <v>0</v>
      </c>
      <c r="T2788" s="6">
        <v>0</v>
      </c>
      <c r="U2788" s="6">
        <f t="shared" si="43"/>
        <v>0.5</v>
      </c>
      <c r="V2788" t="s">
        <v>406</v>
      </c>
    </row>
    <row r="2789" spans="1:22" hidden="1">
      <c r="A2789">
        <v>2366</v>
      </c>
      <c r="B2789" s="22">
        <v>1</v>
      </c>
      <c r="C2789" s="22" t="s">
        <v>15</v>
      </c>
      <c r="D2789" s="22" t="s">
        <v>26</v>
      </c>
      <c r="E2789" s="22">
        <v>75</v>
      </c>
      <c r="F2789" s="22">
        <v>25</v>
      </c>
      <c r="G2789" s="22" t="s">
        <v>2363</v>
      </c>
      <c r="H2789" s="22" t="s">
        <v>587</v>
      </c>
      <c r="I2789" s="22">
        <v>1</v>
      </c>
      <c r="J2789" s="22">
        <v>0</v>
      </c>
      <c r="K2789" s="22">
        <v>0</v>
      </c>
      <c r="L2789" s="22">
        <v>0</v>
      </c>
      <c r="M2789" s="22" t="s">
        <v>2364</v>
      </c>
      <c r="N2789" s="22" t="s">
        <v>589</v>
      </c>
      <c r="O2789" s="22">
        <v>0</v>
      </c>
      <c r="P2789" s="22">
        <v>1</v>
      </c>
      <c r="Q2789" s="22">
        <v>0</v>
      </c>
      <c r="R2789">
        <f>IFERROR(IF(I2789=1,VLOOKUP(F2789,Lookup!$A$2:$B$15,2,FALSE),0),0.5)</f>
        <v>0.5</v>
      </c>
      <c r="S2789">
        <f>IF(K2789=1,1,IFERROR(IF(H2789="pass",VLOOKUP(F2789,[1]Lookup!$D$2:$E$26,2,FALSE),0),1.6))</f>
        <v>0</v>
      </c>
      <c r="T2789" s="6">
        <v>0</v>
      </c>
      <c r="U2789" s="6">
        <f t="shared" si="43"/>
        <v>0.5</v>
      </c>
      <c r="V2789" t="s">
        <v>526</v>
      </c>
    </row>
    <row r="2790" spans="1:22" hidden="1">
      <c r="A2790">
        <v>2368</v>
      </c>
      <c r="B2790" s="22">
        <v>1</v>
      </c>
      <c r="C2790" s="22" t="s">
        <v>15</v>
      </c>
      <c r="D2790" s="22" t="s">
        <v>26</v>
      </c>
      <c r="E2790" s="22">
        <v>59</v>
      </c>
      <c r="F2790" s="22">
        <v>41</v>
      </c>
      <c r="G2790" s="22" t="s">
        <v>2366</v>
      </c>
      <c r="H2790" s="22" t="s">
        <v>587</v>
      </c>
      <c r="I2790" s="22">
        <v>1</v>
      </c>
      <c r="J2790" s="22">
        <v>0</v>
      </c>
      <c r="K2790" s="22">
        <v>0</v>
      </c>
      <c r="L2790" s="22">
        <v>0</v>
      </c>
      <c r="M2790" s="22" t="s">
        <v>2364</v>
      </c>
      <c r="N2790" s="22" t="s">
        <v>589</v>
      </c>
      <c r="O2790" s="22">
        <v>0</v>
      </c>
      <c r="P2790" s="22">
        <v>1</v>
      </c>
      <c r="Q2790" s="22">
        <v>0</v>
      </c>
      <c r="R2790">
        <f>IFERROR(IF(I2790=1,VLOOKUP(F2790,Lookup!$A$2:$B$15,2,FALSE),0),0.5)</f>
        <v>0.5</v>
      </c>
      <c r="S2790">
        <f>IF(K2790=1,1,IFERROR(IF(H2790="pass",VLOOKUP(F2790,[1]Lookup!$D$2:$E$26,2,FALSE),0),1.6))</f>
        <v>0</v>
      </c>
      <c r="T2790" s="6">
        <v>0</v>
      </c>
      <c r="U2790" s="6">
        <f t="shared" si="43"/>
        <v>0.5</v>
      </c>
      <c r="V2790" t="s">
        <v>526</v>
      </c>
    </row>
    <row r="2791" spans="1:22" hidden="1">
      <c r="A2791">
        <v>2369</v>
      </c>
      <c r="B2791" s="22">
        <v>1</v>
      </c>
      <c r="C2791" s="22" t="s">
        <v>15</v>
      </c>
      <c r="D2791" s="22" t="s">
        <v>26</v>
      </c>
      <c r="E2791" s="22">
        <v>55</v>
      </c>
      <c r="F2791" s="22">
        <v>45</v>
      </c>
      <c r="G2791" s="22" t="s">
        <v>2367</v>
      </c>
      <c r="H2791" s="22" t="s">
        <v>587</v>
      </c>
      <c r="I2791" s="22">
        <v>1</v>
      </c>
      <c r="J2791" s="22">
        <v>0</v>
      </c>
      <c r="K2791" s="22">
        <v>0</v>
      </c>
      <c r="L2791" s="22">
        <v>0</v>
      </c>
      <c r="M2791" s="22" t="s">
        <v>2364</v>
      </c>
      <c r="N2791" s="22" t="s">
        <v>589</v>
      </c>
      <c r="O2791" s="22">
        <v>0</v>
      </c>
      <c r="P2791" s="22">
        <v>1</v>
      </c>
      <c r="Q2791" s="22">
        <v>0</v>
      </c>
      <c r="R2791">
        <f>IFERROR(IF(I2791=1,VLOOKUP(F2791,Lookup!$A$2:$B$15,2,FALSE),0),0.5)</f>
        <v>0.5</v>
      </c>
      <c r="S2791">
        <f>IF(K2791=1,1,IFERROR(IF(H2791="pass",VLOOKUP(F2791,[1]Lookup!$D$2:$E$26,2,FALSE),0),1.6))</f>
        <v>0</v>
      </c>
      <c r="T2791" s="6">
        <v>0</v>
      </c>
      <c r="U2791" s="6">
        <f t="shared" si="43"/>
        <v>0.5</v>
      </c>
      <c r="V2791" t="s">
        <v>526</v>
      </c>
    </row>
    <row r="2792" spans="1:22" hidden="1">
      <c r="A2792">
        <v>2372</v>
      </c>
      <c r="B2792" s="22">
        <v>1</v>
      </c>
      <c r="C2792" s="22" t="s">
        <v>26</v>
      </c>
      <c r="D2792" s="22" t="s">
        <v>15</v>
      </c>
      <c r="E2792" s="22">
        <v>88</v>
      </c>
      <c r="F2792" s="22">
        <v>12</v>
      </c>
      <c r="G2792" s="22" t="s">
        <v>2369</v>
      </c>
      <c r="H2792" s="22" t="s">
        <v>587</v>
      </c>
      <c r="I2792" s="22">
        <v>1</v>
      </c>
      <c r="J2792" s="22">
        <v>0</v>
      </c>
      <c r="K2792" s="22">
        <v>0</v>
      </c>
      <c r="L2792" s="22">
        <v>0</v>
      </c>
      <c r="M2792" s="22" t="s">
        <v>2370</v>
      </c>
      <c r="N2792" s="22" t="s">
        <v>589</v>
      </c>
      <c r="O2792" s="22">
        <v>0</v>
      </c>
      <c r="P2792" s="22">
        <v>1</v>
      </c>
      <c r="Q2792" s="22">
        <v>0</v>
      </c>
      <c r="R2792">
        <f>IFERROR(IF(I2792=1,VLOOKUP(F2792,Lookup!$A$2:$B$15,2,FALSE),0),0.5)</f>
        <v>0.5</v>
      </c>
      <c r="S2792">
        <f>IF(K2792=1,1,IFERROR(IF(H2792="pass",VLOOKUP(F2792,[1]Lookup!$D$2:$E$26,2,FALSE),0),1.6))</f>
        <v>0</v>
      </c>
      <c r="T2792" s="6">
        <v>0</v>
      </c>
      <c r="U2792" s="6">
        <f t="shared" si="43"/>
        <v>0.5</v>
      </c>
      <c r="V2792" t="s">
        <v>89</v>
      </c>
    </row>
    <row r="2793" spans="1:22" hidden="1">
      <c r="A2793">
        <v>2373</v>
      </c>
      <c r="B2793" s="22">
        <v>1</v>
      </c>
      <c r="C2793" s="22" t="s">
        <v>26</v>
      </c>
      <c r="D2793" s="22" t="s">
        <v>15</v>
      </c>
      <c r="E2793" s="22">
        <v>80</v>
      </c>
      <c r="F2793" s="22">
        <v>20</v>
      </c>
      <c r="G2793" s="22" t="s">
        <v>2371</v>
      </c>
      <c r="H2793" s="22" t="s">
        <v>587</v>
      </c>
      <c r="I2793" s="22">
        <v>1</v>
      </c>
      <c r="J2793" s="22">
        <v>0</v>
      </c>
      <c r="K2793" s="22">
        <v>0</v>
      </c>
      <c r="L2793" s="22">
        <v>0</v>
      </c>
      <c r="M2793" s="22" t="s">
        <v>2370</v>
      </c>
      <c r="N2793" s="22" t="s">
        <v>589</v>
      </c>
      <c r="O2793" s="22">
        <v>0</v>
      </c>
      <c r="P2793" s="22">
        <v>1</v>
      </c>
      <c r="Q2793" s="22">
        <v>0</v>
      </c>
      <c r="R2793">
        <f>IFERROR(IF(I2793=1,VLOOKUP(F2793,Lookup!$A$2:$B$15,2,FALSE),0),0.5)</f>
        <v>0.5</v>
      </c>
      <c r="S2793">
        <f>IF(K2793=1,1,IFERROR(IF(H2793="pass",VLOOKUP(F2793,[1]Lookup!$D$2:$E$26,2,FALSE),0),1.6))</f>
        <v>0</v>
      </c>
      <c r="T2793" s="6">
        <v>0</v>
      </c>
      <c r="U2793" s="6">
        <f t="shared" si="43"/>
        <v>0.5</v>
      </c>
      <c r="V2793" t="s">
        <v>89</v>
      </c>
    </row>
    <row r="2794" spans="1:22" hidden="1">
      <c r="A2794">
        <v>2381</v>
      </c>
      <c r="B2794" s="22">
        <v>1</v>
      </c>
      <c r="C2794" s="22" t="s">
        <v>26</v>
      </c>
      <c r="D2794" s="22" t="s">
        <v>15</v>
      </c>
      <c r="E2794" s="22">
        <v>61</v>
      </c>
      <c r="F2794" s="22">
        <v>39</v>
      </c>
      <c r="G2794" s="22" t="s">
        <v>2379</v>
      </c>
      <c r="H2794" s="22" t="s">
        <v>587</v>
      </c>
      <c r="I2794" s="22">
        <v>1</v>
      </c>
      <c r="J2794" s="22">
        <v>0</v>
      </c>
      <c r="K2794" s="22">
        <v>0</v>
      </c>
      <c r="L2794" s="22">
        <v>0</v>
      </c>
      <c r="M2794" s="22" t="s">
        <v>2370</v>
      </c>
      <c r="N2794" s="22" t="s">
        <v>589</v>
      </c>
      <c r="O2794" s="22">
        <v>0</v>
      </c>
      <c r="P2794" s="22">
        <v>1</v>
      </c>
      <c r="Q2794" s="22">
        <v>0</v>
      </c>
      <c r="R2794">
        <f>IFERROR(IF(I2794=1,VLOOKUP(F2794,Lookup!$A$2:$B$15,2,FALSE),0),0.5)</f>
        <v>0.5</v>
      </c>
      <c r="S2794">
        <f>IF(K2794=1,1,IFERROR(IF(H2794="pass",VLOOKUP(F2794,[1]Lookup!$D$2:$E$26,2,FALSE),0),1.6))</f>
        <v>0</v>
      </c>
      <c r="T2794" s="6">
        <v>0</v>
      </c>
      <c r="U2794" s="6">
        <f t="shared" si="43"/>
        <v>0.5</v>
      </c>
      <c r="V2794" t="s">
        <v>89</v>
      </c>
    </row>
    <row r="2795" spans="1:22" hidden="1">
      <c r="A2795">
        <v>2390</v>
      </c>
      <c r="B2795" s="22">
        <v>1</v>
      </c>
      <c r="C2795" s="22" t="s">
        <v>26</v>
      </c>
      <c r="D2795" s="22" t="s">
        <v>15</v>
      </c>
      <c r="E2795" s="22">
        <v>63</v>
      </c>
      <c r="F2795" s="22">
        <v>37</v>
      </c>
      <c r="G2795" s="22" t="s">
        <v>2386</v>
      </c>
      <c r="H2795" s="22" t="s">
        <v>587</v>
      </c>
      <c r="I2795" s="22">
        <v>1</v>
      </c>
      <c r="J2795" s="22">
        <v>0</v>
      </c>
      <c r="K2795" s="22">
        <v>0</v>
      </c>
      <c r="L2795" s="22">
        <v>0</v>
      </c>
      <c r="M2795" s="22" t="s">
        <v>2387</v>
      </c>
      <c r="N2795" s="22" t="s">
        <v>589</v>
      </c>
      <c r="O2795" s="22">
        <v>0</v>
      </c>
      <c r="P2795" s="22">
        <v>1</v>
      </c>
      <c r="Q2795" s="22">
        <v>0</v>
      </c>
      <c r="R2795">
        <f>IFERROR(IF(I2795=1,VLOOKUP(F2795,Lookup!$A$2:$B$15,2,FALSE),0),0.5)</f>
        <v>0.5</v>
      </c>
      <c r="S2795">
        <f>IF(K2795=1,1,IFERROR(IF(H2795="pass",VLOOKUP(F2795,[1]Lookup!$D$2:$E$26,2,FALSE),0),1.6))</f>
        <v>0</v>
      </c>
      <c r="T2795" s="6">
        <v>0</v>
      </c>
      <c r="U2795" s="6">
        <f t="shared" si="43"/>
        <v>0.5</v>
      </c>
      <c r="V2795" t="s">
        <v>105</v>
      </c>
    </row>
    <row r="2796" spans="1:22" hidden="1">
      <c r="A2796">
        <v>2394</v>
      </c>
      <c r="B2796" s="22">
        <v>1</v>
      </c>
      <c r="C2796" s="22" t="s">
        <v>15</v>
      </c>
      <c r="D2796" s="22" t="s">
        <v>26</v>
      </c>
      <c r="E2796" s="22">
        <v>81</v>
      </c>
      <c r="F2796" s="22">
        <v>19</v>
      </c>
      <c r="G2796" s="22" t="s">
        <v>2391</v>
      </c>
      <c r="H2796" s="22" t="s">
        <v>587</v>
      </c>
      <c r="I2796" s="22">
        <v>1</v>
      </c>
      <c r="J2796" s="22">
        <v>0</v>
      </c>
      <c r="K2796" s="22">
        <v>0</v>
      </c>
      <c r="L2796" s="22">
        <v>0</v>
      </c>
      <c r="M2796" s="22" t="s">
        <v>2364</v>
      </c>
      <c r="N2796" s="22" t="s">
        <v>589</v>
      </c>
      <c r="O2796" s="22">
        <v>0</v>
      </c>
      <c r="P2796" s="22">
        <v>1</v>
      </c>
      <c r="Q2796" s="22">
        <v>0</v>
      </c>
      <c r="R2796">
        <f>IFERROR(IF(I2796=1,VLOOKUP(F2796,Lookup!$A$2:$B$15,2,FALSE),0),0.5)</f>
        <v>0.5</v>
      </c>
      <c r="S2796">
        <f>IF(K2796=1,1,IFERROR(IF(H2796="pass",VLOOKUP(F2796,[1]Lookup!$D$2:$E$26,2,FALSE),0),1.6))</f>
        <v>0</v>
      </c>
      <c r="T2796" s="6">
        <v>0</v>
      </c>
      <c r="U2796" s="6">
        <f t="shared" si="43"/>
        <v>0.5</v>
      </c>
      <c r="V2796" t="s">
        <v>526</v>
      </c>
    </row>
    <row r="2797" spans="1:22" hidden="1">
      <c r="A2797">
        <v>2398</v>
      </c>
      <c r="B2797" s="22">
        <v>1</v>
      </c>
      <c r="C2797" s="22" t="s">
        <v>15</v>
      </c>
      <c r="D2797" s="22" t="s">
        <v>26</v>
      </c>
      <c r="E2797" s="22">
        <v>58</v>
      </c>
      <c r="F2797" s="22">
        <v>42</v>
      </c>
      <c r="G2797" s="22" t="s">
        <v>2395</v>
      </c>
      <c r="H2797" s="22" t="s">
        <v>587</v>
      </c>
      <c r="I2797" s="22">
        <v>1</v>
      </c>
      <c r="J2797" s="22">
        <v>0</v>
      </c>
      <c r="K2797" s="22">
        <v>0</v>
      </c>
      <c r="L2797" s="22">
        <v>0</v>
      </c>
      <c r="M2797" s="22" t="s">
        <v>2364</v>
      </c>
      <c r="N2797" s="22" t="s">
        <v>589</v>
      </c>
      <c r="O2797" s="22">
        <v>0</v>
      </c>
      <c r="P2797" s="22">
        <v>1</v>
      </c>
      <c r="Q2797" s="22">
        <v>0</v>
      </c>
      <c r="R2797">
        <f>IFERROR(IF(I2797=1,VLOOKUP(F2797,Lookup!$A$2:$B$15,2,FALSE),0),0.5)</f>
        <v>0.5</v>
      </c>
      <c r="S2797">
        <f>IF(K2797=1,1,IFERROR(IF(H2797="pass",VLOOKUP(F2797,[1]Lookup!$D$2:$E$26,2,FALSE),0),1.6))</f>
        <v>0</v>
      </c>
      <c r="T2797" s="6">
        <v>0</v>
      </c>
      <c r="U2797" s="6">
        <f t="shared" si="43"/>
        <v>0.5</v>
      </c>
      <c r="V2797" t="s">
        <v>526</v>
      </c>
    </row>
    <row r="2798" spans="1:22" hidden="1">
      <c r="A2798">
        <v>2401</v>
      </c>
      <c r="B2798" s="22">
        <v>1</v>
      </c>
      <c r="C2798" s="22" t="s">
        <v>26</v>
      </c>
      <c r="D2798" s="22" t="s">
        <v>15</v>
      </c>
      <c r="E2798" s="22">
        <v>77</v>
      </c>
      <c r="F2798" s="22">
        <v>23</v>
      </c>
      <c r="G2798" s="22" t="s">
        <v>2397</v>
      </c>
      <c r="H2798" s="22" t="s">
        <v>587</v>
      </c>
      <c r="I2798" s="22">
        <v>1</v>
      </c>
      <c r="J2798" s="22">
        <v>0</v>
      </c>
      <c r="K2798" s="22">
        <v>0</v>
      </c>
      <c r="L2798" s="22">
        <v>0</v>
      </c>
      <c r="M2798" s="22" t="s">
        <v>2370</v>
      </c>
      <c r="N2798" s="22" t="s">
        <v>589</v>
      </c>
      <c r="O2798" s="22">
        <v>0</v>
      </c>
      <c r="P2798" s="22">
        <v>1</v>
      </c>
      <c r="Q2798" s="22">
        <v>0</v>
      </c>
      <c r="R2798">
        <f>IFERROR(IF(I2798=1,VLOOKUP(F2798,Lookup!$A$2:$B$15,2,FALSE),0),0.5)</f>
        <v>0.5</v>
      </c>
      <c r="S2798">
        <f>IF(K2798=1,1,IFERROR(IF(H2798="pass",VLOOKUP(F2798,[1]Lookup!$D$2:$E$26,2,FALSE),0),1.6))</f>
        <v>0</v>
      </c>
      <c r="T2798" s="6">
        <v>0</v>
      </c>
      <c r="U2798" s="6">
        <f t="shared" si="43"/>
        <v>0.5</v>
      </c>
      <c r="V2798" t="s">
        <v>89</v>
      </c>
    </row>
    <row r="2799" spans="1:22" hidden="1">
      <c r="A2799">
        <v>2404</v>
      </c>
      <c r="B2799" s="22">
        <v>1</v>
      </c>
      <c r="C2799" s="22" t="s">
        <v>26</v>
      </c>
      <c r="D2799" s="22" t="s">
        <v>15</v>
      </c>
      <c r="E2799" s="22">
        <v>59</v>
      </c>
      <c r="F2799" s="22">
        <v>41</v>
      </c>
      <c r="G2799" s="22" t="s">
        <v>2400</v>
      </c>
      <c r="H2799" s="22" t="s">
        <v>587</v>
      </c>
      <c r="I2799" s="22">
        <v>1</v>
      </c>
      <c r="J2799" s="22">
        <v>0</v>
      </c>
      <c r="K2799" s="22">
        <v>0</v>
      </c>
      <c r="L2799" s="22">
        <v>0</v>
      </c>
      <c r="M2799" s="22" t="s">
        <v>2387</v>
      </c>
      <c r="N2799" s="22" t="s">
        <v>589</v>
      </c>
      <c r="O2799" s="22">
        <v>0</v>
      </c>
      <c r="P2799" s="22">
        <v>1</v>
      </c>
      <c r="Q2799" s="22">
        <v>0</v>
      </c>
      <c r="R2799">
        <f>IFERROR(IF(I2799=1,VLOOKUP(F2799,Lookup!$A$2:$B$15,2,FALSE),0),0.5)</f>
        <v>0.5</v>
      </c>
      <c r="S2799">
        <f>IF(K2799=1,1,IFERROR(IF(H2799="pass",VLOOKUP(F2799,[1]Lookup!$D$2:$E$26,2,FALSE),0),1.6))</f>
        <v>0</v>
      </c>
      <c r="T2799" s="6">
        <v>0</v>
      </c>
      <c r="U2799" s="6">
        <f t="shared" si="43"/>
        <v>0.5</v>
      </c>
      <c r="V2799" t="s">
        <v>105</v>
      </c>
    </row>
    <row r="2800" spans="1:22" hidden="1">
      <c r="A2800">
        <v>2410</v>
      </c>
      <c r="B2800" s="22">
        <v>1</v>
      </c>
      <c r="C2800" s="22" t="s">
        <v>15</v>
      </c>
      <c r="D2800" s="22" t="s">
        <v>26</v>
      </c>
      <c r="E2800" s="22">
        <v>93</v>
      </c>
      <c r="F2800" s="22">
        <v>7</v>
      </c>
      <c r="G2800" s="22" t="s">
        <v>2405</v>
      </c>
      <c r="H2800" s="22" t="s">
        <v>587</v>
      </c>
      <c r="I2800" s="22">
        <v>1</v>
      </c>
      <c r="J2800" s="22">
        <v>0</v>
      </c>
      <c r="K2800" s="22">
        <v>0</v>
      </c>
      <c r="L2800" s="22">
        <v>0</v>
      </c>
      <c r="M2800" s="22" t="s">
        <v>2364</v>
      </c>
      <c r="N2800" s="22" t="s">
        <v>589</v>
      </c>
      <c r="O2800" s="22">
        <v>0</v>
      </c>
      <c r="P2800" s="22">
        <v>1</v>
      </c>
      <c r="Q2800" s="22">
        <v>0</v>
      </c>
      <c r="R2800">
        <f>IFERROR(IF(I2800=1,VLOOKUP(F2800,Lookup!$A$2:$B$15,2,FALSE),0),0.5)</f>
        <v>0.5</v>
      </c>
      <c r="S2800">
        <f>IF(K2800=1,1,IFERROR(IF(H2800="pass",VLOOKUP(F2800,[1]Lookup!$D$2:$E$26,2,FALSE),0),1.6))</f>
        <v>0</v>
      </c>
      <c r="T2800" s="6">
        <v>0</v>
      </c>
      <c r="U2800" s="6">
        <f t="shared" si="43"/>
        <v>0.5</v>
      </c>
      <c r="V2800" t="s">
        <v>526</v>
      </c>
    </row>
    <row r="2801" spans="1:22" hidden="1">
      <c r="A2801">
        <v>2414</v>
      </c>
      <c r="B2801" s="22">
        <v>1</v>
      </c>
      <c r="C2801" s="22" t="s">
        <v>26</v>
      </c>
      <c r="D2801" s="22" t="s">
        <v>15</v>
      </c>
      <c r="E2801" s="22">
        <v>35</v>
      </c>
      <c r="F2801" s="22">
        <v>65</v>
      </c>
      <c r="G2801" s="22" t="s">
        <v>2407</v>
      </c>
      <c r="H2801" s="22" t="s">
        <v>587</v>
      </c>
      <c r="I2801" s="22">
        <v>1</v>
      </c>
      <c r="J2801" s="22">
        <v>0</v>
      </c>
      <c r="K2801" s="22">
        <v>0</v>
      </c>
      <c r="L2801" s="22">
        <v>0</v>
      </c>
      <c r="M2801" s="22" t="s">
        <v>2408</v>
      </c>
      <c r="N2801" s="22" t="s">
        <v>589</v>
      </c>
      <c r="O2801" s="22">
        <v>0</v>
      </c>
      <c r="P2801" s="22">
        <v>1</v>
      </c>
      <c r="Q2801" s="22">
        <v>0</v>
      </c>
      <c r="R2801">
        <f>IFERROR(IF(I2801=1,VLOOKUP(F2801,Lookup!$A$2:$B$15,2,FALSE),0),0.5)</f>
        <v>0.5</v>
      </c>
      <c r="S2801">
        <f>IF(K2801=1,1,IFERROR(IF(H2801="pass",VLOOKUP(F2801,[1]Lookup!$D$2:$E$26,2,FALSE),0),1.6))</f>
        <v>0</v>
      </c>
      <c r="T2801" s="6">
        <v>0</v>
      </c>
      <c r="U2801" s="6">
        <f t="shared" si="43"/>
        <v>0.5</v>
      </c>
      <c r="V2801" t="s">
        <v>102</v>
      </c>
    </row>
    <row r="2802" spans="1:22" hidden="1">
      <c r="A2802">
        <v>2419</v>
      </c>
      <c r="B2802" s="22">
        <v>1</v>
      </c>
      <c r="C2802" s="22" t="s">
        <v>15</v>
      </c>
      <c r="D2802" s="22" t="s">
        <v>26</v>
      </c>
      <c r="E2802" s="22">
        <v>55</v>
      </c>
      <c r="F2802" s="22">
        <v>45</v>
      </c>
      <c r="G2802" s="22" t="s">
        <v>2411</v>
      </c>
      <c r="H2802" s="22" t="s">
        <v>587</v>
      </c>
      <c r="I2802" s="22">
        <v>1</v>
      </c>
      <c r="J2802" s="22">
        <v>0</v>
      </c>
      <c r="K2802" s="22">
        <v>0</v>
      </c>
      <c r="L2802" s="22">
        <v>0</v>
      </c>
      <c r="M2802" s="22" t="s">
        <v>2364</v>
      </c>
      <c r="N2802" s="22" t="s">
        <v>589</v>
      </c>
      <c r="O2802" s="22">
        <v>0</v>
      </c>
      <c r="P2802" s="22">
        <v>1</v>
      </c>
      <c r="Q2802" s="22">
        <v>0</v>
      </c>
      <c r="R2802">
        <f>IFERROR(IF(I2802=1,VLOOKUP(F2802,Lookup!$A$2:$B$15,2,FALSE),0),0.5)</f>
        <v>0.5</v>
      </c>
      <c r="S2802">
        <f>IF(K2802=1,1,IFERROR(IF(H2802="pass",VLOOKUP(F2802,[1]Lookup!$D$2:$E$26,2,FALSE),0),1.6))</f>
        <v>0</v>
      </c>
      <c r="T2802" s="6">
        <v>0</v>
      </c>
      <c r="U2802" s="6">
        <f t="shared" si="43"/>
        <v>0.5</v>
      </c>
      <c r="V2802" t="s">
        <v>526</v>
      </c>
    </row>
    <row r="2803" spans="1:22" hidden="1">
      <c r="A2803">
        <v>2422</v>
      </c>
      <c r="B2803" s="22">
        <v>1</v>
      </c>
      <c r="C2803" s="22" t="s">
        <v>26</v>
      </c>
      <c r="D2803" s="22" t="s">
        <v>15</v>
      </c>
      <c r="E2803" s="22">
        <v>91</v>
      </c>
      <c r="F2803" s="22">
        <v>9</v>
      </c>
      <c r="G2803" s="22" t="s">
        <v>2413</v>
      </c>
      <c r="H2803" s="22" t="s">
        <v>587</v>
      </c>
      <c r="I2803" s="22">
        <v>1</v>
      </c>
      <c r="J2803" s="22">
        <v>0</v>
      </c>
      <c r="K2803" s="22">
        <v>0</v>
      </c>
      <c r="L2803" s="22">
        <v>0</v>
      </c>
      <c r="M2803" s="22" t="s">
        <v>2370</v>
      </c>
      <c r="N2803" s="22" t="s">
        <v>589</v>
      </c>
      <c r="O2803" s="22">
        <v>0</v>
      </c>
      <c r="P2803" s="22">
        <v>1</v>
      </c>
      <c r="Q2803" s="22">
        <v>0</v>
      </c>
      <c r="R2803">
        <f>IFERROR(IF(I2803=1,VLOOKUP(F2803,Lookup!$A$2:$B$15,2,FALSE),0),0.5)</f>
        <v>0.5</v>
      </c>
      <c r="S2803">
        <f>IF(K2803=1,1,IFERROR(IF(H2803="pass",VLOOKUP(F2803,[1]Lookup!$D$2:$E$26,2,FALSE),0),1.6))</f>
        <v>0</v>
      </c>
      <c r="T2803" s="6">
        <v>0</v>
      </c>
      <c r="U2803" s="6">
        <f t="shared" si="43"/>
        <v>0.5</v>
      </c>
      <c r="V2803" t="s">
        <v>89</v>
      </c>
    </row>
    <row r="2804" spans="1:22" hidden="1">
      <c r="A2804">
        <v>2428</v>
      </c>
      <c r="B2804" s="22">
        <v>1</v>
      </c>
      <c r="C2804" s="22" t="s">
        <v>26</v>
      </c>
      <c r="D2804" s="22" t="s">
        <v>15</v>
      </c>
      <c r="E2804" s="22">
        <v>36</v>
      </c>
      <c r="F2804" s="22">
        <v>64</v>
      </c>
      <c r="G2804" s="22" t="s">
        <v>2419</v>
      </c>
      <c r="H2804" s="22" t="s">
        <v>587</v>
      </c>
      <c r="I2804" s="22">
        <v>1</v>
      </c>
      <c r="J2804" s="22">
        <v>0</v>
      </c>
      <c r="K2804" s="22">
        <v>0</v>
      </c>
      <c r="L2804" s="22">
        <v>0</v>
      </c>
      <c r="M2804" s="22" t="s">
        <v>2387</v>
      </c>
      <c r="N2804" s="22" t="s">
        <v>589</v>
      </c>
      <c r="O2804" s="22">
        <v>0</v>
      </c>
      <c r="P2804" s="22">
        <v>1</v>
      </c>
      <c r="Q2804" s="22">
        <v>0</v>
      </c>
      <c r="R2804">
        <f>IFERROR(IF(I2804=1,VLOOKUP(F2804,Lookup!$A$2:$B$15,2,FALSE),0),0.5)</f>
        <v>0.5</v>
      </c>
      <c r="S2804">
        <f>IF(K2804=1,1,IFERROR(IF(H2804="pass",VLOOKUP(F2804,[1]Lookup!$D$2:$E$26,2,FALSE),0),1.6))</f>
        <v>0</v>
      </c>
      <c r="T2804" s="6">
        <v>0</v>
      </c>
      <c r="U2804" s="6">
        <f t="shared" si="43"/>
        <v>0.5</v>
      </c>
      <c r="V2804" t="s">
        <v>105</v>
      </c>
    </row>
    <row r="2805" spans="1:22" hidden="1">
      <c r="A2805">
        <v>2432</v>
      </c>
      <c r="B2805" s="22">
        <v>1</v>
      </c>
      <c r="C2805" s="22" t="s">
        <v>26</v>
      </c>
      <c r="D2805" s="22" t="s">
        <v>15</v>
      </c>
      <c r="E2805" s="22">
        <v>18</v>
      </c>
      <c r="F2805" s="22">
        <v>82</v>
      </c>
      <c r="G2805" s="22" t="s">
        <v>2421</v>
      </c>
      <c r="H2805" s="22" t="s">
        <v>587</v>
      </c>
      <c r="I2805" s="22">
        <v>1</v>
      </c>
      <c r="J2805" s="22">
        <v>0</v>
      </c>
      <c r="K2805" s="22">
        <v>0</v>
      </c>
      <c r="L2805" s="22">
        <v>0</v>
      </c>
      <c r="M2805" s="22" t="s">
        <v>2387</v>
      </c>
      <c r="N2805" s="22" t="s">
        <v>589</v>
      </c>
      <c r="O2805" s="22">
        <v>0</v>
      </c>
      <c r="P2805" s="22">
        <v>1</v>
      </c>
      <c r="Q2805" s="22">
        <v>0</v>
      </c>
      <c r="R2805">
        <f>IFERROR(IF(I2805=1,VLOOKUP(F2805,Lookup!$A$2:$B$15,2,FALSE),0),0.5)</f>
        <v>0.5</v>
      </c>
      <c r="S2805">
        <f>IF(K2805=1,1,IFERROR(IF(H2805="pass",VLOOKUP(F2805,[1]Lookup!$D$2:$E$26,2,FALSE),0),1.6))</f>
        <v>0</v>
      </c>
      <c r="T2805" s="6">
        <v>0</v>
      </c>
      <c r="U2805" s="6">
        <f t="shared" si="43"/>
        <v>0.5</v>
      </c>
      <c r="V2805" t="s">
        <v>105</v>
      </c>
    </row>
    <row r="2806" spans="1:22" hidden="1">
      <c r="A2806">
        <v>2434</v>
      </c>
      <c r="B2806" s="22">
        <v>1</v>
      </c>
      <c r="C2806" s="22" t="s">
        <v>26</v>
      </c>
      <c r="D2806" s="22" t="s">
        <v>15</v>
      </c>
      <c r="E2806" s="22">
        <v>9</v>
      </c>
      <c r="F2806" s="22">
        <v>91</v>
      </c>
      <c r="G2806" s="22" t="s">
        <v>2423</v>
      </c>
      <c r="H2806" s="22" t="s">
        <v>587</v>
      </c>
      <c r="I2806" s="22">
        <v>1</v>
      </c>
      <c r="J2806" s="22">
        <v>0</v>
      </c>
      <c r="K2806" s="22">
        <v>0</v>
      </c>
      <c r="L2806" s="22">
        <v>0</v>
      </c>
      <c r="M2806" s="22" t="s">
        <v>2387</v>
      </c>
      <c r="N2806" s="22" t="s">
        <v>589</v>
      </c>
      <c r="O2806" s="22">
        <v>0</v>
      </c>
      <c r="P2806" s="22">
        <v>1</v>
      </c>
      <c r="Q2806" s="22">
        <v>0</v>
      </c>
      <c r="R2806">
        <f>IFERROR(IF(I2806=1,VLOOKUP(F2806,Lookup!$A$2:$B$15,2,FALSE),0),0.5)</f>
        <v>0.8</v>
      </c>
      <c r="S2806">
        <f>IF(K2806=1,1,IFERROR(IF(H2806="pass",VLOOKUP(F2806,[1]Lookup!$D$2:$E$26,2,FALSE),0),1.6))</f>
        <v>0</v>
      </c>
      <c r="T2806" s="6">
        <v>0</v>
      </c>
      <c r="U2806" s="6">
        <f t="shared" si="43"/>
        <v>0.8</v>
      </c>
      <c r="V2806" t="s">
        <v>105</v>
      </c>
    </row>
    <row r="2807" spans="1:22" hidden="1">
      <c r="A2807">
        <v>2437</v>
      </c>
      <c r="B2807" s="22">
        <v>1</v>
      </c>
      <c r="C2807" s="22" t="s">
        <v>26</v>
      </c>
      <c r="D2807" s="22" t="s">
        <v>15</v>
      </c>
      <c r="E2807" s="22">
        <v>6</v>
      </c>
      <c r="F2807" s="22">
        <v>94</v>
      </c>
      <c r="G2807" s="22" t="s">
        <v>2424</v>
      </c>
      <c r="H2807" s="22" t="s">
        <v>587</v>
      </c>
      <c r="I2807" s="22">
        <v>1</v>
      </c>
      <c r="J2807" s="22">
        <v>0</v>
      </c>
      <c r="K2807" s="22">
        <v>0</v>
      </c>
      <c r="L2807" s="22">
        <v>0</v>
      </c>
      <c r="M2807" s="22" t="s">
        <v>2387</v>
      </c>
      <c r="N2807" s="22" t="s">
        <v>589</v>
      </c>
      <c r="O2807" s="22">
        <v>0</v>
      </c>
      <c r="P2807" s="22">
        <v>1</v>
      </c>
      <c r="Q2807" s="22">
        <v>0</v>
      </c>
      <c r="R2807">
        <f>IFERROR(IF(I2807=1,VLOOKUP(F2807,Lookup!$A$2:$B$15,2,FALSE),0),0.5)</f>
        <v>1.3</v>
      </c>
      <c r="S2807">
        <f>IF(K2807=1,1,IFERROR(IF(H2807="pass",VLOOKUP(F2807,[1]Lookup!$D$2:$E$26,2,FALSE),0),1.6))</f>
        <v>0</v>
      </c>
      <c r="T2807" s="6">
        <v>0</v>
      </c>
      <c r="U2807" s="6">
        <f t="shared" si="43"/>
        <v>1.3</v>
      </c>
      <c r="V2807" t="s">
        <v>105</v>
      </c>
    </row>
    <row r="2808" spans="1:22" hidden="1">
      <c r="A2808">
        <v>2446</v>
      </c>
      <c r="B2808" s="22">
        <v>1</v>
      </c>
      <c r="C2808" s="22" t="s">
        <v>15</v>
      </c>
      <c r="D2808" s="22" t="s">
        <v>26</v>
      </c>
      <c r="E2808" s="22">
        <v>75</v>
      </c>
      <c r="F2808" s="22">
        <v>25</v>
      </c>
      <c r="G2808" s="22" t="s">
        <v>2426</v>
      </c>
      <c r="H2808" s="22" t="s">
        <v>587</v>
      </c>
      <c r="I2808" s="22">
        <v>1</v>
      </c>
      <c r="J2808" s="22">
        <v>0</v>
      </c>
      <c r="K2808" s="22">
        <v>0</v>
      </c>
      <c r="L2808" s="22">
        <v>0</v>
      </c>
      <c r="M2808" s="22" t="s">
        <v>2364</v>
      </c>
      <c r="N2808" s="22" t="s">
        <v>589</v>
      </c>
      <c r="O2808" s="22">
        <v>0</v>
      </c>
      <c r="P2808" s="22">
        <v>1</v>
      </c>
      <c r="Q2808" s="22">
        <v>0</v>
      </c>
      <c r="R2808">
        <f>IFERROR(IF(I2808=1,VLOOKUP(F2808,Lookup!$A$2:$B$15,2,FALSE),0),0.5)</f>
        <v>0.5</v>
      </c>
      <c r="S2808">
        <f>IF(K2808=1,1,IFERROR(IF(H2808="pass",VLOOKUP(F2808,[1]Lookup!$D$2:$E$26,2,FALSE),0),1.6))</f>
        <v>0</v>
      </c>
      <c r="T2808" s="6">
        <v>0</v>
      </c>
      <c r="U2808" s="6">
        <f t="shared" si="43"/>
        <v>0.5</v>
      </c>
      <c r="V2808" t="s">
        <v>526</v>
      </c>
    </row>
    <row r="2809" spans="1:22" hidden="1">
      <c r="A2809">
        <v>2447</v>
      </c>
      <c r="B2809" s="22">
        <v>1</v>
      </c>
      <c r="C2809" s="22" t="s">
        <v>15</v>
      </c>
      <c r="D2809" s="22" t="s">
        <v>26</v>
      </c>
      <c r="E2809" s="22">
        <v>66</v>
      </c>
      <c r="F2809" s="22">
        <v>34</v>
      </c>
      <c r="G2809" s="22" t="s">
        <v>2427</v>
      </c>
      <c r="H2809" s="22" t="s">
        <v>587</v>
      </c>
      <c r="I2809" s="22">
        <v>1</v>
      </c>
      <c r="J2809" s="22">
        <v>0</v>
      </c>
      <c r="K2809" s="22">
        <v>0</v>
      </c>
      <c r="L2809" s="22">
        <v>0</v>
      </c>
      <c r="M2809" s="22" t="s">
        <v>2364</v>
      </c>
      <c r="N2809" s="22" t="s">
        <v>589</v>
      </c>
      <c r="O2809" s="22">
        <v>0</v>
      </c>
      <c r="P2809" s="22">
        <v>1</v>
      </c>
      <c r="Q2809" s="22">
        <v>0</v>
      </c>
      <c r="R2809">
        <f>IFERROR(IF(I2809=1,VLOOKUP(F2809,Lookup!$A$2:$B$15,2,FALSE),0),0.5)</f>
        <v>0.5</v>
      </c>
      <c r="S2809">
        <f>IF(K2809=1,1,IFERROR(IF(H2809="pass",VLOOKUP(F2809,[1]Lookup!$D$2:$E$26,2,FALSE),0),1.6))</f>
        <v>0</v>
      </c>
      <c r="T2809" s="6">
        <v>0</v>
      </c>
      <c r="U2809" s="6">
        <f t="shared" si="43"/>
        <v>0.5</v>
      </c>
      <c r="V2809" t="s">
        <v>526</v>
      </c>
    </row>
    <row r="2810" spans="1:22" hidden="1">
      <c r="A2810">
        <v>2454</v>
      </c>
      <c r="B2810" s="22">
        <v>1</v>
      </c>
      <c r="C2810" s="22" t="s">
        <v>15</v>
      </c>
      <c r="D2810" s="22" t="s">
        <v>26</v>
      </c>
      <c r="E2810" s="22">
        <v>7</v>
      </c>
      <c r="F2810" s="22">
        <v>93</v>
      </c>
      <c r="G2810" s="22" t="s">
        <v>2434</v>
      </c>
      <c r="H2810" s="22" t="s">
        <v>587</v>
      </c>
      <c r="I2810" s="22">
        <v>1</v>
      </c>
      <c r="J2810" s="22">
        <v>0</v>
      </c>
      <c r="K2810" s="22">
        <v>0</v>
      </c>
      <c r="L2810" s="22">
        <v>0</v>
      </c>
      <c r="M2810" s="22" t="s">
        <v>2364</v>
      </c>
      <c r="N2810" s="22" t="s">
        <v>589</v>
      </c>
      <c r="O2810" s="22">
        <v>0</v>
      </c>
      <c r="P2810" s="22">
        <v>1</v>
      </c>
      <c r="Q2810" s="22">
        <v>0</v>
      </c>
      <c r="R2810">
        <f>IFERROR(IF(I2810=1,VLOOKUP(F2810,Lookup!$A$2:$B$15,2,FALSE),0),0.5)</f>
        <v>1.2</v>
      </c>
      <c r="S2810">
        <f>IF(K2810=1,1,IFERROR(IF(H2810="pass",VLOOKUP(F2810,[1]Lookup!$D$2:$E$26,2,FALSE),0),1.6))</f>
        <v>0</v>
      </c>
      <c r="T2810" s="6">
        <v>0</v>
      </c>
      <c r="U2810" s="6">
        <f t="shared" si="43"/>
        <v>1.2</v>
      </c>
      <c r="V2810" t="s">
        <v>526</v>
      </c>
    </row>
    <row r="2811" spans="1:22" hidden="1">
      <c r="A2811">
        <v>2462</v>
      </c>
      <c r="B2811" s="22">
        <v>1</v>
      </c>
      <c r="C2811" s="22" t="s">
        <v>26</v>
      </c>
      <c r="D2811" s="22" t="s">
        <v>15</v>
      </c>
      <c r="E2811" s="22">
        <v>50</v>
      </c>
      <c r="F2811" s="22">
        <v>50</v>
      </c>
      <c r="G2811" s="22" t="s">
        <v>2440</v>
      </c>
      <c r="H2811" s="22" t="s">
        <v>587</v>
      </c>
      <c r="I2811" s="22">
        <v>1</v>
      </c>
      <c r="J2811" s="22">
        <v>0</v>
      </c>
      <c r="K2811" s="22">
        <v>0</v>
      </c>
      <c r="L2811" s="22">
        <v>0</v>
      </c>
      <c r="M2811" s="22" t="s">
        <v>2370</v>
      </c>
      <c r="N2811" s="22" t="s">
        <v>589</v>
      </c>
      <c r="O2811" s="22">
        <v>0</v>
      </c>
      <c r="P2811" s="22">
        <v>1</v>
      </c>
      <c r="Q2811" s="22">
        <v>0</v>
      </c>
      <c r="R2811">
        <f>IFERROR(IF(I2811=1,VLOOKUP(F2811,Lookup!$A$2:$B$15,2,FALSE),0),0.5)</f>
        <v>0.5</v>
      </c>
      <c r="S2811">
        <f>IF(K2811=1,1,IFERROR(IF(H2811="pass",VLOOKUP(F2811,[1]Lookup!$D$2:$E$26,2,FALSE),0),1.6))</f>
        <v>0</v>
      </c>
      <c r="T2811" s="6">
        <v>0</v>
      </c>
      <c r="U2811" s="6">
        <f t="shared" si="43"/>
        <v>0.5</v>
      </c>
      <c r="V2811" t="s">
        <v>89</v>
      </c>
    </row>
    <row r="2812" spans="1:22" hidden="1">
      <c r="A2812">
        <v>2464</v>
      </c>
      <c r="B2812" s="22">
        <v>1</v>
      </c>
      <c r="C2812" s="22" t="s">
        <v>26</v>
      </c>
      <c r="D2812" s="22" t="s">
        <v>15</v>
      </c>
      <c r="E2812" s="22">
        <v>47</v>
      </c>
      <c r="F2812" s="22">
        <v>53</v>
      </c>
      <c r="G2812" s="22" t="s">
        <v>2442</v>
      </c>
      <c r="H2812" s="22" t="s">
        <v>587</v>
      </c>
      <c r="I2812" s="22">
        <v>1</v>
      </c>
      <c r="J2812" s="22">
        <v>0</v>
      </c>
      <c r="K2812" s="22">
        <v>0</v>
      </c>
      <c r="L2812" s="22">
        <v>0</v>
      </c>
      <c r="M2812" s="22" t="s">
        <v>2443</v>
      </c>
      <c r="N2812" s="22" t="s">
        <v>589</v>
      </c>
      <c r="O2812" s="22">
        <v>0</v>
      </c>
      <c r="P2812" s="22">
        <v>1</v>
      </c>
      <c r="Q2812" s="22">
        <v>0</v>
      </c>
      <c r="R2812">
        <f>IFERROR(IF(I2812=1,VLOOKUP(F2812,Lookup!$A$2:$B$15,2,FALSE),0),0.5)</f>
        <v>0.5</v>
      </c>
      <c r="S2812">
        <f>IF(K2812=1,1,IFERROR(IF(H2812="pass",VLOOKUP(F2812,[1]Lookup!$D$2:$E$26,2,FALSE),0),1.6))</f>
        <v>0</v>
      </c>
      <c r="T2812" s="6">
        <v>0</v>
      </c>
      <c r="U2812" s="6">
        <f t="shared" si="43"/>
        <v>0.5</v>
      </c>
      <c r="V2812" t="s">
        <v>512</v>
      </c>
    </row>
    <row r="2813" spans="1:22" hidden="1">
      <c r="A2813">
        <v>2465</v>
      </c>
      <c r="B2813" s="22">
        <v>1</v>
      </c>
      <c r="C2813" s="22" t="s">
        <v>26</v>
      </c>
      <c r="D2813" s="22" t="s">
        <v>15</v>
      </c>
      <c r="E2813" s="22">
        <v>40</v>
      </c>
      <c r="F2813" s="22">
        <v>60</v>
      </c>
      <c r="G2813" s="22" t="s">
        <v>2444</v>
      </c>
      <c r="H2813" s="22" t="s">
        <v>587</v>
      </c>
      <c r="I2813" s="22">
        <v>1</v>
      </c>
      <c r="J2813" s="22">
        <v>0</v>
      </c>
      <c r="K2813" s="22">
        <v>0</v>
      </c>
      <c r="L2813" s="22">
        <v>0</v>
      </c>
      <c r="M2813" s="22" t="s">
        <v>2387</v>
      </c>
      <c r="N2813" s="22" t="s">
        <v>589</v>
      </c>
      <c r="O2813" s="22">
        <v>0</v>
      </c>
      <c r="P2813" s="22">
        <v>1</v>
      </c>
      <c r="Q2813" s="22">
        <v>0</v>
      </c>
      <c r="R2813">
        <f>IFERROR(IF(I2813=1,VLOOKUP(F2813,Lookup!$A$2:$B$15,2,FALSE),0),0.5)</f>
        <v>0.5</v>
      </c>
      <c r="S2813">
        <f>IF(K2813=1,1,IFERROR(IF(H2813="pass",VLOOKUP(F2813,[1]Lookup!$D$2:$E$26,2,FALSE),0),1.6))</f>
        <v>0</v>
      </c>
      <c r="T2813" s="6">
        <v>0</v>
      </c>
      <c r="U2813" s="6">
        <f t="shared" si="43"/>
        <v>0.5</v>
      </c>
      <c r="V2813" t="s">
        <v>105</v>
      </c>
    </row>
    <row r="2814" spans="1:22" hidden="1">
      <c r="A2814">
        <v>2467</v>
      </c>
      <c r="B2814" s="22">
        <v>1</v>
      </c>
      <c r="C2814" s="22" t="s">
        <v>26</v>
      </c>
      <c r="D2814" s="22" t="s">
        <v>15</v>
      </c>
      <c r="E2814" s="22">
        <v>37</v>
      </c>
      <c r="F2814" s="22">
        <v>63</v>
      </c>
      <c r="G2814" s="22" t="s">
        <v>2446</v>
      </c>
      <c r="H2814" s="22" t="s">
        <v>587</v>
      </c>
      <c r="I2814" s="22">
        <v>1</v>
      </c>
      <c r="J2814" s="22">
        <v>0</v>
      </c>
      <c r="K2814" s="22">
        <v>0</v>
      </c>
      <c r="L2814" s="22">
        <v>0</v>
      </c>
      <c r="M2814" s="22" t="s">
        <v>2443</v>
      </c>
      <c r="N2814" s="22" t="s">
        <v>589</v>
      </c>
      <c r="O2814" s="22">
        <v>0</v>
      </c>
      <c r="P2814" s="22">
        <v>1</v>
      </c>
      <c r="Q2814" s="22">
        <v>0</v>
      </c>
      <c r="R2814">
        <f>IFERROR(IF(I2814=1,VLOOKUP(F2814,Lookup!$A$2:$B$15,2,FALSE),0),0.5)</f>
        <v>0.5</v>
      </c>
      <c r="S2814">
        <f>IF(K2814=1,1,IFERROR(IF(H2814="pass",VLOOKUP(F2814,[1]Lookup!$D$2:$E$26,2,FALSE),0),1.6))</f>
        <v>0</v>
      </c>
      <c r="T2814" s="6">
        <v>0</v>
      </c>
      <c r="U2814" s="6">
        <f t="shared" si="43"/>
        <v>0.5</v>
      </c>
      <c r="V2814" t="s">
        <v>512</v>
      </c>
    </row>
    <row r="2815" spans="1:22" hidden="1">
      <c r="A2815">
        <v>2472</v>
      </c>
      <c r="B2815" s="22">
        <v>1</v>
      </c>
      <c r="C2815" s="22" t="s">
        <v>15</v>
      </c>
      <c r="D2815" s="22" t="s">
        <v>26</v>
      </c>
      <c r="E2815" s="22">
        <v>55</v>
      </c>
      <c r="F2815" s="22">
        <v>45</v>
      </c>
      <c r="G2815" s="22" t="s">
        <v>2451</v>
      </c>
      <c r="H2815" s="22" t="s">
        <v>587</v>
      </c>
      <c r="I2815" s="22">
        <v>1</v>
      </c>
      <c r="J2815" s="22">
        <v>0</v>
      </c>
      <c r="K2815" s="22">
        <v>0</v>
      </c>
      <c r="L2815" s="22">
        <v>0</v>
      </c>
      <c r="M2815" s="22" t="s">
        <v>2364</v>
      </c>
      <c r="N2815" s="22" t="s">
        <v>589</v>
      </c>
      <c r="O2815" s="22">
        <v>0</v>
      </c>
      <c r="P2815" s="22">
        <v>1</v>
      </c>
      <c r="Q2815" s="22">
        <v>0</v>
      </c>
      <c r="R2815">
        <f>IFERROR(IF(I2815=1,VLOOKUP(F2815,Lookup!$A$2:$B$15,2,FALSE),0),0.5)</f>
        <v>0.5</v>
      </c>
      <c r="S2815">
        <f>IF(K2815=1,1,IFERROR(IF(H2815="pass",VLOOKUP(F2815,[1]Lookup!$D$2:$E$26,2,FALSE),0),1.6))</f>
        <v>0</v>
      </c>
      <c r="T2815" s="6">
        <v>0</v>
      </c>
      <c r="U2815" s="6">
        <f t="shared" si="43"/>
        <v>0.5</v>
      </c>
      <c r="V2815" t="s">
        <v>526</v>
      </c>
    </row>
    <row r="2816" spans="1:22" hidden="1">
      <c r="A2816">
        <v>2476</v>
      </c>
      <c r="B2816" s="22">
        <v>1</v>
      </c>
      <c r="C2816" s="22" t="s">
        <v>15</v>
      </c>
      <c r="D2816" s="22" t="s">
        <v>26</v>
      </c>
      <c r="E2816" s="22">
        <v>29</v>
      </c>
      <c r="F2816" s="22">
        <v>71</v>
      </c>
      <c r="G2816" s="22" t="s">
        <v>2456</v>
      </c>
      <c r="H2816" s="22" t="s">
        <v>587</v>
      </c>
      <c r="I2816" s="22">
        <v>1</v>
      </c>
      <c r="J2816" s="22">
        <v>0</v>
      </c>
      <c r="K2816" s="22">
        <v>0</v>
      </c>
      <c r="L2816" s="22">
        <v>0</v>
      </c>
      <c r="M2816" s="22" t="s">
        <v>2384</v>
      </c>
      <c r="N2816" s="22" t="s">
        <v>589</v>
      </c>
      <c r="O2816" s="22">
        <v>0</v>
      </c>
      <c r="P2816" s="22">
        <v>1</v>
      </c>
      <c r="Q2816" s="22">
        <v>0</v>
      </c>
      <c r="R2816">
        <f>IFERROR(IF(I2816=1,VLOOKUP(F2816,Lookup!$A$2:$B$15,2,FALSE),0),0.5)</f>
        <v>0.5</v>
      </c>
      <c r="S2816">
        <f>IF(K2816=1,1,IFERROR(IF(H2816="pass",VLOOKUP(F2816,[1]Lookup!$D$2:$E$26,2,FALSE),0),1.6))</f>
        <v>0</v>
      </c>
      <c r="T2816" s="6">
        <v>0</v>
      </c>
      <c r="U2816" s="6">
        <f t="shared" si="43"/>
        <v>0.5</v>
      </c>
      <c r="V2816" t="s">
        <v>55</v>
      </c>
    </row>
    <row r="2817" spans="1:22" hidden="1">
      <c r="A2817">
        <v>2477</v>
      </c>
      <c r="B2817" s="22">
        <v>1</v>
      </c>
      <c r="C2817" s="22" t="s">
        <v>15</v>
      </c>
      <c r="D2817" s="22" t="s">
        <v>26</v>
      </c>
      <c r="E2817" s="22">
        <v>4</v>
      </c>
      <c r="F2817" s="22">
        <v>96</v>
      </c>
      <c r="G2817" s="22" t="s">
        <v>2457</v>
      </c>
      <c r="H2817" s="22" t="s">
        <v>587</v>
      </c>
      <c r="I2817" s="22">
        <v>1</v>
      </c>
      <c r="J2817" s="22">
        <v>0</v>
      </c>
      <c r="K2817" s="22">
        <v>0</v>
      </c>
      <c r="L2817" s="22">
        <v>0</v>
      </c>
      <c r="M2817" s="22" t="s">
        <v>2364</v>
      </c>
      <c r="N2817" s="22" t="s">
        <v>589</v>
      </c>
      <c r="O2817" s="22">
        <v>0</v>
      </c>
      <c r="P2817" s="22">
        <v>1</v>
      </c>
      <c r="Q2817" s="22">
        <v>0</v>
      </c>
      <c r="R2817">
        <f>IFERROR(IF(I2817=1,VLOOKUP(F2817,Lookup!$A$2:$B$15,2,FALSE),0),0.5)</f>
        <v>1.8</v>
      </c>
      <c r="S2817">
        <f>IF(K2817=1,1,IFERROR(IF(H2817="pass",VLOOKUP(F2817,[1]Lookup!$D$2:$E$26,2,FALSE),0),1.6))</f>
        <v>0</v>
      </c>
      <c r="T2817" s="6">
        <v>0</v>
      </c>
      <c r="U2817" s="6">
        <f t="shared" si="43"/>
        <v>1.8</v>
      </c>
      <c r="V2817" t="s">
        <v>526</v>
      </c>
    </row>
    <row r="2818" spans="1:22" hidden="1">
      <c r="A2818">
        <v>2484</v>
      </c>
      <c r="B2818" s="22">
        <v>1</v>
      </c>
      <c r="C2818" s="22" t="s">
        <v>26</v>
      </c>
      <c r="D2818" s="22" t="s">
        <v>15</v>
      </c>
      <c r="E2818" s="22">
        <v>63</v>
      </c>
      <c r="F2818" s="22">
        <v>37</v>
      </c>
      <c r="G2818" s="22" t="s">
        <v>2462</v>
      </c>
      <c r="H2818" s="22" t="s">
        <v>587</v>
      </c>
      <c r="I2818" s="22">
        <v>1</v>
      </c>
      <c r="J2818" s="22">
        <v>0</v>
      </c>
      <c r="K2818" s="22">
        <v>0</v>
      </c>
      <c r="L2818" s="22">
        <v>0</v>
      </c>
      <c r="M2818" s="22" t="s">
        <v>2370</v>
      </c>
      <c r="N2818" s="22" t="s">
        <v>589</v>
      </c>
      <c r="O2818" s="22">
        <v>0</v>
      </c>
      <c r="P2818" s="22">
        <v>1</v>
      </c>
      <c r="Q2818" s="22">
        <v>0</v>
      </c>
      <c r="R2818">
        <f>IFERROR(IF(I2818=1,VLOOKUP(F2818,Lookup!$A$2:$B$15,2,FALSE),0),0.5)</f>
        <v>0.5</v>
      </c>
      <c r="S2818">
        <f>IF(K2818=1,1,IFERROR(IF(H2818="pass",VLOOKUP(F2818,[1]Lookup!$D$2:$E$26,2,FALSE),0),1.6))</f>
        <v>0</v>
      </c>
      <c r="T2818" s="6">
        <v>0</v>
      </c>
      <c r="U2818" s="6">
        <f t="shared" si="43"/>
        <v>0.5</v>
      </c>
      <c r="V2818" t="s">
        <v>89</v>
      </c>
    </row>
    <row r="2819" spans="1:22" hidden="1">
      <c r="A2819">
        <v>2489</v>
      </c>
      <c r="B2819" s="22">
        <v>1</v>
      </c>
      <c r="C2819" s="22" t="s">
        <v>26</v>
      </c>
      <c r="D2819" s="22" t="s">
        <v>15</v>
      </c>
      <c r="E2819" s="22">
        <v>43</v>
      </c>
      <c r="F2819" s="22">
        <v>57</v>
      </c>
      <c r="G2819" s="22" t="s">
        <v>2464</v>
      </c>
      <c r="H2819" s="22" t="s">
        <v>587</v>
      </c>
      <c r="I2819" s="22">
        <v>1</v>
      </c>
      <c r="J2819" s="22">
        <v>0</v>
      </c>
      <c r="K2819" s="22">
        <v>0</v>
      </c>
      <c r="L2819" s="22">
        <v>0</v>
      </c>
      <c r="M2819" s="22" t="s">
        <v>2443</v>
      </c>
      <c r="N2819" s="22" t="s">
        <v>589</v>
      </c>
      <c r="O2819" s="22">
        <v>0</v>
      </c>
      <c r="P2819" s="22">
        <v>1</v>
      </c>
      <c r="Q2819" s="22">
        <v>0</v>
      </c>
      <c r="R2819">
        <f>IFERROR(IF(I2819=1,VLOOKUP(F2819,Lookup!$A$2:$B$15,2,FALSE),0),0.5)</f>
        <v>0.5</v>
      </c>
      <c r="S2819">
        <f>IF(K2819=1,1,IFERROR(IF(H2819="pass",VLOOKUP(F2819,[1]Lookup!$D$2:$E$26,2,FALSE),0),1.6))</f>
        <v>0</v>
      </c>
      <c r="T2819" s="6">
        <v>0</v>
      </c>
      <c r="U2819" s="6">
        <f t="shared" ref="U2819:U2882" si="44">R2819+IF(S2819&gt;=3.2,S2819,IF(AND(S2819&lt;3.2,S2819&gt;=1.8),S2819*0.66+T2819*0.34,T2819))+K2819*0.4735*2</f>
        <v>0.5</v>
      </c>
      <c r="V2819" t="s">
        <v>512</v>
      </c>
    </row>
    <row r="2820" spans="1:22" hidden="1">
      <c r="A2820">
        <v>2490</v>
      </c>
      <c r="B2820" s="22">
        <v>1</v>
      </c>
      <c r="C2820" s="22" t="s">
        <v>26</v>
      </c>
      <c r="D2820" s="22" t="s">
        <v>15</v>
      </c>
      <c r="E2820" s="22">
        <v>41</v>
      </c>
      <c r="F2820" s="22">
        <v>59</v>
      </c>
      <c r="G2820" s="22" t="s">
        <v>2465</v>
      </c>
      <c r="H2820" s="22" t="s">
        <v>587</v>
      </c>
      <c r="I2820" s="22">
        <v>1</v>
      </c>
      <c r="J2820" s="22">
        <v>0</v>
      </c>
      <c r="K2820" s="22">
        <v>0</v>
      </c>
      <c r="L2820" s="22">
        <v>0</v>
      </c>
      <c r="M2820" s="22" t="s">
        <v>2443</v>
      </c>
      <c r="N2820" s="22" t="s">
        <v>589</v>
      </c>
      <c r="O2820" s="22">
        <v>0</v>
      </c>
      <c r="P2820" s="22">
        <v>1</v>
      </c>
      <c r="Q2820" s="22">
        <v>0</v>
      </c>
      <c r="R2820">
        <f>IFERROR(IF(I2820=1,VLOOKUP(F2820,Lookup!$A$2:$B$15,2,FALSE),0),0.5)</f>
        <v>0.5</v>
      </c>
      <c r="S2820">
        <f>IF(K2820=1,1,IFERROR(IF(H2820="pass",VLOOKUP(F2820,[1]Lookup!$D$2:$E$26,2,FALSE),0),1.6))</f>
        <v>0</v>
      </c>
      <c r="T2820" s="6">
        <v>0</v>
      </c>
      <c r="U2820" s="6">
        <f t="shared" si="44"/>
        <v>0.5</v>
      </c>
      <c r="V2820" t="s">
        <v>512</v>
      </c>
    </row>
    <row r="2821" spans="1:22" hidden="1">
      <c r="A2821">
        <v>2492</v>
      </c>
      <c r="B2821" s="22">
        <v>1</v>
      </c>
      <c r="C2821" s="22" t="s">
        <v>15</v>
      </c>
      <c r="D2821" s="22" t="s">
        <v>26</v>
      </c>
      <c r="E2821" s="22">
        <v>54</v>
      </c>
      <c r="F2821" s="22">
        <v>46</v>
      </c>
      <c r="G2821" s="22" t="s">
        <v>2468</v>
      </c>
      <c r="H2821" s="22" t="s">
        <v>587</v>
      </c>
      <c r="I2821" s="22">
        <v>1</v>
      </c>
      <c r="J2821" s="22">
        <v>0</v>
      </c>
      <c r="K2821" s="22">
        <v>0</v>
      </c>
      <c r="L2821" s="22">
        <v>0</v>
      </c>
      <c r="M2821" s="22" t="s">
        <v>2364</v>
      </c>
      <c r="N2821" s="22" t="s">
        <v>589</v>
      </c>
      <c r="O2821" s="22">
        <v>0</v>
      </c>
      <c r="P2821" s="22">
        <v>1</v>
      </c>
      <c r="Q2821" s="22">
        <v>0</v>
      </c>
      <c r="R2821">
        <f>IFERROR(IF(I2821=1,VLOOKUP(F2821,Lookup!$A$2:$B$15,2,FALSE),0),0.5)</f>
        <v>0.5</v>
      </c>
      <c r="S2821">
        <f>IF(K2821=1,1,IFERROR(IF(H2821="pass",VLOOKUP(F2821,[1]Lookup!$D$2:$E$26,2,FALSE),0),1.6))</f>
        <v>0</v>
      </c>
      <c r="T2821" s="6">
        <v>0</v>
      </c>
      <c r="U2821" s="6">
        <f t="shared" si="44"/>
        <v>0.5</v>
      </c>
      <c r="V2821" t="s">
        <v>526</v>
      </c>
    </row>
    <row r="2822" spans="1:22" hidden="1">
      <c r="A2822">
        <v>2494</v>
      </c>
      <c r="B2822" s="22">
        <v>1</v>
      </c>
      <c r="C2822" s="22" t="s">
        <v>15</v>
      </c>
      <c r="D2822" s="22" t="s">
        <v>26</v>
      </c>
      <c r="E2822" s="22">
        <v>23</v>
      </c>
      <c r="F2822" s="22">
        <v>77</v>
      </c>
      <c r="G2822" s="22" t="s">
        <v>2469</v>
      </c>
      <c r="H2822" s="22" t="s">
        <v>587</v>
      </c>
      <c r="I2822" s="22">
        <v>1</v>
      </c>
      <c r="J2822" s="22">
        <v>0</v>
      </c>
      <c r="K2822" s="22">
        <v>0</v>
      </c>
      <c r="L2822" s="22">
        <v>0</v>
      </c>
      <c r="M2822" s="22" t="s">
        <v>2364</v>
      </c>
      <c r="N2822" s="22" t="s">
        <v>589</v>
      </c>
      <c r="O2822" s="22">
        <v>0</v>
      </c>
      <c r="P2822" s="22">
        <v>1</v>
      </c>
      <c r="Q2822" s="22">
        <v>0</v>
      </c>
      <c r="R2822">
        <f>IFERROR(IF(I2822=1,VLOOKUP(F2822,Lookup!$A$2:$B$15,2,FALSE),0),0.5)</f>
        <v>0.5</v>
      </c>
      <c r="S2822">
        <f>IF(K2822=1,1,IFERROR(IF(H2822="pass",VLOOKUP(F2822,[1]Lookup!$D$2:$E$26,2,FALSE),0),1.6))</f>
        <v>0</v>
      </c>
      <c r="T2822" s="6">
        <v>0</v>
      </c>
      <c r="U2822" s="6">
        <f t="shared" si="44"/>
        <v>0.5</v>
      </c>
      <c r="V2822" t="s">
        <v>526</v>
      </c>
    </row>
    <row r="2823" spans="1:22" hidden="1">
      <c r="A2823">
        <v>2506</v>
      </c>
      <c r="B2823" s="22">
        <v>1</v>
      </c>
      <c r="C2823" s="22" t="s">
        <v>26</v>
      </c>
      <c r="D2823" s="22" t="s">
        <v>15</v>
      </c>
      <c r="E2823" s="22">
        <v>56</v>
      </c>
      <c r="F2823" s="22">
        <v>44</v>
      </c>
      <c r="G2823" s="22" t="s">
        <v>2475</v>
      </c>
      <c r="H2823" s="22" t="s">
        <v>587</v>
      </c>
      <c r="I2823" s="22">
        <v>1</v>
      </c>
      <c r="J2823" s="22">
        <v>0</v>
      </c>
      <c r="K2823" s="22">
        <v>0</v>
      </c>
      <c r="L2823" s="22">
        <v>0</v>
      </c>
      <c r="M2823" s="22" t="s">
        <v>2370</v>
      </c>
      <c r="N2823" s="22" t="s">
        <v>589</v>
      </c>
      <c r="O2823" s="22">
        <v>0</v>
      </c>
      <c r="P2823" s="22">
        <v>1</v>
      </c>
      <c r="Q2823" s="22">
        <v>0</v>
      </c>
      <c r="R2823">
        <f>IFERROR(IF(I2823=1,VLOOKUP(F2823,Lookup!$A$2:$B$15,2,FALSE),0),0.5)</f>
        <v>0.5</v>
      </c>
      <c r="S2823">
        <f>IF(K2823=1,1,IFERROR(IF(H2823="pass",VLOOKUP(F2823,[1]Lookup!$D$2:$E$26,2,FALSE),0),1.6))</f>
        <v>0</v>
      </c>
      <c r="T2823" s="6">
        <v>0</v>
      </c>
      <c r="U2823" s="6">
        <f t="shared" si="44"/>
        <v>0.5</v>
      </c>
      <c r="V2823" t="s">
        <v>89</v>
      </c>
    </row>
    <row r="2824" spans="1:22" hidden="1">
      <c r="A2824">
        <v>2507</v>
      </c>
      <c r="B2824" s="22">
        <v>1</v>
      </c>
      <c r="C2824" s="22" t="s">
        <v>26</v>
      </c>
      <c r="D2824" s="22" t="s">
        <v>15</v>
      </c>
      <c r="E2824" s="22">
        <v>50</v>
      </c>
      <c r="F2824" s="22">
        <v>50</v>
      </c>
      <c r="G2824" s="22" t="s">
        <v>2476</v>
      </c>
      <c r="H2824" s="22" t="s">
        <v>587</v>
      </c>
      <c r="I2824" s="22">
        <v>1</v>
      </c>
      <c r="J2824" s="22">
        <v>0</v>
      </c>
      <c r="K2824" s="22">
        <v>0</v>
      </c>
      <c r="L2824" s="22">
        <v>0</v>
      </c>
      <c r="M2824" s="22" t="s">
        <v>2370</v>
      </c>
      <c r="N2824" s="22" t="s">
        <v>589</v>
      </c>
      <c r="O2824" s="22">
        <v>0</v>
      </c>
      <c r="P2824" s="22">
        <v>1</v>
      </c>
      <c r="Q2824" s="22">
        <v>0</v>
      </c>
      <c r="R2824">
        <f>IFERROR(IF(I2824=1,VLOOKUP(F2824,Lookup!$A$2:$B$15,2,FALSE),0),0.5)</f>
        <v>0.5</v>
      </c>
      <c r="S2824">
        <f>IF(K2824=1,1,IFERROR(IF(H2824="pass",VLOOKUP(F2824,[1]Lookup!$D$2:$E$26,2,FALSE),0),1.6))</f>
        <v>0</v>
      </c>
      <c r="T2824" s="6">
        <v>0</v>
      </c>
      <c r="U2824" s="6">
        <f t="shared" si="44"/>
        <v>0.5</v>
      </c>
      <c r="V2824" t="s">
        <v>89</v>
      </c>
    </row>
    <row r="2825" spans="1:22" hidden="1">
      <c r="A2825">
        <v>2508</v>
      </c>
      <c r="B2825" s="22">
        <v>1</v>
      </c>
      <c r="C2825" s="22" t="s">
        <v>26</v>
      </c>
      <c r="D2825" s="22" t="s">
        <v>15</v>
      </c>
      <c r="E2825" s="22">
        <v>35</v>
      </c>
      <c r="F2825" s="22">
        <v>65</v>
      </c>
      <c r="G2825" s="22" t="s">
        <v>2477</v>
      </c>
      <c r="H2825" s="22" t="s">
        <v>587</v>
      </c>
      <c r="I2825" s="22">
        <v>1</v>
      </c>
      <c r="J2825" s="22">
        <v>0</v>
      </c>
      <c r="K2825" s="22">
        <v>0</v>
      </c>
      <c r="L2825" s="22">
        <v>0</v>
      </c>
      <c r="M2825" s="22" t="s">
        <v>2370</v>
      </c>
      <c r="N2825" s="22" t="s">
        <v>589</v>
      </c>
      <c r="O2825" s="22">
        <v>0</v>
      </c>
      <c r="P2825" s="22">
        <v>1</v>
      </c>
      <c r="Q2825" s="22">
        <v>0</v>
      </c>
      <c r="R2825">
        <f>IFERROR(IF(I2825=1,VLOOKUP(F2825,Lookup!$A$2:$B$15,2,FALSE),0),0.5)</f>
        <v>0.5</v>
      </c>
      <c r="S2825">
        <f>IF(K2825=1,1,IFERROR(IF(H2825="pass",VLOOKUP(F2825,[1]Lookup!$D$2:$E$26,2,FALSE),0),1.6))</f>
        <v>0</v>
      </c>
      <c r="T2825" s="6">
        <v>0</v>
      </c>
      <c r="U2825" s="6">
        <f t="shared" si="44"/>
        <v>0.5</v>
      </c>
      <c r="V2825" t="s">
        <v>89</v>
      </c>
    </row>
    <row r="2826" spans="1:22" hidden="1">
      <c r="A2826">
        <v>2509</v>
      </c>
      <c r="B2826" s="22">
        <v>1</v>
      </c>
      <c r="C2826" s="22" t="s">
        <v>26</v>
      </c>
      <c r="D2826" s="22" t="s">
        <v>15</v>
      </c>
      <c r="E2826" s="22">
        <v>10</v>
      </c>
      <c r="F2826" s="22">
        <v>90</v>
      </c>
      <c r="G2826" s="22" t="s">
        <v>2478</v>
      </c>
      <c r="H2826" s="22" t="s">
        <v>587</v>
      </c>
      <c r="I2826" s="22">
        <v>1</v>
      </c>
      <c r="J2826" s="22">
        <v>0</v>
      </c>
      <c r="K2826" s="22">
        <v>0</v>
      </c>
      <c r="L2826" s="22">
        <v>0</v>
      </c>
      <c r="M2826" s="22" t="s">
        <v>2387</v>
      </c>
      <c r="N2826" s="22" t="s">
        <v>589</v>
      </c>
      <c r="O2826" s="22">
        <v>0</v>
      </c>
      <c r="P2826" s="22">
        <v>1</v>
      </c>
      <c r="Q2826" s="22">
        <v>0</v>
      </c>
      <c r="R2826">
        <f>IFERROR(IF(I2826=1,VLOOKUP(F2826,Lookup!$A$2:$B$15,2,FALSE),0),0.5)</f>
        <v>0.8</v>
      </c>
      <c r="S2826">
        <f>IF(K2826=1,1,IFERROR(IF(H2826="pass",VLOOKUP(F2826,[1]Lookup!$D$2:$E$26,2,FALSE),0),1.6))</f>
        <v>0</v>
      </c>
      <c r="T2826" s="6">
        <v>0</v>
      </c>
      <c r="U2826" s="6">
        <f t="shared" si="44"/>
        <v>0.8</v>
      </c>
      <c r="V2826" t="s">
        <v>105</v>
      </c>
    </row>
    <row r="2827" spans="1:22" hidden="1">
      <c r="A2827">
        <v>2510</v>
      </c>
      <c r="B2827" s="22">
        <v>1</v>
      </c>
      <c r="C2827" s="22" t="s">
        <v>26</v>
      </c>
      <c r="D2827" s="22" t="s">
        <v>15</v>
      </c>
      <c r="E2827" s="22">
        <v>8</v>
      </c>
      <c r="F2827" s="22">
        <v>92</v>
      </c>
      <c r="G2827" s="22" t="s">
        <v>2479</v>
      </c>
      <c r="H2827" s="22" t="s">
        <v>587</v>
      </c>
      <c r="I2827" s="22">
        <v>1</v>
      </c>
      <c r="J2827" s="22">
        <v>0</v>
      </c>
      <c r="K2827" s="22">
        <v>0</v>
      </c>
      <c r="L2827" s="22">
        <v>0</v>
      </c>
      <c r="M2827" s="22" t="s">
        <v>2370</v>
      </c>
      <c r="N2827" s="22" t="s">
        <v>589</v>
      </c>
      <c r="O2827" s="22">
        <v>0</v>
      </c>
      <c r="P2827" s="22">
        <v>1</v>
      </c>
      <c r="Q2827" s="22">
        <v>0</v>
      </c>
      <c r="R2827">
        <f>IFERROR(IF(I2827=1,VLOOKUP(F2827,Lookup!$A$2:$B$15,2,FALSE),0),0.5)</f>
        <v>1.1000000000000001</v>
      </c>
      <c r="S2827">
        <f>IF(K2827=1,1,IFERROR(IF(H2827="pass",VLOOKUP(F2827,[1]Lookup!$D$2:$E$26,2,FALSE),0),1.6))</f>
        <v>0</v>
      </c>
      <c r="T2827" s="6">
        <v>0</v>
      </c>
      <c r="U2827" s="6">
        <f t="shared" si="44"/>
        <v>1.1000000000000001</v>
      </c>
      <c r="V2827" t="s">
        <v>89</v>
      </c>
    </row>
    <row r="2828" spans="1:22" hidden="1">
      <c r="A2828">
        <v>2515</v>
      </c>
      <c r="B2828" s="22">
        <v>1</v>
      </c>
      <c r="C2828" s="22" t="s">
        <v>15</v>
      </c>
      <c r="D2828" s="22" t="s">
        <v>26</v>
      </c>
      <c r="E2828" s="22">
        <v>70</v>
      </c>
      <c r="F2828" s="22">
        <v>30</v>
      </c>
      <c r="G2828" s="22" t="s">
        <v>2481</v>
      </c>
      <c r="H2828" s="22" t="s">
        <v>587</v>
      </c>
      <c r="I2828" s="22">
        <v>1</v>
      </c>
      <c r="J2828" s="22">
        <v>0</v>
      </c>
      <c r="K2828" s="22">
        <v>0</v>
      </c>
      <c r="L2828" s="22">
        <v>0</v>
      </c>
      <c r="M2828" s="22" t="s">
        <v>2364</v>
      </c>
      <c r="N2828" s="22" t="s">
        <v>589</v>
      </c>
      <c r="O2828" s="22">
        <v>0</v>
      </c>
      <c r="P2828" s="22">
        <v>1</v>
      </c>
      <c r="Q2828" s="22">
        <v>0</v>
      </c>
      <c r="R2828">
        <f>IFERROR(IF(I2828=1,VLOOKUP(F2828,Lookup!$A$2:$B$15,2,FALSE),0),0.5)</f>
        <v>0.5</v>
      </c>
      <c r="S2828">
        <f>IF(K2828=1,1,IFERROR(IF(H2828="pass",VLOOKUP(F2828,[1]Lookup!$D$2:$E$26,2,FALSE),0),1.6))</f>
        <v>0</v>
      </c>
      <c r="T2828" s="6">
        <v>0</v>
      </c>
      <c r="U2828" s="6">
        <f t="shared" si="44"/>
        <v>0.5</v>
      </c>
      <c r="V2828" t="s">
        <v>526</v>
      </c>
    </row>
    <row r="2829" spans="1:22" hidden="1">
      <c r="A2829">
        <v>2522</v>
      </c>
      <c r="B2829" s="22">
        <v>1</v>
      </c>
      <c r="C2829" s="22" t="s">
        <v>15</v>
      </c>
      <c r="D2829" s="22" t="s">
        <v>26</v>
      </c>
      <c r="E2829" s="22">
        <v>27</v>
      </c>
      <c r="F2829" s="22">
        <v>73</v>
      </c>
      <c r="G2829" s="22" t="s">
        <v>2485</v>
      </c>
      <c r="H2829" s="22" t="s">
        <v>587</v>
      </c>
      <c r="I2829" s="22">
        <v>1</v>
      </c>
      <c r="J2829" s="22">
        <v>0</v>
      </c>
      <c r="K2829" s="22">
        <v>0</v>
      </c>
      <c r="L2829" s="22">
        <v>0</v>
      </c>
      <c r="M2829" s="22" t="s">
        <v>2364</v>
      </c>
      <c r="N2829" s="22" t="s">
        <v>589</v>
      </c>
      <c r="O2829" s="22">
        <v>0</v>
      </c>
      <c r="P2829" s="22">
        <v>1</v>
      </c>
      <c r="Q2829" s="22">
        <v>0</v>
      </c>
      <c r="R2829">
        <f>IFERROR(IF(I2829=1,VLOOKUP(F2829,Lookup!$A$2:$B$15,2,FALSE),0),0.5)</f>
        <v>0.5</v>
      </c>
      <c r="S2829">
        <f>IF(K2829=1,1,IFERROR(IF(H2829="pass",VLOOKUP(F2829,[1]Lookup!$D$2:$E$26,2,FALSE),0),1.6))</f>
        <v>0</v>
      </c>
      <c r="T2829" s="6">
        <v>0</v>
      </c>
      <c r="U2829" s="6">
        <f t="shared" si="44"/>
        <v>0.5</v>
      </c>
      <c r="V2829" t="s">
        <v>526</v>
      </c>
    </row>
    <row r="2830" spans="1:22" hidden="1">
      <c r="A2830">
        <v>2550</v>
      </c>
      <c r="B2830" s="22">
        <v>1</v>
      </c>
      <c r="C2830" s="22" t="s">
        <v>5</v>
      </c>
      <c r="D2830" s="22" t="s">
        <v>6</v>
      </c>
      <c r="E2830" s="22">
        <v>75</v>
      </c>
      <c r="F2830" s="22">
        <v>25</v>
      </c>
      <c r="G2830" s="22" t="s">
        <v>2496</v>
      </c>
      <c r="H2830" s="22" t="s">
        <v>587</v>
      </c>
      <c r="I2830" s="22">
        <v>1</v>
      </c>
      <c r="J2830" s="22">
        <v>0</v>
      </c>
      <c r="K2830" s="22">
        <v>0</v>
      </c>
      <c r="L2830" s="22">
        <v>0</v>
      </c>
      <c r="M2830" s="22" t="s">
        <v>2497</v>
      </c>
      <c r="N2830" s="22" t="s">
        <v>589</v>
      </c>
      <c r="O2830" s="22">
        <v>0</v>
      </c>
      <c r="P2830" s="22">
        <v>1</v>
      </c>
      <c r="Q2830" s="22">
        <v>0</v>
      </c>
      <c r="R2830">
        <f>IFERROR(IF(I2830=1,VLOOKUP(F2830,Lookup!$A$2:$B$15,2,FALSE),0),0.5)</f>
        <v>0.5</v>
      </c>
      <c r="S2830">
        <f>IF(K2830=1,1,IFERROR(IF(H2830="pass",VLOOKUP(F2830,[1]Lookup!$D$2:$E$26,2,FALSE),0),1.6))</f>
        <v>0</v>
      </c>
      <c r="T2830" s="6">
        <v>0</v>
      </c>
      <c r="U2830" s="6">
        <f t="shared" si="44"/>
        <v>0.5</v>
      </c>
      <c r="V2830" t="s">
        <v>123</v>
      </c>
    </row>
    <row r="2831" spans="1:22" hidden="1">
      <c r="A2831">
        <v>2555</v>
      </c>
      <c r="B2831" s="22">
        <v>1</v>
      </c>
      <c r="C2831" s="22" t="s">
        <v>5</v>
      </c>
      <c r="D2831" s="22" t="s">
        <v>6</v>
      </c>
      <c r="E2831" s="22">
        <v>53</v>
      </c>
      <c r="F2831" s="22">
        <v>47</v>
      </c>
      <c r="G2831" s="22" t="s">
        <v>2504</v>
      </c>
      <c r="H2831" s="22" t="s">
        <v>587</v>
      </c>
      <c r="I2831" s="22">
        <v>1</v>
      </c>
      <c r="J2831" s="22">
        <v>0</v>
      </c>
      <c r="K2831" s="22">
        <v>0</v>
      </c>
      <c r="L2831" s="22">
        <v>0</v>
      </c>
      <c r="M2831" s="22" t="s">
        <v>2497</v>
      </c>
      <c r="N2831" s="22" t="s">
        <v>589</v>
      </c>
      <c r="O2831" s="22">
        <v>0</v>
      </c>
      <c r="P2831" s="22">
        <v>1</v>
      </c>
      <c r="Q2831" s="22">
        <v>0</v>
      </c>
      <c r="R2831">
        <f>IFERROR(IF(I2831=1,VLOOKUP(F2831,Lookup!$A$2:$B$15,2,FALSE),0),0.5)</f>
        <v>0.5</v>
      </c>
      <c r="S2831">
        <f>IF(K2831=1,1,IFERROR(IF(H2831="pass",VLOOKUP(F2831,[1]Lookup!$D$2:$E$26,2,FALSE),0),1.6))</f>
        <v>0</v>
      </c>
      <c r="T2831" s="6">
        <v>0</v>
      </c>
      <c r="U2831" s="6">
        <f t="shared" si="44"/>
        <v>0.5</v>
      </c>
      <c r="V2831" t="s">
        <v>123</v>
      </c>
    </row>
    <row r="2832" spans="1:22" hidden="1">
      <c r="A2832">
        <v>2556</v>
      </c>
      <c r="B2832" s="22">
        <v>1</v>
      </c>
      <c r="C2832" s="22" t="s">
        <v>5</v>
      </c>
      <c r="D2832" s="22" t="s">
        <v>6</v>
      </c>
      <c r="E2832" s="22">
        <v>47</v>
      </c>
      <c r="F2832" s="22">
        <v>53</v>
      </c>
      <c r="G2832" s="22" t="s">
        <v>2505</v>
      </c>
      <c r="H2832" s="22" t="s">
        <v>587</v>
      </c>
      <c r="I2832" s="22">
        <v>1</v>
      </c>
      <c r="J2832" s="22">
        <v>0</v>
      </c>
      <c r="K2832" s="22">
        <v>0</v>
      </c>
      <c r="L2832" s="22">
        <v>0</v>
      </c>
      <c r="M2832" s="22" t="s">
        <v>2506</v>
      </c>
      <c r="N2832" s="22" t="s">
        <v>589</v>
      </c>
      <c r="O2832" s="22">
        <v>0</v>
      </c>
      <c r="P2832" s="22">
        <v>1</v>
      </c>
      <c r="Q2832" s="22">
        <v>0</v>
      </c>
      <c r="R2832">
        <f>IFERROR(IF(I2832=1,VLOOKUP(F2832,Lookup!$A$2:$B$15,2,FALSE),0),0.5)</f>
        <v>0.5</v>
      </c>
      <c r="S2832">
        <f>IF(K2832=1,1,IFERROR(IF(H2832="pass",VLOOKUP(F2832,[1]Lookup!$D$2:$E$26,2,FALSE),0),1.6))</f>
        <v>0</v>
      </c>
      <c r="T2832" s="6">
        <v>0</v>
      </c>
      <c r="U2832" s="6">
        <f t="shared" si="44"/>
        <v>0.5</v>
      </c>
      <c r="V2832" t="s">
        <v>153</v>
      </c>
    </row>
    <row r="2833" spans="1:22" hidden="1">
      <c r="A2833">
        <v>2557</v>
      </c>
      <c r="B2833" s="22">
        <v>1</v>
      </c>
      <c r="C2833" s="22" t="s">
        <v>5</v>
      </c>
      <c r="D2833" s="22" t="s">
        <v>6</v>
      </c>
      <c r="E2833" s="22">
        <v>40</v>
      </c>
      <c r="F2833" s="22">
        <v>60</v>
      </c>
      <c r="G2833" s="22" t="s">
        <v>2507</v>
      </c>
      <c r="H2833" s="22" t="s">
        <v>587</v>
      </c>
      <c r="I2833" s="22">
        <v>1</v>
      </c>
      <c r="J2833" s="22">
        <v>0</v>
      </c>
      <c r="K2833" s="22">
        <v>0</v>
      </c>
      <c r="L2833" s="22">
        <v>0</v>
      </c>
      <c r="M2833" s="22" t="s">
        <v>2506</v>
      </c>
      <c r="N2833" s="22" t="s">
        <v>589</v>
      </c>
      <c r="O2833" s="22">
        <v>0</v>
      </c>
      <c r="P2833" s="22">
        <v>1</v>
      </c>
      <c r="Q2833" s="22">
        <v>0</v>
      </c>
      <c r="R2833">
        <f>IFERROR(IF(I2833=1,VLOOKUP(F2833,Lookup!$A$2:$B$15,2,FALSE),0),0.5)</f>
        <v>0.5</v>
      </c>
      <c r="S2833">
        <f>IF(K2833=1,1,IFERROR(IF(H2833="pass",VLOOKUP(F2833,[1]Lookup!$D$2:$E$26,2,FALSE),0),1.6))</f>
        <v>0</v>
      </c>
      <c r="T2833" s="6">
        <v>0</v>
      </c>
      <c r="U2833" s="6">
        <f t="shared" si="44"/>
        <v>0.5</v>
      </c>
      <c r="V2833" t="s">
        <v>153</v>
      </c>
    </row>
    <row r="2834" spans="1:22" hidden="1">
      <c r="A2834">
        <v>2560</v>
      </c>
      <c r="B2834" s="22">
        <v>1</v>
      </c>
      <c r="C2834" s="22" t="s">
        <v>5</v>
      </c>
      <c r="D2834" s="22" t="s">
        <v>6</v>
      </c>
      <c r="E2834" s="22">
        <v>18</v>
      </c>
      <c r="F2834" s="22">
        <v>82</v>
      </c>
      <c r="G2834" s="22" t="s">
        <v>2509</v>
      </c>
      <c r="H2834" s="22" t="s">
        <v>587</v>
      </c>
      <c r="I2834" s="22">
        <v>1</v>
      </c>
      <c r="J2834" s="22">
        <v>0</v>
      </c>
      <c r="K2834" s="22">
        <v>0</v>
      </c>
      <c r="L2834" s="22">
        <v>0</v>
      </c>
      <c r="M2834" s="22" t="s">
        <v>2497</v>
      </c>
      <c r="N2834" s="22" t="s">
        <v>589</v>
      </c>
      <c r="O2834" s="22">
        <v>0</v>
      </c>
      <c r="P2834" s="22">
        <v>1</v>
      </c>
      <c r="Q2834" s="22">
        <v>0</v>
      </c>
      <c r="R2834">
        <f>IFERROR(IF(I2834=1,VLOOKUP(F2834,Lookup!$A$2:$B$15,2,FALSE),0),0.5)</f>
        <v>0.5</v>
      </c>
      <c r="S2834">
        <f>IF(K2834=1,1,IFERROR(IF(H2834="pass",VLOOKUP(F2834,[1]Lookup!$D$2:$E$26,2,FALSE),0),1.6))</f>
        <v>0</v>
      </c>
      <c r="T2834" s="6">
        <v>0</v>
      </c>
      <c r="U2834" s="6">
        <f t="shared" si="44"/>
        <v>0.5</v>
      </c>
      <c r="V2834" t="s">
        <v>123</v>
      </c>
    </row>
    <row r="2835" spans="1:22" hidden="1">
      <c r="A2835">
        <v>2561</v>
      </c>
      <c r="B2835" s="22">
        <v>1</v>
      </c>
      <c r="C2835" s="22" t="s">
        <v>5</v>
      </c>
      <c r="D2835" s="22" t="s">
        <v>6</v>
      </c>
      <c r="E2835" s="22">
        <v>9</v>
      </c>
      <c r="F2835" s="22">
        <v>91</v>
      </c>
      <c r="G2835" s="22" t="s">
        <v>2510</v>
      </c>
      <c r="H2835" s="22" t="s">
        <v>587</v>
      </c>
      <c r="I2835" s="22">
        <v>1</v>
      </c>
      <c r="J2835" s="22">
        <v>0</v>
      </c>
      <c r="K2835" s="22">
        <v>0</v>
      </c>
      <c r="L2835" s="22">
        <v>0</v>
      </c>
      <c r="M2835" s="22" t="s">
        <v>2497</v>
      </c>
      <c r="N2835" s="22" t="s">
        <v>589</v>
      </c>
      <c r="O2835" s="22">
        <v>0</v>
      </c>
      <c r="P2835" s="22">
        <v>1</v>
      </c>
      <c r="Q2835" s="22">
        <v>0</v>
      </c>
      <c r="R2835">
        <f>IFERROR(IF(I2835=1,VLOOKUP(F2835,Lookup!$A$2:$B$15,2,FALSE),0),0.5)</f>
        <v>0.8</v>
      </c>
      <c r="S2835">
        <f>IF(K2835=1,1,IFERROR(IF(H2835="pass",VLOOKUP(F2835,[1]Lookup!$D$2:$E$26,2,FALSE),0),1.6))</f>
        <v>0</v>
      </c>
      <c r="T2835" s="6">
        <v>0</v>
      </c>
      <c r="U2835" s="6">
        <f t="shared" si="44"/>
        <v>0.8</v>
      </c>
      <c r="V2835" t="s">
        <v>123</v>
      </c>
    </row>
    <row r="2836" spans="1:22" hidden="1">
      <c r="A2836">
        <v>2562</v>
      </c>
      <c r="B2836" s="22">
        <v>1</v>
      </c>
      <c r="C2836" s="22" t="s">
        <v>5</v>
      </c>
      <c r="D2836" s="22" t="s">
        <v>6</v>
      </c>
      <c r="E2836" s="22">
        <v>7</v>
      </c>
      <c r="F2836" s="22">
        <v>93</v>
      </c>
      <c r="G2836" s="22" t="s">
        <v>2511</v>
      </c>
      <c r="H2836" s="22" t="s">
        <v>587</v>
      </c>
      <c r="I2836" s="22">
        <v>1</v>
      </c>
      <c r="J2836" s="22">
        <v>0</v>
      </c>
      <c r="K2836" s="22">
        <v>0</v>
      </c>
      <c r="L2836" s="22">
        <v>0</v>
      </c>
      <c r="M2836" s="22" t="s">
        <v>2497</v>
      </c>
      <c r="N2836" s="22" t="s">
        <v>589</v>
      </c>
      <c r="O2836" s="22">
        <v>0</v>
      </c>
      <c r="P2836" s="22">
        <v>1</v>
      </c>
      <c r="Q2836" s="22">
        <v>0</v>
      </c>
      <c r="R2836">
        <f>IFERROR(IF(I2836=1,VLOOKUP(F2836,Lookup!$A$2:$B$15,2,FALSE),0),0.5)</f>
        <v>1.2</v>
      </c>
      <c r="S2836">
        <f>IF(K2836=1,1,IFERROR(IF(H2836="pass",VLOOKUP(F2836,[1]Lookup!$D$2:$E$26,2,FALSE),0),1.6))</f>
        <v>0</v>
      </c>
      <c r="T2836" s="6">
        <v>0</v>
      </c>
      <c r="U2836" s="6">
        <f t="shared" si="44"/>
        <v>1.2</v>
      </c>
      <c r="V2836" t="s">
        <v>123</v>
      </c>
    </row>
    <row r="2837" spans="1:22" hidden="1">
      <c r="A2837">
        <v>2566</v>
      </c>
      <c r="B2837" s="22">
        <v>1</v>
      </c>
      <c r="C2837" s="22" t="s">
        <v>6</v>
      </c>
      <c r="D2837" s="22" t="s">
        <v>5</v>
      </c>
      <c r="E2837" s="22">
        <v>81</v>
      </c>
      <c r="F2837" s="22">
        <v>19</v>
      </c>
      <c r="G2837" s="22" t="s">
        <v>2513</v>
      </c>
      <c r="H2837" s="22" t="s">
        <v>587</v>
      </c>
      <c r="I2837" s="22">
        <v>1</v>
      </c>
      <c r="J2837" s="22">
        <v>0</v>
      </c>
      <c r="K2837" s="22">
        <v>0</v>
      </c>
      <c r="L2837" s="22">
        <v>0</v>
      </c>
      <c r="M2837" s="22" t="s">
        <v>2514</v>
      </c>
      <c r="N2837" s="22" t="s">
        <v>589</v>
      </c>
      <c r="O2837" s="22">
        <v>0</v>
      </c>
      <c r="P2837" s="22">
        <v>1</v>
      </c>
      <c r="Q2837" s="22">
        <v>0</v>
      </c>
      <c r="R2837">
        <f>IFERROR(IF(I2837=1,VLOOKUP(F2837,Lookup!$A$2:$B$15,2,FALSE),0),0.5)</f>
        <v>0.5</v>
      </c>
      <c r="S2837">
        <f>IF(K2837=1,1,IFERROR(IF(H2837="pass",VLOOKUP(F2837,[1]Lookup!$D$2:$E$26,2,FALSE),0),1.6))</f>
        <v>0</v>
      </c>
      <c r="T2837" s="6">
        <v>0</v>
      </c>
      <c r="U2837" s="6">
        <f t="shared" si="44"/>
        <v>0.5</v>
      </c>
      <c r="V2837" t="s">
        <v>54</v>
      </c>
    </row>
    <row r="2838" spans="1:22" hidden="1">
      <c r="A2838">
        <v>2570</v>
      </c>
      <c r="B2838" s="22">
        <v>1</v>
      </c>
      <c r="C2838" s="22" t="s">
        <v>6</v>
      </c>
      <c r="D2838" s="22" t="s">
        <v>5</v>
      </c>
      <c r="E2838" s="22">
        <v>69</v>
      </c>
      <c r="F2838" s="22">
        <v>31</v>
      </c>
      <c r="G2838" s="22" t="s">
        <v>2515</v>
      </c>
      <c r="H2838" s="22" t="s">
        <v>587</v>
      </c>
      <c r="I2838" s="22">
        <v>1</v>
      </c>
      <c r="J2838" s="22">
        <v>0</v>
      </c>
      <c r="K2838" s="22">
        <v>0</v>
      </c>
      <c r="L2838" s="22">
        <v>0</v>
      </c>
      <c r="M2838" s="22" t="s">
        <v>2514</v>
      </c>
      <c r="N2838" s="22" t="s">
        <v>589</v>
      </c>
      <c r="O2838" s="22">
        <v>0</v>
      </c>
      <c r="P2838" s="22">
        <v>1</v>
      </c>
      <c r="Q2838" s="22">
        <v>0</v>
      </c>
      <c r="R2838">
        <f>IFERROR(IF(I2838=1,VLOOKUP(F2838,Lookup!$A$2:$B$15,2,FALSE),0),0.5)</f>
        <v>0.5</v>
      </c>
      <c r="S2838">
        <f>IF(K2838=1,1,IFERROR(IF(H2838="pass",VLOOKUP(F2838,[1]Lookup!$D$2:$E$26,2,FALSE),0),1.6))</f>
        <v>0</v>
      </c>
      <c r="T2838" s="6">
        <v>0</v>
      </c>
      <c r="U2838" s="6">
        <f t="shared" si="44"/>
        <v>0.5</v>
      </c>
      <c r="V2838" t="s">
        <v>54</v>
      </c>
    </row>
    <row r="2839" spans="1:22" hidden="1">
      <c r="A2839">
        <v>2571</v>
      </c>
      <c r="B2839" s="22">
        <v>1</v>
      </c>
      <c r="C2839" s="22" t="s">
        <v>6</v>
      </c>
      <c r="D2839" s="22" t="s">
        <v>5</v>
      </c>
      <c r="E2839" s="22">
        <v>64</v>
      </c>
      <c r="F2839" s="22">
        <v>36</v>
      </c>
      <c r="G2839" s="22" t="s">
        <v>2516</v>
      </c>
      <c r="H2839" s="22" t="s">
        <v>587</v>
      </c>
      <c r="I2839" s="22">
        <v>1</v>
      </c>
      <c r="J2839" s="22">
        <v>0</v>
      </c>
      <c r="K2839" s="22">
        <v>0</v>
      </c>
      <c r="L2839" s="22">
        <v>0</v>
      </c>
      <c r="M2839" s="22" t="s">
        <v>2514</v>
      </c>
      <c r="N2839" s="22" t="s">
        <v>589</v>
      </c>
      <c r="O2839" s="22">
        <v>0</v>
      </c>
      <c r="P2839" s="22">
        <v>1</v>
      </c>
      <c r="Q2839" s="22">
        <v>0</v>
      </c>
      <c r="R2839">
        <f>IFERROR(IF(I2839=1,VLOOKUP(F2839,Lookup!$A$2:$B$15,2,FALSE),0),0.5)</f>
        <v>0.5</v>
      </c>
      <c r="S2839">
        <f>IF(K2839=1,1,IFERROR(IF(H2839="pass",VLOOKUP(F2839,[1]Lookup!$D$2:$E$26,2,FALSE),0),1.6))</f>
        <v>0</v>
      </c>
      <c r="T2839" s="6">
        <v>0</v>
      </c>
      <c r="U2839" s="6">
        <f t="shared" si="44"/>
        <v>0.5</v>
      </c>
      <c r="V2839" t="s">
        <v>54</v>
      </c>
    </row>
    <row r="2840" spans="1:22" hidden="1">
      <c r="A2840">
        <v>2572</v>
      </c>
      <c r="B2840" s="22">
        <v>1</v>
      </c>
      <c r="C2840" s="22" t="s">
        <v>6</v>
      </c>
      <c r="D2840" s="22" t="s">
        <v>5</v>
      </c>
      <c r="E2840" s="22">
        <v>60</v>
      </c>
      <c r="F2840" s="22">
        <v>40</v>
      </c>
      <c r="G2840" s="22" t="s">
        <v>2517</v>
      </c>
      <c r="H2840" s="22" t="s">
        <v>587</v>
      </c>
      <c r="I2840" s="22">
        <v>1</v>
      </c>
      <c r="J2840" s="22">
        <v>0</v>
      </c>
      <c r="K2840" s="22">
        <v>0</v>
      </c>
      <c r="L2840" s="22">
        <v>0</v>
      </c>
      <c r="M2840" s="22" t="s">
        <v>2514</v>
      </c>
      <c r="N2840" s="22" t="s">
        <v>589</v>
      </c>
      <c r="O2840" s="22">
        <v>0</v>
      </c>
      <c r="P2840" s="22">
        <v>1</v>
      </c>
      <c r="Q2840" s="22">
        <v>0</v>
      </c>
      <c r="R2840">
        <f>IFERROR(IF(I2840=1,VLOOKUP(F2840,Lookup!$A$2:$B$15,2,FALSE),0),0.5)</f>
        <v>0.5</v>
      </c>
      <c r="S2840">
        <f>IF(K2840=1,1,IFERROR(IF(H2840="pass",VLOOKUP(F2840,[1]Lookup!$D$2:$E$26,2,FALSE),0),1.6))</f>
        <v>0</v>
      </c>
      <c r="T2840" s="6">
        <v>0</v>
      </c>
      <c r="U2840" s="6">
        <f t="shared" si="44"/>
        <v>0.5</v>
      </c>
      <c r="V2840" t="s">
        <v>54</v>
      </c>
    </row>
    <row r="2841" spans="1:22" hidden="1">
      <c r="A2841">
        <v>2573</v>
      </c>
      <c r="B2841" s="22">
        <v>1</v>
      </c>
      <c r="C2841" s="22" t="s">
        <v>6</v>
      </c>
      <c r="D2841" s="22" t="s">
        <v>5</v>
      </c>
      <c r="E2841" s="22">
        <v>27</v>
      </c>
      <c r="F2841" s="22">
        <v>73</v>
      </c>
      <c r="G2841" s="22" t="s">
        <v>2518</v>
      </c>
      <c r="H2841" s="22" t="s">
        <v>587</v>
      </c>
      <c r="I2841" s="22">
        <v>1</v>
      </c>
      <c r="J2841" s="22">
        <v>0</v>
      </c>
      <c r="K2841" s="22">
        <v>0</v>
      </c>
      <c r="L2841" s="22">
        <v>0</v>
      </c>
      <c r="M2841" s="22" t="s">
        <v>2519</v>
      </c>
      <c r="N2841" s="22" t="s">
        <v>589</v>
      </c>
      <c r="O2841" s="22">
        <v>0</v>
      </c>
      <c r="P2841" s="22">
        <v>1</v>
      </c>
      <c r="Q2841" s="22">
        <v>0</v>
      </c>
      <c r="R2841">
        <f>IFERROR(IF(I2841=1,VLOOKUP(F2841,Lookup!$A$2:$B$15,2,FALSE),0),0.5)</f>
        <v>0.5</v>
      </c>
      <c r="S2841">
        <f>IF(K2841=1,1,IFERROR(IF(H2841="pass",VLOOKUP(F2841,[1]Lookup!$D$2:$E$26,2,FALSE),0),1.6))</f>
        <v>0</v>
      </c>
      <c r="T2841" s="6">
        <v>0</v>
      </c>
      <c r="U2841" s="6">
        <f t="shared" si="44"/>
        <v>0.5</v>
      </c>
      <c r="V2841" t="s">
        <v>424</v>
      </c>
    </row>
    <row r="2842" spans="1:22" hidden="1">
      <c r="A2842">
        <v>2578</v>
      </c>
      <c r="B2842" s="22">
        <v>1</v>
      </c>
      <c r="C2842" s="22" t="s">
        <v>5</v>
      </c>
      <c r="D2842" s="22" t="s">
        <v>6</v>
      </c>
      <c r="E2842" s="22">
        <v>75</v>
      </c>
      <c r="F2842" s="22">
        <v>25</v>
      </c>
      <c r="G2842" s="22" t="s">
        <v>2522</v>
      </c>
      <c r="H2842" s="22" t="s">
        <v>587</v>
      </c>
      <c r="I2842" s="22">
        <v>1</v>
      </c>
      <c r="J2842" s="22">
        <v>0</v>
      </c>
      <c r="K2842" s="22">
        <v>0</v>
      </c>
      <c r="L2842" s="22">
        <v>0</v>
      </c>
      <c r="M2842" s="22" t="s">
        <v>2497</v>
      </c>
      <c r="N2842" s="22" t="s">
        <v>589</v>
      </c>
      <c r="O2842" s="22">
        <v>0</v>
      </c>
      <c r="P2842" s="22">
        <v>1</v>
      </c>
      <c r="Q2842" s="22">
        <v>0</v>
      </c>
      <c r="R2842">
        <f>IFERROR(IF(I2842=1,VLOOKUP(F2842,Lookup!$A$2:$B$15,2,FALSE),0),0.5)</f>
        <v>0.5</v>
      </c>
      <c r="S2842">
        <f>IF(K2842=1,1,IFERROR(IF(H2842="pass",VLOOKUP(F2842,[1]Lookup!$D$2:$E$26,2,FALSE),0),1.6))</f>
        <v>0</v>
      </c>
      <c r="T2842" s="6">
        <v>0</v>
      </c>
      <c r="U2842" s="6">
        <f t="shared" si="44"/>
        <v>0.5</v>
      </c>
      <c r="V2842" t="s">
        <v>123</v>
      </c>
    </row>
    <row r="2843" spans="1:22" hidden="1">
      <c r="A2843">
        <v>2579</v>
      </c>
      <c r="B2843" s="22">
        <v>1</v>
      </c>
      <c r="C2843" s="22" t="s">
        <v>5</v>
      </c>
      <c r="D2843" s="22" t="s">
        <v>6</v>
      </c>
      <c r="E2843" s="22">
        <v>72</v>
      </c>
      <c r="F2843" s="22">
        <v>28</v>
      </c>
      <c r="G2843" s="22" t="s">
        <v>2523</v>
      </c>
      <c r="H2843" s="22" t="s">
        <v>587</v>
      </c>
      <c r="I2843" s="22">
        <v>1</v>
      </c>
      <c r="J2843" s="22">
        <v>0</v>
      </c>
      <c r="K2843" s="22">
        <v>0</v>
      </c>
      <c r="L2843" s="22">
        <v>0</v>
      </c>
      <c r="M2843" s="22" t="s">
        <v>2497</v>
      </c>
      <c r="N2843" s="22" t="s">
        <v>589</v>
      </c>
      <c r="O2843" s="22">
        <v>0</v>
      </c>
      <c r="P2843" s="22">
        <v>1</v>
      </c>
      <c r="Q2843" s="22">
        <v>0</v>
      </c>
      <c r="R2843">
        <f>IFERROR(IF(I2843=1,VLOOKUP(F2843,Lookup!$A$2:$B$15,2,FALSE),0),0.5)</f>
        <v>0.5</v>
      </c>
      <c r="S2843">
        <f>IF(K2843=1,1,IFERROR(IF(H2843="pass",VLOOKUP(F2843,[1]Lookup!$D$2:$E$26,2,FALSE),0),1.6))</f>
        <v>0</v>
      </c>
      <c r="T2843" s="6">
        <v>0</v>
      </c>
      <c r="U2843" s="6">
        <f t="shared" si="44"/>
        <v>0.5</v>
      </c>
      <c r="V2843" t="s">
        <v>123</v>
      </c>
    </row>
    <row r="2844" spans="1:22" hidden="1">
      <c r="A2844">
        <v>2584</v>
      </c>
      <c r="B2844" s="22">
        <v>1</v>
      </c>
      <c r="C2844" s="22" t="s">
        <v>6</v>
      </c>
      <c r="D2844" s="22" t="s">
        <v>5</v>
      </c>
      <c r="E2844" s="22">
        <v>50</v>
      </c>
      <c r="F2844" s="22">
        <v>50</v>
      </c>
      <c r="G2844" s="22" t="s">
        <v>2526</v>
      </c>
      <c r="H2844" s="22" t="s">
        <v>587</v>
      </c>
      <c r="I2844" s="22">
        <v>1</v>
      </c>
      <c r="J2844" s="22">
        <v>0</v>
      </c>
      <c r="K2844" s="22">
        <v>0</v>
      </c>
      <c r="L2844" s="22">
        <v>0</v>
      </c>
      <c r="M2844" s="22" t="s">
        <v>2514</v>
      </c>
      <c r="N2844" s="22" t="s">
        <v>589</v>
      </c>
      <c r="O2844" s="22">
        <v>0</v>
      </c>
      <c r="P2844" s="22">
        <v>1</v>
      </c>
      <c r="Q2844" s="22">
        <v>0</v>
      </c>
      <c r="R2844">
        <f>IFERROR(IF(I2844=1,VLOOKUP(F2844,Lookup!$A$2:$B$15,2,FALSE),0),0.5)</f>
        <v>0.5</v>
      </c>
      <c r="S2844">
        <f>IF(K2844=1,1,IFERROR(IF(H2844="pass",VLOOKUP(F2844,[1]Lookup!$D$2:$E$26,2,FALSE),0),1.6))</f>
        <v>0</v>
      </c>
      <c r="T2844" s="6">
        <v>0</v>
      </c>
      <c r="U2844" s="6">
        <f t="shared" si="44"/>
        <v>0.5</v>
      </c>
      <c r="V2844" t="s">
        <v>54</v>
      </c>
    </row>
    <row r="2845" spans="1:22" hidden="1">
      <c r="A2845">
        <v>2586</v>
      </c>
      <c r="B2845" s="22">
        <v>1</v>
      </c>
      <c r="C2845" s="22" t="s">
        <v>6</v>
      </c>
      <c r="D2845" s="22" t="s">
        <v>5</v>
      </c>
      <c r="E2845" s="22">
        <v>39</v>
      </c>
      <c r="F2845" s="22">
        <v>61</v>
      </c>
      <c r="G2845" s="22" t="s">
        <v>2529</v>
      </c>
      <c r="H2845" s="22" t="s">
        <v>587</v>
      </c>
      <c r="I2845" s="22">
        <v>1</v>
      </c>
      <c r="J2845" s="22">
        <v>0</v>
      </c>
      <c r="K2845" s="22">
        <v>0</v>
      </c>
      <c r="L2845" s="22">
        <v>0</v>
      </c>
      <c r="M2845" s="22" t="s">
        <v>2514</v>
      </c>
      <c r="N2845" s="22" t="s">
        <v>589</v>
      </c>
      <c r="O2845" s="22">
        <v>0</v>
      </c>
      <c r="P2845" s="22">
        <v>1</v>
      </c>
      <c r="Q2845" s="22">
        <v>0</v>
      </c>
      <c r="R2845">
        <f>IFERROR(IF(I2845=1,VLOOKUP(F2845,Lookup!$A$2:$B$15,2,FALSE),0),0.5)</f>
        <v>0.5</v>
      </c>
      <c r="S2845">
        <f>IF(K2845=1,1,IFERROR(IF(H2845="pass",VLOOKUP(F2845,[1]Lookup!$D$2:$E$26,2,FALSE),0),1.6))</f>
        <v>0</v>
      </c>
      <c r="T2845" s="6">
        <v>0</v>
      </c>
      <c r="U2845" s="6">
        <f t="shared" si="44"/>
        <v>0.5</v>
      </c>
      <c r="V2845" t="s">
        <v>54</v>
      </c>
    </row>
    <row r="2846" spans="1:22" hidden="1">
      <c r="A2846">
        <v>2588</v>
      </c>
      <c r="B2846" s="22">
        <v>1</v>
      </c>
      <c r="C2846" s="22" t="s">
        <v>6</v>
      </c>
      <c r="D2846" s="22" t="s">
        <v>5</v>
      </c>
      <c r="E2846" s="22">
        <v>13</v>
      </c>
      <c r="F2846" s="22">
        <v>87</v>
      </c>
      <c r="G2846" s="22" t="s">
        <v>2531</v>
      </c>
      <c r="H2846" s="22" t="s">
        <v>587</v>
      </c>
      <c r="I2846" s="22">
        <v>1</v>
      </c>
      <c r="J2846" s="22">
        <v>0</v>
      </c>
      <c r="K2846" s="22">
        <v>0</v>
      </c>
      <c r="L2846" s="22">
        <v>0</v>
      </c>
      <c r="M2846" s="22" t="s">
        <v>2519</v>
      </c>
      <c r="N2846" s="22" t="s">
        <v>589</v>
      </c>
      <c r="O2846" s="22">
        <v>0</v>
      </c>
      <c r="P2846" s="22">
        <v>1</v>
      </c>
      <c r="Q2846" s="22">
        <v>0</v>
      </c>
      <c r="R2846">
        <f>IFERROR(IF(I2846=1,VLOOKUP(F2846,Lookup!$A$2:$B$15,2,FALSE),0),0.5)</f>
        <v>0.6</v>
      </c>
      <c r="S2846">
        <f>IF(K2846=1,1,IFERROR(IF(H2846="pass",VLOOKUP(F2846,[1]Lookup!$D$2:$E$26,2,FALSE),0),1.6))</f>
        <v>0</v>
      </c>
      <c r="T2846" s="6">
        <v>0</v>
      </c>
      <c r="U2846" s="6">
        <f t="shared" si="44"/>
        <v>0.6</v>
      </c>
      <c r="V2846" t="s">
        <v>424</v>
      </c>
    </row>
    <row r="2847" spans="1:22" hidden="1">
      <c r="A2847">
        <v>2594</v>
      </c>
      <c r="B2847" s="22">
        <v>1</v>
      </c>
      <c r="C2847" s="22" t="s">
        <v>5</v>
      </c>
      <c r="D2847" s="22" t="s">
        <v>6</v>
      </c>
      <c r="E2847" s="22">
        <v>38</v>
      </c>
      <c r="F2847" s="22">
        <v>62</v>
      </c>
      <c r="G2847" s="22" t="s">
        <v>2536</v>
      </c>
      <c r="H2847" s="22" t="s">
        <v>587</v>
      </c>
      <c r="I2847" s="22">
        <v>1</v>
      </c>
      <c r="J2847" s="22">
        <v>0</v>
      </c>
      <c r="K2847" s="22">
        <v>0</v>
      </c>
      <c r="L2847" s="22">
        <v>0</v>
      </c>
      <c r="M2847" s="22" t="s">
        <v>2506</v>
      </c>
      <c r="N2847" s="22" t="s">
        <v>589</v>
      </c>
      <c r="O2847" s="22">
        <v>0</v>
      </c>
      <c r="P2847" s="22">
        <v>1</v>
      </c>
      <c r="Q2847" s="22">
        <v>0</v>
      </c>
      <c r="R2847">
        <f>IFERROR(IF(I2847=1,VLOOKUP(F2847,Lookup!$A$2:$B$15,2,FALSE),0),0.5)</f>
        <v>0.5</v>
      </c>
      <c r="S2847">
        <f>IF(K2847=1,1,IFERROR(IF(H2847="pass",VLOOKUP(F2847,[1]Lookup!$D$2:$E$26,2,FALSE),0),1.6))</f>
        <v>0</v>
      </c>
      <c r="T2847" s="6">
        <v>0</v>
      </c>
      <c r="U2847" s="6">
        <f t="shared" si="44"/>
        <v>0.5</v>
      </c>
      <c r="V2847" t="s">
        <v>153</v>
      </c>
    </row>
    <row r="2848" spans="1:22" hidden="1">
      <c r="A2848">
        <v>2595</v>
      </c>
      <c r="B2848" s="22">
        <v>1</v>
      </c>
      <c r="C2848" s="22" t="s">
        <v>5</v>
      </c>
      <c r="D2848" s="22" t="s">
        <v>6</v>
      </c>
      <c r="E2848" s="22">
        <v>35</v>
      </c>
      <c r="F2848" s="22">
        <v>65</v>
      </c>
      <c r="G2848" s="22" t="s">
        <v>2537</v>
      </c>
      <c r="H2848" s="22" t="s">
        <v>587</v>
      </c>
      <c r="I2848" s="22">
        <v>1</v>
      </c>
      <c r="J2848" s="22">
        <v>0</v>
      </c>
      <c r="K2848" s="22">
        <v>0</v>
      </c>
      <c r="L2848" s="22">
        <v>0</v>
      </c>
      <c r="M2848" s="22" t="s">
        <v>2497</v>
      </c>
      <c r="N2848" s="22" t="s">
        <v>589</v>
      </c>
      <c r="O2848" s="22">
        <v>0</v>
      </c>
      <c r="P2848" s="22">
        <v>1</v>
      </c>
      <c r="Q2848" s="22">
        <v>0</v>
      </c>
      <c r="R2848">
        <f>IFERROR(IF(I2848=1,VLOOKUP(F2848,Lookup!$A$2:$B$15,2,FALSE),0),0.5)</f>
        <v>0.5</v>
      </c>
      <c r="S2848">
        <f>IF(K2848=1,1,IFERROR(IF(H2848="pass",VLOOKUP(F2848,[1]Lookup!$D$2:$E$26,2,FALSE),0),1.6))</f>
        <v>0</v>
      </c>
      <c r="T2848" s="6">
        <v>0</v>
      </c>
      <c r="U2848" s="6">
        <f t="shared" si="44"/>
        <v>0.5</v>
      </c>
      <c r="V2848" t="s">
        <v>123</v>
      </c>
    </row>
    <row r="2849" spans="1:22" hidden="1">
      <c r="A2849">
        <v>2603</v>
      </c>
      <c r="B2849" s="22">
        <v>1</v>
      </c>
      <c r="C2849" s="22" t="s">
        <v>6</v>
      </c>
      <c r="D2849" s="22" t="s">
        <v>5</v>
      </c>
      <c r="E2849" s="22">
        <v>59</v>
      </c>
      <c r="F2849" s="22">
        <v>41</v>
      </c>
      <c r="G2849" s="22" t="s">
        <v>2543</v>
      </c>
      <c r="H2849" s="22" t="s">
        <v>587</v>
      </c>
      <c r="I2849" s="22">
        <v>1</v>
      </c>
      <c r="J2849" s="22">
        <v>0</v>
      </c>
      <c r="K2849" s="22">
        <v>0</v>
      </c>
      <c r="L2849" s="22">
        <v>0</v>
      </c>
      <c r="M2849" s="22" t="s">
        <v>2514</v>
      </c>
      <c r="N2849" s="22" t="s">
        <v>589</v>
      </c>
      <c r="O2849" s="22">
        <v>0</v>
      </c>
      <c r="P2849" s="22">
        <v>1</v>
      </c>
      <c r="Q2849" s="22">
        <v>0</v>
      </c>
      <c r="R2849">
        <f>IFERROR(IF(I2849=1,VLOOKUP(F2849,Lookup!$A$2:$B$15,2,FALSE),0),0.5)</f>
        <v>0.5</v>
      </c>
      <c r="S2849">
        <f>IF(K2849=1,1,IFERROR(IF(H2849="pass",VLOOKUP(F2849,[1]Lookup!$D$2:$E$26,2,FALSE),0),1.6))</f>
        <v>0</v>
      </c>
      <c r="T2849" s="6">
        <v>0</v>
      </c>
      <c r="U2849" s="6">
        <f t="shared" si="44"/>
        <v>0.5</v>
      </c>
      <c r="V2849" t="s">
        <v>54</v>
      </c>
    </row>
    <row r="2850" spans="1:22" hidden="1">
      <c r="A2850">
        <v>2608</v>
      </c>
      <c r="B2850" s="22">
        <v>1</v>
      </c>
      <c r="C2850" s="22" t="s">
        <v>5</v>
      </c>
      <c r="D2850" s="22" t="s">
        <v>6</v>
      </c>
      <c r="E2850" s="22">
        <v>59</v>
      </c>
      <c r="F2850" s="22">
        <v>41</v>
      </c>
      <c r="G2850" s="22" t="s">
        <v>2548</v>
      </c>
      <c r="H2850" s="22" t="s">
        <v>587</v>
      </c>
      <c r="I2850" s="22">
        <v>1</v>
      </c>
      <c r="J2850" s="22">
        <v>0</v>
      </c>
      <c r="K2850" s="22">
        <v>0</v>
      </c>
      <c r="L2850" s="22">
        <v>0</v>
      </c>
      <c r="M2850" s="22" t="s">
        <v>2497</v>
      </c>
      <c r="N2850" s="22" t="s">
        <v>589</v>
      </c>
      <c r="O2850" s="22">
        <v>0</v>
      </c>
      <c r="P2850" s="22">
        <v>1</v>
      </c>
      <c r="Q2850" s="22">
        <v>0</v>
      </c>
      <c r="R2850">
        <f>IFERROR(IF(I2850=1,VLOOKUP(F2850,Lookup!$A$2:$B$15,2,FALSE),0),0.5)</f>
        <v>0.5</v>
      </c>
      <c r="S2850">
        <f>IF(K2850=1,1,IFERROR(IF(H2850="pass",VLOOKUP(F2850,[1]Lookup!$D$2:$E$26,2,FALSE),0),1.6))</f>
        <v>0</v>
      </c>
      <c r="T2850" s="6">
        <v>0</v>
      </c>
      <c r="U2850" s="6">
        <f t="shared" si="44"/>
        <v>0.5</v>
      </c>
      <c r="V2850" t="s">
        <v>123</v>
      </c>
    </row>
    <row r="2851" spans="1:22" hidden="1">
      <c r="A2851">
        <v>2612</v>
      </c>
      <c r="B2851" s="22">
        <v>1</v>
      </c>
      <c r="C2851" s="22" t="s">
        <v>6</v>
      </c>
      <c r="D2851" s="22" t="s">
        <v>5</v>
      </c>
      <c r="E2851" s="22">
        <v>83</v>
      </c>
      <c r="F2851" s="22">
        <v>17</v>
      </c>
      <c r="G2851" s="22" t="s">
        <v>2551</v>
      </c>
      <c r="H2851" s="22" t="s">
        <v>587</v>
      </c>
      <c r="I2851" s="22">
        <v>1</v>
      </c>
      <c r="J2851" s="22">
        <v>0</v>
      </c>
      <c r="K2851" s="22">
        <v>0</v>
      </c>
      <c r="L2851" s="22">
        <v>0</v>
      </c>
      <c r="M2851" s="22" t="s">
        <v>2552</v>
      </c>
      <c r="N2851" s="22" t="s">
        <v>589</v>
      </c>
      <c r="O2851" s="22">
        <v>0</v>
      </c>
      <c r="P2851" s="22">
        <v>1</v>
      </c>
      <c r="Q2851" s="22">
        <v>0</v>
      </c>
      <c r="R2851">
        <f>IFERROR(IF(I2851=1,VLOOKUP(F2851,Lookup!$A$2:$B$15,2,FALSE),0),0.5)</f>
        <v>0.5</v>
      </c>
      <c r="S2851">
        <f>IF(K2851=1,1,IFERROR(IF(H2851="pass",VLOOKUP(F2851,[1]Lookup!$D$2:$E$26,2,FALSE),0),1.6))</f>
        <v>0</v>
      </c>
      <c r="T2851" s="6">
        <v>0</v>
      </c>
      <c r="U2851" s="6">
        <f t="shared" si="44"/>
        <v>0.5</v>
      </c>
      <c r="V2851" t="s">
        <v>468</v>
      </c>
    </row>
    <row r="2852" spans="1:22" hidden="1">
      <c r="A2852">
        <v>2613</v>
      </c>
      <c r="B2852" s="22">
        <v>1</v>
      </c>
      <c r="C2852" s="22" t="s">
        <v>6</v>
      </c>
      <c r="D2852" s="22" t="s">
        <v>5</v>
      </c>
      <c r="E2852" s="22">
        <v>70</v>
      </c>
      <c r="F2852" s="22">
        <v>30</v>
      </c>
      <c r="G2852" s="22" t="s">
        <v>2553</v>
      </c>
      <c r="H2852" s="22" t="s">
        <v>587</v>
      </c>
      <c r="I2852" s="22">
        <v>1</v>
      </c>
      <c r="J2852" s="22">
        <v>0</v>
      </c>
      <c r="K2852" s="22">
        <v>0</v>
      </c>
      <c r="L2852" s="22">
        <v>0</v>
      </c>
      <c r="M2852" s="22" t="s">
        <v>2514</v>
      </c>
      <c r="N2852" s="22" t="s">
        <v>589</v>
      </c>
      <c r="O2852" s="22">
        <v>0</v>
      </c>
      <c r="P2852" s="22">
        <v>1</v>
      </c>
      <c r="Q2852" s="22">
        <v>0</v>
      </c>
      <c r="R2852">
        <f>IFERROR(IF(I2852=1,VLOOKUP(F2852,Lookup!$A$2:$B$15,2,FALSE),0),0.5)</f>
        <v>0.5</v>
      </c>
      <c r="S2852">
        <f>IF(K2852=1,1,IFERROR(IF(H2852="pass",VLOOKUP(F2852,[1]Lookup!$D$2:$E$26,2,FALSE),0),1.6))</f>
        <v>0</v>
      </c>
      <c r="T2852" s="6">
        <v>0</v>
      </c>
      <c r="U2852" s="6">
        <f t="shared" si="44"/>
        <v>0.5</v>
      </c>
      <c r="V2852" t="s">
        <v>54</v>
      </c>
    </row>
    <row r="2853" spans="1:22" hidden="1">
      <c r="A2853">
        <v>2616</v>
      </c>
      <c r="B2853" s="22">
        <v>1</v>
      </c>
      <c r="C2853" s="22" t="s">
        <v>6</v>
      </c>
      <c r="D2853" s="22" t="s">
        <v>5</v>
      </c>
      <c r="E2853" s="22">
        <v>61</v>
      </c>
      <c r="F2853" s="22">
        <v>39</v>
      </c>
      <c r="G2853" s="22" t="s">
        <v>2555</v>
      </c>
      <c r="H2853" s="22" t="s">
        <v>587</v>
      </c>
      <c r="I2853" s="22">
        <v>1</v>
      </c>
      <c r="J2853" s="22">
        <v>0</v>
      </c>
      <c r="K2853" s="22">
        <v>0</v>
      </c>
      <c r="L2853" s="22">
        <v>0</v>
      </c>
      <c r="M2853" s="22" t="s">
        <v>2556</v>
      </c>
      <c r="N2853" s="22" t="s">
        <v>589</v>
      </c>
      <c r="O2853" s="22">
        <v>0</v>
      </c>
      <c r="P2853" s="22">
        <v>1</v>
      </c>
      <c r="Q2853" s="22">
        <v>0</v>
      </c>
      <c r="R2853">
        <f>IFERROR(IF(I2853=1,VLOOKUP(F2853,Lookup!$A$2:$B$15,2,FALSE),0),0.5)</f>
        <v>0.5</v>
      </c>
      <c r="S2853">
        <f>IF(K2853=1,1,IFERROR(IF(H2853="pass",VLOOKUP(F2853,[1]Lookup!$D$2:$E$26,2,FALSE),0),1.6))</f>
        <v>0</v>
      </c>
      <c r="T2853" s="6">
        <v>0</v>
      </c>
      <c r="U2853" s="6">
        <f t="shared" si="44"/>
        <v>0.5</v>
      </c>
      <c r="V2853" t="s">
        <v>392</v>
      </c>
    </row>
    <row r="2854" spans="1:22" hidden="1">
      <c r="A2854">
        <v>2632</v>
      </c>
      <c r="B2854" s="22">
        <v>1</v>
      </c>
      <c r="C2854" s="22" t="s">
        <v>6</v>
      </c>
      <c r="D2854" s="22" t="s">
        <v>5</v>
      </c>
      <c r="E2854" s="22">
        <v>59</v>
      </c>
      <c r="F2854" s="22">
        <v>41</v>
      </c>
      <c r="G2854" s="22" t="s">
        <v>2564</v>
      </c>
      <c r="H2854" s="22" t="s">
        <v>587</v>
      </c>
      <c r="I2854" s="22">
        <v>1</v>
      </c>
      <c r="J2854" s="22">
        <v>0</v>
      </c>
      <c r="K2854" s="22">
        <v>0</v>
      </c>
      <c r="L2854" s="22">
        <v>0</v>
      </c>
      <c r="M2854" s="22" t="s">
        <v>2514</v>
      </c>
      <c r="N2854" s="22" t="s">
        <v>589</v>
      </c>
      <c r="O2854" s="22">
        <v>0</v>
      </c>
      <c r="P2854" s="22">
        <v>1</v>
      </c>
      <c r="Q2854" s="22">
        <v>0</v>
      </c>
      <c r="R2854">
        <f>IFERROR(IF(I2854=1,VLOOKUP(F2854,Lookup!$A$2:$B$15,2,FALSE),0),0.5)</f>
        <v>0.5</v>
      </c>
      <c r="S2854">
        <f>IF(K2854=1,1,IFERROR(IF(H2854="pass",VLOOKUP(F2854,[1]Lookup!$D$2:$E$26,2,FALSE),0),1.6))</f>
        <v>0</v>
      </c>
      <c r="T2854" s="6">
        <v>0</v>
      </c>
      <c r="U2854" s="6">
        <f t="shared" si="44"/>
        <v>0.5</v>
      </c>
      <c r="V2854" t="s">
        <v>54</v>
      </c>
    </row>
    <row r="2855" spans="1:22" hidden="1">
      <c r="A2855">
        <v>2633</v>
      </c>
      <c r="B2855" s="22">
        <v>1</v>
      </c>
      <c r="C2855" s="22" t="s">
        <v>6</v>
      </c>
      <c r="D2855" s="22" t="s">
        <v>5</v>
      </c>
      <c r="E2855" s="22">
        <v>59</v>
      </c>
      <c r="F2855" s="22">
        <v>41</v>
      </c>
      <c r="G2855" s="22" t="s">
        <v>2565</v>
      </c>
      <c r="H2855" s="22" t="s">
        <v>587</v>
      </c>
      <c r="I2855" s="22">
        <v>1</v>
      </c>
      <c r="J2855" s="22">
        <v>0</v>
      </c>
      <c r="K2855" s="22">
        <v>0</v>
      </c>
      <c r="L2855" s="22">
        <v>0</v>
      </c>
      <c r="M2855" s="22" t="s">
        <v>2546</v>
      </c>
      <c r="N2855" s="22" t="s">
        <v>589</v>
      </c>
      <c r="O2855" s="22">
        <v>0</v>
      </c>
      <c r="P2855" s="22">
        <v>1</v>
      </c>
      <c r="Q2855" s="22">
        <v>0</v>
      </c>
      <c r="R2855">
        <f>IFERROR(IF(I2855=1,VLOOKUP(F2855,Lookup!$A$2:$B$15,2,FALSE),0),0.5)</f>
        <v>0.5</v>
      </c>
      <c r="S2855">
        <f>IF(K2855=1,1,IFERROR(IF(H2855="pass",VLOOKUP(F2855,[1]Lookup!$D$2:$E$26,2,FALSE),0),1.6))</f>
        <v>0</v>
      </c>
      <c r="T2855" s="6">
        <v>0</v>
      </c>
      <c r="U2855" s="6">
        <f t="shared" si="44"/>
        <v>0.5</v>
      </c>
      <c r="V2855" t="s">
        <v>395</v>
      </c>
    </row>
    <row r="2856" spans="1:22" hidden="1">
      <c r="A2856">
        <v>2640</v>
      </c>
      <c r="B2856" s="22">
        <v>1</v>
      </c>
      <c r="C2856" s="22" t="s">
        <v>6</v>
      </c>
      <c r="D2856" s="22" t="s">
        <v>5</v>
      </c>
      <c r="E2856" s="22">
        <v>62</v>
      </c>
      <c r="F2856" s="22">
        <v>38</v>
      </c>
      <c r="G2856" s="22" t="s">
        <v>2569</v>
      </c>
      <c r="H2856" s="22" t="s">
        <v>587</v>
      </c>
      <c r="I2856" s="22">
        <v>1</v>
      </c>
      <c r="J2856" s="22">
        <v>0</v>
      </c>
      <c r="K2856" s="22">
        <v>0</v>
      </c>
      <c r="L2856" s="22">
        <v>0</v>
      </c>
      <c r="M2856" s="22" t="s">
        <v>2514</v>
      </c>
      <c r="N2856" s="22" t="s">
        <v>589</v>
      </c>
      <c r="O2856" s="22">
        <v>0</v>
      </c>
      <c r="P2856" s="22">
        <v>1</v>
      </c>
      <c r="Q2856" s="22">
        <v>0</v>
      </c>
      <c r="R2856">
        <f>IFERROR(IF(I2856=1,VLOOKUP(F2856,Lookup!$A$2:$B$15,2,FALSE),0),0.5)</f>
        <v>0.5</v>
      </c>
      <c r="S2856">
        <f>IF(K2856=1,1,IFERROR(IF(H2856="pass",VLOOKUP(F2856,[1]Lookup!$D$2:$E$26,2,FALSE),0),1.6))</f>
        <v>0</v>
      </c>
      <c r="T2856" s="6">
        <v>0</v>
      </c>
      <c r="U2856" s="6">
        <f t="shared" si="44"/>
        <v>0.5</v>
      </c>
      <c r="V2856" t="s">
        <v>54</v>
      </c>
    </row>
    <row r="2857" spans="1:22" hidden="1">
      <c r="A2857">
        <v>2641</v>
      </c>
      <c r="B2857" s="22">
        <v>1</v>
      </c>
      <c r="C2857" s="22" t="s">
        <v>6</v>
      </c>
      <c r="D2857" s="22" t="s">
        <v>5</v>
      </c>
      <c r="E2857" s="22">
        <v>53</v>
      </c>
      <c r="F2857" s="22">
        <v>47</v>
      </c>
      <c r="G2857" s="22" t="s">
        <v>2570</v>
      </c>
      <c r="H2857" s="22" t="s">
        <v>587</v>
      </c>
      <c r="I2857" s="22">
        <v>1</v>
      </c>
      <c r="J2857" s="22">
        <v>0</v>
      </c>
      <c r="K2857" s="22">
        <v>0</v>
      </c>
      <c r="L2857" s="22">
        <v>0</v>
      </c>
      <c r="M2857" s="22" t="s">
        <v>2514</v>
      </c>
      <c r="N2857" s="22" t="s">
        <v>589</v>
      </c>
      <c r="O2857" s="22">
        <v>0</v>
      </c>
      <c r="P2857" s="22">
        <v>1</v>
      </c>
      <c r="Q2857" s="22">
        <v>0</v>
      </c>
      <c r="R2857">
        <f>IFERROR(IF(I2857=1,VLOOKUP(F2857,Lookup!$A$2:$B$15,2,FALSE),0),0.5)</f>
        <v>0.5</v>
      </c>
      <c r="S2857">
        <f>IF(K2857=1,1,IFERROR(IF(H2857="pass",VLOOKUP(F2857,[1]Lookup!$D$2:$E$26,2,FALSE),0),1.6))</f>
        <v>0</v>
      </c>
      <c r="T2857" s="6">
        <v>0</v>
      </c>
      <c r="U2857" s="6">
        <f t="shared" si="44"/>
        <v>0.5</v>
      </c>
      <c r="V2857" t="s">
        <v>54</v>
      </c>
    </row>
    <row r="2858" spans="1:22" hidden="1">
      <c r="A2858">
        <v>2647</v>
      </c>
      <c r="B2858" s="22">
        <v>1</v>
      </c>
      <c r="C2858" s="22" t="s">
        <v>5</v>
      </c>
      <c r="D2858" s="22" t="s">
        <v>6</v>
      </c>
      <c r="E2858" s="22">
        <v>85</v>
      </c>
      <c r="F2858" s="22">
        <v>15</v>
      </c>
      <c r="G2858" s="22" t="s">
        <v>2574</v>
      </c>
      <c r="H2858" s="22" t="s">
        <v>587</v>
      </c>
      <c r="I2858" s="22">
        <v>1</v>
      </c>
      <c r="J2858" s="22">
        <v>0</v>
      </c>
      <c r="K2858" s="22">
        <v>0</v>
      </c>
      <c r="L2858" s="22">
        <v>0</v>
      </c>
      <c r="M2858" s="22" t="s">
        <v>2506</v>
      </c>
      <c r="N2858" s="22" t="s">
        <v>589</v>
      </c>
      <c r="O2858" s="22">
        <v>0</v>
      </c>
      <c r="P2858" s="22">
        <v>1</v>
      </c>
      <c r="Q2858" s="22">
        <v>0</v>
      </c>
      <c r="R2858">
        <f>IFERROR(IF(I2858=1,VLOOKUP(F2858,Lookup!$A$2:$B$15,2,FALSE),0),0.5)</f>
        <v>0.5</v>
      </c>
      <c r="S2858">
        <f>IF(K2858=1,1,IFERROR(IF(H2858="pass",VLOOKUP(F2858,[1]Lookup!$D$2:$E$26,2,FALSE),0),1.6))</f>
        <v>0</v>
      </c>
      <c r="T2858" s="6">
        <v>0</v>
      </c>
      <c r="U2858" s="6">
        <f t="shared" si="44"/>
        <v>0.5</v>
      </c>
      <c r="V2858" t="s">
        <v>153</v>
      </c>
    </row>
    <row r="2859" spans="1:22" hidden="1">
      <c r="A2859">
        <v>2652</v>
      </c>
      <c r="B2859" s="22">
        <v>1</v>
      </c>
      <c r="C2859" s="22" t="s">
        <v>6</v>
      </c>
      <c r="D2859" s="22" t="s">
        <v>5</v>
      </c>
      <c r="E2859" s="22">
        <v>46</v>
      </c>
      <c r="F2859" s="22">
        <v>54</v>
      </c>
      <c r="G2859" s="22" t="s">
        <v>2576</v>
      </c>
      <c r="H2859" s="22" t="s">
        <v>587</v>
      </c>
      <c r="I2859" s="22">
        <v>1</v>
      </c>
      <c r="J2859" s="22">
        <v>0</v>
      </c>
      <c r="K2859" s="22">
        <v>0</v>
      </c>
      <c r="L2859" s="22">
        <v>0</v>
      </c>
      <c r="M2859" s="22" t="s">
        <v>2514</v>
      </c>
      <c r="N2859" s="22" t="s">
        <v>589</v>
      </c>
      <c r="O2859" s="22">
        <v>0</v>
      </c>
      <c r="P2859" s="22">
        <v>1</v>
      </c>
      <c r="Q2859" s="22">
        <v>0</v>
      </c>
      <c r="R2859">
        <f>IFERROR(IF(I2859=1,VLOOKUP(F2859,Lookup!$A$2:$B$15,2,FALSE),0),0.5)</f>
        <v>0.5</v>
      </c>
      <c r="S2859">
        <f>IF(K2859=1,1,IFERROR(IF(H2859="pass",VLOOKUP(F2859,[1]Lookup!$D$2:$E$26,2,FALSE),0),1.6))</f>
        <v>0</v>
      </c>
      <c r="T2859" s="6">
        <v>0</v>
      </c>
      <c r="U2859" s="6">
        <f t="shared" si="44"/>
        <v>0.5</v>
      </c>
      <c r="V2859" t="s">
        <v>54</v>
      </c>
    </row>
    <row r="2860" spans="1:22" hidden="1">
      <c r="A2860">
        <v>2654</v>
      </c>
      <c r="B2860" s="22">
        <v>1</v>
      </c>
      <c r="C2860" s="22" t="s">
        <v>5</v>
      </c>
      <c r="D2860" s="22" t="s">
        <v>6</v>
      </c>
      <c r="E2860" s="22">
        <v>40</v>
      </c>
      <c r="F2860" s="22">
        <v>60</v>
      </c>
      <c r="G2860" s="22" t="s">
        <v>2578</v>
      </c>
      <c r="H2860" s="22" t="s">
        <v>587</v>
      </c>
      <c r="I2860" s="22">
        <v>1</v>
      </c>
      <c r="J2860" s="22">
        <v>0</v>
      </c>
      <c r="K2860" s="22">
        <v>0</v>
      </c>
      <c r="L2860" s="22">
        <v>0</v>
      </c>
      <c r="M2860" s="22" t="s">
        <v>2497</v>
      </c>
      <c r="N2860" s="22" t="s">
        <v>589</v>
      </c>
      <c r="O2860" s="22">
        <v>0</v>
      </c>
      <c r="P2860" s="22">
        <v>1</v>
      </c>
      <c r="Q2860" s="22">
        <v>0</v>
      </c>
      <c r="R2860">
        <f>IFERROR(IF(I2860=1,VLOOKUP(F2860,Lookup!$A$2:$B$15,2,FALSE),0),0.5)</f>
        <v>0.5</v>
      </c>
      <c r="S2860">
        <f>IF(K2860=1,1,IFERROR(IF(H2860="pass",VLOOKUP(F2860,[1]Lookup!$D$2:$E$26,2,FALSE),0),1.6))</f>
        <v>0</v>
      </c>
      <c r="T2860" s="6">
        <v>0</v>
      </c>
      <c r="U2860" s="6">
        <f t="shared" si="44"/>
        <v>0.5</v>
      </c>
      <c r="V2860" t="s">
        <v>123</v>
      </c>
    </row>
    <row r="2861" spans="1:22" hidden="1">
      <c r="A2861">
        <v>2655</v>
      </c>
      <c r="B2861" s="22">
        <v>1</v>
      </c>
      <c r="C2861" s="22" t="s">
        <v>5</v>
      </c>
      <c r="D2861" s="22" t="s">
        <v>6</v>
      </c>
      <c r="E2861" s="22">
        <v>36</v>
      </c>
      <c r="F2861" s="22">
        <v>64</v>
      </c>
      <c r="G2861" s="22" t="s">
        <v>2579</v>
      </c>
      <c r="H2861" s="22" t="s">
        <v>587</v>
      </c>
      <c r="I2861" s="22">
        <v>1</v>
      </c>
      <c r="J2861" s="22">
        <v>0</v>
      </c>
      <c r="K2861" s="22">
        <v>0</v>
      </c>
      <c r="L2861" s="22">
        <v>0</v>
      </c>
      <c r="M2861" s="22" t="s">
        <v>2497</v>
      </c>
      <c r="N2861" s="22" t="s">
        <v>589</v>
      </c>
      <c r="O2861" s="22">
        <v>0</v>
      </c>
      <c r="P2861" s="22">
        <v>1</v>
      </c>
      <c r="Q2861" s="22">
        <v>0</v>
      </c>
      <c r="R2861">
        <f>IFERROR(IF(I2861=1,VLOOKUP(F2861,Lookup!$A$2:$B$15,2,FALSE),0),0.5)</f>
        <v>0.5</v>
      </c>
      <c r="S2861">
        <f>IF(K2861=1,1,IFERROR(IF(H2861="pass",VLOOKUP(F2861,[1]Lookup!$D$2:$E$26,2,FALSE),0),1.6))</f>
        <v>0</v>
      </c>
      <c r="T2861" s="6">
        <v>0</v>
      </c>
      <c r="U2861" s="6">
        <f t="shared" si="44"/>
        <v>0.5</v>
      </c>
      <c r="V2861" t="s">
        <v>123</v>
      </c>
    </row>
    <row r="2862" spans="1:22" hidden="1">
      <c r="A2862">
        <v>2656</v>
      </c>
      <c r="B2862" s="22">
        <v>1</v>
      </c>
      <c r="C2862" s="22" t="s">
        <v>5</v>
      </c>
      <c r="D2862" s="22" t="s">
        <v>6</v>
      </c>
      <c r="E2862" s="22">
        <v>33</v>
      </c>
      <c r="F2862" s="22">
        <v>67</v>
      </c>
      <c r="G2862" s="22" t="s">
        <v>2580</v>
      </c>
      <c r="H2862" s="22" t="s">
        <v>587</v>
      </c>
      <c r="I2862" s="22">
        <v>1</v>
      </c>
      <c r="J2862" s="22">
        <v>0</v>
      </c>
      <c r="K2862" s="22">
        <v>0</v>
      </c>
      <c r="L2862" s="22">
        <v>0</v>
      </c>
      <c r="M2862" s="22" t="s">
        <v>2506</v>
      </c>
      <c r="N2862" s="22" t="s">
        <v>589</v>
      </c>
      <c r="O2862" s="22">
        <v>0</v>
      </c>
      <c r="P2862" s="22">
        <v>1</v>
      </c>
      <c r="Q2862" s="22">
        <v>0</v>
      </c>
      <c r="R2862">
        <f>IFERROR(IF(I2862=1,VLOOKUP(F2862,Lookup!$A$2:$B$15,2,FALSE),0),0.5)</f>
        <v>0.5</v>
      </c>
      <c r="S2862">
        <f>IF(K2862=1,1,IFERROR(IF(H2862="pass",VLOOKUP(F2862,[1]Lookup!$D$2:$E$26,2,FALSE),0),1.6))</f>
        <v>0</v>
      </c>
      <c r="T2862" s="6">
        <v>0</v>
      </c>
      <c r="U2862" s="6">
        <f t="shared" si="44"/>
        <v>0.5</v>
      </c>
      <c r="V2862" t="s">
        <v>153</v>
      </c>
    </row>
    <row r="2863" spans="1:22" hidden="1">
      <c r="A2863">
        <v>2657</v>
      </c>
      <c r="B2863" s="22">
        <v>1</v>
      </c>
      <c r="C2863" s="22" t="s">
        <v>5</v>
      </c>
      <c r="D2863" s="22" t="s">
        <v>6</v>
      </c>
      <c r="E2863" s="22">
        <v>31</v>
      </c>
      <c r="F2863" s="22">
        <v>69</v>
      </c>
      <c r="G2863" s="22" t="s">
        <v>2581</v>
      </c>
      <c r="H2863" s="22" t="s">
        <v>587</v>
      </c>
      <c r="I2863" s="22">
        <v>1</v>
      </c>
      <c r="J2863" s="22">
        <v>0</v>
      </c>
      <c r="K2863" s="22">
        <v>0</v>
      </c>
      <c r="L2863" s="22">
        <v>0</v>
      </c>
      <c r="M2863" s="22" t="s">
        <v>2582</v>
      </c>
      <c r="N2863" s="22" t="s">
        <v>589</v>
      </c>
      <c r="O2863" s="22">
        <v>0</v>
      </c>
      <c r="P2863" s="22">
        <v>1</v>
      </c>
      <c r="Q2863" s="22">
        <v>0</v>
      </c>
      <c r="R2863">
        <f>IFERROR(IF(I2863=1,VLOOKUP(F2863,Lookup!$A$2:$B$15,2,FALSE),0),0.5)</f>
        <v>0.5</v>
      </c>
      <c r="S2863">
        <f>IF(K2863=1,1,IFERROR(IF(H2863="pass",VLOOKUP(F2863,[1]Lookup!$D$2:$E$26,2,FALSE),0),1.6))</f>
        <v>0</v>
      </c>
      <c r="T2863" s="6">
        <v>0</v>
      </c>
      <c r="U2863" s="6">
        <f t="shared" si="44"/>
        <v>0.5</v>
      </c>
      <c r="V2863" t="s">
        <v>462</v>
      </c>
    </row>
    <row r="2864" spans="1:22" hidden="1">
      <c r="A2864">
        <v>2658</v>
      </c>
      <c r="B2864" s="22">
        <v>1</v>
      </c>
      <c r="C2864" s="22" t="s">
        <v>6</v>
      </c>
      <c r="D2864" s="22" t="s">
        <v>5</v>
      </c>
      <c r="E2864" s="22">
        <v>69</v>
      </c>
      <c r="F2864" s="22">
        <v>31</v>
      </c>
      <c r="G2864" s="22" t="s">
        <v>2583</v>
      </c>
      <c r="H2864" s="22" t="s">
        <v>587</v>
      </c>
      <c r="I2864" s="22">
        <v>1</v>
      </c>
      <c r="J2864" s="22">
        <v>0</v>
      </c>
      <c r="K2864" s="22">
        <v>0</v>
      </c>
      <c r="L2864" s="22">
        <v>0</v>
      </c>
      <c r="M2864" s="22" t="s">
        <v>2514</v>
      </c>
      <c r="N2864" s="22" t="s">
        <v>589</v>
      </c>
      <c r="O2864" s="22">
        <v>0</v>
      </c>
      <c r="P2864" s="22">
        <v>1</v>
      </c>
      <c r="Q2864" s="22">
        <v>0</v>
      </c>
      <c r="R2864">
        <f>IFERROR(IF(I2864=1,VLOOKUP(F2864,Lookup!$A$2:$B$15,2,FALSE),0),0.5)</f>
        <v>0.5</v>
      </c>
      <c r="S2864">
        <f>IF(K2864=1,1,IFERROR(IF(H2864="pass",VLOOKUP(F2864,[1]Lookup!$D$2:$E$26,2,FALSE),0),1.6))</f>
        <v>0</v>
      </c>
      <c r="T2864" s="6">
        <v>0</v>
      </c>
      <c r="U2864" s="6">
        <f t="shared" si="44"/>
        <v>0.5</v>
      </c>
      <c r="V2864" t="s">
        <v>54</v>
      </c>
    </row>
    <row r="2865" spans="1:22" hidden="1">
      <c r="A2865">
        <v>2660</v>
      </c>
      <c r="B2865" s="22">
        <v>1</v>
      </c>
      <c r="C2865" s="22" t="s">
        <v>6</v>
      </c>
      <c r="D2865" s="22" t="s">
        <v>5</v>
      </c>
      <c r="E2865" s="22">
        <v>56</v>
      </c>
      <c r="F2865" s="22">
        <v>44</v>
      </c>
      <c r="G2865" s="22" t="s">
        <v>2585</v>
      </c>
      <c r="H2865" s="22" t="s">
        <v>587</v>
      </c>
      <c r="I2865" s="22">
        <v>1</v>
      </c>
      <c r="J2865" s="22">
        <v>0</v>
      </c>
      <c r="K2865" s="22">
        <v>0</v>
      </c>
      <c r="L2865" s="22">
        <v>0</v>
      </c>
      <c r="M2865" s="22" t="s">
        <v>2514</v>
      </c>
      <c r="N2865" s="22" t="s">
        <v>589</v>
      </c>
      <c r="O2865" s="22">
        <v>0</v>
      </c>
      <c r="P2865" s="22">
        <v>1</v>
      </c>
      <c r="Q2865" s="22">
        <v>0</v>
      </c>
      <c r="R2865">
        <f>IFERROR(IF(I2865=1,VLOOKUP(F2865,Lookup!$A$2:$B$15,2,FALSE),0),0.5)</f>
        <v>0.5</v>
      </c>
      <c r="S2865">
        <f>IF(K2865=1,1,IFERROR(IF(H2865="pass",VLOOKUP(F2865,[1]Lookup!$D$2:$E$26,2,FALSE),0),1.6))</f>
        <v>0</v>
      </c>
      <c r="T2865" s="6">
        <v>0</v>
      </c>
      <c r="U2865" s="6">
        <f t="shared" si="44"/>
        <v>0.5</v>
      </c>
      <c r="V2865" t="s">
        <v>54</v>
      </c>
    </row>
    <row r="2866" spans="1:22" hidden="1">
      <c r="A2866">
        <v>2664</v>
      </c>
      <c r="B2866" s="22">
        <v>1</v>
      </c>
      <c r="C2866" s="22" t="s">
        <v>5</v>
      </c>
      <c r="D2866" s="22" t="s">
        <v>6</v>
      </c>
      <c r="E2866" s="22">
        <v>86</v>
      </c>
      <c r="F2866" s="22">
        <v>14</v>
      </c>
      <c r="G2866" s="22" t="s">
        <v>2587</v>
      </c>
      <c r="H2866" s="22" t="s">
        <v>587</v>
      </c>
      <c r="I2866" s="22">
        <v>1</v>
      </c>
      <c r="J2866" s="22">
        <v>0</v>
      </c>
      <c r="K2866" s="22">
        <v>0</v>
      </c>
      <c r="L2866" s="22">
        <v>0</v>
      </c>
      <c r="M2866" s="22" t="s">
        <v>2497</v>
      </c>
      <c r="N2866" s="22" t="s">
        <v>589</v>
      </c>
      <c r="O2866" s="22">
        <v>0</v>
      </c>
      <c r="P2866" s="22">
        <v>1</v>
      </c>
      <c r="Q2866" s="22">
        <v>0</v>
      </c>
      <c r="R2866">
        <f>IFERROR(IF(I2866=1,VLOOKUP(F2866,Lookup!$A$2:$B$15,2,FALSE),0),0.5)</f>
        <v>0.5</v>
      </c>
      <c r="S2866">
        <f>IF(K2866=1,1,IFERROR(IF(H2866="pass",VLOOKUP(F2866,[1]Lookup!$D$2:$E$26,2,FALSE),0),1.6))</f>
        <v>0</v>
      </c>
      <c r="T2866" s="6">
        <v>0</v>
      </c>
      <c r="U2866" s="6">
        <f t="shared" si="44"/>
        <v>0.5</v>
      </c>
      <c r="V2866" t="s">
        <v>123</v>
      </c>
    </row>
    <row r="2867" spans="1:22" hidden="1">
      <c r="A2867">
        <v>2669</v>
      </c>
      <c r="B2867" s="22">
        <v>1</v>
      </c>
      <c r="C2867" s="22" t="s">
        <v>5</v>
      </c>
      <c r="D2867" s="22" t="s">
        <v>6</v>
      </c>
      <c r="E2867" s="22">
        <v>67</v>
      </c>
      <c r="F2867" s="22">
        <v>33</v>
      </c>
      <c r="G2867" s="22" t="s">
        <v>2590</v>
      </c>
      <c r="H2867" s="22" t="s">
        <v>587</v>
      </c>
      <c r="I2867" s="22">
        <v>1</v>
      </c>
      <c r="J2867" s="22">
        <v>0</v>
      </c>
      <c r="K2867" s="22">
        <v>0</v>
      </c>
      <c r="L2867" s="22">
        <v>0</v>
      </c>
      <c r="M2867" s="22" t="s">
        <v>2497</v>
      </c>
      <c r="N2867" s="22" t="s">
        <v>589</v>
      </c>
      <c r="O2867" s="22">
        <v>0</v>
      </c>
      <c r="P2867" s="22">
        <v>1</v>
      </c>
      <c r="Q2867" s="22">
        <v>0</v>
      </c>
      <c r="R2867">
        <f>IFERROR(IF(I2867=1,VLOOKUP(F2867,Lookup!$A$2:$B$15,2,FALSE),0),0.5)</f>
        <v>0.5</v>
      </c>
      <c r="S2867">
        <f>IF(K2867=1,1,IFERROR(IF(H2867="pass",VLOOKUP(F2867,[1]Lookup!$D$2:$E$26,2,FALSE),0),1.6))</f>
        <v>0</v>
      </c>
      <c r="T2867" s="6">
        <v>0</v>
      </c>
      <c r="U2867" s="6">
        <f t="shared" si="44"/>
        <v>0.5</v>
      </c>
      <c r="V2867" t="s">
        <v>123</v>
      </c>
    </row>
    <row r="2868" spans="1:22" hidden="1">
      <c r="A2868">
        <v>2670</v>
      </c>
      <c r="B2868" s="22">
        <v>1</v>
      </c>
      <c r="C2868" s="22" t="s">
        <v>5</v>
      </c>
      <c r="D2868" s="22" t="s">
        <v>6</v>
      </c>
      <c r="E2868" s="22">
        <v>63</v>
      </c>
      <c r="F2868" s="22">
        <v>37</v>
      </c>
      <c r="G2868" s="22" t="s">
        <v>2591</v>
      </c>
      <c r="H2868" s="22" t="s">
        <v>587</v>
      </c>
      <c r="I2868" s="22">
        <v>1</v>
      </c>
      <c r="J2868" s="22">
        <v>0</v>
      </c>
      <c r="K2868" s="22">
        <v>0</v>
      </c>
      <c r="L2868" s="22">
        <v>0</v>
      </c>
      <c r="M2868" s="22" t="s">
        <v>2497</v>
      </c>
      <c r="N2868" s="22" t="s">
        <v>589</v>
      </c>
      <c r="O2868" s="22">
        <v>0</v>
      </c>
      <c r="P2868" s="22">
        <v>1</v>
      </c>
      <c r="Q2868" s="22">
        <v>0</v>
      </c>
      <c r="R2868">
        <f>IFERROR(IF(I2868=1,VLOOKUP(F2868,Lookup!$A$2:$B$15,2,FALSE),0),0.5)</f>
        <v>0.5</v>
      </c>
      <c r="S2868">
        <f>IF(K2868=1,1,IFERROR(IF(H2868="pass",VLOOKUP(F2868,[1]Lookup!$D$2:$E$26,2,FALSE),0),1.6))</f>
        <v>0</v>
      </c>
      <c r="T2868" s="6">
        <v>0</v>
      </c>
      <c r="U2868" s="6">
        <f t="shared" si="44"/>
        <v>0.5</v>
      </c>
      <c r="V2868" t="s">
        <v>123</v>
      </c>
    </row>
    <row r="2869" spans="1:22" hidden="1">
      <c r="A2869">
        <v>2674</v>
      </c>
      <c r="B2869" s="22">
        <v>1</v>
      </c>
      <c r="C2869" s="22" t="s">
        <v>5</v>
      </c>
      <c r="D2869" s="22" t="s">
        <v>6</v>
      </c>
      <c r="E2869" s="22">
        <v>37</v>
      </c>
      <c r="F2869" s="22">
        <v>63</v>
      </c>
      <c r="G2869" s="22" t="s">
        <v>2595</v>
      </c>
      <c r="H2869" s="22" t="s">
        <v>587</v>
      </c>
      <c r="I2869" s="22">
        <v>1</v>
      </c>
      <c r="J2869" s="22">
        <v>0</v>
      </c>
      <c r="K2869" s="22">
        <v>0</v>
      </c>
      <c r="L2869" s="22">
        <v>0</v>
      </c>
      <c r="M2869" s="22" t="s">
        <v>2506</v>
      </c>
      <c r="N2869" s="22" t="s">
        <v>589</v>
      </c>
      <c r="O2869" s="22">
        <v>0</v>
      </c>
      <c r="P2869" s="22">
        <v>1</v>
      </c>
      <c r="Q2869" s="22">
        <v>0</v>
      </c>
      <c r="R2869">
        <f>IFERROR(IF(I2869=1,VLOOKUP(F2869,Lookup!$A$2:$B$15,2,FALSE),0),0.5)</f>
        <v>0.5</v>
      </c>
      <c r="S2869">
        <f>IF(K2869=1,1,IFERROR(IF(H2869="pass",VLOOKUP(F2869,[1]Lookup!$D$2:$E$26,2,FALSE),0),1.6))</f>
        <v>0</v>
      </c>
      <c r="T2869" s="6">
        <v>0</v>
      </c>
      <c r="U2869" s="6">
        <f t="shared" si="44"/>
        <v>0.5</v>
      </c>
      <c r="V2869" t="s">
        <v>153</v>
      </c>
    </row>
    <row r="2870" spans="1:22" hidden="1">
      <c r="A2870">
        <v>2683</v>
      </c>
      <c r="B2870" s="22">
        <v>1</v>
      </c>
      <c r="C2870" s="22" t="s">
        <v>6</v>
      </c>
      <c r="D2870" s="22" t="s">
        <v>5</v>
      </c>
      <c r="E2870" s="22">
        <v>33</v>
      </c>
      <c r="F2870" s="22">
        <v>67</v>
      </c>
      <c r="G2870" s="22" t="s">
        <v>2602</v>
      </c>
      <c r="H2870" s="22" t="s">
        <v>587</v>
      </c>
      <c r="I2870" s="22">
        <v>1</v>
      </c>
      <c r="J2870" s="22">
        <v>0</v>
      </c>
      <c r="K2870" s="22">
        <v>0</v>
      </c>
      <c r="L2870" s="22">
        <v>0</v>
      </c>
      <c r="M2870" s="22" t="s">
        <v>2552</v>
      </c>
      <c r="N2870" s="22" t="s">
        <v>589</v>
      </c>
      <c r="O2870" s="22">
        <v>0</v>
      </c>
      <c r="P2870" s="22">
        <v>1</v>
      </c>
      <c r="Q2870" s="22">
        <v>0</v>
      </c>
      <c r="R2870">
        <f>IFERROR(IF(I2870=1,VLOOKUP(F2870,Lookup!$A$2:$B$15,2,FALSE),0),0.5)</f>
        <v>0.5</v>
      </c>
      <c r="S2870">
        <f>IF(K2870=1,1,IFERROR(IF(H2870="pass",VLOOKUP(F2870,[1]Lookup!$D$2:$E$26,2,FALSE),0),1.6))</f>
        <v>0</v>
      </c>
      <c r="T2870" s="6">
        <v>0</v>
      </c>
      <c r="U2870" s="6">
        <f t="shared" si="44"/>
        <v>0.5</v>
      </c>
      <c r="V2870" t="s">
        <v>468</v>
      </c>
    </row>
    <row r="2871" spans="1:22" hidden="1">
      <c r="A2871">
        <v>2684</v>
      </c>
      <c r="B2871" s="22">
        <v>1</v>
      </c>
      <c r="C2871" s="22" t="s">
        <v>6</v>
      </c>
      <c r="D2871" s="22" t="s">
        <v>5</v>
      </c>
      <c r="E2871" s="22">
        <v>24</v>
      </c>
      <c r="F2871" s="22">
        <v>76</v>
      </c>
      <c r="G2871" s="22" t="s">
        <v>2603</v>
      </c>
      <c r="H2871" s="22" t="s">
        <v>587</v>
      </c>
      <c r="I2871" s="22">
        <v>1</v>
      </c>
      <c r="J2871" s="22">
        <v>0</v>
      </c>
      <c r="K2871" s="22">
        <v>0</v>
      </c>
      <c r="L2871" s="22">
        <v>0</v>
      </c>
      <c r="M2871" s="22" t="s">
        <v>2572</v>
      </c>
      <c r="N2871" s="22" t="s">
        <v>589</v>
      </c>
      <c r="O2871" s="22">
        <v>0</v>
      </c>
      <c r="P2871" s="22">
        <v>1</v>
      </c>
      <c r="Q2871" s="22">
        <v>0</v>
      </c>
      <c r="R2871">
        <f>IFERROR(IF(I2871=1,VLOOKUP(F2871,Lookup!$A$2:$B$15,2,FALSE),0),0.5)</f>
        <v>0.5</v>
      </c>
      <c r="S2871">
        <f>IF(K2871=1,1,IFERROR(IF(H2871="pass",VLOOKUP(F2871,[1]Lookup!$D$2:$E$26,2,FALSE),0),1.6))</f>
        <v>0</v>
      </c>
      <c r="T2871" s="6">
        <v>0</v>
      </c>
      <c r="U2871" s="6">
        <f t="shared" si="44"/>
        <v>0.5</v>
      </c>
      <c r="V2871" t="s">
        <v>70</v>
      </c>
    </row>
    <row r="2872" spans="1:22" hidden="1">
      <c r="A2872">
        <v>2685</v>
      </c>
      <c r="B2872" s="22">
        <v>1</v>
      </c>
      <c r="C2872" s="22" t="s">
        <v>6</v>
      </c>
      <c r="D2872" s="22" t="s">
        <v>5</v>
      </c>
      <c r="E2872" s="22">
        <v>19</v>
      </c>
      <c r="F2872" s="22">
        <v>81</v>
      </c>
      <c r="G2872" s="22" t="s">
        <v>2604</v>
      </c>
      <c r="H2872" s="22" t="s">
        <v>587</v>
      </c>
      <c r="I2872" s="22">
        <v>1</v>
      </c>
      <c r="J2872" s="22">
        <v>0</v>
      </c>
      <c r="K2872" s="22">
        <v>0</v>
      </c>
      <c r="L2872" s="22">
        <v>0</v>
      </c>
      <c r="M2872" s="22" t="s">
        <v>2514</v>
      </c>
      <c r="N2872" s="22" t="s">
        <v>589</v>
      </c>
      <c r="O2872" s="22">
        <v>0</v>
      </c>
      <c r="P2872" s="22">
        <v>1</v>
      </c>
      <c r="Q2872" s="22">
        <v>0</v>
      </c>
      <c r="R2872">
        <f>IFERROR(IF(I2872=1,VLOOKUP(F2872,Lookup!$A$2:$B$15,2,FALSE),0),0.5)</f>
        <v>0.5</v>
      </c>
      <c r="S2872">
        <f>IF(K2872=1,1,IFERROR(IF(H2872="pass",VLOOKUP(F2872,[1]Lookup!$D$2:$E$26,2,FALSE),0),1.6))</f>
        <v>0</v>
      </c>
      <c r="T2872" s="6">
        <v>0</v>
      </c>
      <c r="U2872" s="6">
        <f t="shared" si="44"/>
        <v>0.5</v>
      </c>
      <c r="V2872" t="s">
        <v>54</v>
      </c>
    </row>
    <row r="2873" spans="1:22" hidden="1">
      <c r="A2873">
        <v>2691</v>
      </c>
      <c r="B2873" s="22">
        <v>1</v>
      </c>
      <c r="C2873" s="22" t="s">
        <v>5</v>
      </c>
      <c r="D2873" s="22" t="s">
        <v>6</v>
      </c>
      <c r="E2873" s="22">
        <v>54</v>
      </c>
      <c r="F2873" s="22">
        <v>46</v>
      </c>
      <c r="G2873" s="22" t="s">
        <v>2607</v>
      </c>
      <c r="H2873" s="22" t="s">
        <v>587</v>
      </c>
      <c r="I2873" s="22">
        <v>1</v>
      </c>
      <c r="J2873" s="22">
        <v>0</v>
      </c>
      <c r="K2873" s="22">
        <v>0</v>
      </c>
      <c r="L2873" s="22">
        <v>0</v>
      </c>
      <c r="M2873" s="22" t="s">
        <v>2497</v>
      </c>
      <c r="N2873" s="22" t="s">
        <v>589</v>
      </c>
      <c r="O2873" s="22">
        <v>0</v>
      </c>
      <c r="P2873" s="22">
        <v>1</v>
      </c>
      <c r="Q2873" s="22">
        <v>0</v>
      </c>
      <c r="R2873">
        <f>IFERROR(IF(I2873=1,VLOOKUP(F2873,Lookup!$A$2:$B$15,2,FALSE),0),0.5)</f>
        <v>0.5</v>
      </c>
      <c r="S2873">
        <f>IF(K2873=1,1,IFERROR(IF(H2873="pass",VLOOKUP(F2873,[1]Lookup!$D$2:$E$26,2,FALSE),0),1.6))</f>
        <v>0</v>
      </c>
      <c r="T2873" s="6">
        <v>0</v>
      </c>
      <c r="U2873" s="6">
        <f t="shared" si="44"/>
        <v>0.5</v>
      </c>
      <c r="V2873" t="s">
        <v>123</v>
      </c>
    </row>
    <row r="2874" spans="1:22" hidden="1">
      <c r="A2874">
        <v>2697</v>
      </c>
      <c r="B2874" s="22">
        <v>1</v>
      </c>
      <c r="C2874" s="22" t="s">
        <v>5</v>
      </c>
      <c r="D2874" s="22" t="s">
        <v>6</v>
      </c>
      <c r="E2874" s="22">
        <v>14</v>
      </c>
      <c r="F2874" s="22">
        <v>86</v>
      </c>
      <c r="G2874" s="22" t="s">
        <v>2612</v>
      </c>
      <c r="H2874" s="22" t="s">
        <v>587</v>
      </c>
      <c r="I2874" s="22">
        <v>1</v>
      </c>
      <c r="J2874" s="22">
        <v>0</v>
      </c>
      <c r="K2874" s="22">
        <v>0</v>
      </c>
      <c r="L2874" s="22">
        <v>0</v>
      </c>
      <c r="M2874" s="22" t="s">
        <v>2497</v>
      </c>
      <c r="N2874" s="22" t="s">
        <v>589</v>
      </c>
      <c r="O2874" s="22">
        <v>0</v>
      </c>
      <c r="P2874" s="22">
        <v>1</v>
      </c>
      <c r="Q2874" s="22">
        <v>0</v>
      </c>
      <c r="R2874">
        <f>IFERROR(IF(I2874=1,VLOOKUP(F2874,Lookup!$A$2:$B$15,2,FALSE),0),0.5)</f>
        <v>0.6</v>
      </c>
      <c r="S2874">
        <f>IF(K2874=1,1,IFERROR(IF(H2874="pass",VLOOKUP(F2874,[1]Lookup!$D$2:$E$26,2,FALSE),0),1.6))</f>
        <v>0</v>
      </c>
      <c r="T2874" s="6">
        <v>0</v>
      </c>
      <c r="U2874" s="6">
        <f t="shared" si="44"/>
        <v>0.6</v>
      </c>
      <c r="V2874" t="s">
        <v>123</v>
      </c>
    </row>
    <row r="2875" spans="1:22" hidden="1">
      <c r="A2875">
        <v>2698</v>
      </c>
      <c r="B2875" s="22">
        <v>1</v>
      </c>
      <c r="C2875" s="22" t="s">
        <v>5</v>
      </c>
      <c r="D2875" s="22" t="s">
        <v>6</v>
      </c>
      <c r="E2875" s="22">
        <v>2</v>
      </c>
      <c r="F2875" s="22">
        <v>98</v>
      </c>
      <c r="G2875" s="22" t="s">
        <v>2613</v>
      </c>
      <c r="H2875" s="22" t="s">
        <v>587</v>
      </c>
      <c r="I2875" s="22">
        <v>1</v>
      </c>
      <c r="J2875" s="22">
        <v>0</v>
      </c>
      <c r="K2875" s="22">
        <v>0</v>
      </c>
      <c r="L2875" s="22">
        <v>0</v>
      </c>
      <c r="M2875" s="22" t="s">
        <v>2497</v>
      </c>
      <c r="N2875" s="22" t="s">
        <v>589</v>
      </c>
      <c r="O2875" s="22">
        <v>0</v>
      </c>
      <c r="P2875" s="22">
        <v>1</v>
      </c>
      <c r="Q2875" s="22">
        <v>0</v>
      </c>
      <c r="R2875">
        <f>IFERROR(IF(I2875=1,VLOOKUP(F2875,Lookup!$A$2:$B$15,2,FALSE),0),0.5)</f>
        <v>2.5</v>
      </c>
      <c r="S2875">
        <f>IF(K2875=1,1,IFERROR(IF(H2875="pass",VLOOKUP(F2875,[1]Lookup!$D$2:$E$26,2,FALSE),0),1.6))</f>
        <v>0</v>
      </c>
      <c r="T2875" s="6">
        <v>0</v>
      </c>
      <c r="U2875" s="6">
        <f t="shared" si="44"/>
        <v>2.5</v>
      </c>
      <c r="V2875" t="s">
        <v>123</v>
      </c>
    </row>
    <row r="2876" spans="1:22" hidden="1">
      <c r="A2876">
        <v>2703</v>
      </c>
      <c r="B2876" s="22">
        <v>1</v>
      </c>
      <c r="C2876" s="22" t="s">
        <v>6</v>
      </c>
      <c r="D2876" s="22" t="s">
        <v>5</v>
      </c>
      <c r="E2876" s="22">
        <v>45</v>
      </c>
      <c r="F2876" s="22">
        <v>55</v>
      </c>
      <c r="G2876" s="22" t="s">
        <v>2616</v>
      </c>
      <c r="H2876" s="22" t="s">
        <v>587</v>
      </c>
      <c r="I2876" s="22">
        <v>1</v>
      </c>
      <c r="J2876" s="22">
        <v>0</v>
      </c>
      <c r="K2876" s="22">
        <v>0</v>
      </c>
      <c r="L2876" s="22">
        <v>0</v>
      </c>
      <c r="M2876" s="22" t="s">
        <v>2556</v>
      </c>
      <c r="N2876" s="22" t="s">
        <v>589</v>
      </c>
      <c r="O2876" s="22">
        <v>0</v>
      </c>
      <c r="P2876" s="22">
        <v>1</v>
      </c>
      <c r="Q2876" s="22">
        <v>0</v>
      </c>
      <c r="R2876">
        <f>IFERROR(IF(I2876=1,VLOOKUP(F2876,Lookup!$A$2:$B$15,2,FALSE),0),0.5)</f>
        <v>0.5</v>
      </c>
      <c r="S2876">
        <f>IF(K2876=1,1,IFERROR(IF(H2876="pass",VLOOKUP(F2876,[1]Lookup!$D$2:$E$26,2,FALSE),0),1.6))</f>
        <v>0</v>
      </c>
      <c r="T2876" s="6">
        <v>0</v>
      </c>
      <c r="U2876" s="6">
        <f t="shared" si="44"/>
        <v>0.5</v>
      </c>
      <c r="V2876" t="s">
        <v>392</v>
      </c>
    </row>
    <row r="2877" spans="1:22" hidden="1">
      <c r="A2877">
        <v>2705</v>
      </c>
      <c r="B2877" s="22">
        <v>1</v>
      </c>
      <c r="C2877" s="22" t="s">
        <v>6</v>
      </c>
      <c r="D2877" s="22" t="s">
        <v>5</v>
      </c>
      <c r="E2877" s="22">
        <v>48</v>
      </c>
      <c r="F2877" s="22">
        <v>52</v>
      </c>
      <c r="G2877" s="22" t="s">
        <v>2617</v>
      </c>
      <c r="H2877" s="22" t="s">
        <v>587</v>
      </c>
      <c r="I2877" s="22">
        <v>1</v>
      </c>
      <c r="J2877" s="22">
        <v>0</v>
      </c>
      <c r="K2877" s="22">
        <v>0</v>
      </c>
      <c r="L2877" s="22">
        <v>0</v>
      </c>
      <c r="M2877" s="22" t="s">
        <v>2514</v>
      </c>
      <c r="N2877" s="22" t="s">
        <v>589</v>
      </c>
      <c r="O2877" s="22">
        <v>0</v>
      </c>
      <c r="P2877" s="22">
        <v>1</v>
      </c>
      <c r="Q2877" s="22">
        <v>0</v>
      </c>
      <c r="R2877">
        <f>IFERROR(IF(I2877=1,VLOOKUP(F2877,Lookup!$A$2:$B$15,2,FALSE),0),0.5)</f>
        <v>0.5</v>
      </c>
      <c r="S2877">
        <f>IF(K2877=1,1,IFERROR(IF(H2877="pass",VLOOKUP(F2877,[1]Lookup!$D$2:$E$26,2,FALSE),0),1.6))</f>
        <v>0</v>
      </c>
      <c r="T2877" s="6">
        <v>0</v>
      </c>
      <c r="U2877" s="6">
        <f t="shared" si="44"/>
        <v>0.5</v>
      </c>
      <c r="V2877" t="s">
        <v>54</v>
      </c>
    </row>
    <row r="2878" spans="1:22" hidden="1">
      <c r="A2878">
        <v>2709</v>
      </c>
      <c r="B2878" s="22">
        <v>1</v>
      </c>
      <c r="C2878" s="22" t="s">
        <v>5</v>
      </c>
      <c r="D2878" s="22" t="s">
        <v>6</v>
      </c>
      <c r="E2878" s="22">
        <v>90</v>
      </c>
      <c r="F2878" s="22">
        <v>10</v>
      </c>
      <c r="G2878" s="22" t="s">
        <v>2618</v>
      </c>
      <c r="H2878" s="22" t="s">
        <v>587</v>
      </c>
      <c r="I2878" s="22">
        <v>1</v>
      </c>
      <c r="J2878" s="22">
        <v>0</v>
      </c>
      <c r="K2878" s="22">
        <v>0</v>
      </c>
      <c r="L2878" s="22">
        <v>0</v>
      </c>
      <c r="M2878" s="22" t="s">
        <v>2506</v>
      </c>
      <c r="N2878" s="22" t="s">
        <v>589</v>
      </c>
      <c r="O2878" s="22">
        <v>0</v>
      </c>
      <c r="P2878" s="22">
        <v>1</v>
      </c>
      <c r="Q2878" s="22">
        <v>0</v>
      </c>
      <c r="R2878">
        <f>IFERROR(IF(I2878=1,VLOOKUP(F2878,Lookup!$A$2:$B$15,2,FALSE),0),0.5)</f>
        <v>0.5</v>
      </c>
      <c r="S2878">
        <f>IF(K2878=1,1,IFERROR(IF(H2878="pass",VLOOKUP(F2878,[1]Lookup!$D$2:$E$26,2,FALSE),0),1.6))</f>
        <v>0</v>
      </c>
      <c r="T2878" s="6">
        <v>0</v>
      </c>
      <c r="U2878" s="6">
        <f t="shared" si="44"/>
        <v>0.5</v>
      </c>
      <c r="V2878" t="s">
        <v>153</v>
      </c>
    </row>
    <row r="2879" spans="1:22" hidden="1">
      <c r="A2879">
        <v>2711</v>
      </c>
      <c r="B2879" s="22">
        <v>1</v>
      </c>
      <c r="C2879" s="22" t="s">
        <v>5</v>
      </c>
      <c r="D2879" s="22" t="s">
        <v>6</v>
      </c>
      <c r="E2879" s="22">
        <v>82</v>
      </c>
      <c r="F2879" s="22">
        <v>18</v>
      </c>
      <c r="G2879" s="22" t="s">
        <v>2619</v>
      </c>
      <c r="H2879" s="22" t="s">
        <v>587</v>
      </c>
      <c r="I2879" s="22">
        <v>1</v>
      </c>
      <c r="J2879" s="22">
        <v>0</v>
      </c>
      <c r="K2879" s="22">
        <v>0</v>
      </c>
      <c r="L2879" s="22">
        <v>0</v>
      </c>
      <c r="M2879" s="22" t="s">
        <v>2506</v>
      </c>
      <c r="N2879" s="22" t="s">
        <v>589</v>
      </c>
      <c r="O2879" s="22">
        <v>0</v>
      </c>
      <c r="P2879" s="22">
        <v>1</v>
      </c>
      <c r="Q2879" s="22">
        <v>0</v>
      </c>
      <c r="R2879">
        <f>IFERROR(IF(I2879=1,VLOOKUP(F2879,Lookup!$A$2:$B$15,2,FALSE),0),0.5)</f>
        <v>0.5</v>
      </c>
      <c r="S2879">
        <f>IF(K2879=1,1,IFERROR(IF(H2879="pass",VLOOKUP(F2879,[1]Lookup!$D$2:$E$26,2,FALSE),0),1.6))</f>
        <v>0</v>
      </c>
      <c r="T2879" s="6">
        <v>0</v>
      </c>
      <c r="U2879" s="6">
        <f t="shared" si="44"/>
        <v>0.5</v>
      </c>
      <c r="V2879" t="s">
        <v>153</v>
      </c>
    </row>
    <row r="2880" spans="1:22" hidden="1">
      <c r="A2880">
        <v>2714</v>
      </c>
      <c r="B2880" s="22">
        <v>1</v>
      </c>
      <c r="C2880" s="22" t="s">
        <v>5</v>
      </c>
      <c r="D2880" s="22" t="s">
        <v>6</v>
      </c>
      <c r="E2880" s="22">
        <v>60</v>
      </c>
      <c r="F2880" s="22">
        <v>40</v>
      </c>
      <c r="G2880" s="22" t="s">
        <v>2622</v>
      </c>
      <c r="H2880" s="22" t="s">
        <v>587</v>
      </c>
      <c r="I2880" s="22">
        <v>1</v>
      </c>
      <c r="J2880" s="22">
        <v>0</v>
      </c>
      <c r="K2880" s="22">
        <v>0</v>
      </c>
      <c r="L2880" s="22">
        <v>0</v>
      </c>
      <c r="M2880" s="22" t="s">
        <v>2506</v>
      </c>
      <c r="N2880" s="22" t="s">
        <v>589</v>
      </c>
      <c r="O2880" s="22">
        <v>0</v>
      </c>
      <c r="P2880" s="22">
        <v>1</v>
      </c>
      <c r="Q2880" s="22">
        <v>0</v>
      </c>
      <c r="R2880">
        <f>IFERROR(IF(I2880=1,VLOOKUP(F2880,Lookup!$A$2:$B$15,2,FALSE),0),0.5)</f>
        <v>0.5</v>
      </c>
      <c r="S2880">
        <f>IF(K2880=1,1,IFERROR(IF(H2880="pass",VLOOKUP(F2880,[1]Lookup!$D$2:$E$26,2,FALSE),0),1.6))</f>
        <v>0</v>
      </c>
      <c r="T2880" s="6">
        <v>0</v>
      </c>
      <c r="U2880" s="6">
        <f t="shared" si="44"/>
        <v>0.5</v>
      </c>
      <c r="V2880" t="s">
        <v>153</v>
      </c>
    </row>
    <row r="2881" spans="1:22" hidden="1">
      <c r="A2881">
        <v>2718</v>
      </c>
      <c r="B2881" s="22">
        <v>1</v>
      </c>
      <c r="C2881" s="22" t="s">
        <v>28</v>
      </c>
      <c r="D2881" s="22" t="s">
        <v>11</v>
      </c>
      <c r="E2881" s="22">
        <v>75</v>
      </c>
      <c r="F2881" s="22">
        <v>25</v>
      </c>
      <c r="G2881" s="22" t="s">
        <v>2623</v>
      </c>
      <c r="H2881" s="22" t="s">
        <v>587</v>
      </c>
      <c r="I2881" s="22">
        <v>1</v>
      </c>
      <c r="J2881" s="22">
        <v>0</v>
      </c>
      <c r="K2881" s="22">
        <v>0</v>
      </c>
      <c r="L2881" s="22">
        <v>0</v>
      </c>
      <c r="M2881" s="22" t="s">
        <v>1294</v>
      </c>
      <c r="N2881" s="22" t="s">
        <v>589</v>
      </c>
      <c r="O2881" s="22">
        <v>0</v>
      </c>
      <c r="P2881" s="22">
        <v>1</v>
      </c>
      <c r="Q2881" s="22">
        <v>0</v>
      </c>
      <c r="R2881">
        <f>IFERROR(IF(I2881=1,VLOOKUP(F2881,Lookup!$A$2:$B$15,2,FALSE),0),0.5)</f>
        <v>0.5</v>
      </c>
      <c r="S2881">
        <f>IF(K2881=1,1,IFERROR(IF(H2881="pass",VLOOKUP(F2881,[1]Lookup!$D$2:$E$26,2,FALSE),0),1.6))</f>
        <v>0</v>
      </c>
      <c r="T2881" s="6">
        <v>0</v>
      </c>
      <c r="U2881" s="6">
        <f t="shared" si="44"/>
        <v>0.5</v>
      </c>
      <c r="V2881" t="s">
        <v>419</v>
      </c>
    </row>
    <row r="2882" spans="1:22" hidden="1">
      <c r="A2882">
        <v>2720</v>
      </c>
      <c r="B2882" s="22">
        <v>1</v>
      </c>
      <c r="C2882" s="22" t="s">
        <v>28</v>
      </c>
      <c r="D2882" s="22" t="s">
        <v>11</v>
      </c>
      <c r="E2882" s="22">
        <v>43</v>
      </c>
      <c r="F2882" s="22">
        <v>57</v>
      </c>
      <c r="G2882" s="22" t="s">
        <v>2626</v>
      </c>
      <c r="H2882" s="22" t="s">
        <v>587</v>
      </c>
      <c r="I2882" s="22">
        <v>1</v>
      </c>
      <c r="J2882" s="22">
        <v>0</v>
      </c>
      <c r="K2882" s="22">
        <v>0</v>
      </c>
      <c r="L2882" s="22">
        <v>0</v>
      </c>
      <c r="M2882" s="22" t="s">
        <v>1294</v>
      </c>
      <c r="N2882" s="22" t="s">
        <v>589</v>
      </c>
      <c r="O2882" s="22">
        <v>0</v>
      </c>
      <c r="P2882" s="22">
        <v>1</v>
      </c>
      <c r="Q2882" s="22">
        <v>0</v>
      </c>
      <c r="R2882">
        <f>IFERROR(IF(I2882=1,VLOOKUP(F2882,Lookup!$A$2:$B$15,2,FALSE),0),0.5)</f>
        <v>0.5</v>
      </c>
      <c r="S2882">
        <f>IF(K2882=1,1,IFERROR(IF(H2882="pass",VLOOKUP(F2882,[1]Lookup!$D$2:$E$26,2,FALSE),0),1.6))</f>
        <v>0</v>
      </c>
      <c r="T2882" s="6">
        <v>0</v>
      </c>
      <c r="U2882" s="6">
        <f t="shared" si="44"/>
        <v>0.5</v>
      </c>
      <c r="V2882" t="s">
        <v>419</v>
      </c>
    </row>
    <row r="2883" spans="1:22" hidden="1">
      <c r="A2883">
        <v>2723</v>
      </c>
      <c r="B2883" s="22">
        <v>1</v>
      </c>
      <c r="C2883" s="22" t="s">
        <v>28</v>
      </c>
      <c r="D2883" s="22" t="s">
        <v>11</v>
      </c>
      <c r="E2883" s="22">
        <v>35</v>
      </c>
      <c r="F2883" s="22">
        <v>65</v>
      </c>
      <c r="G2883" s="22" t="s">
        <v>2629</v>
      </c>
      <c r="H2883" s="22" t="s">
        <v>587</v>
      </c>
      <c r="I2883" s="22">
        <v>1</v>
      </c>
      <c r="J2883" s="22">
        <v>0</v>
      </c>
      <c r="K2883" s="22">
        <v>0</v>
      </c>
      <c r="L2883" s="22">
        <v>0</v>
      </c>
      <c r="M2883" s="22" t="s">
        <v>1294</v>
      </c>
      <c r="N2883" s="22" t="s">
        <v>589</v>
      </c>
      <c r="O2883" s="22">
        <v>0</v>
      </c>
      <c r="P2883" s="22">
        <v>1</v>
      </c>
      <c r="Q2883" s="22">
        <v>0</v>
      </c>
      <c r="R2883">
        <f>IFERROR(IF(I2883=1,VLOOKUP(F2883,Lookup!$A$2:$B$15,2,FALSE),0),0.5)</f>
        <v>0.5</v>
      </c>
      <c r="S2883">
        <f>IF(K2883=1,1,IFERROR(IF(H2883="pass",VLOOKUP(F2883,[1]Lookup!$D$2:$E$26,2,FALSE),0),1.6))</f>
        <v>0</v>
      </c>
      <c r="T2883" s="6">
        <v>0</v>
      </c>
      <c r="U2883" s="6">
        <f t="shared" ref="U2883:U2946" si="45">R2883+IF(S2883&gt;=3.2,S2883,IF(AND(S2883&lt;3.2,S2883&gt;=1.8),S2883*0.66+T2883*0.34,T2883))+K2883*0.4735*2</f>
        <v>0.5</v>
      </c>
      <c r="V2883" t="s">
        <v>419</v>
      </c>
    </row>
    <row r="2884" spans="1:22" hidden="1">
      <c r="A2884">
        <v>2724</v>
      </c>
      <c r="B2884" s="22">
        <v>1</v>
      </c>
      <c r="C2884" s="22" t="s">
        <v>11</v>
      </c>
      <c r="D2884" s="22" t="s">
        <v>28</v>
      </c>
      <c r="E2884" s="22">
        <v>64</v>
      </c>
      <c r="F2884" s="22">
        <v>36</v>
      </c>
      <c r="G2884" s="22" t="s">
        <v>2630</v>
      </c>
      <c r="H2884" s="22" t="s">
        <v>587</v>
      </c>
      <c r="I2884" s="22">
        <v>1</v>
      </c>
      <c r="J2884" s="22">
        <v>0</v>
      </c>
      <c r="K2884" s="22">
        <v>0</v>
      </c>
      <c r="L2884" s="22">
        <v>0</v>
      </c>
      <c r="M2884" s="22" t="s">
        <v>2631</v>
      </c>
      <c r="N2884" s="22" t="s">
        <v>589</v>
      </c>
      <c r="O2884" s="22">
        <v>0</v>
      </c>
      <c r="P2884" s="22">
        <v>1</v>
      </c>
      <c r="Q2884" s="22">
        <v>0</v>
      </c>
      <c r="R2884">
        <f>IFERROR(IF(I2884=1,VLOOKUP(F2884,Lookup!$A$2:$B$15,2,FALSE),0),0.5)</f>
        <v>0.5</v>
      </c>
      <c r="S2884">
        <f>IF(K2884=1,1,IFERROR(IF(H2884="pass",VLOOKUP(F2884,[1]Lookup!$D$2:$E$26,2,FALSE),0),1.6))</f>
        <v>0</v>
      </c>
      <c r="T2884" s="6">
        <v>0</v>
      </c>
      <c r="U2884" s="6">
        <f t="shared" si="45"/>
        <v>0.5</v>
      </c>
      <c r="V2884" t="s">
        <v>403</v>
      </c>
    </row>
    <row r="2885" spans="1:22" hidden="1">
      <c r="A2885">
        <v>2725</v>
      </c>
      <c r="B2885" s="22">
        <v>1</v>
      </c>
      <c r="C2885" s="22" t="s">
        <v>28</v>
      </c>
      <c r="D2885" s="22" t="s">
        <v>11</v>
      </c>
      <c r="E2885" s="22">
        <v>38</v>
      </c>
      <c r="F2885" s="22">
        <v>62</v>
      </c>
      <c r="G2885" s="22" t="s">
        <v>2632</v>
      </c>
      <c r="H2885" s="22" t="s">
        <v>587</v>
      </c>
      <c r="I2885" s="22">
        <v>1</v>
      </c>
      <c r="J2885" s="22">
        <v>0</v>
      </c>
      <c r="K2885" s="22">
        <v>0</v>
      </c>
      <c r="L2885" s="22">
        <v>0</v>
      </c>
      <c r="M2885" s="22" t="s">
        <v>2633</v>
      </c>
      <c r="N2885" s="22" t="s">
        <v>589</v>
      </c>
      <c r="O2885" s="22">
        <v>0</v>
      </c>
      <c r="P2885" s="22">
        <v>1</v>
      </c>
      <c r="Q2885" s="22">
        <v>0</v>
      </c>
      <c r="R2885">
        <f>IFERROR(IF(I2885=1,VLOOKUP(F2885,Lookup!$A$2:$B$15,2,FALSE),0),0.5)</f>
        <v>0.5</v>
      </c>
      <c r="S2885">
        <f>IF(K2885=1,1,IFERROR(IF(H2885="pass",VLOOKUP(F2885,[1]Lookup!$D$2:$E$26,2,FALSE),0),1.6))</f>
        <v>0</v>
      </c>
      <c r="T2885" s="6">
        <v>0</v>
      </c>
      <c r="U2885" s="6">
        <f t="shared" si="45"/>
        <v>0.5</v>
      </c>
      <c r="V2885" t="s">
        <v>92</v>
      </c>
    </row>
    <row r="2886" spans="1:22" hidden="1">
      <c r="A2886">
        <v>2726</v>
      </c>
      <c r="B2886" s="22">
        <v>1</v>
      </c>
      <c r="C2886" s="22" t="s">
        <v>28</v>
      </c>
      <c r="D2886" s="22" t="s">
        <v>11</v>
      </c>
      <c r="E2886" s="22">
        <v>34</v>
      </c>
      <c r="F2886" s="22">
        <v>66</v>
      </c>
      <c r="G2886" s="22" t="s">
        <v>2634</v>
      </c>
      <c r="H2886" s="22" t="s">
        <v>587</v>
      </c>
      <c r="I2886" s="22">
        <v>1</v>
      </c>
      <c r="J2886" s="22">
        <v>0</v>
      </c>
      <c r="K2886" s="22">
        <v>0</v>
      </c>
      <c r="L2886" s="22">
        <v>0</v>
      </c>
      <c r="M2886" s="22" t="s">
        <v>2635</v>
      </c>
      <c r="N2886" s="22" t="s">
        <v>589</v>
      </c>
      <c r="O2886" s="22">
        <v>0</v>
      </c>
      <c r="P2886" s="22">
        <v>1</v>
      </c>
      <c r="Q2886" s="22">
        <v>0</v>
      </c>
      <c r="R2886">
        <f>IFERROR(IF(I2886=1,VLOOKUP(F2886,Lookup!$A$2:$B$15,2,FALSE),0),0.5)</f>
        <v>0.5</v>
      </c>
      <c r="S2886">
        <f>IF(K2886=1,1,IFERROR(IF(H2886="pass",VLOOKUP(F2886,[1]Lookup!$D$2:$E$26,2,FALSE),0),1.6))</f>
        <v>0</v>
      </c>
      <c r="T2886" s="6">
        <v>0</v>
      </c>
      <c r="U2886" s="6">
        <f t="shared" si="45"/>
        <v>0.5</v>
      </c>
      <c r="V2886" t="s">
        <v>507</v>
      </c>
    </row>
    <row r="2887" spans="1:22" hidden="1">
      <c r="A2887">
        <v>2731</v>
      </c>
      <c r="B2887" s="22">
        <v>1</v>
      </c>
      <c r="C2887" s="22" t="s">
        <v>11</v>
      </c>
      <c r="D2887" s="22" t="s">
        <v>28</v>
      </c>
      <c r="E2887" s="22">
        <v>59</v>
      </c>
      <c r="F2887" s="22">
        <v>41</v>
      </c>
      <c r="G2887" s="22" t="s">
        <v>2640</v>
      </c>
      <c r="H2887" s="22" t="s">
        <v>587</v>
      </c>
      <c r="I2887" s="22">
        <v>1</v>
      </c>
      <c r="J2887" s="22">
        <v>0</v>
      </c>
      <c r="K2887" s="22">
        <v>0</v>
      </c>
      <c r="L2887" s="22">
        <v>0</v>
      </c>
      <c r="M2887" s="22" t="s">
        <v>2641</v>
      </c>
      <c r="N2887" s="22" t="s">
        <v>589</v>
      </c>
      <c r="O2887" s="22">
        <v>0</v>
      </c>
      <c r="P2887" s="22">
        <v>1</v>
      </c>
      <c r="Q2887" s="22">
        <v>0</v>
      </c>
      <c r="R2887">
        <f>IFERROR(IF(I2887=1,VLOOKUP(F2887,Lookup!$A$2:$B$15,2,FALSE),0),0.5)</f>
        <v>0.5</v>
      </c>
      <c r="S2887">
        <f>IF(K2887=1,1,IFERROR(IF(H2887="pass",VLOOKUP(F2887,[1]Lookup!$D$2:$E$26,2,FALSE),0),1.6))</f>
        <v>0</v>
      </c>
      <c r="T2887" s="6">
        <v>0</v>
      </c>
      <c r="U2887" s="6">
        <f t="shared" si="45"/>
        <v>0.5</v>
      </c>
      <c r="V2887" t="s">
        <v>162</v>
      </c>
    </row>
    <row r="2888" spans="1:22" hidden="1">
      <c r="A2888">
        <v>2732</v>
      </c>
      <c r="B2888" s="22">
        <v>1</v>
      </c>
      <c r="C2888" s="22" t="s">
        <v>11</v>
      </c>
      <c r="D2888" s="22" t="s">
        <v>28</v>
      </c>
      <c r="E2888" s="22">
        <v>48</v>
      </c>
      <c r="F2888" s="22">
        <v>52</v>
      </c>
      <c r="G2888" s="22" t="s">
        <v>2642</v>
      </c>
      <c r="H2888" s="22" t="s">
        <v>587</v>
      </c>
      <c r="I2888" s="22">
        <v>1</v>
      </c>
      <c r="J2888" s="22">
        <v>0</v>
      </c>
      <c r="K2888" s="22">
        <v>0</v>
      </c>
      <c r="L2888" s="22">
        <v>0</v>
      </c>
      <c r="M2888" s="22" t="s">
        <v>2641</v>
      </c>
      <c r="N2888" s="22" t="s">
        <v>589</v>
      </c>
      <c r="O2888" s="22">
        <v>0</v>
      </c>
      <c r="P2888" s="22">
        <v>1</v>
      </c>
      <c r="Q2888" s="22">
        <v>0</v>
      </c>
      <c r="R2888">
        <f>IFERROR(IF(I2888=1,VLOOKUP(F2888,Lookup!$A$2:$B$15,2,FALSE),0),0.5)</f>
        <v>0.5</v>
      </c>
      <c r="S2888">
        <f>IF(K2888=1,1,IFERROR(IF(H2888="pass",VLOOKUP(F2888,[1]Lookup!$D$2:$E$26,2,FALSE),0),1.6))</f>
        <v>0</v>
      </c>
      <c r="T2888" s="6">
        <v>0</v>
      </c>
      <c r="U2888" s="6">
        <f t="shared" si="45"/>
        <v>0.5</v>
      </c>
      <c r="V2888" t="s">
        <v>162</v>
      </c>
    </row>
    <row r="2889" spans="1:22" hidden="1">
      <c r="A2889">
        <v>2734</v>
      </c>
      <c r="B2889" s="22">
        <v>1</v>
      </c>
      <c r="C2889" s="22" t="s">
        <v>11</v>
      </c>
      <c r="D2889" s="22" t="s">
        <v>28</v>
      </c>
      <c r="E2889" s="22">
        <v>16</v>
      </c>
      <c r="F2889" s="22">
        <v>84</v>
      </c>
      <c r="G2889" s="22" t="s">
        <v>2645</v>
      </c>
      <c r="H2889" s="22" t="s">
        <v>587</v>
      </c>
      <c r="I2889" s="22">
        <v>1</v>
      </c>
      <c r="J2889" s="22">
        <v>0</v>
      </c>
      <c r="K2889" s="22">
        <v>0</v>
      </c>
      <c r="L2889" s="22">
        <v>0</v>
      </c>
      <c r="M2889" s="22" t="s">
        <v>2646</v>
      </c>
      <c r="N2889" s="22" t="s">
        <v>589</v>
      </c>
      <c r="O2889" s="22">
        <v>0</v>
      </c>
      <c r="P2889" s="22">
        <v>1</v>
      </c>
      <c r="Q2889" s="22">
        <v>0</v>
      </c>
      <c r="R2889">
        <f>IFERROR(IF(I2889=1,VLOOKUP(F2889,Lookup!$A$2:$B$15,2,FALSE),0),0.5)</f>
        <v>0.5</v>
      </c>
      <c r="S2889">
        <f>IF(K2889=1,1,IFERROR(IF(H2889="pass",VLOOKUP(F2889,[1]Lookup!$D$2:$E$26,2,FALSE),0),1.6))</f>
        <v>0</v>
      </c>
      <c r="T2889" s="6">
        <v>0</v>
      </c>
      <c r="U2889" s="6">
        <f t="shared" si="45"/>
        <v>0.5</v>
      </c>
      <c r="V2889" t="s">
        <v>541</v>
      </c>
    </row>
    <row r="2890" spans="1:22" hidden="1">
      <c r="A2890">
        <v>2735</v>
      </c>
      <c r="B2890" s="22">
        <v>1</v>
      </c>
      <c r="C2890" s="22" t="s">
        <v>11</v>
      </c>
      <c r="D2890" s="22" t="s">
        <v>28</v>
      </c>
      <c r="E2890" s="22">
        <v>15</v>
      </c>
      <c r="F2890" s="22">
        <v>85</v>
      </c>
      <c r="G2890" s="22" t="s">
        <v>2647</v>
      </c>
      <c r="H2890" s="22" t="s">
        <v>587</v>
      </c>
      <c r="I2890" s="22">
        <v>1</v>
      </c>
      <c r="J2890" s="22">
        <v>0</v>
      </c>
      <c r="K2890" s="22">
        <v>0</v>
      </c>
      <c r="L2890" s="22">
        <v>0</v>
      </c>
      <c r="M2890" s="22" t="s">
        <v>2648</v>
      </c>
      <c r="N2890" s="22" t="s">
        <v>589</v>
      </c>
      <c r="O2890" s="22">
        <v>0</v>
      </c>
      <c r="P2890" s="22">
        <v>1</v>
      </c>
      <c r="Q2890" s="22">
        <v>0</v>
      </c>
      <c r="R2890">
        <f>IFERROR(IF(I2890=1,VLOOKUP(F2890,Lookup!$A$2:$B$15,2,FALSE),0),0.5)</f>
        <v>0.5</v>
      </c>
      <c r="S2890">
        <f>IF(K2890=1,1,IFERROR(IF(H2890="pass",VLOOKUP(F2890,[1]Lookup!$D$2:$E$26,2,FALSE),0),1.6))</f>
        <v>0</v>
      </c>
      <c r="T2890" s="6">
        <v>0</v>
      </c>
      <c r="U2890" s="6">
        <f t="shared" si="45"/>
        <v>0.5</v>
      </c>
      <c r="V2890" t="s">
        <v>478</v>
      </c>
    </row>
    <row r="2891" spans="1:22" hidden="1">
      <c r="A2891">
        <v>2741</v>
      </c>
      <c r="B2891" s="22">
        <v>1</v>
      </c>
      <c r="C2891" s="22" t="s">
        <v>28</v>
      </c>
      <c r="D2891" s="22" t="s">
        <v>11</v>
      </c>
      <c r="E2891" s="22">
        <v>82</v>
      </c>
      <c r="F2891" s="22">
        <v>18</v>
      </c>
      <c r="G2891" s="22" t="s">
        <v>2654</v>
      </c>
      <c r="H2891" s="22" t="s">
        <v>587</v>
      </c>
      <c r="I2891" s="22">
        <v>1</v>
      </c>
      <c r="J2891" s="22">
        <v>0</v>
      </c>
      <c r="K2891" s="22">
        <v>0</v>
      </c>
      <c r="L2891" s="22">
        <v>0</v>
      </c>
      <c r="M2891" s="22" t="s">
        <v>1294</v>
      </c>
      <c r="N2891" s="22" t="s">
        <v>589</v>
      </c>
      <c r="O2891" s="22">
        <v>0</v>
      </c>
      <c r="P2891" s="22">
        <v>1</v>
      </c>
      <c r="Q2891" s="22">
        <v>0</v>
      </c>
      <c r="R2891">
        <f>IFERROR(IF(I2891=1,VLOOKUP(F2891,Lookup!$A$2:$B$15,2,FALSE),0),0.5)</f>
        <v>0.5</v>
      </c>
      <c r="S2891">
        <f>IF(K2891=1,1,IFERROR(IF(H2891="pass",VLOOKUP(F2891,[1]Lookup!$D$2:$E$26,2,FALSE),0),1.6))</f>
        <v>0</v>
      </c>
      <c r="T2891" s="6">
        <v>0</v>
      </c>
      <c r="U2891" s="6">
        <f t="shared" si="45"/>
        <v>0.5</v>
      </c>
      <c r="V2891" t="s">
        <v>419</v>
      </c>
    </row>
    <row r="2892" spans="1:22" hidden="1">
      <c r="A2892">
        <v>2742</v>
      </c>
      <c r="B2892" s="22">
        <v>1</v>
      </c>
      <c r="C2892" s="22" t="s">
        <v>28</v>
      </c>
      <c r="D2892" s="22" t="s">
        <v>11</v>
      </c>
      <c r="E2892" s="22">
        <v>62</v>
      </c>
      <c r="F2892" s="22">
        <v>38</v>
      </c>
      <c r="G2892" s="22" t="s">
        <v>2655</v>
      </c>
      <c r="H2892" s="22" t="s">
        <v>587</v>
      </c>
      <c r="I2892" s="22">
        <v>1</v>
      </c>
      <c r="J2892" s="22">
        <v>0</v>
      </c>
      <c r="K2892" s="22">
        <v>0</v>
      </c>
      <c r="L2892" s="22">
        <v>0</v>
      </c>
      <c r="M2892" s="22" t="s">
        <v>1294</v>
      </c>
      <c r="N2892" s="22" t="s">
        <v>589</v>
      </c>
      <c r="O2892" s="22">
        <v>0</v>
      </c>
      <c r="P2892" s="22">
        <v>1</v>
      </c>
      <c r="Q2892" s="22">
        <v>0</v>
      </c>
      <c r="R2892">
        <f>IFERROR(IF(I2892=1,VLOOKUP(F2892,Lookup!$A$2:$B$15,2,FALSE),0),0.5)</f>
        <v>0.5</v>
      </c>
      <c r="S2892">
        <f>IF(K2892=1,1,IFERROR(IF(H2892="pass",VLOOKUP(F2892,[1]Lookup!$D$2:$E$26,2,FALSE),0),1.6))</f>
        <v>0</v>
      </c>
      <c r="T2892" s="6">
        <v>0</v>
      </c>
      <c r="U2892" s="6">
        <f t="shared" si="45"/>
        <v>0.5</v>
      </c>
      <c r="V2892" t="s">
        <v>419</v>
      </c>
    </row>
    <row r="2893" spans="1:22" hidden="1">
      <c r="A2893">
        <v>2747</v>
      </c>
      <c r="B2893" s="22">
        <v>1</v>
      </c>
      <c r="C2893" s="22" t="s">
        <v>28</v>
      </c>
      <c r="D2893" s="22" t="s">
        <v>11</v>
      </c>
      <c r="E2893" s="22">
        <v>26</v>
      </c>
      <c r="F2893" s="22">
        <v>74</v>
      </c>
      <c r="G2893" s="22" t="s">
        <v>2658</v>
      </c>
      <c r="H2893" s="22" t="s">
        <v>587</v>
      </c>
      <c r="I2893" s="22">
        <v>1</v>
      </c>
      <c r="J2893" s="22">
        <v>0</v>
      </c>
      <c r="K2893" s="22">
        <v>0</v>
      </c>
      <c r="L2893" s="22">
        <v>0</v>
      </c>
      <c r="M2893" s="22" t="s">
        <v>2633</v>
      </c>
      <c r="N2893" s="22" t="s">
        <v>589</v>
      </c>
      <c r="O2893" s="22">
        <v>0</v>
      </c>
      <c r="P2893" s="22">
        <v>1</v>
      </c>
      <c r="Q2893" s="22">
        <v>0</v>
      </c>
      <c r="R2893">
        <f>IFERROR(IF(I2893=1,VLOOKUP(F2893,Lookup!$A$2:$B$15,2,FALSE),0),0.5)</f>
        <v>0.5</v>
      </c>
      <c r="S2893">
        <f>IF(K2893=1,1,IFERROR(IF(H2893="pass",VLOOKUP(F2893,[1]Lookup!$D$2:$E$26,2,FALSE),0),1.6))</f>
        <v>0</v>
      </c>
      <c r="T2893" s="6">
        <v>0</v>
      </c>
      <c r="U2893" s="6">
        <f t="shared" si="45"/>
        <v>0.5</v>
      </c>
      <c r="V2893" t="s">
        <v>92</v>
      </c>
    </row>
    <row r="2894" spans="1:22" hidden="1">
      <c r="A2894">
        <v>2748</v>
      </c>
      <c r="B2894" s="22">
        <v>1</v>
      </c>
      <c r="C2894" s="22" t="s">
        <v>28</v>
      </c>
      <c r="D2894" s="22" t="s">
        <v>11</v>
      </c>
      <c r="E2894" s="22">
        <v>19</v>
      </c>
      <c r="F2894" s="22">
        <v>81</v>
      </c>
      <c r="G2894" s="22" t="s">
        <v>2659</v>
      </c>
      <c r="H2894" s="22" t="s">
        <v>587</v>
      </c>
      <c r="I2894" s="22">
        <v>1</v>
      </c>
      <c r="J2894" s="22">
        <v>0</v>
      </c>
      <c r="K2894" s="22">
        <v>0</v>
      </c>
      <c r="L2894" s="22">
        <v>0</v>
      </c>
      <c r="M2894" s="22" t="s">
        <v>2633</v>
      </c>
      <c r="N2894" s="22" t="s">
        <v>589</v>
      </c>
      <c r="O2894" s="22">
        <v>0</v>
      </c>
      <c r="P2894" s="22">
        <v>1</v>
      </c>
      <c r="Q2894" s="22">
        <v>0</v>
      </c>
      <c r="R2894">
        <f>IFERROR(IF(I2894=1,VLOOKUP(F2894,Lookup!$A$2:$B$15,2,FALSE),0),0.5)</f>
        <v>0.5</v>
      </c>
      <c r="S2894">
        <f>IF(K2894=1,1,IFERROR(IF(H2894="pass",VLOOKUP(F2894,[1]Lookup!$D$2:$E$26,2,FALSE),0),1.6))</f>
        <v>0</v>
      </c>
      <c r="T2894" s="6">
        <v>0</v>
      </c>
      <c r="U2894" s="6">
        <f t="shared" si="45"/>
        <v>0.5</v>
      </c>
      <c r="V2894" t="s">
        <v>92</v>
      </c>
    </row>
    <row r="2895" spans="1:22" hidden="1">
      <c r="A2895">
        <v>2752</v>
      </c>
      <c r="B2895" s="22">
        <v>1</v>
      </c>
      <c r="C2895" s="22" t="s">
        <v>28</v>
      </c>
      <c r="D2895" s="22" t="s">
        <v>11</v>
      </c>
      <c r="E2895" s="22">
        <v>10</v>
      </c>
      <c r="F2895" s="22">
        <v>90</v>
      </c>
      <c r="G2895" s="22" t="s">
        <v>2662</v>
      </c>
      <c r="H2895" s="22" t="s">
        <v>587</v>
      </c>
      <c r="I2895" s="22">
        <v>1</v>
      </c>
      <c r="J2895" s="22">
        <v>0</v>
      </c>
      <c r="K2895" s="22">
        <v>0</v>
      </c>
      <c r="L2895" s="22">
        <v>0</v>
      </c>
      <c r="M2895" s="22" t="s">
        <v>2633</v>
      </c>
      <c r="N2895" s="22" t="s">
        <v>589</v>
      </c>
      <c r="O2895" s="22">
        <v>0</v>
      </c>
      <c r="P2895" s="22">
        <v>1</v>
      </c>
      <c r="Q2895" s="22">
        <v>0</v>
      </c>
      <c r="R2895">
        <f>IFERROR(IF(I2895=1,VLOOKUP(F2895,Lookup!$A$2:$B$15,2,FALSE),0),0.5)</f>
        <v>0.8</v>
      </c>
      <c r="S2895">
        <f>IF(K2895=1,1,IFERROR(IF(H2895="pass",VLOOKUP(F2895,[1]Lookup!$D$2:$E$26,2,FALSE),0),1.6))</f>
        <v>0</v>
      </c>
      <c r="T2895" s="6">
        <v>0</v>
      </c>
      <c r="U2895" s="6">
        <f t="shared" si="45"/>
        <v>0.8</v>
      </c>
      <c r="V2895" t="s">
        <v>92</v>
      </c>
    </row>
    <row r="2896" spans="1:22" hidden="1">
      <c r="A2896">
        <v>2757</v>
      </c>
      <c r="B2896" s="22">
        <v>1</v>
      </c>
      <c r="C2896" s="22" t="s">
        <v>11</v>
      </c>
      <c r="D2896" s="22" t="s">
        <v>28</v>
      </c>
      <c r="E2896" s="22">
        <v>78</v>
      </c>
      <c r="F2896" s="22">
        <v>22</v>
      </c>
      <c r="G2896" s="22" t="s">
        <v>2665</v>
      </c>
      <c r="H2896" s="22" t="s">
        <v>587</v>
      </c>
      <c r="I2896" s="22">
        <v>1</v>
      </c>
      <c r="J2896" s="22">
        <v>0</v>
      </c>
      <c r="K2896" s="22">
        <v>0</v>
      </c>
      <c r="L2896" s="22">
        <v>0</v>
      </c>
      <c r="M2896" s="22" t="s">
        <v>2648</v>
      </c>
      <c r="N2896" s="22" t="s">
        <v>589</v>
      </c>
      <c r="O2896" s="22">
        <v>0</v>
      </c>
      <c r="P2896" s="22">
        <v>1</v>
      </c>
      <c r="Q2896" s="22">
        <v>0</v>
      </c>
      <c r="R2896">
        <f>IFERROR(IF(I2896=1,VLOOKUP(F2896,Lookup!$A$2:$B$15,2,FALSE),0),0.5)</f>
        <v>0.5</v>
      </c>
      <c r="S2896">
        <f>IF(K2896=1,1,IFERROR(IF(H2896="pass",VLOOKUP(F2896,[1]Lookup!$D$2:$E$26,2,FALSE),0),1.6))</f>
        <v>0</v>
      </c>
      <c r="T2896" s="6">
        <v>0</v>
      </c>
      <c r="U2896" s="6">
        <f t="shared" si="45"/>
        <v>0.5</v>
      </c>
      <c r="V2896" t="s">
        <v>478</v>
      </c>
    </row>
    <row r="2897" spans="1:22" hidden="1">
      <c r="A2897">
        <v>2760</v>
      </c>
      <c r="B2897" s="22">
        <v>1</v>
      </c>
      <c r="C2897" s="22" t="s">
        <v>11</v>
      </c>
      <c r="D2897" s="22" t="s">
        <v>28</v>
      </c>
      <c r="E2897" s="22">
        <v>38</v>
      </c>
      <c r="F2897" s="22">
        <v>62</v>
      </c>
      <c r="G2897" s="22" t="s">
        <v>2669</v>
      </c>
      <c r="H2897" s="22" t="s">
        <v>587</v>
      </c>
      <c r="I2897" s="22">
        <v>1</v>
      </c>
      <c r="J2897" s="22">
        <v>0</v>
      </c>
      <c r="K2897" s="22">
        <v>0</v>
      </c>
      <c r="L2897" s="22">
        <v>0</v>
      </c>
      <c r="M2897" s="22" t="s">
        <v>2648</v>
      </c>
      <c r="N2897" s="22" t="s">
        <v>589</v>
      </c>
      <c r="O2897" s="22">
        <v>0</v>
      </c>
      <c r="P2897" s="22">
        <v>1</v>
      </c>
      <c r="Q2897" s="22">
        <v>0</v>
      </c>
      <c r="R2897">
        <f>IFERROR(IF(I2897=1,VLOOKUP(F2897,Lookup!$A$2:$B$15,2,FALSE),0),0.5)</f>
        <v>0.5</v>
      </c>
      <c r="S2897">
        <f>IF(K2897=1,1,IFERROR(IF(H2897="pass",VLOOKUP(F2897,[1]Lookup!$D$2:$E$26,2,FALSE),0),1.6))</f>
        <v>0</v>
      </c>
      <c r="T2897" s="6">
        <v>0</v>
      </c>
      <c r="U2897" s="6">
        <f t="shared" si="45"/>
        <v>0.5</v>
      </c>
      <c r="V2897" t="s">
        <v>478</v>
      </c>
    </row>
    <row r="2898" spans="1:22" hidden="1">
      <c r="A2898">
        <v>2763</v>
      </c>
      <c r="B2898" s="22">
        <v>1</v>
      </c>
      <c r="C2898" s="22" t="s">
        <v>28</v>
      </c>
      <c r="D2898" s="22" t="s">
        <v>11</v>
      </c>
      <c r="E2898" s="22">
        <v>75</v>
      </c>
      <c r="F2898" s="22">
        <v>25</v>
      </c>
      <c r="G2898" s="22" t="s">
        <v>2670</v>
      </c>
      <c r="H2898" s="22" t="s">
        <v>587</v>
      </c>
      <c r="I2898" s="22">
        <v>1</v>
      </c>
      <c r="J2898" s="22">
        <v>0</v>
      </c>
      <c r="K2898" s="22">
        <v>0</v>
      </c>
      <c r="L2898" s="22">
        <v>0</v>
      </c>
      <c r="M2898" s="22" t="s">
        <v>1294</v>
      </c>
      <c r="N2898" s="22" t="s">
        <v>589</v>
      </c>
      <c r="O2898" s="22">
        <v>0</v>
      </c>
      <c r="P2898" s="22">
        <v>1</v>
      </c>
      <c r="Q2898" s="22">
        <v>0</v>
      </c>
      <c r="R2898">
        <f>IFERROR(IF(I2898=1,VLOOKUP(F2898,Lookup!$A$2:$B$15,2,FALSE),0),0.5)</f>
        <v>0.5</v>
      </c>
      <c r="S2898">
        <f>IF(K2898=1,1,IFERROR(IF(H2898="pass",VLOOKUP(F2898,[1]Lookup!$D$2:$E$26,2,FALSE),0),1.6))</f>
        <v>0</v>
      </c>
      <c r="T2898" s="6">
        <v>0</v>
      </c>
      <c r="U2898" s="6">
        <f t="shared" si="45"/>
        <v>0.5</v>
      </c>
      <c r="V2898" t="s">
        <v>419</v>
      </c>
    </row>
    <row r="2899" spans="1:22" hidden="1">
      <c r="A2899">
        <v>2766</v>
      </c>
      <c r="B2899" s="22">
        <v>1</v>
      </c>
      <c r="C2899" s="22" t="s">
        <v>28</v>
      </c>
      <c r="D2899" s="22" t="s">
        <v>11</v>
      </c>
      <c r="E2899" s="22">
        <v>64</v>
      </c>
      <c r="F2899" s="22">
        <v>36</v>
      </c>
      <c r="G2899" s="22" t="s">
        <v>2674</v>
      </c>
      <c r="H2899" s="22" t="s">
        <v>587</v>
      </c>
      <c r="I2899" s="22">
        <v>1</v>
      </c>
      <c r="J2899" s="22">
        <v>0</v>
      </c>
      <c r="K2899" s="22">
        <v>0</v>
      </c>
      <c r="L2899" s="22">
        <v>0</v>
      </c>
      <c r="M2899" s="22" t="s">
        <v>2633</v>
      </c>
      <c r="N2899" s="22" t="s">
        <v>589</v>
      </c>
      <c r="O2899" s="22">
        <v>0</v>
      </c>
      <c r="P2899" s="22">
        <v>1</v>
      </c>
      <c r="Q2899" s="22">
        <v>0</v>
      </c>
      <c r="R2899">
        <f>IFERROR(IF(I2899=1,VLOOKUP(F2899,Lookup!$A$2:$B$15,2,FALSE),0),0.5)</f>
        <v>0.5</v>
      </c>
      <c r="S2899">
        <f>IF(K2899=1,1,IFERROR(IF(H2899="pass",VLOOKUP(F2899,[1]Lookup!$D$2:$E$26,2,FALSE),0),1.6))</f>
        <v>0</v>
      </c>
      <c r="T2899" s="6">
        <v>0</v>
      </c>
      <c r="U2899" s="6">
        <f t="shared" si="45"/>
        <v>0.5</v>
      </c>
      <c r="V2899" t="s">
        <v>92</v>
      </c>
    </row>
    <row r="2900" spans="1:22" hidden="1">
      <c r="A2900">
        <v>2767</v>
      </c>
      <c r="B2900" s="22">
        <v>1</v>
      </c>
      <c r="C2900" s="22" t="s">
        <v>28</v>
      </c>
      <c r="D2900" s="22" t="s">
        <v>11</v>
      </c>
      <c r="E2900" s="22">
        <v>48</v>
      </c>
      <c r="F2900" s="22">
        <v>52</v>
      </c>
      <c r="G2900" s="22" t="s">
        <v>2675</v>
      </c>
      <c r="H2900" s="22" t="s">
        <v>587</v>
      </c>
      <c r="I2900" s="22">
        <v>1</v>
      </c>
      <c r="J2900" s="22">
        <v>0</v>
      </c>
      <c r="K2900" s="22">
        <v>0</v>
      </c>
      <c r="L2900" s="22">
        <v>0</v>
      </c>
      <c r="M2900" s="22" t="s">
        <v>2633</v>
      </c>
      <c r="N2900" s="22" t="s">
        <v>589</v>
      </c>
      <c r="O2900" s="22">
        <v>0</v>
      </c>
      <c r="P2900" s="22">
        <v>1</v>
      </c>
      <c r="Q2900" s="22">
        <v>0</v>
      </c>
      <c r="R2900">
        <f>IFERROR(IF(I2900=1,VLOOKUP(F2900,Lookup!$A$2:$B$15,2,FALSE),0),0.5)</f>
        <v>0.5</v>
      </c>
      <c r="S2900">
        <f>IF(K2900=1,1,IFERROR(IF(H2900="pass",VLOOKUP(F2900,[1]Lookup!$D$2:$E$26,2,FALSE),0),1.6))</f>
        <v>0</v>
      </c>
      <c r="T2900" s="6">
        <v>0</v>
      </c>
      <c r="U2900" s="6">
        <f t="shared" si="45"/>
        <v>0.5</v>
      </c>
      <c r="V2900" t="s">
        <v>92</v>
      </c>
    </row>
    <row r="2901" spans="1:22" hidden="1">
      <c r="A2901">
        <v>2768</v>
      </c>
      <c r="B2901" s="22">
        <v>1</v>
      </c>
      <c r="C2901" s="22" t="s">
        <v>28</v>
      </c>
      <c r="D2901" s="22" t="s">
        <v>11</v>
      </c>
      <c r="E2901" s="22">
        <v>33</v>
      </c>
      <c r="F2901" s="22">
        <v>67</v>
      </c>
      <c r="G2901" s="22" t="s">
        <v>2676</v>
      </c>
      <c r="H2901" s="22" t="s">
        <v>587</v>
      </c>
      <c r="I2901" s="22">
        <v>1</v>
      </c>
      <c r="J2901" s="22">
        <v>0</v>
      </c>
      <c r="K2901" s="22">
        <v>0</v>
      </c>
      <c r="L2901" s="22">
        <v>0</v>
      </c>
      <c r="M2901" s="22" t="s">
        <v>2633</v>
      </c>
      <c r="N2901" s="22" t="s">
        <v>589</v>
      </c>
      <c r="O2901" s="22">
        <v>0</v>
      </c>
      <c r="P2901" s="22">
        <v>1</v>
      </c>
      <c r="Q2901" s="22">
        <v>0</v>
      </c>
      <c r="R2901">
        <f>IFERROR(IF(I2901=1,VLOOKUP(F2901,Lookup!$A$2:$B$15,2,FALSE),0),0.5)</f>
        <v>0.5</v>
      </c>
      <c r="S2901">
        <f>IF(K2901=1,1,IFERROR(IF(H2901="pass",VLOOKUP(F2901,[1]Lookup!$D$2:$E$26,2,FALSE),0),1.6))</f>
        <v>0</v>
      </c>
      <c r="T2901" s="6">
        <v>0</v>
      </c>
      <c r="U2901" s="6">
        <f t="shared" si="45"/>
        <v>0.5</v>
      </c>
      <c r="V2901" t="s">
        <v>92</v>
      </c>
    </row>
    <row r="2902" spans="1:22" hidden="1">
      <c r="A2902">
        <v>2769</v>
      </c>
      <c r="B2902" s="22">
        <v>1</v>
      </c>
      <c r="C2902" s="22" t="s">
        <v>28</v>
      </c>
      <c r="D2902" s="22" t="s">
        <v>11</v>
      </c>
      <c r="E2902" s="22">
        <v>34</v>
      </c>
      <c r="F2902" s="22">
        <v>66</v>
      </c>
      <c r="G2902" s="22" t="s">
        <v>2677</v>
      </c>
      <c r="H2902" s="22" t="s">
        <v>587</v>
      </c>
      <c r="I2902" s="22">
        <v>1</v>
      </c>
      <c r="J2902" s="22">
        <v>0</v>
      </c>
      <c r="K2902" s="22">
        <v>0</v>
      </c>
      <c r="L2902" s="22">
        <v>0</v>
      </c>
      <c r="M2902" s="22" t="s">
        <v>2633</v>
      </c>
      <c r="N2902" s="22" t="s">
        <v>589</v>
      </c>
      <c r="O2902" s="22">
        <v>0</v>
      </c>
      <c r="P2902" s="22">
        <v>1</v>
      </c>
      <c r="Q2902" s="22">
        <v>0</v>
      </c>
      <c r="R2902">
        <f>IFERROR(IF(I2902=1,VLOOKUP(F2902,Lookup!$A$2:$B$15,2,FALSE),0),0.5)</f>
        <v>0.5</v>
      </c>
      <c r="S2902">
        <f>IF(K2902=1,1,IFERROR(IF(H2902="pass",VLOOKUP(F2902,[1]Lookup!$D$2:$E$26,2,FALSE),0),1.6))</f>
        <v>0</v>
      </c>
      <c r="T2902" s="6">
        <v>0</v>
      </c>
      <c r="U2902" s="6">
        <f t="shared" si="45"/>
        <v>0.5</v>
      </c>
      <c r="V2902" t="s">
        <v>92</v>
      </c>
    </row>
    <row r="2903" spans="1:22" hidden="1">
      <c r="A2903">
        <v>2774</v>
      </c>
      <c r="B2903" s="22">
        <v>1</v>
      </c>
      <c r="C2903" s="22" t="s">
        <v>11</v>
      </c>
      <c r="D2903" s="22" t="s">
        <v>28</v>
      </c>
      <c r="E2903" s="22">
        <v>53</v>
      </c>
      <c r="F2903" s="22">
        <v>47</v>
      </c>
      <c r="G2903" s="22" t="s">
        <v>2681</v>
      </c>
      <c r="H2903" s="22" t="s">
        <v>587</v>
      </c>
      <c r="I2903" s="22">
        <v>1</v>
      </c>
      <c r="J2903" s="22">
        <v>0</v>
      </c>
      <c r="K2903" s="22">
        <v>0</v>
      </c>
      <c r="L2903" s="22">
        <v>0</v>
      </c>
      <c r="M2903" s="22" t="s">
        <v>2648</v>
      </c>
      <c r="N2903" s="22" t="s">
        <v>589</v>
      </c>
      <c r="O2903" s="22">
        <v>0</v>
      </c>
      <c r="P2903" s="22">
        <v>1</v>
      </c>
      <c r="Q2903" s="22">
        <v>0</v>
      </c>
      <c r="R2903">
        <f>IFERROR(IF(I2903=1,VLOOKUP(F2903,Lookup!$A$2:$B$15,2,FALSE),0),0.5)</f>
        <v>0.5</v>
      </c>
      <c r="S2903">
        <f>IF(K2903=1,1,IFERROR(IF(H2903="pass",VLOOKUP(F2903,[1]Lookup!$D$2:$E$26,2,FALSE),0),1.6))</f>
        <v>0</v>
      </c>
      <c r="T2903" s="6">
        <v>0</v>
      </c>
      <c r="U2903" s="6">
        <f t="shared" si="45"/>
        <v>0.5</v>
      </c>
      <c r="V2903" t="s">
        <v>478</v>
      </c>
    </row>
    <row r="2904" spans="1:22" hidden="1">
      <c r="A2904">
        <v>2775</v>
      </c>
      <c r="B2904" s="22">
        <v>1</v>
      </c>
      <c r="C2904" s="22" t="s">
        <v>11</v>
      </c>
      <c r="D2904" s="22" t="s">
        <v>28</v>
      </c>
      <c r="E2904" s="22">
        <v>47</v>
      </c>
      <c r="F2904" s="22">
        <v>53</v>
      </c>
      <c r="G2904" s="22" t="s">
        <v>2682</v>
      </c>
      <c r="H2904" s="22" t="s">
        <v>587</v>
      </c>
      <c r="I2904" s="22">
        <v>1</v>
      </c>
      <c r="J2904" s="22">
        <v>0</v>
      </c>
      <c r="K2904" s="22">
        <v>0</v>
      </c>
      <c r="L2904" s="22">
        <v>0</v>
      </c>
      <c r="M2904" s="22" t="s">
        <v>2648</v>
      </c>
      <c r="N2904" s="22" t="s">
        <v>589</v>
      </c>
      <c r="O2904" s="22">
        <v>0</v>
      </c>
      <c r="P2904" s="22">
        <v>1</v>
      </c>
      <c r="Q2904" s="22">
        <v>0</v>
      </c>
      <c r="R2904">
        <f>IFERROR(IF(I2904=1,VLOOKUP(F2904,Lookup!$A$2:$B$15,2,FALSE),0),0.5)</f>
        <v>0.5</v>
      </c>
      <c r="S2904">
        <f>IF(K2904=1,1,IFERROR(IF(H2904="pass",VLOOKUP(F2904,[1]Lookup!$D$2:$E$26,2,FALSE),0),1.6))</f>
        <v>0</v>
      </c>
      <c r="T2904" s="6">
        <v>0</v>
      </c>
      <c r="U2904" s="6">
        <f t="shared" si="45"/>
        <v>0.5</v>
      </c>
      <c r="V2904" t="s">
        <v>478</v>
      </c>
    </row>
    <row r="2905" spans="1:22" hidden="1">
      <c r="A2905">
        <v>2777</v>
      </c>
      <c r="B2905" s="22">
        <v>1</v>
      </c>
      <c r="C2905" s="22" t="s">
        <v>11</v>
      </c>
      <c r="D2905" s="22" t="s">
        <v>28</v>
      </c>
      <c r="E2905" s="22">
        <v>13</v>
      </c>
      <c r="F2905" s="22">
        <v>87</v>
      </c>
      <c r="G2905" s="22" t="s">
        <v>2684</v>
      </c>
      <c r="H2905" s="22" t="s">
        <v>587</v>
      </c>
      <c r="I2905" s="22">
        <v>1</v>
      </c>
      <c r="J2905" s="22">
        <v>0</v>
      </c>
      <c r="K2905" s="22">
        <v>0</v>
      </c>
      <c r="L2905" s="22">
        <v>0</v>
      </c>
      <c r="M2905" s="22" t="s">
        <v>2648</v>
      </c>
      <c r="N2905" s="22" t="s">
        <v>589</v>
      </c>
      <c r="O2905" s="22">
        <v>0</v>
      </c>
      <c r="P2905" s="22">
        <v>1</v>
      </c>
      <c r="Q2905" s="22">
        <v>0</v>
      </c>
      <c r="R2905">
        <f>IFERROR(IF(I2905=1,VLOOKUP(F2905,Lookup!$A$2:$B$15,2,FALSE),0),0.5)</f>
        <v>0.6</v>
      </c>
      <c r="S2905">
        <f>IF(K2905=1,1,IFERROR(IF(H2905="pass",VLOOKUP(F2905,[1]Lookup!$D$2:$E$26,2,FALSE),0),1.6))</f>
        <v>0</v>
      </c>
      <c r="T2905" s="6">
        <v>0</v>
      </c>
      <c r="U2905" s="6">
        <f t="shared" si="45"/>
        <v>0.6</v>
      </c>
      <c r="V2905" t="s">
        <v>478</v>
      </c>
    </row>
    <row r="2906" spans="1:22" hidden="1">
      <c r="A2906">
        <v>2779</v>
      </c>
      <c r="B2906" s="22">
        <v>1</v>
      </c>
      <c r="C2906" s="22" t="s">
        <v>11</v>
      </c>
      <c r="D2906" s="22" t="s">
        <v>28</v>
      </c>
      <c r="E2906" s="22">
        <v>3</v>
      </c>
      <c r="F2906" s="22">
        <v>97</v>
      </c>
      <c r="G2906" s="22" t="s">
        <v>2686</v>
      </c>
      <c r="H2906" s="22" t="s">
        <v>587</v>
      </c>
      <c r="I2906" s="22">
        <v>1</v>
      </c>
      <c r="J2906" s="22">
        <v>0</v>
      </c>
      <c r="K2906" s="22">
        <v>0</v>
      </c>
      <c r="L2906" s="22">
        <v>0</v>
      </c>
      <c r="M2906" s="22" t="s">
        <v>2687</v>
      </c>
      <c r="N2906" s="22" t="s">
        <v>589</v>
      </c>
      <c r="O2906" s="22">
        <v>0</v>
      </c>
      <c r="P2906" s="22">
        <v>1</v>
      </c>
      <c r="Q2906" s="22">
        <v>0</v>
      </c>
      <c r="R2906">
        <f>IFERROR(IF(I2906=1,VLOOKUP(F2906,Lookup!$A$2:$B$15,2,FALSE),0),0.5)</f>
        <v>2.1</v>
      </c>
      <c r="S2906">
        <f>IF(K2906=1,1,IFERROR(IF(H2906="pass",VLOOKUP(F2906,[1]Lookup!$D$2:$E$26,2,FALSE),0),1.6))</f>
        <v>0</v>
      </c>
      <c r="T2906" s="6">
        <v>0</v>
      </c>
      <c r="U2906" s="6">
        <f t="shared" si="45"/>
        <v>2.1</v>
      </c>
      <c r="V2906" t="s">
        <v>370</v>
      </c>
    </row>
    <row r="2907" spans="1:22" hidden="1">
      <c r="A2907">
        <v>2784</v>
      </c>
      <c r="B2907" s="22">
        <v>1</v>
      </c>
      <c r="C2907" s="22" t="s">
        <v>28</v>
      </c>
      <c r="D2907" s="22" t="s">
        <v>11</v>
      </c>
      <c r="E2907" s="22">
        <v>70</v>
      </c>
      <c r="F2907" s="22">
        <v>30</v>
      </c>
      <c r="G2907" s="22" t="s">
        <v>2689</v>
      </c>
      <c r="H2907" s="22" t="s">
        <v>587</v>
      </c>
      <c r="I2907" s="22">
        <v>1</v>
      </c>
      <c r="J2907" s="22">
        <v>0</v>
      </c>
      <c r="K2907" s="22">
        <v>0</v>
      </c>
      <c r="L2907" s="22">
        <v>0</v>
      </c>
      <c r="M2907" s="22" t="s">
        <v>2633</v>
      </c>
      <c r="N2907" s="22" t="s">
        <v>589</v>
      </c>
      <c r="O2907" s="22">
        <v>0</v>
      </c>
      <c r="P2907" s="22">
        <v>1</v>
      </c>
      <c r="Q2907" s="22">
        <v>0</v>
      </c>
      <c r="R2907">
        <f>IFERROR(IF(I2907=1,VLOOKUP(F2907,Lookup!$A$2:$B$15,2,FALSE),0),0.5)</f>
        <v>0.5</v>
      </c>
      <c r="S2907">
        <f>IF(K2907=1,1,IFERROR(IF(H2907="pass",VLOOKUP(F2907,[1]Lookup!$D$2:$E$26,2,FALSE),0),1.6))</f>
        <v>0</v>
      </c>
      <c r="T2907" s="6">
        <v>0</v>
      </c>
      <c r="U2907" s="6">
        <f t="shared" si="45"/>
        <v>0.5</v>
      </c>
      <c r="V2907" t="s">
        <v>92</v>
      </c>
    </row>
    <row r="2908" spans="1:22" hidden="1">
      <c r="A2908">
        <v>2789</v>
      </c>
      <c r="B2908" s="22">
        <v>1</v>
      </c>
      <c r="C2908" s="22" t="s">
        <v>28</v>
      </c>
      <c r="D2908" s="22" t="s">
        <v>11</v>
      </c>
      <c r="E2908" s="22">
        <v>75</v>
      </c>
      <c r="F2908" s="22">
        <v>25</v>
      </c>
      <c r="G2908" s="22" t="s">
        <v>2692</v>
      </c>
      <c r="H2908" s="22" t="s">
        <v>587</v>
      </c>
      <c r="I2908" s="22">
        <v>1</v>
      </c>
      <c r="J2908" s="22">
        <v>0</v>
      </c>
      <c r="K2908" s="22">
        <v>0</v>
      </c>
      <c r="L2908" s="22">
        <v>0</v>
      </c>
      <c r="M2908" s="22" t="s">
        <v>2633</v>
      </c>
      <c r="N2908" s="22" t="s">
        <v>589</v>
      </c>
      <c r="O2908" s="22">
        <v>0</v>
      </c>
      <c r="P2908" s="22">
        <v>1</v>
      </c>
      <c r="Q2908" s="22">
        <v>0</v>
      </c>
      <c r="R2908">
        <f>IFERROR(IF(I2908=1,VLOOKUP(F2908,Lookup!$A$2:$B$15,2,FALSE),0),0.5)</f>
        <v>0.5</v>
      </c>
      <c r="S2908">
        <f>IF(K2908=1,1,IFERROR(IF(H2908="pass",VLOOKUP(F2908,[1]Lookup!$D$2:$E$26,2,FALSE),0),1.6))</f>
        <v>0</v>
      </c>
      <c r="T2908" s="6">
        <v>0</v>
      </c>
      <c r="U2908" s="6">
        <f t="shared" si="45"/>
        <v>0.5</v>
      </c>
      <c r="V2908" t="s">
        <v>92</v>
      </c>
    </row>
    <row r="2909" spans="1:22" hidden="1">
      <c r="A2909">
        <v>2807</v>
      </c>
      <c r="B2909" s="22">
        <v>1</v>
      </c>
      <c r="C2909" s="22" t="s">
        <v>11</v>
      </c>
      <c r="D2909" s="22" t="s">
        <v>28</v>
      </c>
      <c r="E2909" s="22">
        <v>46</v>
      </c>
      <c r="F2909" s="22">
        <v>54</v>
      </c>
      <c r="G2909" s="22" t="s">
        <v>2698</v>
      </c>
      <c r="H2909" s="22" t="s">
        <v>587</v>
      </c>
      <c r="I2909" s="22">
        <v>1</v>
      </c>
      <c r="J2909" s="22">
        <v>0</v>
      </c>
      <c r="K2909" s="22">
        <v>0</v>
      </c>
      <c r="L2909" s="22">
        <v>0</v>
      </c>
      <c r="M2909" s="22" t="s">
        <v>2648</v>
      </c>
      <c r="N2909" s="22" t="s">
        <v>589</v>
      </c>
      <c r="O2909" s="22">
        <v>0</v>
      </c>
      <c r="P2909" s="22">
        <v>1</v>
      </c>
      <c r="Q2909" s="22">
        <v>0</v>
      </c>
      <c r="R2909">
        <f>IFERROR(IF(I2909=1,VLOOKUP(F2909,Lookup!$A$2:$B$15,2,FALSE),0),0.5)</f>
        <v>0.5</v>
      </c>
      <c r="S2909">
        <f>IF(K2909=1,1,IFERROR(IF(H2909="pass",VLOOKUP(F2909,[1]Lookup!$D$2:$E$26,2,FALSE),0),1.6))</f>
        <v>0</v>
      </c>
      <c r="T2909" s="6">
        <v>0</v>
      </c>
      <c r="U2909" s="6">
        <f t="shared" si="45"/>
        <v>0.5</v>
      </c>
      <c r="V2909" t="s">
        <v>478</v>
      </c>
    </row>
    <row r="2910" spans="1:22" hidden="1">
      <c r="A2910">
        <v>2809</v>
      </c>
      <c r="B2910" s="22">
        <v>1</v>
      </c>
      <c r="C2910" s="22" t="s">
        <v>11</v>
      </c>
      <c r="D2910" s="22" t="s">
        <v>28</v>
      </c>
      <c r="E2910" s="22">
        <v>36</v>
      </c>
      <c r="F2910" s="22">
        <v>64</v>
      </c>
      <c r="G2910" s="22" t="s">
        <v>2700</v>
      </c>
      <c r="H2910" s="22" t="s">
        <v>587</v>
      </c>
      <c r="I2910" s="22">
        <v>1</v>
      </c>
      <c r="J2910" s="22">
        <v>0</v>
      </c>
      <c r="K2910" s="22">
        <v>0</v>
      </c>
      <c r="L2910" s="22">
        <v>0</v>
      </c>
      <c r="M2910" s="22" t="s">
        <v>2648</v>
      </c>
      <c r="N2910" s="22" t="s">
        <v>589</v>
      </c>
      <c r="O2910" s="22">
        <v>0</v>
      </c>
      <c r="P2910" s="22">
        <v>1</v>
      </c>
      <c r="Q2910" s="22">
        <v>0</v>
      </c>
      <c r="R2910">
        <f>IFERROR(IF(I2910=1,VLOOKUP(F2910,Lookup!$A$2:$B$15,2,FALSE),0),0.5)</f>
        <v>0.5</v>
      </c>
      <c r="S2910">
        <f>IF(K2910=1,1,IFERROR(IF(H2910="pass",VLOOKUP(F2910,[1]Lookup!$D$2:$E$26,2,FALSE),0),1.6))</f>
        <v>0</v>
      </c>
      <c r="T2910" s="6">
        <v>0</v>
      </c>
      <c r="U2910" s="6">
        <f t="shared" si="45"/>
        <v>0.5</v>
      </c>
      <c r="V2910" t="s">
        <v>478</v>
      </c>
    </row>
    <row r="2911" spans="1:22" hidden="1">
      <c r="A2911">
        <v>2812</v>
      </c>
      <c r="B2911" s="22">
        <v>1</v>
      </c>
      <c r="C2911" s="22" t="s">
        <v>11</v>
      </c>
      <c r="D2911" s="22" t="s">
        <v>28</v>
      </c>
      <c r="E2911" s="22">
        <v>36</v>
      </c>
      <c r="F2911" s="22">
        <v>64</v>
      </c>
      <c r="G2911" s="22" t="s">
        <v>2702</v>
      </c>
      <c r="H2911" s="22" t="s">
        <v>587</v>
      </c>
      <c r="I2911" s="22">
        <v>1</v>
      </c>
      <c r="J2911" s="22">
        <v>0</v>
      </c>
      <c r="K2911" s="22">
        <v>0</v>
      </c>
      <c r="L2911" s="22">
        <v>0</v>
      </c>
      <c r="M2911" s="22" t="s">
        <v>2646</v>
      </c>
      <c r="N2911" s="22" t="s">
        <v>589</v>
      </c>
      <c r="O2911" s="22">
        <v>0</v>
      </c>
      <c r="P2911" s="22">
        <v>1</v>
      </c>
      <c r="Q2911" s="22">
        <v>0</v>
      </c>
      <c r="R2911">
        <f>IFERROR(IF(I2911=1,VLOOKUP(F2911,Lookup!$A$2:$B$15,2,FALSE),0),0.5)</f>
        <v>0.5</v>
      </c>
      <c r="S2911">
        <f>IF(K2911=1,1,IFERROR(IF(H2911="pass",VLOOKUP(F2911,[1]Lookup!$D$2:$E$26,2,FALSE),0),1.6))</f>
        <v>0</v>
      </c>
      <c r="T2911" s="6">
        <v>0</v>
      </c>
      <c r="U2911" s="6">
        <f t="shared" si="45"/>
        <v>0.5</v>
      </c>
      <c r="V2911" t="s">
        <v>541</v>
      </c>
    </row>
    <row r="2912" spans="1:22" hidden="1">
      <c r="A2912">
        <v>2816</v>
      </c>
      <c r="B2912" s="22">
        <v>1</v>
      </c>
      <c r="C2912" s="22" t="s">
        <v>28</v>
      </c>
      <c r="D2912" s="22" t="s">
        <v>11</v>
      </c>
      <c r="E2912" s="22">
        <v>43</v>
      </c>
      <c r="F2912" s="22">
        <v>57</v>
      </c>
      <c r="G2912" s="22" t="s">
        <v>2704</v>
      </c>
      <c r="H2912" s="22" t="s">
        <v>587</v>
      </c>
      <c r="I2912" s="22">
        <v>1</v>
      </c>
      <c r="J2912" s="22">
        <v>0</v>
      </c>
      <c r="K2912" s="22">
        <v>0</v>
      </c>
      <c r="L2912" s="22">
        <v>0</v>
      </c>
      <c r="M2912" s="22" t="s">
        <v>2633</v>
      </c>
      <c r="N2912" s="22" t="s">
        <v>589</v>
      </c>
      <c r="O2912" s="22">
        <v>0</v>
      </c>
      <c r="P2912" s="22">
        <v>1</v>
      </c>
      <c r="Q2912" s="22">
        <v>0</v>
      </c>
      <c r="R2912">
        <f>IFERROR(IF(I2912=1,VLOOKUP(F2912,Lookup!$A$2:$B$15,2,FALSE),0),0.5)</f>
        <v>0.5</v>
      </c>
      <c r="S2912">
        <f>IF(K2912=1,1,IFERROR(IF(H2912="pass",VLOOKUP(F2912,[1]Lookup!$D$2:$E$26,2,FALSE),0),1.6))</f>
        <v>0</v>
      </c>
      <c r="T2912" s="6">
        <v>0</v>
      </c>
      <c r="U2912" s="6">
        <f t="shared" si="45"/>
        <v>0.5</v>
      </c>
      <c r="V2912" t="s">
        <v>92</v>
      </c>
    </row>
    <row r="2913" spans="1:22" hidden="1">
      <c r="A2913">
        <v>2821</v>
      </c>
      <c r="B2913" s="22">
        <v>1</v>
      </c>
      <c r="C2913" s="22" t="s">
        <v>11</v>
      </c>
      <c r="D2913" s="22" t="s">
        <v>28</v>
      </c>
      <c r="E2913" s="22">
        <v>91</v>
      </c>
      <c r="F2913" s="22">
        <v>9</v>
      </c>
      <c r="G2913" s="22" t="s">
        <v>2707</v>
      </c>
      <c r="H2913" s="22" t="s">
        <v>587</v>
      </c>
      <c r="I2913" s="22">
        <v>1</v>
      </c>
      <c r="J2913" s="22">
        <v>0</v>
      </c>
      <c r="K2913" s="22">
        <v>0</v>
      </c>
      <c r="L2913" s="22">
        <v>0</v>
      </c>
      <c r="M2913" s="22" t="s">
        <v>2648</v>
      </c>
      <c r="N2913" s="22" t="s">
        <v>589</v>
      </c>
      <c r="O2913" s="22">
        <v>0</v>
      </c>
      <c r="P2913" s="22">
        <v>1</v>
      </c>
      <c r="Q2913" s="22">
        <v>0</v>
      </c>
      <c r="R2913">
        <f>IFERROR(IF(I2913=1,VLOOKUP(F2913,Lookup!$A$2:$B$15,2,FALSE),0),0.5)</f>
        <v>0.5</v>
      </c>
      <c r="S2913">
        <f>IF(K2913=1,1,IFERROR(IF(H2913="pass",VLOOKUP(F2913,[1]Lookup!$D$2:$E$26,2,FALSE),0),1.6))</f>
        <v>0</v>
      </c>
      <c r="T2913" s="6">
        <v>0</v>
      </c>
      <c r="U2913" s="6">
        <f t="shared" si="45"/>
        <v>0.5</v>
      </c>
      <c r="V2913" t="s">
        <v>478</v>
      </c>
    </row>
    <row r="2914" spans="1:22" hidden="1">
      <c r="A2914">
        <v>2822</v>
      </c>
      <c r="B2914" s="22">
        <v>1</v>
      </c>
      <c r="C2914" s="22" t="s">
        <v>11</v>
      </c>
      <c r="D2914" s="22" t="s">
        <v>28</v>
      </c>
      <c r="E2914" s="22">
        <v>84</v>
      </c>
      <c r="F2914" s="22">
        <v>16</v>
      </c>
      <c r="G2914" s="22" t="s">
        <v>2708</v>
      </c>
      <c r="H2914" s="22" t="s">
        <v>587</v>
      </c>
      <c r="I2914" s="22">
        <v>1</v>
      </c>
      <c r="J2914" s="22">
        <v>0</v>
      </c>
      <c r="K2914" s="22">
        <v>0</v>
      </c>
      <c r="L2914" s="22">
        <v>0</v>
      </c>
      <c r="M2914" s="22" t="s">
        <v>2648</v>
      </c>
      <c r="N2914" s="22" t="s">
        <v>589</v>
      </c>
      <c r="O2914" s="22">
        <v>0</v>
      </c>
      <c r="P2914" s="22">
        <v>1</v>
      </c>
      <c r="Q2914" s="22">
        <v>0</v>
      </c>
      <c r="R2914">
        <f>IFERROR(IF(I2914=1,VLOOKUP(F2914,Lookup!$A$2:$B$15,2,FALSE),0),0.5)</f>
        <v>0.5</v>
      </c>
      <c r="S2914">
        <f>IF(K2914=1,1,IFERROR(IF(H2914="pass",VLOOKUP(F2914,[1]Lookup!$D$2:$E$26,2,FALSE),0),1.6))</f>
        <v>0</v>
      </c>
      <c r="T2914" s="6">
        <v>0</v>
      </c>
      <c r="U2914" s="6">
        <f t="shared" si="45"/>
        <v>0.5</v>
      </c>
      <c r="V2914" t="s">
        <v>478</v>
      </c>
    </row>
    <row r="2915" spans="1:22" hidden="1">
      <c r="A2915">
        <v>2824</v>
      </c>
      <c r="B2915" s="22">
        <v>1</v>
      </c>
      <c r="C2915" s="22" t="s">
        <v>11</v>
      </c>
      <c r="D2915" s="22" t="s">
        <v>28</v>
      </c>
      <c r="E2915" s="22">
        <v>81</v>
      </c>
      <c r="F2915" s="22">
        <v>19</v>
      </c>
      <c r="G2915" s="22" t="s">
        <v>2710</v>
      </c>
      <c r="H2915" s="22" t="s">
        <v>587</v>
      </c>
      <c r="I2915" s="22">
        <v>1</v>
      </c>
      <c r="J2915" s="22">
        <v>0</v>
      </c>
      <c r="K2915" s="22">
        <v>0</v>
      </c>
      <c r="L2915" s="22">
        <v>0</v>
      </c>
      <c r="M2915" s="22" t="s">
        <v>2648</v>
      </c>
      <c r="N2915" s="22" t="s">
        <v>589</v>
      </c>
      <c r="O2915" s="22">
        <v>0</v>
      </c>
      <c r="P2915" s="22">
        <v>1</v>
      </c>
      <c r="Q2915" s="22">
        <v>0</v>
      </c>
      <c r="R2915">
        <f>IFERROR(IF(I2915=1,VLOOKUP(F2915,Lookup!$A$2:$B$15,2,FALSE),0),0.5)</f>
        <v>0.5</v>
      </c>
      <c r="S2915">
        <f>IF(K2915=1,1,IFERROR(IF(H2915="pass",VLOOKUP(F2915,[1]Lookup!$D$2:$E$26,2,FALSE),0),1.6))</f>
        <v>0</v>
      </c>
      <c r="T2915" s="6">
        <v>0</v>
      </c>
      <c r="U2915" s="6">
        <f t="shared" si="45"/>
        <v>0.5</v>
      </c>
      <c r="V2915" t="s">
        <v>478</v>
      </c>
    </row>
    <row r="2916" spans="1:22" hidden="1">
      <c r="A2916">
        <v>2829</v>
      </c>
      <c r="B2916" s="22">
        <v>1</v>
      </c>
      <c r="C2916" s="22" t="s">
        <v>28</v>
      </c>
      <c r="D2916" s="22" t="s">
        <v>11</v>
      </c>
      <c r="E2916" s="22">
        <v>72</v>
      </c>
      <c r="F2916" s="22">
        <v>28</v>
      </c>
      <c r="G2916" s="22" t="s">
        <v>2712</v>
      </c>
      <c r="H2916" s="22" t="s">
        <v>587</v>
      </c>
      <c r="I2916" s="22">
        <v>1</v>
      </c>
      <c r="J2916" s="22">
        <v>0</v>
      </c>
      <c r="K2916" s="22">
        <v>0</v>
      </c>
      <c r="L2916" s="22">
        <v>0</v>
      </c>
      <c r="M2916" s="22" t="s">
        <v>1294</v>
      </c>
      <c r="N2916" s="22" t="s">
        <v>589</v>
      </c>
      <c r="O2916" s="22">
        <v>0</v>
      </c>
      <c r="P2916" s="22">
        <v>1</v>
      </c>
      <c r="Q2916" s="22">
        <v>0</v>
      </c>
      <c r="R2916">
        <f>IFERROR(IF(I2916=1,VLOOKUP(F2916,Lookup!$A$2:$B$15,2,FALSE),0),0.5)</f>
        <v>0.5</v>
      </c>
      <c r="S2916">
        <f>IF(K2916=1,1,IFERROR(IF(H2916="pass",VLOOKUP(F2916,[1]Lookup!$D$2:$E$26,2,FALSE),0),1.6))</f>
        <v>0</v>
      </c>
      <c r="T2916" s="6">
        <v>0</v>
      </c>
      <c r="U2916" s="6">
        <f t="shared" si="45"/>
        <v>0.5</v>
      </c>
      <c r="V2916" t="s">
        <v>419</v>
      </c>
    </row>
    <row r="2917" spans="1:22" hidden="1">
      <c r="A2917">
        <v>2831</v>
      </c>
      <c r="B2917" s="22">
        <v>1</v>
      </c>
      <c r="C2917" s="22" t="s">
        <v>28</v>
      </c>
      <c r="D2917" s="22" t="s">
        <v>11</v>
      </c>
      <c r="E2917" s="22">
        <v>66</v>
      </c>
      <c r="F2917" s="22">
        <v>34</v>
      </c>
      <c r="G2917" s="22" t="s">
        <v>2715</v>
      </c>
      <c r="H2917" s="22" t="s">
        <v>587</v>
      </c>
      <c r="I2917" s="22">
        <v>1</v>
      </c>
      <c r="J2917" s="22">
        <v>0</v>
      </c>
      <c r="K2917" s="22">
        <v>0</v>
      </c>
      <c r="L2917" s="22">
        <v>0</v>
      </c>
      <c r="M2917" s="22" t="s">
        <v>1294</v>
      </c>
      <c r="N2917" s="22" t="s">
        <v>589</v>
      </c>
      <c r="O2917" s="22">
        <v>0</v>
      </c>
      <c r="P2917" s="22">
        <v>1</v>
      </c>
      <c r="Q2917" s="22">
        <v>0</v>
      </c>
      <c r="R2917">
        <f>IFERROR(IF(I2917=1,VLOOKUP(F2917,Lookup!$A$2:$B$15,2,FALSE),0),0.5)</f>
        <v>0.5</v>
      </c>
      <c r="S2917">
        <f>IF(K2917=1,1,IFERROR(IF(H2917="pass",VLOOKUP(F2917,[1]Lookup!$D$2:$E$26,2,FALSE),0),1.6))</f>
        <v>0</v>
      </c>
      <c r="T2917" s="6">
        <v>0</v>
      </c>
      <c r="U2917" s="6">
        <f t="shared" si="45"/>
        <v>0.5</v>
      </c>
      <c r="V2917" t="s">
        <v>419</v>
      </c>
    </row>
    <row r="2918" spans="1:22" hidden="1">
      <c r="A2918">
        <v>2837</v>
      </c>
      <c r="B2918" s="22">
        <v>1</v>
      </c>
      <c r="C2918" s="22" t="s">
        <v>11</v>
      </c>
      <c r="D2918" s="22" t="s">
        <v>28</v>
      </c>
      <c r="E2918" s="22">
        <v>80</v>
      </c>
      <c r="F2918" s="22">
        <v>20</v>
      </c>
      <c r="G2918" s="22" t="s">
        <v>2719</v>
      </c>
      <c r="H2918" s="22" t="s">
        <v>587</v>
      </c>
      <c r="I2918" s="22">
        <v>1</v>
      </c>
      <c r="J2918" s="22">
        <v>0</v>
      </c>
      <c r="K2918" s="22">
        <v>0</v>
      </c>
      <c r="L2918" s="22">
        <v>0</v>
      </c>
      <c r="M2918" s="22" t="s">
        <v>2648</v>
      </c>
      <c r="N2918" s="22" t="s">
        <v>589</v>
      </c>
      <c r="O2918" s="22">
        <v>0</v>
      </c>
      <c r="P2918" s="22">
        <v>1</v>
      </c>
      <c r="Q2918" s="22">
        <v>0</v>
      </c>
      <c r="R2918">
        <f>IFERROR(IF(I2918=1,VLOOKUP(F2918,Lookup!$A$2:$B$15,2,FALSE),0),0.5)</f>
        <v>0.5</v>
      </c>
      <c r="S2918">
        <f>IF(K2918=1,1,IFERROR(IF(H2918="pass",VLOOKUP(F2918,[1]Lookup!$D$2:$E$26,2,FALSE),0),1.6))</f>
        <v>0</v>
      </c>
      <c r="T2918" s="6">
        <v>0</v>
      </c>
      <c r="U2918" s="6">
        <f t="shared" si="45"/>
        <v>0.5</v>
      </c>
      <c r="V2918" t="s">
        <v>478</v>
      </c>
    </row>
    <row r="2919" spans="1:22" hidden="1">
      <c r="A2919">
        <v>2840</v>
      </c>
      <c r="B2919" s="22">
        <v>1</v>
      </c>
      <c r="C2919" s="22" t="s">
        <v>11</v>
      </c>
      <c r="D2919" s="22" t="s">
        <v>28</v>
      </c>
      <c r="E2919" s="22">
        <v>61</v>
      </c>
      <c r="F2919" s="22">
        <v>39</v>
      </c>
      <c r="G2919" s="22" t="s">
        <v>2722</v>
      </c>
      <c r="H2919" s="22" t="s">
        <v>587</v>
      </c>
      <c r="I2919" s="22">
        <v>1</v>
      </c>
      <c r="J2919" s="22">
        <v>0</v>
      </c>
      <c r="K2919" s="22">
        <v>0</v>
      </c>
      <c r="L2919" s="22">
        <v>0</v>
      </c>
      <c r="M2919" s="22" t="s">
        <v>2648</v>
      </c>
      <c r="N2919" s="22" t="s">
        <v>589</v>
      </c>
      <c r="O2919" s="22">
        <v>0</v>
      </c>
      <c r="P2919" s="22">
        <v>1</v>
      </c>
      <c r="Q2919" s="22">
        <v>0</v>
      </c>
      <c r="R2919">
        <f>IFERROR(IF(I2919=1,VLOOKUP(F2919,Lookup!$A$2:$B$15,2,FALSE),0),0.5)</f>
        <v>0.5</v>
      </c>
      <c r="S2919">
        <f>IF(K2919=1,1,IFERROR(IF(H2919="pass",VLOOKUP(F2919,[1]Lookup!$D$2:$E$26,2,FALSE),0),1.6))</f>
        <v>0</v>
      </c>
      <c r="T2919" s="6">
        <v>0</v>
      </c>
      <c r="U2919" s="6">
        <f t="shared" si="45"/>
        <v>0.5</v>
      </c>
      <c r="V2919" t="s">
        <v>478</v>
      </c>
    </row>
    <row r="2920" spans="1:22" hidden="1">
      <c r="A2920">
        <v>2842</v>
      </c>
      <c r="B2920" s="22">
        <v>1</v>
      </c>
      <c r="C2920" s="22" t="s">
        <v>11</v>
      </c>
      <c r="D2920" s="22" t="s">
        <v>28</v>
      </c>
      <c r="E2920" s="22">
        <v>54</v>
      </c>
      <c r="F2920" s="22">
        <v>46</v>
      </c>
      <c r="G2920" s="22" t="s">
        <v>2723</v>
      </c>
      <c r="H2920" s="22" t="s">
        <v>587</v>
      </c>
      <c r="I2920" s="22">
        <v>1</v>
      </c>
      <c r="J2920" s="22">
        <v>0</v>
      </c>
      <c r="K2920" s="22">
        <v>0</v>
      </c>
      <c r="L2920" s="22">
        <v>0</v>
      </c>
      <c r="M2920" s="22" t="s">
        <v>2646</v>
      </c>
      <c r="N2920" s="22" t="s">
        <v>589</v>
      </c>
      <c r="O2920" s="22">
        <v>0</v>
      </c>
      <c r="P2920" s="22">
        <v>1</v>
      </c>
      <c r="Q2920" s="22">
        <v>0</v>
      </c>
      <c r="R2920">
        <f>IFERROR(IF(I2920=1,VLOOKUP(F2920,Lookup!$A$2:$B$15,2,FALSE),0),0.5)</f>
        <v>0.5</v>
      </c>
      <c r="S2920">
        <f>IF(K2920=1,1,IFERROR(IF(H2920="pass",VLOOKUP(F2920,[1]Lookup!$D$2:$E$26,2,FALSE),0),1.6))</f>
        <v>0</v>
      </c>
      <c r="T2920" s="6">
        <v>0</v>
      </c>
      <c r="U2920" s="6">
        <f t="shared" si="45"/>
        <v>0.5</v>
      </c>
      <c r="V2920" t="s">
        <v>541</v>
      </c>
    </row>
    <row r="2921" spans="1:22" hidden="1">
      <c r="A2921">
        <v>2849</v>
      </c>
      <c r="B2921" s="22">
        <v>1</v>
      </c>
      <c r="C2921" s="22" t="s">
        <v>11</v>
      </c>
      <c r="D2921" s="22" t="s">
        <v>28</v>
      </c>
      <c r="E2921" s="22">
        <v>53</v>
      </c>
      <c r="F2921" s="22">
        <v>47</v>
      </c>
      <c r="G2921" s="22" t="s">
        <v>2727</v>
      </c>
      <c r="H2921" s="22" t="s">
        <v>587</v>
      </c>
      <c r="I2921" s="22">
        <v>1</v>
      </c>
      <c r="J2921" s="22">
        <v>0</v>
      </c>
      <c r="K2921" s="22">
        <v>0</v>
      </c>
      <c r="L2921" s="22">
        <v>0</v>
      </c>
      <c r="M2921" s="22" t="s">
        <v>2648</v>
      </c>
      <c r="N2921" s="22" t="s">
        <v>589</v>
      </c>
      <c r="O2921" s="22">
        <v>0</v>
      </c>
      <c r="P2921" s="22">
        <v>1</v>
      </c>
      <c r="Q2921" s="22">
        <v>0</v>
      </c>
      <c r="R2921">
        <f>IFERROR(IF(I2921=1,VLOOKUP(F2921,Lookup!$A$2:$B$15,2,FALSE),0),0.5)</f>
        <v>0.5</v>
      </c>
      <c r="S2921">
        <f>IF(K2921=1,1,IFERROR(IF(H2921="pass",VLOOKUP(F2921,[1]Lookup!$D$2:$E$26,2,FALSE),0),1.6))</f>
        <v>0</v>
      </c>
      <c r="T2921" s="6">
        <v>0</v>
      </c>
      <c r="U2921" s="6">
        <f t="shared" si="45"/>
        <v>0.5</v>
      </c>
      <c r="V2921" t="s">
        <v>478</v>
      </c>
    </row>
    <row r="2922" spans="1:22" hidden="1">
      <c r="A2922">
        <v>2852</v>
      </c>
      <c r="B2922" s="22">
        <v>1</v>
      </c>
      <c r="C2922" s="22" t="s">
        <v>11</v>
      </c>
      <c r="D2922" s="22" t="s">
        <v>28</v>
      </c>
      <c r="E2922" s="22">
        <v>38</v>
      </c>
      <c r="F2922" s="22">
        <v>62</v>
      </c>
      <c r="G2922" s="22" t="s">
        <v>2730</v>
      </c>
      <c r="H2922" s="22" t="s">
        <v>587</v>
      </c>
      <c r="I2922" s="22">
        <v>1</v>
      </c>
      <c r="J2922" s="22">
        <v>0</v>
      </c>
      <c r="K2922" s="22">
        <v>0</v>
      </c>
      <c r="L2922" s="22">
        <v>0</v>
      </c>
      <c r="M2922" s="22" t="s">
        <v>2648</v>
      </c>
      <c r="N2922" s="22" t="s">
        <v>589</v>
      </c>
      <c r="O2922" s="22">
        <v>0</v>
      </c>
      <c r="P2922" s="22">
        <v>1</v>
      </c>
      <c r="Q2922" s="22">
        <v>0</v>
      </c>
      <c r="R2922">
        <f>IFERROR(IF(I2922=1,VLOOKUP(F2922,Lookup!$A$2:$B$15,2,FALSE),0),0.5)</f>
        <v>0.5</v>
      </c>
      <c r="S2922">
        <f>IF(K2922=1,1,IFERROR(IF(H2922="pass",VLOOKUP(F2922,[1]Lookup!$D$2:$E$26,2,FALSE),0),1.6))</f>
        <v>0</v>
      </c>
      <c r="T2922" s="6">
        <v>0</v>
      </c>
      <c r="U2922" s="6">
        <f t="shared" si="45"/>
        <v>0.5</v>
      </c>
      <c r="V2922" t="s">
        <v>478</v>
      </c>
    </row>
    <row r="2923" spans="1:22" hidden="1">
      <c r="A2923">
        <v>2864</v>
      </c>
      <c r="B2923" s="22">
        <v>1</v>
      </c>
      <c r="C2923" s="22" t="s">
        <v>11</v>
      </c>
      <c r="D2923" s="22" t="s">
        <v>28</v>
      </c>
      <c r="E2923" s="22">
        <v>53</v>
      </c>
      <c r="F2923" s="22">
        <v>47</v>
      </c>
      <c r="G2923" s="22" t="s">
        <v>2738</v>
      </c>
      <c r="H2923" s="22" t="s">
        <v>587</v>
      </c>
      <c r="I2923" s="22">
        <v>1</v>
      </c>
      <c r="J2923" s="22">
        <v>0</v>
      </c>
      <c r="K2923" s="22">
        <v>0</v>
      </c>
      <c r="L2923" s="22">
        <v>0</v>
      </c>
      <c r="M2923" s="22" t="s">
        <v>2648</v>
      </c>
      <c r="N2923" s="22" t="s">
        <v>589</v>
      </c>
      <c r="O2923" s="22">
        <v>0</v>
      </c>
      <c r="P2923" s="22">
        <v>1</v>
      </c>
      <c r="Q2923" s="22">
        <v>0</v>
      </c>
      <c r="R2923">
        <f>IFERROR(IF(I2923=1,VLOOKUP(F2923,Lookup!$A$2:$B$15,2,FALSE),0),0.5)</f>
        <v>0.5</v>
      </c>
      <c r="S2923">
        <f>IF(K2923=1,1,IFERROR(IF(H2923="pass",VLOOKUP(F2923,[1]Lookup!$D$2:$E$26,2,FALSE),0),1.6))</f>
        <v>0</v>
      </c>
      <c r="T2923" s="6">
        <v>0</v>
      </c>
      <c r="U2923" s="6">
        <f t="shared" si="45"/>
        <v>0.5</v>
      </c>
      <c r="V2923" t="s">
        <v>478</v>
      </c>
    </row>
    <row r="2924" spans="1:22" hidden="1">
      <c r="A2924">
        <v>2865</v>
      </c>
      <c r="B2924" s="22">
        <v>1</v>
      </c>
      <c r="C2924" s="22" t="s">
        <v>11</v>
      </c>
      <c r="D2924" s="22" t="s">
        <v>28</v>
      </c>
      <c r="E2924" s="22">
        <v>47</v>
      </c>
      <c r="F2924" s="22">
        <v>53</v>
      </c>
      <c r="G2924" s="22" t="s">
        <v>2739</v>
      </c>
      <c r="H2924" s="22" t="s">
        <v>587</v>
      </c>
      <c r="I2924" s="22">
        <v>1</v>
      </c>
      <c r="J2924" s="22">
        <v>0</v>
      </c>
      <c r="K2924" s="22">
        <v>0</v>
      </c>
      <c r="L2924" s="22">
        <v>0</v>
      </c>
      <c r="M2924" s="22" t="s">
        <v>2648</v>
      </c>
      <c r="N2924" s="22" t="s">
        <v>589</v>
      </c>
      <c r="O2924" s="22">
        <v>0</v>
      </c>
      <c r="P2924" s="22">
        <v>1</v>
      </c>
      <c r="Q2924" s="22">
        <v>0</v>
      </c>
      <c r="R2924">
        <f>IFERROR(IF(I2924=1,VLOOKUP(F2924,Lookup!$A$2:$B$15,2,FALSE),0),0.5)</f>
        <v>0.5</v>
      </c>
      <c r="S2924">
        <f>IF(K2924=1,1,IFERROR(IF(H2924="pass",VLOOKUP(F2924,[1]Lookup!$D$2:$E$26,2,FALSE),0),1.6))</f>
        <v>0</v>
      </c>
      <c r="T2924" s="6">
        <v>0</v>
      </c>
      <c r="U2924" s="6">
        <f t="shared" si="45"/>
        <v>0.5</v>
      </c>
      <c r="V2924" t="s">
        <v>478</v>
      </c>
    </row>
    <row r="2925" spans="1:22" hidden="1">
      <c r="A2925">
        <v>2882</v>
      </c>
      <c r="B2925" s="22">
        <v>1</v>
      </c>
      <c r="C2925" s="22" t="s">
        <v>28</v>
      </c>
      <c r="D2925" s="22" t="s">
        <v>11</v>
      </c>
      <c r="E2925" s="22">
        <v>1</v>
      </c>
      <c r="F2925" s="22">
        <v>99</v>
      </c>
      <c r="G2925" s="22" t="s">
        <v>2752</v>
      </c>
      <c r="H2925" s="22" t="s">
        <v>587</v>
      </c>
      <c r="I2925" s="22">
        <v>1</v>
      </c>
      <c r="J2925" s="22">
        <v>0</v>
      </c>
      <c r="K2925" s="22">
        <v>0</v>
      </c>
      <c r="L2925" s="22">
        <v>0</v>
      </c>
      <c r="M2925" s="22" t="s">
        <v>1294</v>
      </c>
      <c r="N2925" s="22" t="s">
        <v>589</v>
      </c>
      <c r="O2925" s="22">
        <v>0</v>
      </c>
      <c r="P2925" s="22">
        <v>1</v>
      </c>
      <c r="Q2925" s="22">
        <v>0</v>
      </c>
      <c r="R2925">
        <f>IFERROR(IF(I2925=1,VLOOKUP(F2925,Lookup!$A$2:$B$15,2,FALSE),0),0.5)</f>
        <v>3.3</v>
      </c>
      <c r="S2925">
        <f>IF(K2925=1,1,IFERROR(IF(H2925="pass",VLOOKUP(F2925,[1]Lookup!$D$2:$E$26,2,FALSE),0),1.6))</f>
        <v>0</v>
      </c>
      <c r="T2925" s="6">
        <v>0</v>
      </c>
      <c r="U2925" s="6">
        <f t="shared" si="45"/>
        <v>3.3</v>
      </c>
      <c r="V2925" t="s">
        <v>419</v>
      </c>
    </row>
    <row r="2926" spans="1:22" hidden="1">
      <c r="A2926">
        <v>2894</v>
      </c>
      <c r="B2926" s="22">
        <v>1</v>
      </c>
      <c r="C2926" s="22" t="s">
        <v>11</v>
      </c>
      <c r="D2926" s="22" t="s">
        <v>28</v>
      </c>
      <c r="E2926" s="22">
        <v>48</v>
      </c>
      <c r="F2926" s="22">
        <v>52</v>
      </c>
      <c r="G2926" s="22" t="s">
        <v>2760</v>
      </c>
      <c r="H2926" s="22" t="s">
        <v>587</v>
      </c>
      <c r="I2926" s="22">
        <v>1</v>
      </c>
      <c r="J2926" s="22">
        <v>0</v>
      </c>
      <c r="K2926" s="22">
        <v>0</v>
      </c>
      <c r="L2926" s="22">
        <v>0</v>
      </c>
      <c r="M2926" s="22" t="s">
        <v>2648</v>
      </c>
      <c r="N2926" s="22" t="s">
        <v>589</v>
      </c>
      <c r="O2926" s="22">
        <v>0</v>
      </c>
      <c r="P2926" s="22">
        <v>1</v>
      </c>
      <c r="Q2926" s="22">
        <v>0</v>
      </c>
      <c r="R2926">
        <f>IFERROR(IF(I2926=1,VLOOKUP(F2926,Lookup!$A$2:$B$15,2,FALSE),0),0.5)</f>
        <v>0.5</v>
      </c>
      <c r="S2926">
        <f>IF(K2926=1,1,IFERROR(IF(H2926="pass",VLOOKUP(F2926,[1]Lookup!$D$2:$E$26,2,FALSE),0),1.6))</f>
        <v>0</v>
      </c>
      <c r="T2926" s="6">
        <v>0</v>
      </c>
      <c r="U2926" s="6">
        <f t="shared" si="45"/>
        <v>0.5</v>
      </c>
      <c r="V2926" t="s">
        <v>478</v>
      </c>
    </row>
    <row r="2927" spans="1:22" hidden="1">
      <c r="A2927">
        <v>2896</v>
      </c>
      <c r="B2927" s="22">
        <v>1</v>
      </c>
      <c r="C2927" s="22" t="s">
        <v>11</v>
      </c>
      <c r="D2927" s="22" t="s">
        <v>28</v>
      </c>
      <c r="E2927" s="22">
        <v>47</v>
      </c>
      <c r="F2927" s="22">
        <v>53</v>
      </c>
      <c r="G2927" s="22" t="s">
        <v>2761</v>
      </c>
      <c r="H2927" s="22" t="s">
        <v>587</v>
      </c>
      <c r="I2927" s="22">
        <v>1</v>
      </c>
      <c r="J2927" s="22">
        <v>0</v>
      </c>
      <c r="K2927" s="22">
        <v>0</v>
      </c>
      <c r="L2927" s="22">
        <v>0</v>
      </c>
      <c r="M2927" s="22" t="s">
        <v>2648</v>
      </c>
      <c r="N2927" s="22" t="s">
        <v>589</v>
      </c>
      <c r="O2927" s="22">
        <v>0</v>
      </c>
      <c r="P2927" s="22">
        <v>1</v>
      </c>
      <c r="Q2927" s="22">
        <v>0</v>
      </c>
      <c r="R2927">
        <f>IFERROR(IF(I2927=1,VLOOKUP(F2927,Lookup!$A$2:$B$15,2,FALSE),0),0.5)</f>
        <v>0.5</v>
      </c>
      <c r="S2927">
        <f>IF(K2927=1,1,IFERROR(IF(H2927="pass",VLOOKUP(F2927,[1]Lookup!$D$2:$E$26,2,FALSE),0),1.6))</f>
        <v>0</v>
      </c>
      <c r="T2927" s="6">
        <v>0</v>
      </c>
      <c r="U2927" s="6">
        <f t="shared" si="45"/>
        <v>0.5</v>
      </c>
      <c r="V2927" t="s">
        <v>478</v>
      </c>
    </row>
    <row r="2928" spans="1:22" hidden="1">
      <c r="A2928">
        <v>3</v>
      </c>
      <c r="B2928" s="30">
        <v>2</v>
      </c>
      <c r="C2928" s="30" t="s">
        <v>18</v>
      </c>
      <c r="D2928" s="30" t="s">
        <v>22</v>
      </c>
      <c r="E2928" s="30">
        <v>55</v>
      </c>
      <c r="F2928" s="30">
        <v>45</v>
      </c>
      <c r="G2928" s="30" t="s">
        <v>2831</v>
      </c>
      <c r="H2928" s="30" t="s">
        <v>587</v>
      </c>
      <c r="I2928" s="30">
        <v>1</v>
      </c>
      <c r="J2928" s="30">
        <v>0</v>
      </c>
      <c r="K2928" s="30">
        <v>0</v>
      </c>
      <c r="L2928" s="30">
        <v>0</v>
      </c>
      <c r="M2928" s="30" t="s">
        <v>1148</v>
      </c>
      <c r="N2928" s="30" t="s">
        <v>589</v>
      </c>
      <c r="O2928" s="22">
        <v>0</v>
      </c>
      <c r="P2928" s="22">
        <v>1</v>
      </c>
      <c r="Q2928" s="22">
        <v>0</v>
      </c>
      <c r="R2928">
        <f>IFERROR(IF(I2928=1,VLOOKUP(F2928,Lookup!$A$2:$B$15,2,FALSE),0),0.5)</f>
        <v>0.5</v>
      </c>
      <c r="S2928">
        <f>IF(K2928=1,1,IFERROR(IF(H2928="pass",VLOOKUP(F2928,[1]Lookup!$D$2:$E$26,2,FALSE),0),1.6))</f>
        <v>0</v>
      </c>
      <c r="T2928" s="6">
        <v>0</v>
      </c>
      <c r="U2928" s="6">
        <f t="shared" si="45"/>
        <v>0.5</v>
      </c>
      <c r="V2928" t="s">
        <v>161</v>
      </c>
    </row>
    <row r="2929" spans="1:22" hidden="1">
      <c r="A2929">
        <v>6</v>
      </c>
      <c r="B2929" s="30">
        <v>2</v>
      </c>
      <c r="C2929" s="30" t="s">
        <v>18</v>
      </c>
      <c r="D2929" s="30" t="s">
        <v>22</v>
      </c>
      <c r="E2929" s="30">
        <v>22</v>
      </c>
      <c r="F2929" s="30">
        <v>78</v>
      </c>
      <c r="G2929" s="30" t="s">
        <v>2834</v>
      </c>
      <c r="H2929" s="30" t="s">
        <v>587</v>
      </c>
      <c r="I2929" s="30">
        <v>1</v>
      </c>
      <c r="J2929" s="30">
        <v>0</v>
      </c>
      <c r="K2929" s="30">
        <v>0</v>
      </c>
      <c r="L2929" s="30">
        <v>0</v>
      </c>
      <c r="M2929" s="30" t="s">
        <v>1148</v>
      </c>
      <c r="N2929" s="30" t="s">
        <v>589</v>
      </c>
      <c r="O2929" s="22">
        <v>0</v>
      </c>
      <c r="P2929" s="22">
        <v>1</v>
      </c>
      <c r="Q2929" s="22">
        <v>0</v>
      </c>
      <c r="R2929">
        <f>IFERROR(IF(I2929=1,VLOOKUP(F2929,Lookup!$A$2:$B$15,2,FALSE),0),0.5)</f>
        <v>0.5</v>
      </c>
      <c r="S2929">
        <f>IF(K2929=1,1,IFERROR(IF(H2929="pass",VLOOKUP(F2929,[1]Lookup!$D$2:$E$26,2,FALSE),0),1.6))</f>
        <v>0</v>
      </c>
      <c r="T2929" s="6">
        <v>0</v>
      </c>
      <c r="U2929" s="6">
        <f t="shared" si="45"/>
        <v>0.5</v>
      </c>
      <c r="V2929" t="s">
        <v>161</v>
      </c>
    </row>
    <row r="2930" spans="1:22" hidden="1">
      <c r="A2930">
        <v>9</v>
      </c>
      <c r="B2930" s="30">
        <v>2</v>
      </c>
      <c r="C2930" s="30" t="s">
        <v>22</v>
      </c>
      <c r="D2930" s="30" t="s">
        <v>18</v>
      </c>
      <c r="E2930" s="30">
        <v>73</v>
      </c>
      <c r="F2930" s="30">
        <v>27</v>
      </c>
      <c r="G2930" s="30" t="s">
        <v>2837</v>
      </c>
      <c r="H2930" s="30" t="s">
        <v>587</v>
      </c>
      <c r="I2930" s="30">
        <v>1</v>
      </c>
      <c r="J2930" s="30">
        <v>0</v>
      </c>
      <c r="K2930" s="30">
        <v>0</v>
      </c>
      <c r="L2930" s="30">
        <v>0</v>
      </c>
      <c r="M2930" s="30" t="s">
        <v>2259</v>
      </c>
      <c r="N2930" s="30" t="s">
        <v>589</v>
      </c>
      <c r="O2930" s="22">
        <v>0</v>
      </c>
      <c r="P2930" s="22">
        <v>1</v>
      </c>
      <c r="Q2930" s="22">
        <v>0</v>
      </c>
      <c r="R2930">
        <f>IFERROR(IF(I2930=1,VLOOKUP(F2930,Lookup!$A$2:$B$15,2,FALSE),0),0.5)</f>
        <v>0.5</v>
      </c>
      <c r="S2930">
        <f>IF(K2930=1,1,IFERROR(IF(H2930="pass",VLOOKUP(F2930,[1]Lookup!$D$2:$E$26,2,FALSE),0),1.6))</f>
        <v>0</v>
      </c>
      <c r="T2930" s="6">
        <v>0</v>
      </c>
      <c r="U2930" s="6">
        <f t="shared" si="45"/>
        <v>0.5</v>
      </c>
      <c r="V2930" t="s">
        <v>515</v>
      </c>
    </row>
    <row r="2931" spans="1:22" hidden="1">
      <c r="A2931">
        <v>12</v>
      </c>
      <c r="B2931" s="30">
        <v>2</v>
      </c>
      <c r="C2931" s="30" t="s">
        <v>18</v>
      </c>
      <c r="D2931" s="30" t="s">
        <v>22</v>
      </c>
      <c r="E2931" s="30">
        <v>48</v>
      </c>
      <c r="F2931" s="30">
        <v>52</v>
      </c>
      <c r="G2931" s="30" t="s">
        <v>2840</v>
      </c>
      <c r="H2931" s="30" t="s">
        <v>587</v>
      </c>
      <c r="I2931" s="30">
        <v>1</v>
      </c>
      <c r="J2931" s="30">
        <v>0</v>
      </c>
      <c r="K2931" s="30">
        <v>0</v>
      </c>
      <c r="L2931" s="30">
        <v>0</v>
      </c>
      <c r="M2931" s="30" t="s">
        <v>1130</v>
      </c>
      <c r="N2931" s="30" t="s">
        <v>589</v>
      </c>
      <c r="O2931" s="22">
        <v>0</v>
      </c>
      <c r="P2931" s="22">
        <v>1</v>
      </c>
      <c r="Q2931" s="22">
        <v>0</v>
      </c>
      <c r="R2931">
        <f>IFERROR(IF(I2931=1,VLOOKUP(F2931,Lookup!$A$2:$B$15,2,FALSE),0),0.5)</f>
        <v>0.5</v>
      </c>
      <c r="S2931">
        <f>IF(K2931=1,1,IFERROR(IF(H2931="pass",VLOOKUP(F2931,[1]Lookup!$D$2:$E$26,2,FALSE),0),1.6))</f>
        <v>0</v>
      </c>
      <c r="T2931" s="6">
        <v>0</v>
      </c>
      <c r="U2931" s="6">
        <f t="shared" si="45"/>
        <v>0.5</v>
      </c>
      <c r="V2931" t="s">
        <v>131</v>
      </c>
    </row>
    <row r="2932" spans="1:22" hidden="1">
      <c r="A2932">
        <v>15</v>
      </c>
      <c r="B2932" s="30">
        <v>2</v>
      </c>
      <c r="C2932" s="30" t="s">
        <v>18</v>
      </c>
      <c r="D2932" s="30" t="s">
        <v>22</v>
      </c>
      <c r="E2932" s="30">
        <v>16</v>
      </c>
      <c r="F2932" s="30">
        <v>84</v>
      </c>
      <c r="G2932" s="30" t="s">
        <v>2843</v>
      </c>
      <c r="H2932" s="30" t="s">
        <v>587</v>
      </c>
      <c r="I2932" s="30">
        <v>1</v>
      </c>
      <c r="J2932" s="30">
        <v>0</v>
      </c>
      <c r="K2932" s="30">
        <v>0</v>
      </c>
      <c r="L2932" s="30">
        <v>0</v>
      </c>
      <c r="M2932" s="30" t="s">
        <v>1130</v>
      </c>
      <c r="N2932" s="30" t="s">
        <v>589</v>
      </c>
      <c r="O2932" s="22">
        <v>0</v>
      </c>
      <c r="P2932" s="22">
        <v>1</v>
      </c>
      <c r="Q2932" s="22">
        <v>0</v>
      </c>
      <c r="R2932">
        <f>IFERROR(IF(I2932=1,VLOOKUP(F2932,Lookup!$A$2:$B$15,2,FALSE),0),0.5)</f>
        <v>0.5</v>
      </c>
      <c r="S2932">
        <f>IF(K2932=1,1,IFERROR(IF(H2932="pass",VLOOKUP(F2932,[1]Lookup!$D$2:$E$26,2,FALSE),0),1.6))</f>
        <v>0</v>
      </c>
      <c r="T2932" s="6">
        <v>0</v>
      </c>
      <c r="U2932" s="6">
        <f t="shared" si="45"/>
        <v>0.5</v>
      </c>
      <c r="V2932" t="s">
        <v>131</v>
      </c>
    </row>
    <row r="2933" spans="1:22" hidden="1">
      <c r="A2933">
        <v>19</v>
      </c>
      <c r="B2933" s="30">
        <v>2</v>
      </c>
      <c r="C2933" s="30" t="s">
        <v>22</v>
      </c>
      <c r="D2933" s="30" t="s">
        <v>18</v>
      </c>
      <c r="E2933" s="30">
        <v>62</v>
      </c>
      <c r="F2933" s="30">
        <v>38</v>
      </c>
      <c r="G2933" s="30" t="s">
        <v>2847</v>
      </c>
      <c r="H2933" s="30" t="s">
        <v>587</v>
      </c>
      <c r="I2933" s="30">
        <v>1</v>
      </c>
      <c r="J2933" s="30">
        <v>0</v>
      </c>
      <c r="K2933" s="30">
        <v>0</v>
      </c>
      <c r="L2933" s="30">
        <v>0</v>
      </c>
      <c r="M2933" s="30" t="s">
        <v>2259</v>
      </c>
      <c r="N2933" s="30" t="s">
        <v>589</v>
      </c>
      <c r="O2933" s="22">
        <v>0</v>
      </c>
      <c r="P2933" s="22">
        <v>1</v>
      </c>
      <c r="Q2933" s="22">
        <v>0</v>
      </c>
      <c r="R2933">
        <f>IFERROR(IF(I2933=1,VLOOKUP(F2933,Lookup!$A$2:$B$15,2,FALSE),0),0.5)</f>
        <v>0.5</v>
      </c>
      <c r="S2933">
        <f>IF(K2933=1,1,IFERROR(IF(H2933="pass",VLOOKUP(F2933,[1]Lookup!$D$2:$E$26,2,FALSE),0),1.6))</f>
        <v>0</v>
      </c>
      <c r="T2933" s="6">
        <v>0</v>
      </c>
      <c r="U2933" s="6">
        <f t="shared" si="45"/>
        <v>0.5</v>
      </c>
      <c r="V2933" t="s">
        <v>515</v>
      </c>
    </row>
    <row r="2934" spans="1:22" hidden="1">
      <c r="A2934">
        <v>23</v>
      </c>
      <c r="B2934" s="30">
        <v>2</v>
      </c>
      <c r="C2934" s="30" t="s">
        <v>22</v>
      </c>
      <c r="D2934" s="30" t="s">
        <v>18</v>
      </c>
      <c r="E2934" s="30">
        <v>49</v>
      </c>
      <c r="F2934" s="30">
        <v>51</v>
      </c>
      <c r="G2934" s="30" t="s">
        <v>2853</v>
      </c>
      <c r="H2934" s="30" t="s">
        <v>587</v>
      </c>
      <c r="I2934" s="30">
        <v>1</v>
      </c>
      <c r="J2934" s="30">
        <v>0</v>
      </c>
      <c r="K2934" s="30">
        <v>0</v>
      </c>
      <c r="L2934" s="30">
        <v>0</v>
      </c>
      <c r="M2934" s="30" t="s">
        <v>2228</v>
      </c>
      <c r="N2934" s="30" t="s">
        <v>589</v>
      </c>
      <c r="O2934" s="22">
        <v>0</v>
      </c>
      <c r="P2934" s="22">
        <v>1</v>
      </c>
      <c r="Q2934" s="22">
        <v>0</v>
      </c>
      <c r="R2934">
        <f>IFERROR(IF(I2934=1,VLOOKUP(F2934,Lookup!$A$2:$B$15,2,FALSE),0),0.5)</f>
        <v>0.5</v>
      </c>
      <c r="S2934">
        <f>IF(K2934=1,1,IFERROR(IF(H2934="pass",VLOOKUP(F2934,[1]Lookup!$D$2:$E$26,2,FALSE),0),1.6))</f>
        <v>0</v>
      </c>
      <c r="T2934" s="6">
        <v>0</v>
      </c>
      <c r="U2934" s="6">
        <f t="shared" si="45"/>
        <v>0.5</v>
      </c>
      <c r="V2934" t="s">
        <v>459</v>
      </c>
    </row>
    <row r="2935" spans="1:22" hidden="1">
      <c r="A2935">
        <v>24</v>
      </c>
      <c r="B2935" s="30">
        <v>2</v>
      </c>
      <c r="C2935" s="30" t="s">
        <v>18</v>
      </c>
      <c r="D2935" s="30" t="s">
        <v>22</v>
      </c>
      <c r="E2935" s="30">
        <v>80</v>
      </c>
      <c r="F2935" s="30">
        <v>20</v>
      </c>
      <c r="G2935" s="30" t="s">
        <v>2854</v>
      </c>
      <c r="H2935" s="30" t="s">
        <v>587</v>
      </c>
      <c r="I2935" s="30">
        <v>1</v>
      </c>
      <c r="J2935" s="30">
        <v>0</v>
      </c>
      <c r="K2935" s="30">
        <v>0</v>
      </c>
      <c r="L2935" s="30">
        <v>0</v>
      </c>
      <c r="M2935" s="30" t="s">
        <v>1148</v>
      </c>
      <c r="N2935" s="30" t="s">
        <v>589</v>
      </c>
      <c r="O2935" s="22">
        <v>0</v>
      </c>
      <c r="P2935" s="22">
        <v>1</v>
      </c>
      <c r="Q2935" s="22">
        <v>0</v>
      </c>
      <c r="R2935">
        <f>IFERROR(IF(I2935=1,VLOOKUP(F2935,Lookup!$A$2:$B$15,2,FALSE),0),0.5)</f>
        <v>0.5</v>
      </c>
      <c r="S2935">
        <f>IF(K2935=1,1,IFERROR(IF(H2935="pass",VLOOKUP(F2935,[1]Lookup!$D$2:$E$26,2,FALSE),0),1.6))</f>
        <v>0</v>
      </c>
      <c r="T2935" s="6">
        <v>0</v>
      </c>
      <c r="U2935" s="6">
        <f t="shared" si="45"/>
        <v>0.5</v>
      </c>
      <c r="V2935" t="s">
        <v>161</v>
      </c>
    </row>
    <row r="2936" spans="1:22" hidden="1">
      <c r="A2936">
        <v>27</v>
      </c>
      <c r="B2936" s="30">
        <v>2</v>
      </c>
      <c r="C2936" s="30" t="s">
        <v>22</v>
      </c>
      <c r="D2936" s="30" t="s">
        <v>18</v>
      </c>
      <c r="E2936" s="30">
        <v>64</v>
      </c>
      <c r="F2936" s="30">
        <v>36</v>
      </c>
      <c r="G2936" s="30" t="s">
        <v>2857</v>
      </c>
      <c r="H2936" s="30" t="s">
        <v>587</v>
      </c>
      <c r="I2936" s="30">
        <v>1</v>
      </c>
      <c r="J2936" s="30">
        <v>0</v>
      </c>
      <c r="K2936" s="30">
        <v>0</v>
      </c>
      <c r="L2936" s="30">
        <v>0</v>
      </c>
      <c r="M2936" s="30" t="s">
        <v>2228</v>
      </c>
      <c r="N2936" s="30" t="s">
        <v>589</v>
      </c>
      <c r="O2936" s="22">
        <v>0</v>
      </c>
      <c r="P2936" s="22">
        <v>1</v>
      </c>
      <c r="Q2936" s="22">
        <v>0</v>
      </c>
      <c r="R2936">
        <f>IFERROR(IF(I2936=1,VLOOKUP(F2936,Lookup!$A$2:$B$15,2,FALSE),0),0.5)</f>
        <v>0.5</v>
      </c>
      <c r="S2936">
        <f>IF(K2936=1,1,IFERROR(IF(H2936="pass",VLOOKUP(F2936,[1]Lookup!$D$2:$E$26,2,FALSE),0),1.6))</f>
        <v>0</v>
      </c>
      <c r="T2936" s="6">
        <v>0</v>
      </c>
      <c r="U2936" s="6">
        <f t="shared" si="45"/>
        <v>0.5</v>
      </c>
      <c r="V2936" t="s">
        <v>459</v>
      </c>
    </row>
    <row r="2937" spans="1:22" hidden="1">
      <c r="A2937">
        <v>29</v>
      </c>
      <c r="B2937" s="30">
        <v>2</v>
      </c>
      <c r="C2937" s="30" t="s">
        <v>22</v>
      </c>
      <c r="D2937" s="30" t="s">
        <v>18</v>
      </c>
      <c r="E2937" s="30">
        <v>58</v>
      </c>
      <c r="F2937" s="30">
        <v>42</v>
      </c>
      <c r="G2937" s="30" t="s">
        <v>2859</v>
      </c>
      <c r="H2937" s="30" t="s">
        <v>587</v>
      </c>
      <c r="I2937" s="30">
        <v>0</v>
      </c>
      <c r="J2937" s="30">
        <v>1</v>
      </c>
      <c r="K2937" s="30">
        <v>0</v>
      </c>
      <c r="L2937" s="30">
        <v>0</v>
      </c>
      <c r="M2937" s="30" t="s">
        <v>2320</v>
      </c>
      <c r="N2937" s="30" t="s">
        <v>589</v>
      </c>
      <c r="O2937" s="22">
        <v>0</v>
      </c>
      <c r="P2937" s="22">
        <v>0</v>
      </c>
      <c r="Q2937" s="22">
        <v>0</v>
      </c>
      <c r="R2937">
        <f>IFERROR(IF(I2937=1,VLOOKUP(F2937,Lookup!$A$2:$B$15,2,FALSE),0),0.5)</f>
        <v>0</v>
      </c>
      <c r="S2937">
        <f>IF(K2937=1,1,IFERROR(IF(H2937="pass",VLOOKUP(F2937,[1]Lookup!$D$2:$E$26,2,FALSE),0),1.6))</f>
        <v>0</v>
      </c>
      <c r="T2937" s="6">
        <v>0</v>
      </c>
      <c r="U2937" s="6">
        <f t="shared" si="45"/>
        <v>0</v>
      </c>
      <c r="V2937" t="s">
        <v>398</v>
      </c>
    </row>
    <row r="2938" spans="1:22" hidden="1">
      <c r="A2938">
        <v>30</v>
      </c>
      <c r="B2938" s="30">
        <v>2</v>
      </c>
      <c r="C2938" s="30" t="s">
        <v>22</v>
      </c>
      <c r="D2938" s="30" t="s">
        <v>18</v>
      </c>
      <c r="E2938" s="30">
        <v>55</v>
      </c>
      <c r="F2938" s="30">
        <v>45</v>
      </c>
      <c r="G2938" s="30" t="s">
        <v>2860</v>
      </c>
      <c r="H2938" s="30" t="s">
        <v>587</v>
      </c>
      <c r="I2938" s="30">
        <v>1</v>
      </c>
      <c r="J2938" s="30">
        <v>0</v>
      </c>
      <c r="K2938" s="30">
        <v>0</v>
      </c>
      <c r="L2938" s="30">
        <v>0</v>
      </c>
      <c r="M2938" s="30" t="s">
        <v>2320</v>
      </c>
      <c r="N2938" s="30" t="s">
        <v>589</v>
      </c>
      <c r="O2938" s="22">
        <v>0</v>
      </c>
      <c r="P2938" s="22">
        <v>1</v>
      </c>
      <c r="Q2938" s="22">
        <v>0</v>
      </c>
      <c r="R2938">
        <f>IFERROR(IF(I2938=1,VLOOKUP(F2938,Lookup!$A$2:$B$15,2,FALSE),0),0.5)</f>
        <v>0.5</v>
      </c>
      <c r="S2938">
        <f>IF(K2938=1,1,IFERROR(IF(H2938="pass",VLOOKUP(F2938,[1]Lookup!$D$2:$E$26,2,FALSE),0),1.6))</f>
        <v>0</v>
      </c>
      <c r="T2938" s="6">
        <v>0</v>
      </c>
      <c r="U2938" s="6">
        <f t="shared" si="45"/>
        <v>0.5</v>
      </c>
      <c r="V2938" t="s">
        <v>398</v>
      </c>
    </row>
    <row r="2939" spans="1:22" hidden="1">
      <c r="A2939">
        <v>31</v>
      </c>
      <c r="B2939" s="30">
        <v>2</v>
      </c>
      <c r="C2939" s="30" t="s">
        <v>18</v>
      </c>
      <c r="D2939" s="30" t="s">
        <v>22</v>
      </c>
      <c r="E2939" s="30">
        <v>51</v>
      </c>
      <c r="F2939" s="30">
        <v>49</v>
      </c>
      <c r="G2939" s="30" t="s">
        <v>2861</v>
      </c>
      <c r="H2939" s="30" t="s">
        <v>587</v>
      </c>
      <c r="I2939" s="30">
        <v>1</v>
      </c>
      <c r="J2939" s="30">
        <v>0</v>
      </c>
      <c r="K2939" s="30">
        <v>0</v>
      </c>
      <c r="L2939" s="30">
        <v>0</v>
      </c>
      <c r="M2939" s="30" t="s">
        <v>1130</v>
      </c>
      <c r="N2939" s="30" t="s">
        <v>589</v>
      </c>
      <c r="O2939" s="22">
        <v>0</v>
      </c>
      <c r="P2939" s="22">
        <v>1</v>
      </c>
      <c r="Q2939" s="22">
        <v>0</v>
      </c>
      <c r="R2939">
        <f>IFERROR(IF(I2939=1,VLOOKUP(F2939,Lookup!$A$2:$B$15,2,FALSE),0),0.5)</f>
        <v>0.5</v>
      </c>
      <c r="S2939">
        <f>IF(K2939=1,1,IFERROR(IF(H2939="pass",VLOOKUP(F2939,[1]Lookup!$D$2:$E$26,2,FALSE),0),1.6))</f>
        <v>0</v>
      </c>
      <c r="T2939" s="6">
        <v>0</v>
      </c>
      <c r="U2939" s="6">
        <f t="shared" si="45"/>
        <v>0.5</v>
      </c>
      <c r="V2939" t="s">
        <v>131</v>
      </c>
    </row>
    <row r="2940" spans="1:22" hidden="1">
      <c r="A2940">
        <v>32</v>
      </c>
      <c r="B2940" s="30">
        <v>2</v>
      </c>
      <c r="C2940" s="30" t="s">
        <v>18</v>
      </c>
      <c r="D2940" s="30" t="s">
        <v>22</v>
      </c>
      <c r="E2940" s="30">
        <v>41</v>
      </c>
      <c r="F2940" s="30">
        <v>59</v>
      </c>
      <c r="G2940" s="30" t="s">
        <v>2862</v>
      </c>
      <c r="H2940" s="30" t="s">
        <v>587</v>
      </c>
      <c r="I2940" s="30">
        <v>1</v>
      </c>
      <c r="J2940" s="30">
        <v>0</v>
      </c>
      <c r="K2940" s="30">
        <v>0</v>
      </c>
      <c r="L2940" s="30">
        <v>0</v>
      </c>
      <c r="M2940" s="30" t="s">
        <v>1130</v>
      </c>
      <c r="N2940" s="30" t="s">
        <v>589</v>
      </c>
      <c r="O2940" s="22">
        <v>0</v>
      </c>
      <c r="P2940" s="22">
        <v>1</v>
      </c>
      <c r="Q2940" s="22">
        <v>0</v>
      </c>
      <c r="R2940">
        <f>IFERROR(IF(I2940=1,VLOOKUP(F2940,Lookup!$A$2:$B$15,2,FALSE),0),0.5)</f>
        <v>0.5</v>
      </c>
      <c r="S2940">
        <f>IF(K2940=1,1,IFERROR(IF(H2940="pass",VLOOKUP(F2940,[1]Lookup!$D$2:$E$26,2,FALSE),0),1.6))</f>
        <v>0</v>
      </c>
      <c r="T2940" s="6">
        <v>0</v>
      </c>
      <c r="U2940" s="6">
        <f t="shared" si="45"/>
        <v>0.5</v>
      </c>
      <c r="V2940" t="s">
        <v>131</v>
      </c>
    </row>
    <row r="2941" spans="1:22" hidden="1">
      <c r="A2941">
        <v>34</v>
      </c>
      <c r="B2941" s="30">
        <v>2</v>
      </c>
      <c r="C2941" s="30" t="s">
        <v>18</v>
      </c>
      <c r="D2941" s="30" t="s">
        <v>22</v>
      </c>
      <c r="E2941" s="30">
        <v>30</v>
      </c>
      <c r="F2941" s="30">
        <v>70</v>
      </c>
      <c r="G2941" s="30" t="s">
        <v>2864</v>
      </c>
      <c r="H2941" s="30" t="s">
        <v>587</v>
      </c>
      <c r="I2941" s="30">
        <v>1</v>
      </c>
      <c r="J2941" s="30">
        <v>0</v>
      </c>
      <c r="K2941" s="30">
        <v>0</v>
      </c>
      <c r="L2941" s="30">
        <v>0</v>
      </c>
      <c r="M2941" s="30" t="s">
        <v>1130</v>
      </c>
      <c r="N2941" s="30" t="s">
        <v>589</v>
      </c>
      <c r="O2941" s="22">
        <v>0</v>
      </c>
      <c r="P2941" s="22">
        <v>1</v>
      </c>
      <c r="Q2941" s="22">
        <v>0</v>
      </c>
      <c r="R2941">
        <f>IFERROR(IF(I2941=1,VLOOKUP(F2941,Lookup!$A$2:$B$15,2,FALSE),0),0.5)</f>
        <v>0.5</v>
      </c>
      <c r="S2941">
        <f>IF(K2941=1,1,IFERROR(IF(H2941="pass",VLOOKUP(F2941,[1]Lookup!$D$2:$E$26,2,FALSE),0),1.6))</f>
        <v>0</v>
      </c>
      <c r="T2941" s="6">
        <v>0</v>
      </c>
      <c r="U2941" s="6">
        <f t="shared" si="45"/>
        <v>0.5</v>
      </c>
      <c r="V2941" t="s">
        <v>131</v>
      </c>
    </row>
    <row r="2942" spans="1:22" hidden="1">
      <c r="A2942">
        <v>35</v>
      </c>
      <c r="B2942" s="30">
        <v>2</v>
      </c>
      <c r="C2942" s="30" t="s">
        <v>18</v>
      </c>
      <c r="D2942" s="30" t="s">
        <v>22</v>
      </c>
      <c r="E2942" s="30">
        <v>22</v>
      </c>
      <c r="F2942" s="30">
        <v>78</v>
      </c>
      <c r="G2942" s="30" t="s">
        <v>2865</v>
      </c>
      <c r="H2942" s="30" t="s">
        <v>2866</v>
      </c>
      <c r="I2942" s="30">
        <v>0</v>
      </c>
      <c r="J2942" s="30">
        <v>1</v>
      </c>
      <c r="K2942" s="30">
        <v>0</v>
      </c>
      <c r="L2942" s="30">
        <v>0</v>
      </c>
      <c r="M2942" s="30" t="s">
        <v>1133</v>
      </c>
      <c r="N2942" s="30" t="s">
        <v>589</v>
      </c>
      <c r="O2942" s="22">
        <v>0</v>
      </c>
      <c r="P2942" s="22">
        <v>0</v>
      </c>
      <c r="Q2942" s="22">
        <v>0</v>
      </c>
      <c r="R2942">
        <f>IFERROR(IF(I2942=1,VLOOKUP(F2942,Lookup!$A$2:$B$15,2,FALSE),0),0.5)</f>
        <v>0</v>
      </c>
      <c r="S2942">
        <f>IF(K2942=1,1,IFERROR(IF(H2942="pass",VLOOKUP(F2942,[1]Lookup!$D$2:$E$26,2,FALSE),0),1.6))</f>
        <v>0</v>
      </c>
      <c r="T2942" s="6">
        <v>0</v>
      </c>
      <c r="U2942" s="6">
        <f t="shared" si="45"/>
        <v>0</v>
      </c>
      <c r="V2942" t="s">
        <v>58</v>
      </c>
    </row>
    <row r="2943" spans="1:22" hidden="1">
      <c r="A2943">
        <v>41</v>
      </c>
      <c r="B2943" s="30">
        <v>2</v>
      </c>
      <c r="C2943" s="30" t="s">
        <v>22</v>
      </c>
      <c r="D2943" s="30" t="s">
        <v>18</v>
      </c>
      <c r="E2943" s="30">
        <v>10</v>
      </c>
      <c r="F2943" s="30">
        <v>90</v>
      </c>
      <c r="G2943" s="30" t="s">
        <v>2872</v>
      </c>
      <c r="H2943" s="30" t="s">
        <v>587</v>
      </c>
      <c r="I2943" s="30">
        <v>1</v>
      </c>
      <c r="J2943" s="30">
        <v>0</v>
      </c>
      <c r="K2943" s="30">
        <v>0</v>
      </c>
      <c r="L2943" s="30">
        <v>0</v>
      </c>
      <c r="M2943" s="30" t="s">
        <v>2228</v>
      </c>
      <c r="N2943" s="30" t="s">
        <v>589</v>
      </c>
      <c r="O2943" s="22">
        <v>0</v>
      </c>
      <c r="P2943" s="22">
        <v>1</v>
      </c>
      <c r="Q2943" s="22">
        <v>0</v>
      </c>
      <c r="R2943">
        <f>IFERROR(IF(I2943=1,VLOOKUP(F2943,Lookup!$A$2:$B$15,2,FALSE),0),0.5)</f>
        <v>0.8</v>
      </c>
      <c r="S2943">
        <f>IF(K2943=1,1,IFERROR(IF(H2943="pass",VLOOKUP(F2943,[1]Lookup!$D$2:$E$26,2,FALSE),0),1.6))</f>
        <v>0</v>
      </c>
      <c r="T2943" s="6">
        <v>0</v>
      </c>
      <c r="U2943" s="6">
        <f t="shared" si="45"/>
        <v>0.8</v>
      </c>
      <c r="V2943" t="s">
        <v>459</v>
      </c>
    </row>
    <row r="2944" spans="1:22" hidden="1">
      <c r="A2944">
        <v>44</v>
      </c>
      <c r="B2944" s="30">
        <v>2</v>
      </c>
      <c r="C2944" s="30" t="s">
        <v>18</v>
      </c>
      <c r="D2944" s="30" t="s">
        <v>22</v>
      </c>
      <c r="E2944" s="30">
        <v>67</v>
      </c>
      <c r="F2944" s="30">
        <v>33</v>
      </c>
      <c r="G2944" s="30" t="s">
        <v>2875</v>
      </c>
      <c r="H2944" s="30" t="s">
        <v>587</v>
      </c>
      <c r="I2944" s="30">
        <v>1</v>
      </c>
      <c r="J2944" s="30">
        <v>0</v>
      </c>
      <c r="K2944" s="30">
        <v>0</v>
      </c>
      <c r="L2944" s="30">
        <v>0</v>
      </c>
      <c r="M2944" s="30" t="s">
        <v>1148</v>
      </c>
      <c r="N2944" s="30" t="s">
        <v>589</v>
      </c>
      <c r="O2944" s="22">
        <v>0</v>
      </c>
      <c r="P2944" s="22">
        <v>1</v>
      </c>
      <c r="Q2944" s="22">
        <v>0</v>
      </c>
      <c r="R2944">
        <f>IFERROR(IF(I2944=1,VLOOKUP(F2944,Lookup!$A$2:$B$15,2,FALSE),0),0.5)</f>
        <v>0.5</v>
      </c>
      <c r="S2944">
        <f>IF(K2944=1,1,IFERROR(IF(H2944="pass",VLOOKUP(F2944,[1]Lookup!$D$2:$E$26,2,FALSE),0),1.6))</f>
        <v>0</v>
      </c>
      <c r="T2944" s="6">
        <v>0</v>
      </c>
      <c r="U2944" s="6">
        <f t="shared" si="45"/>
        <v>0.5</v>
      </c>
      <c r="V2944" t="s">
        <v>161</v>
      </c>
    </row>
    <row r="2945" spans="1:22" hidden="1">
      <c r="A2945">
        <v>51</v>
      </c>
      <c r="B2945" s="30">
        <v>2</v>
      </c>
      <c r="C2945" s="30" t="s">
        <v>22</v>
      </c>
      <c r="D2945" s="30" t="s">
        <v>18</v>
      </c>
      <c r="E2945" s="30">
        <v>62</v>
      </c>
      <c r="F2945" s="30">
        <v>38</v>
      </c>
      <c r="G2945" s="30" t="s">
        <v>2883</v>
      </c>
      <c r="H2945" s="30" t="s">
        <v>587</v>
      </c>
      <c r="I2945" s="30">
        <v>1</v>
      </c>
      <c r="J2945" s="30">
        <v>0</v>
      </c>
      <c r="K2945" s="30">
        <v>0</v>
      </c>
      <c r="L2945" s="30">
        <v>0</v>
      </c>
      <c r="M2945" s="30" t="s">
        <v>2228</v>
      </c>
      <c r="N2945" s="30" t="s">
        <v>589</v>
      </c>
      <c r="O2945" s="22">
        <v>0</v>
      </c>
      <c r="P2945" s="22">
        <v>1</v>
      </c>
      <c r="Q2945" s="22">
        <v>0</v>
      </c>
      <c r="R2945">
        <f>IFERROR(IF(I2945=1,VLOOKUP(F2945,Lookup!$A$2:$B$15,2,FALSE),0),0.5)</f>
        <v>0.5</v>
      </c>
      <c r="S2945">
        <f>IF(K2945=1,1,IFERROR(IF(H2945="pass",VLOOKUP(F2945,[1]Lookup!$D$2:$E$26,2,FALSE),0),1.6))</f>
        <v>0</v>
      </c>
      <c r="T2945" s="6">
        <v>0</v>
      </c>
      <c r="U2945" s="6">
        <f t="shared" si="45"/>
        <v>0.5</v>
      </c>
      <c r="V2945" t="s">
        <v>459</v>
      </c>
    </row>
    <row r="2946" spans="1:22" hidden="1">
      <c r="A2946">
        <v>54</v>
      </c>
      <c r="B2946" s="30">
        <v>2</v>
      </c>
      <c r="C2946" s="30" t="s">
        <v>22</v>
      </c>
      <c r="D2946" s="30" t="s">
        <v>18</v>
      </c>
      <c r="E2946" s="30">
        <v>49</v>
      </c>
      <c r="F2946" s="30">
        <v>51</v>
      </c>
      <c r="G2946" s="30" t="s">
        <v>2886</v>
      </c>
      <c r="H2946" s="30" t="s">
        <v>587</v>
      </c>
      <c r="I2946" s="30">
        <v>1</v>
      </c>
      <c r="J2946" s="30">
        <v>0</v>
      </c>
      <c r="K2946" s="30">
        <v>0</v>
      </c>
      <c r="L2946" s="30">
        <v>0</v>
      </c>
      <c r="M2946" s="30" t="s">
        <v>2259</v>
      </c>
      <c r="N2946" s="30" t="s">
        <v>589</v>
      </c>
      <c r="O2946" s="22">
        <v>0</v>
      </c>
      <c r="P2946" s="22">
        <v>1</v>
      </c>
      <c r="Q2946" s="22">
        <v>0</v>
      </c>
      <c r="R2946">
        <f>IFERROR(IF(I2946=1,VLOOKUP(F2946,Lookup!$A$2:$B$15,2,FALSE),0),0.5)</f>
        <v>0.5</v>
      </c>
      <c r="S2946">
        <f>IF(K2946=1,1,IFERROR(IF(H2946="pass",VLOOKUP(F2946,[1]Lookup!$D$2:$E$26,2,FALSE),0),1.6))</f>
        <v>0</v>
      </c>
      <c r="T2946" s="6">
        <v>0</v>
      </c>
      <c r="U2946" s="6">
        <f t="shared" si="45"/>
        <v>0.5</v>
      </c>
      <c r="V2946" t="s">
        <v>515</v>
      </c>
    </row>
    <row r="2947" spans="1:22" hidden="1">
      <c r="A2947">
        <v>56</v>
      </c>
      <c r="B2947" s="30">
        <v>2</v>
      </c>
      <c r="C2947" s="30" t="s">
        <v>18</v>
      </c>
      <c r="D2947" s="30" t="s">
        <v>22</v>
      </c>
      <c r="E2947" s="30">
        <v>85</v>
      </c>
      <c r="F2947" s="30">
        <v>15</v>
      </c>
      <c r="G2947" s="30" t="s">
        <v>2888</v>
      </c>
      <c r="H2947" s="30" t="s">
        <v>587</v>
      </c>
      <c r="I2947" s="30">
        <v>1</v>
      </c>
      <c r="J2947" s="30">
        <v>0</v>
      </c>
      <c r="K2947" s="30">
        <v>0</v>
      </c>
      <c r="L2947" s="30">
        <v>0</v>
      </c>
      <c r="M2947" s="30" t="s">
        <v>1130</v>
      </c>
      <c r="N2947" s="30" t="s">
        <v>589</v>
      </c>
      <c r="O2947" s="22">
        <v>0</v>
      </c>
      <c r="P2947" s="22">
        <v>1</v>
      </c>
      <c r="Q2947" s="22">
        <v>0</v>
      </c>
      <c r="R2947">
        <f>IFERROR(IF(I2947=1,VLOOKUP(F2947,Lookup!$A$2:$B$15,2,FALSE),0),0.5)</f>
        <v>0.5</v>
      </c>
      <c r="S2947">
        <f>IF(K2947=1,1,IFERROR(IF(H2947="pass",VLOOKUP(F2947,[1]Lookup!$D$2:$E$26,2,FALSE),0),1.6))</f>
        <v>0</v>
      </c>
      <c r="T2947" s="6">
        <v>0</v>
      </c>
      <c r="U2947" s="6">
        <f t="shared" ref="U2947:U3010" si="46">R2947+IF(S2947&gt;=3.2,S2947,IF(AND(S2947&lt;3.2,S2947&gt;=1.8),S2947*0.66+T2947*0.34,T2947))+K2947*0.4735*2</f>
        <v>0.5</v>
      </c>
      <c r="V2947" t="s">
        <v>131</v>
      </c>
    </row>
    <row r="2948" spans="1:22" hidden="1">
      <c r="A2948">
        <v>58</v>
      </c>
      <c r="B2948" s="30">
        <v>2</v>
      </c>
      <c r="C2948" s="30" t="s">
        <v>18</v>
      </c>
      <c r="D2948" s="30" t="s">
        <v>22</v>
      </c>
      <c r="E2948" s="30">
        <v>55</v>
      </c>
      <c r="F2948" s="30">
        <v>45</v>
      </c>
      <c r="G2948" s="30" t="s">
        <v>2890</v>
      </c>
      <c r="H2948" s="30" t="s">
        <v>587</v>
      </c>
      <c r="I2948" s="30">
        <v>1</v>
      </c>
      <c r="J2948" s="30">
        <v>0</v>
      </c>
      <c r="K2948" s="30">
        <v>0</v>
      </c>
      <c r="L2948" s="30">
        <v>0</v>
      </c>
      <c r="M2948" s="30" t="s">
        <v>1130</v>
      </c>
      <c r="N2948" s="30" t="s">
        <v>589</v>
      </c>
      <c r="O2948" s="22">
        <v>0</v>
      </c>
      <c r="P2948" s="22">
        <v>1</v>
      </c>
      <c r="Q2948" s="22">
        <v>0</v>
      </c>
      <c r="R2948">
        <f>IFERROR(IF(I2948=1,VLOOKUP(F2948,Lookup!$A$2:$B$15,2,FALSE),0),0.5)</f>
        <v>0.5</v>
      </c>
      <c r="S2948">
        <f>IF(K2948=1,1,IFERROR(IF(H2948="pass",VLOOKUP(F2948,[1]Lookup!$D$2:$E$26,2,FALSE),0),1.6))</f>
        <v>0</v>
      </c>
      <c r="T2948" s="6">
        <v>0</v>
      </c>
      <c r="U2948" s="6">
        <f t="shared" si="46"/>
        <v>0.5</v>
      </c>
      <c r="V2948" t="s">
        <v>131</v>
      </c>
    </row>
    <row r="2949" spans="1:22" hidden="1">
      <c r="A2949">
        <v>61</v>
      </c>
      <c r="B2949" s="30">
        <v>2</v>
      </c>
      <c r="C2949" s="30" t="s">
        <v>18</v>
      </c>
      <c r="D2949" s="30" t="s">
        <v>22</v>
      </c>
      <c r="E2949" s="30">
        <v>15</v>
      </c>
      <c r="F2949" s="30">
        <v>85</v>
      </c>
      <c r="G2949" s="30" t="s">
        <v>2894</v>
      </c>
      <c r="H2949" s="30" t="s">
        <v>587</v>
      </c>
      <c r="I2949" s="30">
        <v>1</v>
      </c>
      <c r="J2949" s="30">
        <v>0</v>
      </c>
      <c r="K2949" s="30">
        <v>0</v>
      </c>
      <c r="L2949" s="30">
        <v>0</v>
      </c>
      <c r="M2949" s="30" t="s">
        <v>1130</v>
      </c>
      <c r="N2949" s="30" t="s">
        <v>589</v>
      </c>
      <c r="O2949" s="22">
        <v>0</v>
      </c>
      <c r="P2949" s="22">
        <v>1</v>
      </c>
      <c r="Q2949" s="22">
        <v>0</v>
      </c>
      <c r="R2949">
        <f>IFERROR(IF(I2949=1,VLOOKUP(F2949,Lookup!$A$2:$B$15,2,FALSE),0),0.5)</f>
        <v>0.5</v>
      </c>
      <c r="S2949">
        <f>IF(K2949=1,1,IFERROR(IF(H2949="pass",VLOOKUP(F2949,[1]Lookup!$D$2:$E$26,2,FALSE),0),1.6))</f>
        <v>0</v>
      </c>
      <c r="T2949" s="6">
        <v>0</v>
      </c>
      <c r="U2949" s="6">
        <f t="shared" si="46"/>
        <v>0.5</v>
      </c>
      <c r="V2949" t="s">
        <v>131</v>
      </c>
    </row>
    <row r="2950" spans="1:22" hidden="1">
      <c r="A2950">
        <v>62</v>
      </c>
      <c r="B2950" s="30">
        <v>2</v>
      </c>
      <c r="C2950" s="30" t="s">
        <v>18</v>
      </c>
      <c r="D2950" s="30" t="s">
        <v>22</v>
      </c>
      <c r="E2950" s="30">
        <v>7</v>
      </c>
      <c r="F2950" s="30">
        <v>93</v>
      </c>
      <c r="G2950" s="30" t="s">
        <v>2895</v>
      </c>
      <c r="H2950" s="30" t="s">
        <v>587</v>
      </c>
      <c r="I2950" s="30">
        <v>1</v>
      </c>
      <c r="J2950" s="30">
        <v>0</v>
      </c>
      <c r="K2950" s="30">
        <v>0</v>
      </c>
      <c r="L2950" s="30">
        <v>0</v>
      </c>
      <c r="M2950" s="30" t="s">
        <v>1130</v>
      </c>
      <c r="N2950" s="30" t="s">
        <v>589</v>
      </c>
      <c r="O2950" s="22">
        <v>0</v>
      </c>
      <c r="P2950" s="22">
        <v>1</v>
      </c>
      <c r="Q2950" s="22">
        <v>0</v>
      </c>
      <c r="R2950">
        <f>IFERROR(IF(I2950=1,VLOOKUP(F2950,Lookup!$A$2:$B$15,2,FALSE),0),0.5)</f>
        <v>1.2</v>
      </c>
      <c r="S2950">
        <f>IF(K2950=1,1,IFERROR(IF(H2950="pass",VLOOKUP(F2950,[1]Lookup!$D$2:$E$26,2,FALSE),0),1.6))</f>
        <v>0</v>
      </c>
      <c r="T2950" s="6">
        <v>0</v>
      </c>
      <c r="U2950" s="6">
        <f t="shared" si="46"/>
        <v>1.2</v>
      </c>
      <c r="V2950" t="s">
        <v>131</v>
      </c>
    </row>
    <row r="2951" spans="1:22" hidden="1">
      <c r="A2951">
        <v>65</v>
      </c>
      <c r="B2951" s="30">
        <v>2</v>
      </c>
      <c r="C2951" s="30" t="s">
        <v>22</v>
      </c>
      <c r="D2951" s="30" t="s">
        <v>18</v>
      </c>
      <c r="E2951" s="30">
        <v>51</v>
      </c>
      <c r="F2951" s="30">
        <v>49</v>
      </c>
      <c r="G2951" s="30" t="s">
        <v>2898</v>
      </c>
      <c r="H2951" s="30" t="s">
        <v>2866</v>
      </c>
      <c r="I2951" s="30">
        <v>0</v>
      </c>
      <c r="J2951" s="30">
        <v>1</v>
      </c>
      <c r="K2951" s="30">
        <v>0</v>
      </c>
      <c r="L2951" s="30">
        <v>0</v>
      </c>
      <c r="M2951" s="30" t="s">
        <v>2259</v>
      </c>
      <c r="N2951" s="30" t="s">
        <v>589</v>
      </c>
      <c r="O2951" s="22">
        <v>0</v>
      </c>
      <c r="P2951" s="22">
        <v>0</v>
      </c>
      <c r="Q2951" s="22">
        <v>0</v>
      </c>
      <c r="R2951">
        <f>IFERROR(IF(I2951=1,VLOOKUP(F2951,Lookup!$A$2:$B$15,2,FALSE),0),0.5)</f>
        <v>0</v>
      </c>
      <c r="S2951">
        <f>IF(K2951=1,1,IFERROR(IF(H2951="pass",VLOOKUP(F2951,[1]Lookup!$D$2:$E$26,2,FALSE),0),1.6))</f>
        <v>0</v>
      </c>
      <c r="T2951" s="6">
        <v>0</v>
      </c>
      <c r="U2951" s="6">
        <f t="shared" si="46"/>
        <v>0</v>
      </c>
      <c r="V2951" t="s">
        <v>515</v>
      </c>
    </row>
    <row r="2952" spans="1:22" hidden="1">
      <c r="A2952">
        <v>68</v>
      </c>
      <c r="B2952" s="30">
        <v>2</v>
      </c>
      <c r="C2952" s="30" t="s">
        <v>22</v>
      </c>
      <c r="D2952" s="30" t="s">
        <v>18</v>
      </c>
      <c r="E2952" s="30">
        <v>88</v>
      </c>
      <c r="F2952" s="30">
        <v>12</v>
      </c>
      <c r="G2952" s="30" t="s">
        <v>2902</v>
      </c>
      <c r="H2952" s="30" t="s">
        <v>587</v>
      </c>
      <c r="I2952" s="30">
        <v>1</v>
      </c>
      <c r="J2952" s="30">
        <v>0</v>
      </c>
      <c r="K2952" s="30">
        <v>0</v>
      </c>
      <c r="L2952" s="30">
        <v>0</v>
      </c>
      <c r="M2952" s="30" t="s">
        <v>2259</v>
      </c>
      <c r="N2952" s="30" t="s">
        <v>589</v>
      </c>
      <c r="O2952" s="22">
        <v>0</v>
      </c>
      <c r="P2952" s="22">
        <v>1</v>
      </c>
      <c r="Q2952" s="22">
        <v>0</v>
      </c>
      <c r="R2952">
        <f>IFERROR(IF(I2952=1,VLOOKUP(F2952,Lookup!$A$2:$B$15,2,FALSE),0),0.5)</f>
        <v>0.5</v>
      </c>
      <c r="S2952">
        <f>IF(K2952=1,1,IFERROR(IF(H2952="pass",VLOOKUP(F2952,[1]Lookup!$D$2:$E$26,2,FALSE),0),1.6))</f>
        <v>0</v>
      </c>
      <c r="T2952" s="6">
        <v>0</v>
      </c>
      <c r="U2952" s="6">
        <f t="shared" si="46"/>
        <v>0.5</v>
      </c>
      <c r="V2952" t="s">
        <v>515</v>
      </c>
    </row>
    <row r="2953" spans="1:22" hidden="1">
      <c r="A2953">
        <v>72</v>
      </c>
      <c r="B2953" s="30">
        <v>2</v>
      </c>
      <c r="C2953" s="30" t="s">
        <v>18</v>
      </c>
      <c r="D2953" s="30" t="s">
        <v>22</v>
      </c>
      <c r="E2953" s="30">
        <v>10</v>
      </c>
      <c r="F2953" s="30">
        <v>90</v>
      </c>
      <c r="G2953" s="30" t="s">
        <v>2907</v>
      </c>
      <c r="H2953" s="30" t="s">
        <v>587</v>
      </c>
      <c r="I2953" s="30">
        <v>0</v>
      </c>
      <c r="J2953" s="30">
        <v>1</v>
      </c>
      <c r="K2953" s="30">
        <v>0</v>
      </c>
      <c r="L2953" s="30">
        <v>0</v>
      </c>
      <c r="M2953" s="30" t="s">
        <v>2908</v>
      </c>
      <c r="N2953" s="30" t="s">
        <v>589</v>
      </c>
      <c r="O2953" s="22">
        <v>0</v>
      </c>
      <c r="P2953" s="22">
        <v>0</v>
      </c>
      <c r="Q2953" s="22">
        <v>0</v>
      </c>
      <c r="R2953">
        <f>IFERROR(IF(I2953=1,VLOOKUP(F2953,Lookup!$A$2:$B$15,2,FALSE),0),0.5)</f>
        <v>0</v>
      </c>
      <c r="S2953">
        <f>IF(K2953=1,1,IFERROR(IF(H2953="pass",VLOOKUP(F2953,[1]Lookup!$D$2:$E$26,2,FALSE),0),1.6))</f>
        <v>0</v>
      </c>
      <c r="T2953" s="6">
        <v>0</v>
      </c>
      <c r="U2953" s="6">
        <f t="shared" si="46"/>
        <v>0</v>
      </c>
      <c r="V2953" t="s">
        <v>2782</v>
      </c>
    </row>
    <row r="2954" spans="1:22" hidden="1">
      <c r="A2954">
        <v>73</v>
      </c>
      <c r="B2954" s="30">
        <v>2</v>
      </c>
      <c r="C2954" s="30" t="s">
        <v>18</v>
      </c>
      <c r="D2954" s="30" t="s">
        <v>22</v>
      </c>
      <c r="E2954" s="30">
        <v>4</v>
      </c>
      <c r="F2954" s="30">
        <v>96</v>
      </c>
      <c r="G2954" s="30" t="s">
        <v>2909</v>
      </c>
      <c r="H2954" s="30" t="s">
        <v>2866</v>
      </c>
      <c r="I2954" s="30">
        <v>0</v>
      </c>
      <c r="J2954" s="30">
        <v>1</v>
      </c>
      <c r="K2954" s="30">
        <v>0</v>
      </c>
      <c r="L2954" s="30">
        <v>0</v>
      </c>
      <c r="M2954" s="30" t="s">
        <v>1133</v>
      </c>
      <c r="N2954" s="30" t="s">
        <v>589</v>
      </c>
      <c r="O2954" s="22">
        <v>0</v>
      </c>
      <c r="P2954" s="22">
        <v>0</v>
      </c>
      <c r="Q2954" s="22">
        <v>0</v>
      </c>
      <c r="R2954">
        <f>IFERROR(IF(I2954=1,VLOOKUP(F2954,Lookup!$A$2:$B$15,2,FALSE),0),0.5)</f>
        <v>0</v>
      </c>
      <c r="S2954">
        <f>IF(K2954=1,1,IFERROR(IF(H2954="pass",VLOOKUP(F2954,[1]Lookup!$D$2:$E$26,2,FALSE),0),1.6))</f>
        <v>0</v>
      </c>
      <c r="T2954" s="6">
        <v>0</v>
      </c>
      <c r="U2954" s="6">
        <f t="shared" si="46"/>
        <v>0</v>
      </c>
      <c r="V2954" t="s">
        <v>58</v>
      </c>
    </row>
    <row r="2955" spans="1:22" hidden="1">
      <c r="A2955">
        <v>81</v>
      </c>
      <c r="B2955" s="30">
        <v>2</v>
      </c>
      <c r="C2955" s="30" t="s">
        <v>22</v>
      </c>
      <c r="D2955" s="30" t="s">
        <v>18</v>
      </c>
      <c r="E2955" s="30">
        <v>23</v>
      </c>
      <c r="F2955" s="30">
        <v>77</v>
      </c>
      <c r="G2955" s="30" t="s">
        <v>2917</v>
      </c>
      <c r="H2955" s="30" t="s">
        <v>587</v>
      </c>
      <c r="I2955" s="30">
        <v>1</v>
      </c>
      <c r="J2955" s="30">
        <v>0</v>
      </c>
      <c r="K2955" s="30">
        <v>0</v>
      </c>
      <c r="L2955" s="30">
        <v>0</v>
      </c>
      <c r="M2955" s="30" t="s">
        <v>2228</v>
      </c>
      <c r="N2955" s="30" t="s">
        <v>589</v>
      </c>
      <c r="O2955" s="22">
        <v>0</v>
      </c>
      <c r="P2955" s="22">
        <v>1</v>
      </c>
      <c r="Q2955" s="22">
        <v>0</v>
      </c>
      <c r="R2955">
        <f>IFERROR(IF(I2955=1,VLOOKUP(F2955,Lookup!$A$2:$B$15,2,FALSE),0),0.5)</f>
        <v>0.5</v>
      </c>
      <c r="S2955">
        <f>IF(K2955=1,1,IFERROR(IF(H2955="pass",VLOOKUP(F2955,[1]Lookup!$D$2:$E$26,2,FALSE),0),1.6))</f>
        <v>0</v>
      </c>
      <c r="T2955" s="6">
        <v>0</v>
      </c>
      <c r="U2955" s="6">
        <f t="shared" si="46"/>
        <v>0.5</v>
      </c>
      <c r="V2955" t="s">
        <v>459</v>
      </c>
    </row>
    <row r="2956" spans="1:22" hidden="1">
      <c r="A2956">
        <v>85</v>
      </c>
      <c r="B2956" s="30">
        <v>2</v>
      </c>
      <c r="C2956" s="30" t="s">
        <v>22</v>
      </c>
      <c r="D2956" s="30" t="s">
        <v>18</v>
      </c>
      <c r="E2956" s="30">
        <v>1</v>
      </c>
      <c r="F2956" s="30">
        <v>99</v>
      </c>
      <c r="G2956" s="30" t="s">
        <v>2921</v>
      </c>
      <c r="H2956" s="30" t="s">
        <v>587</v>
      </c>
      <c r="I2956" s="30">
        <v>1</v>
      </c>
      <c r="J2956" s="30">
        <v>0</v>
      </c>
      <c r="K2956" s="30">
        <v>0</v>
      </c>
      <c r="L2956" s="30">
        <v>0</v>
      </c>
      <c r="M2956" s="30" t="s">
        <v>2228</v>
      </c>
      <c r="N2956" s="30" t="s">
        <v>589</v>
      </c>
      <c r="O2956" s="22">
        <v>0</v>
      </c>
      <c r="P2956" s="22">
        <v>1</v>
      </c>
      <c r="Q2956" s="22">
        <v>0</v>
      </c>
      <c r="R2956">
        <f>IFERROR(IF(I2956=1,VLOOKUP(F2956,Lookup!$A$2:$B$15,2,FALSE),0),0.5)</f>
        <v>3.3</v>
      </c>
      <c r="S2956">
        <f>IF(K2956=1,1,IFERROR(IF(H2956="pass",VLOOKUP(F2956,[1]Lookup!$D$2:$E$26,2,FALSE),0),1.6))</f>
        <v>0</v>
      </c>
      <c r="T2956" s="6">
        <v>0</v>
      </c>
      <c r="U2956" s="6">
        <f t="shared" si="46"/>
        <v>3.3</v>
      </c>
      <c r="V2956" t="s">
        <v>459</v>
      </c>
    </row>
    <row r="2957" spans="1:22" hidden="1">
      <c r="A2957">
        <v>90</v>
      </c>
      <c r="B2957" s="30">
        <v>2</v>
      </c>
      <c r="C2957" s="30" t="s">
        <v>22</v>
      </c>
      <c r="D2957" s="30" t="s">
        <v>18</v>
      </c>
      <c r="E2957" s="30">
        <v>46</v>
      </c>
      <c r="F2957" s="30">
        <v>54</v>
      </c>
      <c r="G2957" s="30" t="s">
        <v>2926</v>
      </c>
      <c r="H2957" s="30" t="s">
        <v>587</v>
      </c>
      <c r="I2957" s="30">
        <v>1</v>
      </c>
      <c r="J2957" s="30">
        <v>0</v>
      </c>
      <c r="K2957" s="30">
        <v>0</v>
      </c>
      <c r="L2957" s="30">
        <v>0</v>
      </c>
      <c r="M2957" s="30" t="s">
        <v>2259</v>
      </c>
      <c r="N2957" s="30" t="s">
        <v>589</v>
      </c>
      <c r="O2957" s="22">
        <v>0</v>
      </c>
      <c r="P2957" s="22">
        <v>1</v>
      </c>
      <c r="Q2957" s="22">
        <v>0</v>
      </c>
      <c r="R2957">
        <f>IFERROR(IF(I2957=1,VLOOKUP(F2957,Lookup!$A$2:$B$15,2,FALSE),0),0.5)</f>
        <v>0.5</v>
      </c>
      <c r="S2957">
        <f>IF(K2957=1,1,IFERROR(IF(H2957="pass",VLOOKUP(F2957,[1]Lookup!$D$2:$E$26,2,FALSE),0),1.6))</f>
        <v>0</v>
      </c>
      <c r="T2957" s="6">
        <v>0</v>
      </c>
      <c r="U2957" s="6">
        <f t="shared" si="46"/>
        <v>0.5</v>
      </c>
      <c r="V2957" t="s">
        <v>515</v>
      </c>
    </row>
    <row r="2958" spans="1:22" hidden="1">
      <c r="A2958">
        <v>93</v>
      </c>
      <c r="B2958" s="30">
        <v>2</v>
      </c>
      <c r="C2958" s="30" t="s">
        <v>22</v>
      </c>
      <c r="D2958" s="30" t="s">
        <v>18</v>
      </c>
      <c r="E2958" s="30">
        <v>21</v>
      </c>
      <c r="F2958" s="30">
        <v>79</v>
      </c>
      <c r="G2958" s="30" t="s">
        <v>2929</v>
      </c>
      <c r="H2958" s="30" t="s">
        <v>587</v>
      </c>
      <c r="I2958" s="30">
        <v>1</v>
      </c>
      <c r="J2958" s="30">
        <v>0</v>
      </c>
      <c r="K2958" s="30">
        <v>0</v>
      </c>
      <c r="L2958" s="30">
        <v>0</v>
      </c>
      <c r="M2958" s="30" t="s">
        <v>2259</v>
      </c>
      <c r="N2958" s="30" t="s">
        <v>589</v>
      </c>
      <c r="O2958" s="22">
        <v>0</v>
      </c>
      <c r="P2958" s="22">
        <v>1</v>
      </c>
      <c r="Q2958" s="22">
        <v>0</v>
      </c>
      <c r="R2958">
        <f>IFERROR(IF(I2958=1,VLOOKUP(F2958,Lookup!$A$2:$B$15,2,FALSE),0),0.5)</f>
        <v>0.5</v>
      </c>
      <c r="S2958">
        <f>IF(K2958=1,1,IFERROR(IF(H2958="pass",VLOOKUP(F2958,[1]Lookup!$D$2:$E$26,2,FALSE),0),1.6))</f>
        <v>0</v>
      </c>
      <c r="T2958" s="6">
        <v>0</v>
      </c>
      <c r="U2958" s="6">
        <f t="shared" si="46"/>
        <v>0.5</v>
      </c>
      <c r="V2958" t="s">
        <v>515</v>
      </c>
    </row>
    <row r="2959" spans="1:22" hidden="1">
      <c r="A2959">
        <v>98</v>
      </c>
      <c r="B2959" s="30">
        <v>2</v>
      </c>
      <c r="C2959" s="30" t="s">
        <v>18</v>
      </c>
      <c r="D2959" s="30" t="s">
        <v>22</v>
      </c>
      <c r="E2959" s="30">
        <v>59</v>
      </c>
      <c r="F2959" s="30">
        <v>41</v>
      </c>
      <c r="G2959" s="30" t="s">
        <v>2934</v>
      </c>
      <c r="H2959" s="30" t="s">
        <v>587</v>
      </c>
      <c r="I2959" s="30">
        <v>1</v>
      </c>
      <c r="J2959" s="30">
        <v>0</v>
      </c>
      <c r="K2959" s="30">
        <v>0</v>
      </c>
      <c r="L2959" s="30">
        <v>0</v>
      </c>
      <c r="M2959" s="30" t="s">
        <v>1148</v>
      </c>
      <c r="N2959" s="30" t="s">
        <v>589</v>
      </c>
      <c r="O2959" s="22">
        <v>0</v>
      </c>
      <c r="P2959" s="22">
        <v>1</v>
      </c>
      <c r="Q2959" s="22">
        <v>0</v>
      </c>
      <c r="R2959">
        <f>IFERROR(IF(I2959=1,VLOOKUP(F2959,Lookup!$A$2:$B$15,2,FALSE),0),0.5)</f>
        <v>0.5</v>
      </c>
      <c r="S2959">
        <f>IF(K2959=1,1,IFERROR(IF(H2959="pass",VLOOKUP(F2959,[1]Lookup!$D$2:$E$26,2,FALSE),0),1.6))</f>
        <v>0</v>
      </c>
      <c r="T2959" s="6">
        <v>0</v>
      </c>
      <c r="U2959" s="6">
        <f t="shared" si="46"/>
        <v>0.5</v>
      </c>
      <c r="V2959" t="s">
        <v>161</v>
      </c>
    </row>
    <row r="2960" spans="1:22" hidden="1">
      <c r="A2960">
        <v>100</v>
      </c>
      <c r="B2960" s="30">
        <v>2</v>
      </c>
      <c r="C2960" s="30" t="s">
        <v>18</v>
      </c>
      <c r="D2960" s="30" t="s">
        <v>22</v>
      </c>
      <c r="E2960" s="30">
        <v>59</v>
      </c>
      <c r="F2960" s="30">
        <v>41</v>
      </c>
      <c r="G2960" s="30" t="s">
        <v>2936</v>
      </c>
      <c r="H2960" s="30" t="s">
        <v>587</v>
      </c>
      <c r="I2960" s="30">
        <v>1</v>
      </c>
      <c r="J2960" s="30">
        <v>0</v>
      </c>
      <c r="K2960" s="30">
        <v>0</v>
      </c>
      <c r="L2960" s="30">
        <v>0</v>
      </c>
      <c r="M2960" s="30" t="s">
        <v>1148</v>
      </c>
      <c r="N2960" s="30" t="s">
        <v>589</v>
      </c>
      <c r="O2960" s="22">
        <v>0</v>
      </c>
      <c r="P2960" s="22">
        <v>1</v>
      </c>
      <c r="Q2960" s="22">
        <v>0</v>
      </c>
      <c r="R2960">
        <f>IFERROR(IF(I2960=1,VLOOKUP(F2960,Lookup!$A$2:$B$15,2,FALSE),0),0.5)</f>
        <v>0.5</v>
      </c>
      <c r="S2960">
        <f>IF(K2960=1,1,IFERROR(IF(H2960="pass",VLOOKUP(F2960,[1]Lookup!$D$2:$E$26,2,FALSE),0),1.6))</f>
        <v>0</v>
      </c>
      <c r="T2960" s="6">
        <v>0</v>
      </c>
      <c r="U2960" s="6">
        <f t="shared" si="46"/>
        <v>0.5</v>
      </c>
      <c r="V2960" t="s">
        <v>161</v>
      </c>
    </row>
    <row r="2961" spans="1:22" hidden="1">
      <c r="A2961">
        <v>101</v>
      </c>
      <c r="B2961" s="30">
        <v>2</v>
      </c>
      <c r="C2961" s="30" t="s">
        <v>18</v>
      </c>
      <c r="D2961" s="30" t="s">
        <v>22</v>
      </c>
      <c r="E2961" s="30">
        <v>54</v>
      </c>
      <c r="F2961" s="30">
        <v>46</v>
      </c>
      <c r="G2961" s="30" t="s">
        <v>2937</v>
      </c>
      <c r="H2961" s="30" t="s">
        <v>2866</v>
      </c>
      <c r="I2961" s="30">
        <v>1</v>
      </c>
      <c r="J2961" s="30">
        <v>0</v>
      </c>
      <c r="K2961" s="30">
        <v>0</v>
      </c>
      <c r="L2961" s="30">
        <v>0</v>
      </c>
      <c r="M2961" s="30" t="s">
        <v>1148</v>
      </c>
      <c r="N2961" s="30" t="s">
        <v>589</v>
      </c>
      <c r="O2961" s="22">
        <v>0</v>
      </c>
      <c r="P2961" s="22">
        <v>1</v>
      </c>
      <c r="Q2961" s="22">
        <v>0</v>
      </c>
      <c r="R2961">
        <f>IFERROR(IF(I2961=1,VLOOKUP(F2961,Lookup!$A$2:$B$15,2,FALSE),0),0.5)</f>
        <v>0.5</v>
      </c>
      <c r="S2961">
        <f>IF(K2961=1,1,IFERROR(IF(H2961="pass",VLOOKUP(F2961,[1]Lookup!$D$2:$E$26,2,FALSE),0),1.6))</f>
        <v>0</v>
      </c>
      <c r="T2961" s="6">
        <v>0</v>
      </c>
      <c r="U2961" s="6">
        <f t="shared" si="46"/>
        <v>0.5</v>
      </c>
      <c r="V2961" t="s">
        <v>161</v>
      </c>
    </row>
    <row r="2962" spans="1:22" hidden="1">
      <c r="A2962">
        <v>106</v>
      </c>
      <c r="B2962" s="30">
        <v>2</v>
      </c>
      <c r="C2962" s="30" t="s">
        <v>22</v>
      </c>
      <c r="D2962" s="30" t="s">
        <v>18</v>
      </c>
      <c r="E2962" s="30">
        <v>87</v>
      </c>
      <c r="F2962" s="30">
        <v>13</v>
      </c>
      <c r="G2962" s="30" t="s">
        <v>2942</v>
      </c>
      <c r="H2962" s="30" t="s">
        <v>587</v>
      </c>
      <c r="I2962" s="30">
        <v>1</v>
      </c>
      <c r="J2962" s="30">
        <v>0</v>
      </c>
      <c r="K2962" s="30">
        <v>0</v>
      </c>
      <c r="L2962" s="30">
        <v>0</v>
      </c>
      <c r="M2962" s="30" t="s">
        <v>2228</v>
      </c>
      <c r="N2962" s="30" t="s">
        <v>589</v>
      </c>
      <c r="O2962" s="22">
        <v>0</v>
      </c>
      <c r="P2962" s="22">
        <v>1</v>
      </c>
      <c r="Q2962" s="22">
        <v>0</v>
      </c>
      <c r="R2962">
        <f>IFERROR(IF(I2962=1,VLOOKUP(F2962,Lookup!$A$2:$B$15,2,FALSE),0),0.5)</f>
        <v>0.5</v>
      </c>
      <c r="S2962">
        <f>IF(K2962=1,1,IFERROR(IF(H2962="pass",VLOOKUP(F2962,[1]Lookup!$D$2:$E$26,2,FALSE),0),1.6))</f>
        <v>0</v>
      </c>
      <c r="T2962" s="6">
        <v>0</v>
      </c>
      <c r="U2962" s="6">
        <f t="shared" si="46"/>
        <v>0.5</v>
      </c>
      <c r="V2962" t="s">
        <v>459</v>
      </c>
    </row>
    <row r="2963" spans="1:22" hidden="1">
      <c r="A2963">
        <v>114</v>
      </c>
      <c r="B2963" s="30">
        <v>2</v>
      </c>
      <c r="C2963" s="30" t="s">
        <v>22</v>
      </c>
      <c r="D2963" s="30" t="s">
        <v>18</v>
      </c>
      <c r="E2963" s="30">
        <v>65</v>
      </c>
      <c r="F2963" s="30">
        <v>35</v>
      </c>
      <c r="G2963" s="30" t="s">
        <v>2950</v>
      </c>
      <c r="H2963" s="30" t="s">
        <v>587</v>
      </c>
      <c r="I2963" s="30">
        <v>1</v>
      </c>
      <c r="J2963" s="30">
        <v>0</v>
      </c>
      <c r="K2963" s="30">
        <v>0</v>
      </c>
      <c r="L2963" s="30">
        <v>0</v>
      </c>
      <c r="M2963" s="30" t="s">
        <v>2259</v>
      </c>
      <c r="N2963" s="30" t="s">
        <v>589</v>
      </c>
      <c r="O2963" s="22">
        <v>0</v>
      </c>
      <c r="P2963" s="22">
        <v>1</v>
      </c>
      <c r="Q2963" s="22">
        <v>0</v>
      </c>
      <c r="R2963">
        <f>IFERROR(IF(I2963=1,VLOOKUP(F2963,Lookup!$A$2:$B$15,2,FALSE),0),0.5)</f>
        <v>0.5</v>
      </c>
      <c r="S2963">
        <f>IF(K2963=1,1,IFERROR(IF(H2963="pass",VLOOKUP(F2963,[1]Lookup!$D$2:$E$26,2,FALSE),0),1.6))</f>
        <v>0</v>
      </c>
      <c r="T2963" s="6">
        <v>0</v>
      </c>
      <c r="U2963" s="6">
        <f t="shared" si="46"/>
        <v>0.5</v>
      </c>
      <c r="V2963" t="s">
        <v>515</v>
      </c>
    </row>
    <row r="2964" spans="1:22" hidden="1">
      <c r="A2964">
        <v>118</v>
      </c>
      <c r="B2964" s="30">
        <v>2</v>
      </c>
      <c r="C2964" s="30" t="s">
        <v>18</v>
      </c>
      <c r="D2964" s="30" t="s">
        <v>22</v>
      </c>
      <c r="E2964" s="30">
        <v>43</v>
      </c>
      <c r="F2964" s="30">
        <v>57</v>
      </c>
      <c r="G2964" s="30" t="s">
        <v>2954</v>
      </c>
      <c r="H2964" s="30" t="s">
        <v>587</v>
      </c>
      <c r="I2964" s="30">
        <v>1</v>
      </c>
      <c r="J2964" s="30">
        <v>0</v>
      </c>
      <c r="K2964" s="30">
        <v>0</v>
      </c>
      <c r="L2964" s="30">
        <v>0</v>
      </c>
      <c r="M2964" s="30" t="s">
        <v>1130</v>
      </c>
      <c r="N2964" s="30" t="s">
        <v>589</v>
      </c>
      <c r="O2964" s="22">
        <v>0</v>
      </c>
      <c r="P2964" s="22">
        <v>1</v>
      </c>
      <c r="Q2964" s="22">
        <v>0</v>
      </c>
      <c r="R2964">
        <f>IFERROR(IF(I2964=1,VLOOKUP(F2964,Lookup!$A$2:$B$15,2,FALSE),0),0.5)</f>
        <v>0.5</v>
      </c>
      <c r="S2964">
        <f>IF(K2964=1,1,IFERROR(IF(H2964="pass",VLOOKUP(F2964,[1]Lookup!$D$2:$E$26,2,FALSE),0),1.6))</f>
        <v>0</v>
      </c>
      <c r="T2964" s="6">
        <v>0</v>
      </c>
      <c r="U2964" s="6">
        <f t="shared" si="46"/>
        <v>0.5</v>
      </c>
      <c r="V2964" t="s">
        <v>131</v>
      </c>
    </row>
    <row r="2965" spans="1:22" hidden="1">
      <c r="A2965">
        <v>120</v>
      </c>
      <c r="B2965" s="30">
        <v>2</v>
      </c>
      <c r="C2965" s="30" t="s">
        <v>18</v>
      </c>
      <c r="D2965" s="30" t="s">
        <v>22</v>
      </c>
      <c r="E2965" s="30">
        <v>34</v>
      </c>
      <c r="F2965" s="30">
        <v>66</v>
      </c>
      <c r="G2965" s="30" t="s">
        <v>2956</v>
      </c>
      <c r="H2965" s="30" t="s">
        <v>587</v>
      </c>
      <c r="I2965" s="30">
        <v>1</v>
      </c>
      <c r="J2965" s="30">
        <v>0</v>
      </c>
      <c r="K2965" s="30">
        <v>0</v>
      </c>
      <c r="L2965" s="30">
        <v>0</v>
      </c>
      <c r="M2965" s="30" t="s">
        <v>1130</v>
      </c>
      <c r="N2965" s="30" t="s">
        <v>589</v>
      </c>
      <c r="O2965" s="22">
        <v>0</v>
      </c>
      <c r="P2965" s="22">
        <v>1</v>
      </c>
      <c r="Q2965" s="22">
        <v>0</v>
      </c>
      <c r="R2965">
        <f>IFERROR(IF(I2965=1,VLOOKUP(F2965,Lookup!$A$2:$B$15,2,FALSE),0),0.5)</f>
        <v>0.5</v>
      </c>
      <c r="S2965">
        <f>IF(K2965=1,1,IFERROR(IF(H2965="pass",VLOOKUP(F2965,[1]Lookup!$D$2:$E$26,2,FALSE),0),1.6))</f>
        <v>0</v>
      </c>
      <c r="T2965" s="6">
        <v>0</v>
      </c>
      <c r="U2965" s="6">
        <f t="shared" si="46"/>
        <v>0.5</v>
      </c>
      <c r="V2965" t="s">
        <v>131</v>
      </c>
    </row>
    <row r="2966" spans="1:22" hidden="1">
      <c r="A2966">
        <v>121</v>
      </c>
      <c r="B2966" s="30">
        <v>2</v>
      </c>
      <c r="C2966" s="30" t="s">
        <v>22</v>
      </c>
      <c r="D2966" s="30" t="s">
        <v>18</v>
      </c>
      <c r="E2966" s="30">
        <v>69</v>
      </c>
      <c r="F2966" s="30">
        <v>31</v>
      </c>
      <c r="G2966" s="30" t="s">
        <v>2957</v>
      </c>
      <c r="H2966" s="30" t="s">
        <v>587</v>
      </c>
      <c r="I2966" s="30">
        <v>1</v>
      </c>
      <c r="J2966" s="30">
        <v>0</v>
      </c>
      <c r="K2966" s="30">
        <v>0</v>
      </c>
      <c r="L2966" s="30">
        <v>0</v>
      </c>
      <c r="M2966" s="30" t="s">
        <v>2259</v>
      </c>
      <c r="N2966" s="30" t="s">
        <v>589</v>
      </c>
      <c r="O2966" s="22">
        <v>0</v>
      </c>
      <c r="P2966" s="22">
        <v>1</v>
      </c>
      <c r="Q2966" s="22">
        <v>0</v>
      </c>
      <c r="R2966">
        <f>IFERROR(IF(I2966=1,VLOOKUP(F2966,Lookup!$A$2:$B$15,2,FALSE),0),0.5)</f>
        <v>0.5</v>
      </c>
      <c r="S2966">
        <f>IF(K2966=1,1,IFERROR(IF(H2966="pass",VLOOKUP(F2966,[1]Lookup!$D$2:$E$26,2,FALSE),0),1.6))</f>
        <v>0</v>
      </c>
      <c r="T2966" s="6">
        <v>0</v>
      </c>
      <c r="U2966" s="6">
        <f t="shared" si="46"/>
        <v>0.5</v>
      </c>
      <c r="V2966" t="s">
        <v>515</v>
      </c>
    </row>
    <row r="2967" spans="1:22" hidden="1">
      <c r="A2967">
        <v>122</v>
      </c>
      <c r="B2967" s="30">
        <v>2</v>
      </c>
      <c r="C2967" s="30" t="s">
        <v>22</v>
      </c>
      <c r="D2967" s="30" t="s">
        <v>18</v>
      </c>
      <c r="E2967" s="30">
        <v>61</v>
      </c>
      <c r="F2967" s="30">
        <v>39</v>
      </c>
      <c r="G2967" s="30" t="s">
        <v>2958</v>
      </c>
      <c r="H2967" s="30" t="s">
        <v>587</v>
      </c>
      <c r="I2967" s="30">
        <v>1</v>
      </c>
      <c r="J2967" s="30">
        <v>0</v>
      </c>
      <c r="K2967" s="30">
        <v>0</v>
      </c>
      <c r="L2967" s="30">
        <v>0</v>
      </c>
      <c r="M2967" s="30" t="s">
        <v>2259</v>
      </c>
      <c r="N2967" s="30" t="s">
        <v>589</v>
      </c>
      <c r="O2967" s="22">
        <v>0</v>
      </c>
      <c r="P2967" s="22">
        <v>1</v>
      </c>
      <c r="Q2967" s="22">
        <v>0</v>
      </c>
      <c r="R2967">
        <f>IFERROR(IF(I2967=1,VLOOKUP(F2967,Lookup!$A$2:$B$15,2,FALSE),0),0.5)</f>
        <v>0.5</v>
      </c>
      <c r="S2967">
        <f>IF(K2967=1,1,IFERROR(IF(H2967="pass",VLOOKUP(F2967,[1]Lookup!$D$2:$E$26,2,FALSE),0),1.6))</f>
        <v>0</v>
      </c>
      <c r="T2967" s="6">
        <v>0</v>
      </c>
      <c r="U2967" s="6">
        <f t="shared" si="46"/>
        <v>0.5</v>
      </c>
      <c r="V2967" t="s">
        <v>515</v>
      </c>
    </row>
    <row r="2968" spans="1:22" hidden="1">
      <c r="A2968">
        <v>123</v>
      </c>
      <c r="B2968" s="30">
        <v>2</v>
      </c>
      <c r="C2968" s="30" t="s">
        <v>22</v>
      </c>
      <c r="D2968" s="30" t="s">
        <v>18</v>
      </c>
      <c r="E2968" s="30">
        <v>55</v>
      </c>
      <c r="F2968" s="30">
        <v>45</v>
      </c>
      <c r="G2968" s="30" t="s">
        <v>2959</v>
      </c>
      <c r="H2968" s="30" t="s">
        <v>587</v>
      </c>
      <c r="I2968" s="30">
        <v>1</v>
      </c>
      <c r="J2968" s="30">
        <v>0</v>
      </c>
      <c r="K2968" s="30">
        <v>0</v>
      </c>
      <c r="L2968" s="30">
        <v>0</v>
      </c>
      <c r="M2968" s="30" t="s">
        <v>2255</v>
      </c>
      <c r="N2968" s="30" t="s">
        <v>589</v>
      </c>
      <c r="O2968" s="22">
        <v>0</v>
      </c>
      <c r="P2968" s="22">
        <v>1</v>
      </c>
      <c r="Q2968" s="22">
        <v>0</v>
      </c>
      <c r="R2968">
        <f>IFERROR(IF(I2968=1,VLOOKUP(F2968,Lookup!$A$2:$B$15,2,FALSE),0),0.5)</f>
        <v>0.5</v>
      </c>
      <c r="S2968">
        <f>IF(K2968=1,1,IFERROR(IF(H2968="pass",VLOOKUP(F2968,[1]Lookup!$D$2:$E$26,2,FALSE),0),1.6))</f>
        <v>0</v>
      </c>
      <c r="T2968" s="6">
        <v>0</v>
      </c>
      <c r="U2968" s="6">
        <f t="shared" si="46"/>
        <v>0.5</v>
      </c>
      <c r="V2968" t="s">
        <v>406</v>
      </c>
    </row>
    <row r="2969" spans="1:22" hidden="1">
      <c r="A2969">
        <v>125</v>
      </c>
      <c r="B2969" s="30">
        <v>2</v>
      </c>
      <c r="C2969" s="30" t="s">
        <v>22</v>
      </c>
      <c r="D2969" s="30" t="s">
        <v>18</v>
      </c>
      <c r="E2969" s="30">
        <v>55</v>
      </c>
      <c r="F2969" s="30">
        <v>45</v>
      </c>
      <c r="G2969" s="30" t="s">
        <v>2962</v>
      </c>
      <c r="H2969" s="30" t="s">
        <v>587</v>
      </c>
      <c r="I2969" s="30">
        <v>1</v>
      </c>
      <c r="J2969" s="30">
        <v>0</v>
      </c>
      <c r="K2969" s="30">
        <v>0</v>
      </c>
      <c r="L2969" s="30">
        <v>0</v>
      </c>
      <c r="M2969" s="30" t="s">
        <v>2255</v>
      </c>
      <c r="N2969" s="30" t="s">
        <v>589</v>
      </c>
      <c r="O2969" s="22">
        <v>0</v>
      </c>
      <c r="P2969" s="22">
        <v>1</v>
      </c>
      <c r="Q2969" s="22">
        <v>0</v>
      </c>
      <c r="R2969">
        <f>IFERROR(IF(I2969=1,VLOOKUP(F2969,Lookup!$A$2:$B$15,2,FALSE),0),0.5)</f>
        <v>0.5</v>
      </c>
      <c r="S2969">
        <f>IF(K2969=1,1,IFERROR(IF(H2969="pass",VLOOKUP(F2969,[1]Lookup!$D$2:$E$26,2,FALSE),0),1.6))</f>
        <v>0</v>
      </c>
      <c r="T2969" s="6">
        <v>0</v>
      </c>
      <c r="U2969" s="6">
        <f t="shared" si="46"/>
        <v>0.5</v>
      </c>
      <c r="V2969" t="s">
        <v>406</v>
      </c>
    </row>
    <row r="2970" spans="1:22" hidden="1">
      <c r="A2970">
        <v>127</v>
      </c>
      <c r="B2970" s="30">
        <v>2</v>
      </c>
      <c r="C2970" s="30" t="s">
        <v>18</v>
      </c>
      <c r="D2970" s="30" t="s">
        <v>22</v>
      </c>
      <c r="E2970" s="30">
        <v>48</v>
      </c>
      <c r="F2970" s="30">
        <v>52</v>
      </c>
      <c r="G2970" s="30" t="s">
        <v>2964</v>
      </c>
      <c r="H2970" s="30" t="s">
        <v>2965</v>
      </c>
      <c r="I2970" s="30">
        <v>0</v>
      </c>
      <c r="J2970" s="30">
        <v>0</v>
      </c>
      <c r="K2970" s="30">
        <v>0</v>
      </c>
      <c r="L2970" s="30">
        <v>0</v>
      </c>
      <c r="M2970" s="30" t="s">
        <v>2966</v>
      </c>
      <c r="N2970" s="30" t="s">
        <v>589</v>
      </c>
      <c r="O2970" s="22">
        <v>0</v>
      </c>
      <c r="P2970" s="22">
        <v>0</v>
      </c>
      <c r="Q2970" s="22">
        <v>0</v>
      </c>
      <c r="R2970">
        <f>IFERROR(IF(I2970=1,VLOOKUP(F2970,Lookup!$A$2:$B$15,2,FALSE),0),0.5)</f>
        <v>0</v>
      </c>
      <c r="S2970">
        <f>IF(K2970=1,1,IFERROR(IF(H2970="pass",VLOOKUP(F2970,[1]Lookup!$D$2:$E$26,2,FALSE),0),1.6))</f>
        <v>0</v>
      </c>
      <c r="T2970" s="6">
        <v>0</v>
      </c>
      <c r="U2970" s="6">
        <f t="shared" si="46"/>
        <v>0</v>
      </c>
      <c r="V2970" t="s">
        <v>2786</v>
      </c>
    </row>
    <row r="2971" spans="1:22" hidden="1">
      <c r="A2971">
        <v>128</v>
      </c>
      <c r="B2971" s="30">
        <v>2</v>
      </c>
      <c r="C2971" s="30" t="s">
        <v>18</v>
      </c>
      <c r="D2971" s="30" t="s">
        <v>22</v>
      </c>
      <c r="E2971" s="30">
        <v>49</v>
      </c>
      <c r="F2971" s="30">
        <v>51</v>
      </c>
      <c r="G2971" s="30" t="s">
        <v>2967</v>
      </c>
      <c r="H2971" s="30" t="s">
        <v>2965</v>
      </c>
      <c r="I2971" s="30">
        <v>0</v>
      </c>
      <c r="J2971" s="30">
        <v>0</v>
      </c>
      <c r="K2971" s="30">
        <v>0</v>
      </c>
      <c r="L2971" s="30">
        <v>0</v>
      </c>
      <c r="M2971" s="30" t="s">
        <v>2966</v>
      </c>
      <c r="N2971" s="30" t="s">
        <v>589</v>
      </c>
      <c r="O2971" s="22">
        <v>0</v>
      </c>
      <c r="P2971" s="22">
        <v>0</v>
      </c>
      <c r="Q2971" s="22">
        <v>0</v>
      </c>
      <c r="R2971">
        <f>IFERROR(IF(I2971=1,VLOOKUP(F2971,Lookup!$A$2:$B$15,2,FALSE),0),0.5)</f>
        <v>0</v>
      </c>
      <c r="S2971">
        <f>IF(K2971=1,1,IFERROR(IF(H2971="pass",VLOOKUP(F2971,[1]Lookup!$D$2:$E$26,2,FALSE),0),1.6))</f>
        <v>0</v>
      </c>
      <c r="T2971" s="6">
        <v>0</v>
      </c>
      <c r="U2971" s="6">
        <f t="shared" si="46"/>
        <v>0</v>
      </c>
      <c r="V2971" t="s">
        <v>2786</v>
      </c>
    </row>
    <row r="2972" spans="1:22" hidden="1">
      <c r="A2972">
        <v>129</v>
      </c>
      <c r="B2972" s="30">
        <v>2</v>
      </c>
      <c r="C2972" s="30" t="s">
        <v>18</v>
      </c>
      <c r="D2972" s="30" t="s">
        <v>22</v>
      </c>
      <c r="E2972" s="30">
        <v>50</v>
      </c>
      <c r="F2972" s="30">
        <v>50</v>
      </c>
      <c r="G2972" s="30" t="s">
        <v>2968</v>
      </c>
      <c r="H2972" s="30" t="s">
        <v>2965</v>
      </c>
      <c r="I2972" s="30">
        <v>0</v>
      </c>
      <c r="J2972" s="30">
        <v>0</v>
      </c>
      <c r="K2972" s="30">
        <v>0</v>
      </c>
      <c r="L2972" s="30">
        <v>0</v>
      </c>
      <c r="M2972" s="30" t="s">
        <v>2966</v>
      </c>
      <c r="N2972" s="30" t="s">
        <v>589</v>
      </c>
      <c r="O2972" s="22">
        <v>0</v>
      </c>
      <c r="P2972" s="22">
        <v>0</v>
      </c>
      <c r="Q2972" s="22">
        <v>0</v>
      </c>
      <c r="R2972">
        <f>IFERROR(IF(I2972=1,VLOOKUP(F2972,Lookup!$A$2:$B$15,2,FALSE),0),0.5)</f>
        <v>0</v>
      </c>
      <c r="S2972">
        <f>IF(K2972=1,1,IFERROR(IF(H2972="pass",VLOOKUP(F2972,[1]Lookup!$D$2:$E$26,2,FALSE),0),1.6))</f>
        <v>0</v>
      </c>
      <c r="T2972" s="6">
        <v>0</v>
      </c>
      <c r="U2972" s="6">
        <f t="shared" si="46"/>
        <v>0</v>
      </c>
      <c r="V2972" t="s">
        <v>2786</v>
      </c>
    </row>
    <row r="2973" spans="1:22" hidden="1">
      <c r="A2973">
        <v>130</v>
      </c>
      <c r="B2973" s="30">
        <v>2</v>
      </c>
      <c r="C2973" s="30" t="s">
        <v>10</v>
      </c>
      <c r="D2973" s="30" t="s">
        <v>26</v>
      </c>
      <c r="E2973" s="30">
        <v>82</v>
      </c>
      <c r="F2973" s="30">
        <v>18</v>
      </c>
      <c r="G2973" s="30" t="s">
        <v>2969</v>
      </c>
      <c r="H2973" s="30" t="s">
        <v>587</v>
      </c>
      <c r="I2973" s="30">
        <v>1</v>
      </c>
      <c r="J2973" s="30">
        <v>0</v>
      </c>
      <c r="K2973" s="30">
        <v>0</v>
      </c>
      <c r="L2973" s="30">
        <v>0</v>
      </c>
      <c r="M2973" s="30" t="s">
        <v>1826</v>
      </c>
      <c r="N2973" s="30" t="s">
        <v>589</v>
      </c>
      <c r="O2973" s="22">
        <v>0</v>
      </c>
      <c r="P2973" s="22">
        <v>1</v>
      </c>
      <c r="Q2973" s="22">
        <v>0</v>
      </c>
      <c r="R2973">
        <f>IFERROR(IF(I2973=1,VLOOKUP(F2973,Lookup!$A$2:$B$15,2,FALSE),0),0.5)</f>
        <v>0.5</v>
      </c>
      <c r="S2973">
        <f>IF(K2973=1,1,IFERROR(IF(H2973="pass",VLOOKUP(F2973,[1]Lookup!$D$2:$E$26,2,FALSE),0),1.6))</f>
        <v>0</v>
      </c>
      <c r="T2973" s="6">
        <v>0</v>
      </c>
      <c r="U2973" s="6">
        <f t="shared" si="46"/>
        <v>0.5</v>
      </c>
      <c r="V2973" t="s">
        <v>140</v>
      </c>
    </row>
    <row r="2974" spans="1:22" hidden="1">
      <c r="A2974">
        <v>132</v>
      </c>
      <c r="B2974" s="30">
        <v>2</v>
      </c>
      <c r="C2974" s="30" t="s">
        <v>26</v>
      </c>
      <c r="D2974" s="30" t="s">
        <v>10</v>
      </c>
      <c r="E2974" s="30">
        <v>46</v>
      </c>
      <c r="F2974" s="30">
        <v>54</v>
      </c>
      <c r="G2974" s="30" t="s">
        <v>2971</v>
      </c>
      <c r="H2974" s="30" t="s">
        <v>587</v>
      </c>
      <c r="I2974" s="30">
        <v>1</v>
      </c>
      <c r="J2974" s="30">
        <v>0</v>
      </c>
      <c r="K2974" s="30">
        <v>0</v>
      </c>
      <c r="L2974" s="30">
        <v>0</v>
      </c>
      <c r="M2974" s="30" t="s">
        <v>2370</v>
      </c>
      <c r="N2974" s="30" t="s">
        <v>589</v>
      </c>
      <c r="O2974" s="22">
        <v>0</v>
      </c>
      <c r="P2974" s="22">
        <v>1</v>
      </c>
      <c r="Q2974" s="22">
        <v>0</v>
      </c>
      <c r="R2974">
        <f>IFERROR(IF(I2974=1,VLOOKUP(F2974,Lookup!$A$2:$B$15,2,FALSE),0),0.5)</f>
        <v>0.5</v>
      </c>
      <c r="S2974">
        <f>IF(K2974=1,1,IFERROR(IF(H2974="pass",VLOOKUP(F2974,[1]Lookup!$D$2:$E$26,2,FALSE),0),1.6))</f>
        <v>0</v>
      </c>
      <c r="T2974" s="6">
        <v>0</v>
      </c>
      <c r="U2974" s="6">
        <f t="shared" si="46"/>
        <v>0.5</v>
      </c>
      <c r="V2974" t="s">
        <v>89</v>
      </c>
    </row>
    <row r="2975" spans="1:22" hidden="1">
      <c r="A2975">
        <v>133</v>
      </c>
      <c r="B2975" s="30">
        <v>2</v>
      </c>
      <c r="C2975" s="30" t="s">
        <v>10</v>
      </c>
      <c r="D2975" s="30" t="s">
        <v>26</v>
      </c>
      <c r="E2975" s="30">
        <v>74</v>
      </c>
      <c r="F2975" s="30">
        <v>26</v>
      </c>
      <c r="G2975" s="30" t="s">
        <v>2972</v>
      </c>
      <c r="H2975" s="30" t="s">
        <v>587</v>
      </c>
      <c r="I2975" s="30">
        <v>1</v>
      </c>
      <c r="J2975" s="30">
        <v>0</v>
      </c>
      <c r="K2975" s="30">
        <v>0</v>
      </c>
      <c r="L2975" s="30">
        <v>0</v>
      </c>
      <c r="M2975" s="30" t="s">
        <v>1826</v>
      </c>
      <c r="N2975" s="30" t="s">
        <v>589</v>
      </c>
      <c r="O2975" s="22">
        <v>0</v>
      </c>
      <c r="P2975" s="22">
        <v>1</v>
      </c>
      <c r="Q2975" s="22">
        <v>0</v>
      </c>
      <c r="R2975">
        <f>IFERROR(IF(I2975=1,VLOOKUP(F2975,Lookup!$A$2:$B$15,2,FALSE),0),0.5)</f>
        <v>0.5</v>
      </c>
      <c r="S2975">
        <f>IF(K2975=1,1,IFERROR(IF(H2975="pass",VLOOKUP(F2975,[1]Lookup!$D$2:$E$26,2,FALSE),0),1.6))</f>
        <v>0</v>
      </c>
      <c r="T2975" s="6">
        <v>0</v>
      </c>
      <c r="U2975" s="6">
        <f t="shared" si="46"/>
        <v>0.5</v>
      </c>
      <c r="V2975" t="s">
        <v>140</v>
      </c>
    </row>
    <row r="2976" spans="1:22" hidden="1">
      <c r="A2976">
        <v>134</v>
      </c>
      <c r="B2976" s="30">
        <v>2</v>
      </c>
      <c r="C2976" s="30" t="s">
        <v>10</v>
      </c>
      <c r="D2976" s="30" t="s">
        <v>26</v>
      </c>
      <c r="E2976" s="30">
        <v>56</v>
      </c>
      <c r="F2976" s="30">
        <v>44</v>
      </c>
      <c r="G2976" s="30" t="s">
        <v>2973</v>
      </c>
      <c r="H2976" s="30" t="s">
        <v>2866</v>
      </c>
      <c r="I2976" s="30">
        <v>0</v>
      </c>
      <c r="J2976" s="30">
        <v>1</v>
      </c>
      <c r="K2976" s="30">
        <v>0</v>
      </c>
      <c r="L2976" s="30">
        <v>0</v>
      </c>
      <c r="M2976" s="30" t="s">
        <v>1862</v>
      </c>
      <c r="N2976" s="30" t="s">
        <v>589</v>
      </c>
      <c r="O2976" s="22">
        <v>0</v>
      </c>
      <c r="P2976" s="22">
        <v>0</v>
      </c>
      <c r="Q2976" s="22">
        <v>0</v>
      </c>
      <c r="R2976">
        <f>IFERROR(IF(I2976=1,VLOOKUP(F2976,Lookup!$A$2:$B$15,2,FALSE),0),0.5)</f>
        <v>0</v>
      </c>
      <c r="S2976">
        <f>IF(K2976=1,1,IFERROR(IF(H2976="pass",VLOOKUP(F2976,[1]Lookup!$D$2:$E$26,2,FALSE),0),1.6))</f>
        <v>0</v>
      </c>
      <c r="T2976" s="6">
        <v>0</v>
      </c>
      <c r="U2976" s="6">
        <f t="shared" si="46"/>
        <v>0</v>
      </c>
      <c r="V2976" t="s">
        <v>85</v>
      </c>
    </row>
    <row r="2977" spans="1:22" hidden="1">
      <c r="A2977">
        <v>139</v>
      </c>
      <c r="B2977" s="30">
        <v>2</v>
      </c>
      <c r="C2977" s="30" t="s">
        <v>26</v>
      </c>
      <c r="D2977" s="30" t="s">
        <v>10</v>
      </c>
      <c r="E2977" s="30">
        <v>51</v>
      </c>
      <c r="F2977" s="30">
        <v>49</v>
      </c>
      <c r="G2977" s="30" t="s">
        <v>2978</v>
      </c>
      <c r="H2977" s="30" t="s">
        <v>587</v>
      </c>
      <c r="I2977" s="30">
        <v>1</v>
      </c>
      <c r="J2977" s="30">
        <v>0</v>
      </c>
      <c r="K2977" s="30">
        <v>0</v>
      </c>
      <c r="L2977" s="30">
        <v>0</v>
      </c>
      <c r="M2977" s="30" t="s">
        <v>2370</v>
      </c>
      <c r="N2977" s="30" t="s">
        <v>589</v>
      </c>
      <c r="O2977" s="22">
        <v>0</v>
      </c>
      <c r="P2977" s="22">
        <v>1</v>
      </c>
      <c r="Q2977" s="22">
        <v>0</v>
      </c>
      <c r="R2977">
        <f>IFERROR(IF(I2977=1,VLOOKUP(F2977,Lookup!$A$2:$B$15,2,FALSE),0),0.5)</f>
        <v>0.5</v>
      </c>
      <c r="S2977">
        <f>IF(K2977=1,1,IFERROR(IF(H2977="pass",VLOOKUP(F2977,[1]Lookup!$D$2:$E$26,2,FALSE),0),1.6))</f>
        <v>0</v>
      </c>
      <c r="T2977" s="6">
        <v>0</v>
      </c>
      <c r="U2977" s="6">
        <f t="shared" si="46"/>
        <v>0.5</v>
      </c>
      <c r="V2977" t="s">
        <v>89</v>
      </c>
    </row>
    <row r="2978" spans="1:22" hidden="1">
      <c r="A2978">
        <v>140</v>
      </c>
      <c r="B2978" s="30">
        <v>2</v>
      </c>
      <c r="C2978" s="30" t="s">
        <v>26</v>
      </c>
      <c r="D2978" s="30" t="s">
        <v>10</v>
      </c>
      <c r="E2978" s="30">
        <v>47</v>
      </c>
      <c r="F2978" s="30">
        <v>53</v>
      </c>
      <c r="G2978" s="30" t="s">
        <v>2979</v>
      </c>
      <c r="H2978" s="30" t="s">
        <v>587</v>
      </c>
      <c r="I2978" s="30">
        <v>0</v>
      </c>
      <c r="J2978" s="30">
        <v>1</v>
      </c>
      <c r="K2978" s="30">
        <v>0</v>
      </c>
      <c r="L2978" s="30">
        <v>0</v>
      </c>
      <c r="M2978" s="30" t="s">
        <v>2387</v>
      </c>
      <c r="N2978" s="30" t="s">
        <v>589</v>
      </c>
      <c r="O2978" s="22">
        <v>0</v>
      </c>
      <c r="P2978" s="22">
        <v>0</v>
      </c>
      <c r="Q2978" s="22">
        <v>0</v>
      </c>
      <c r="R2978">
        <f>IFERROR(IF(I2978=1,VLOOKUP(F2978,Lookup!$A$2:$B$15,2,FALSE),0),0.5)</f>
        <v>0</v>
      </c>
      <c r="S2978">
        <f>IF(K2978=1,1,IFERROR(IF(H2978="pass",VLOOKUP(F2978,[1]Lookup!$D$2:$E$26,2,FALSE),0),1.6))</f>
        <v>0</v>
      </c>
      <c r="T2978" s="6">
        <v>0</v>
      </c>
      <c r="U2978" s="6">
        <f t="shared" si="46"/>
        <v>0</v>
      </c>
      <c r="V2978" t="s">
        <v>105</v>
      </c>
    </row>
    <row r="2979" spans="1:22" hidden="1">
      <c r="A2979">
        <v>142</v>
      </c>
      <c r="B2979" s="30">
        <v>2</v>
      </c>
      <c r="C2979" s="30" t="s">
        <v>26</v>
      </c>
      <c r="D2979" s="30" t="s">
        <v>10</v>
      </c>
      <c r="E2979" s="30">
        <v>6</v>
      </c>
      <c r="F2979" s="30">
        <v>94</v>
      </c>
      <c r="G2979" s="30" t="s">
        <v>2981</v>
      </c>
      <c r="H2979" s="30" t="s">
        <v>587</v>
      </c>
      <c r="I2979" s="30">
        <v>1</v>
      </c>
      <c r="J2979" s="30">
        <v>0</v>
      </c>
      <c r="K2979" s="30">
        <v>0</v>
      </c>
      <c r="L2979" s="30">
        <v>0</v>
      </c>
      <c r="M2979" s="30" t="s">
        <v>2370</v>
      </c>
      <c r="N2979" s="30" t="s">
        <v>589</v>
      </c>
      <c r="O2979" s="22">
        <v>0</v>
      </c>
      <c r="P2979" s="22">
        <v>1</v>
      </c>
      <c r="Q2979" s="22">
        <v>0</v>
      </c>
      <c r="R2979">
        <f>IFERROR(IF(I2979=1,VLOOKUP(F2979,Lookup!$A$2:$B$15,2,FALSE),0),0.5)</f>
        <v>1.3</v>
      </c>
      <c r="S2979">
        <f>IF(K2979=1,1,IFERROR(IF(H2979="pass",VLOOKUP(F2979,[1]Lookup!$D$2:$E$26,2,FALSE),0),1.6))</f>
        <v>0</v>
      </c>
      <c r="T2979" s="6">
        <v>0</v>
      </c>
      <c r="U2979" s="6">
        <f t="shared" si="46"/>
        <v>1.3</v>
      </c>
      <c r="V2979" t="s">
        <v>89</v>
      </c>
    </row>
    <row r="2980" spans="1:22" hidden="1">
      <c r="A2980">
        <v>145</v>
      </c>
      <c r="B2980" s="30">
        <v>2</v>
      </c>
      <c r="C2980" s="30" t="s">
        <v>10</v>
      </c>
      <c r="D2980" s="30" t="s">
        <v>26</v>
      </c>
      <c r="E2980" s="30">
        <v>68</v>
      </c>
      <c r="F2980" s="30">
        <v>32</v>
      </c>
      <c r="G2980" s="30" t="s">
        <v>2984</v>
      </c>
      <c r="H2980" s="30" t="s">
        <v>587</v>
      </c>
      <c r="I2980" s="30">
        <v>1</v>
      </c>
      <c r="J2980" s="30">
        <v>0</v>
      </c>
      <c r="K2980" s="30">
        <v>0</v>
      </c>
      <c r="L2980" s="30">
        <v>0</v>
      </c>
      <c r="M2980" s="30" t="s">
        <v>1826</v>
      </c>
      <c r="N2980" s="30" t="s">
        <v>589</v>
      </c>
      <c r="O2980" s="22">
        <v>0</v>
      </c>
      <c r="P2980" s="22">
        <v>1</v>
      </c>
      <c r="Q2980" s="22">
        <v>0</v>
      </c>
      <c r="R2980">
        <f>IFERROR(IF(I2980=1,VLOOKUP(F2980,Lookup!$A$2:$B$15,2,FALSE),0),0.5)</f>
        <v>0.5</v>
      </c>
      <c r="S2980">
        <f>IF(K2980=1,1,IFERROR(IF(H2980="pass",VLOOKUP(F2980,[1]Lookup!$D$2:$E$26,2,FALSE),0),1.6))</f>
        <v>0</v>
      </c>
      <c r="T2980" s="6">
        <v>0</v>
      </c>
      <c r="U2980" s="6">
        <f t="shared" si="46"/>
        <v>0.5</v>
      </c>
      <c r="V2980" t="s">
        <v>140</v>
      </c>
    </row>
    <row r="2981" spans="1:22" hidden="1">
      <c r="A2981">
        <v>146</v>
      </c>
      <c r="B2981" s="30">
        <v>2</v>
      </c>
      <c r="C2981" s="30" t="s">
        <v>26</v>
      </c>
      <c r="D2981" s="30" t="s">
        <v>10</v>
      </c>
      <c r="E2981" s="30">
        <v>74</v>
      </c>
      <c r="F2981" s="30">
        <v>26</v>
      </c>
      <c r="G2981" s="30" t="s">
        <v>2985</v>
      </c>
      <c r="H2981" s="30" t="s">
        <v>587</v>
      </c>
      <c r="I2981" s="30">
        <v>1</v>
      </c>
      <c r="J2981" s="30">
        <v>0</v>
      </c>
      <c r="K2981" s="30">
        <v>0</v>
      </c>
      <c r="L2981" s="30">
        <v>0</v>
      </c>
      <c r="M2981" s="30" t="s">
        <v>2986</v>
      </c>
      <c r="N2981" s="30" t="s">
        <v>589</v>
      </c>
      <c r="O2981" s="22">
        <v>0</v>
      </c>
      <c r="P2981" s="22">
        <v>1</v>
      </c>
      <c r="Q2981" s="22">
        <v>0</v>
      </c>
      <c r="R2981">
        <f>IFERROR(IF(I2981=1,VLOOKUP(F2981,Lookup!$A$2:$B$15,2,FALSE),0),0.5)</f>
        <v>0.5</v>
      </c>
      <c r="S2981">
        <f>IF(K2981=1,1,IFERROR(IF(H2981="pass",VLOOKUP(F2981,[1]Lookup!$D$2:$E$26,2,FALSE),0),1.6))</f>
        <v>0</v>
      </c>
      <c r="T2981" s="6">
        <v>0</v>
      </c>
      <c r="U2981" s="6">
        <f t="shared" si="46"/>
        <v>0.5</v>
      </c>
      <c r="V2981" t="s">
        <v>2788</v>
      </c>
    </row>
    <row r="2982" spans="1:22" hidden="1">
      <c r="A2982">
        <v>147</v>
      </c>
      <c r="B2982" s="30">
        <v>2</v>
      </c>
      <c r="C2982" s="30" t="s">
        <v>26</v>
      </c>
      <c r="D2982" s="30" t="s">
        <v>10</v>
      </c>
      <c r="E2982" s="30">
        <v>64</v>
      </c>
      <c r="F2982" s="30">
        <v>36</v>
      </c>
      <c r="G2982" s="30" t="s">
        <v>2987</v>
      </c>
      <c r="H2982" s="30" t="s">
        <v>587</v>
      </c>
      <c r="I2982" s="30">
        <v>1</v>
      </c>
      <c r="J2982" s="30">
        <v>0</v>
      </c>
      <c r="K2982" s="30">
        <v>0</v>
      </c>
      <c r="L2982" s="30">
        <v>0</v>
      </c>
      <c r="M2982" s="30" t="s">
        <v>2986</v>
      </c>
      <c r="N2982" s="30" t="s">
        <v>589</v>
      </c>
      <c r="O2982" s="22">
        <v>0</v>
      </c>
      <c r="P2982" s="22">
        <v>1</v>
      </c>
      <c r="Q2982" s="22">
        <v>0</v>
      </c>
      <c r="R2982">
        <f>IFERROR(IF(I2982=1,VLOOKUP(F2982,Lookup!$A$2:$B$15,2,FALSE),0),0.5)</f>
        <v>0.5</v>
      </c>
      <c r="S2982">
        <f>IF(K2982=1,1,IFERROR(IF(H2982="pass",VLOOKUP(F2982,[1]Lookup!$D$2:$E$26,2,FALSE),0),1.6))</f>
        <v>0</v>
      </c>
      <c r="T2982" s="6">
        <v>0</v>
      </c>
      <c r="U2982" s="6">
        <f t="shared" si="46"/>
        <v>0.5</v>
      </c>
      <c r="V2982" t="s">
        <v>2788</v>
      </c>
    </row>
    <row r="2983" spans="1:22" hidden="1">
      <c r="A2983">
        <v>149</v>
      </c>
      <c r="B2983" s="30">
        <v>2</v>
      </c>
      <c r="C2983" s="30" t="s">
        <v>10</v>
      </c>
      <c r="D2983" s="30" t="s">
        <v>26</v>
      </c>
      <c r="E2983" s="30">
        <v>42</v>
      </c>
      <c r="F2983" s="30">
        <v>58</v>
      </c>
      <c r="G2983" s="30" t="s">
        <v>2989</v>
      </c>
      <c r="H2983" s="30" t="s">
        <v>587</v>
      </c>
      <c r="I2983" s="30">
        <v>1</v>
      </c>
      <c r="J2983" s="30">
        <v>0</v>
      </c>
      <c r="K2983" s="30">
        <v>0</v>
      </c>
      <c r="L2983" s="30">
        <v>0</v>
      </c>
      <c r="M2983" s="30" t="s">
        <v>1834</v>
      </c>
      <c r="N2983" s="30" t="s">
        <v>589</v>
      </c>
      <c r="O2983" s="22">
        <v>0</v>
      </c>
      <c r="P2983" s="22">
        <v>1</v>
      </c>
      <c r="Q2983" s="22">
        <v>0</v>
      </c>
      <c r="R2983">
        <f>IFERROR(IF(I2983=1,VLOOKUP(F2983,Lookup!$A$2:$B$15,2,FALSE),0),0.5)</f>
        <v>0.5</v>
      </c>
      <c r="S2983">
        <f>IF(K2983=1,1,IFERROR(IF(H2983="pass",VLOOKUP(F2983,[1]Lookup!$D$2:$E$26,2,FALSE),0),1.6))</f>
        <v>0</v>
      </c>
      <c r="T2983" s="6">
        <v>0</v>
      </c>
      <c r="U2983" s="6">
        <f t="shared" si="46"/>
        <v>0.5</v>
      </c>
      <c r="V2983" t="s">
        <v>413</v>
      </c>
    </row>
    <row r="2984" spans="1:22" hidden="1">
      <c r="A2984">
        <v>151</v>
      </c>
      <c r="B2984" s="30">
        <v>2</v>
      </c>
      <c r="C2984" s="30" t="s">
        <v>10</v>
      </c>
      <c r="D2984" s="30" t="s">
        <v>26</v>
      </c>
      <c r="E2984" s="30">
        <v>30</v>
      </c>
      <c r="F2984" s="30">
        <v>70</v>
      </c>
      <c r="G2984" s="30" t="s">
        <v>2991</v>
      </c>
      <c r="H2984" s="30" t="s">
        <v>587</v>
      </c>
      <c r="I2984" s="30">
        <v>1</v>
      </c>
      <c r="J2984" s="30">
        <v>0</v>
      </c>
      <c r="K2984" s="30">
        <v>0</v>
      </c>
      <c r="L2984" s="30">
        <v>0</v>
      </c>
      <c r="M2984" s="30" t="s">
        <v>1826</v>
      </c>
      <c r="N2984" s="30" t="s">
        <v>589</v>
      </c>
      <c r="O2984" s="22">
        <v>0</v>
      </c>
      <c r="P2984" s="22">
        <v>1</v>
      </c>
      <c r="Q2984" s="22">
        <v>0</v>
      </c>
      <c r="R2984">
        <f>IFERROR(IF(I2984=1,VLOOKUP(F2984,Lookup!$A$2:$B$15,2,FALSE),0),0.5)</f>
        <v>0.5</v>
      </c>
      <c r="S2984">
        <f>IF(K2984=1,1,IFERROR(IF(H2984="pass",VLOOKUP(F2984,[1]Lookup!$D$2:$E$26,2,FALSE),0),1.6))</f>
        <v>0</v>
      </c>
      <c r="T2984" s="6">
        <v>0</v>
      </c>
      <c r="U2984" s="6">
        <f t="shared" si="46"/>
        <v>0.5</v>
      </c>
      <c r="V2984" t="s">
        <v>140</v>
      </c>
    </row>
    <row r="2985" spans="1:22" hidden="1">
      <c r="A2985">
        <v>153</v>
      </c>
      <c r="B2985" s="30">
        <v>2</v>
      </c>
      <c r="C2985" s="30" t="s">
        <v>26</v>
      </c>
      <c r="D2985" s="30" t="s">
        <v>10</v>
      </c>
      <c r="E2985" s="30">
        <v>71</v>
      </c>
      <c r="F2985" s="30">
        <v>29</v>
      </c>
      <c r="G2985" s="30" t="s">
        <v>2993</v>
      </c>
      <c r="H2985" s="30" t="s">
        <v>587</v>
      </c>
      <c r="I2985" s="30">
        <v>1</v>
      </c>
      <c r="J2985" s="30">
        <v>0</v>
      </c>
      <c r="K2985" s="30">
        <v>0</v>
      </c>
      <c r="L2985" s="30">
        <v>0</v>
      </c>
      <c r="M2985" s="30" t="s">
        <v>2370</v>
      </c>
      <c r="N2985" s="30" t="s">
        <v>589</v>
      </c>
      <c r="O2985" s="22">
        <v>0</v>
      </c>
      <c r="P2985" s="22">
        <v>1</v>
      </c>
      <c r="Q2985" s="22">
        <v>0</v>
      </c>
      <c r="R2985">
        <f>IFERROR(IF(I2985=1,VLOOKUP(F2985,Lookup!$A$2:$B$15,2,FALSE),0),0.5)</f>
        <v>0.5</v>
      </c>
      <c r="S2985">
        <f>IF(K2985=1,1,IFERROR(IF(H2985="pass",VLOOKUP(F2985,[1]Lookup!$D$2:$E$26,2,FALSE),0),1.6))</f>
        <v>0</v>
      </c>
      <c r="T2985" s="6">
        <v>0</v>
      </c>
      <c r="U2985" s="6">
        <f t="shared" si="46"/>
        <v>0.5</v>
      </c>
      <c r="V2985" t="s">
        <v>89</v>
      </c>
    </row>
    <row r="2986" spans="1:22" hidden="1">
      <c r="A2986">
        <v>158</v>
      </c>
      <c r="B2986" s="30">
        <v>2</v>
      </c>
      <c r="C2986" s="30" t="s">
        <v>10</v>
      </c>
      <c r="D2986" s="30" t="s">
        <v>26</v>
      </c>
      <c r="E2986" s="30">
        <v>64</v>
      </c>
      <c r="F2986" s="30">
        <v>36</v>
      </c>
      <c r="G2986" s="30" t="s">
        <v>2998</v>
      </c>
      <c r="H2986" s="30" t="s">
        <v>587</v>
      </c>
      <c r="I2986" s="30">
        <v>0</v>
      </c>
      <c r="J2986" s="30">
        <v>1</v>
      </c>
      <c r="K2986" s="30">
        <v>0</v>
      </c>
      <c r="L2986" s="30">
        <v>0</v>
      </c>
      <c r="M2986" s="30" t="s">
        <v>1884</v>
      </c>
      <c r="N2986" s="30" t="s">
        <v>589</v>
      </c>
      <c r="O2986" s="22">
        <v>0</v>
      </c>
      <c r="P2986" s="22">
        <v>0</v>
      </c>
      <c r="Q2986" s="22">
        <v>0</v>
      </c>
      <c r="R2986">
        <f>IFERROR(IF(I2986=1,VLOOKUP(F2986,Lookup!$A$2:$B$15,2,FALSE),0),0.5)</f>
        <v>0</v>
      </c>
      <c r="S2986">
        <f>IF(K2986=1,1,IFERROR(IF(H2986="pass",VLOOKUP(F2986,[1]Lookup!$D$2:$E$26,2,FALSE),0),1.6))</f>
        <v>0</v>
      </c>
      <c r="T2986" s="6">
        <v>0</v>
      </c>
      <c r="U2986" s="6">
        <f t="shared" si="46"/>
        <v>0</v>
      </c>
      <c r="V2986" t="s">
        <v>486</v>
      </c>
    </row>
    <row r="2987" spans="1:22" hidden="1">
      <c r="A2987">
        <v>160</v>
      </c>
      <c r="B2987" s="30">
        <v>2</v>
      </c>
      <c r="C2987" s="30" t="s">
        <v>10</v>
      </c>
      <c r="D2987" s="30" t="s">
        <v>26</v>
      </c>
      <c r="E2987" s="30">
        <v>53</v>
      </c>
      <c r="F2987" s="30">
        <v>47</v>
      </c>
      <c r="G2987" s="30" t="s">
        <v>3000</v>
      </c>
      <c r="H2987" s="30" t="s">
        <v>587</v>
      </c>
      <c r="I2987" s="30">
        <v>1</v>
      </c>
      <c r="J2987" s="30">
        <v>0</v>
      </c>
      <c r="K2987" s="30">
        <v>0</v>
      </c>
      <c r="L2987" s="30">
        <v>0</v>
      </c>
      <c r="M2987" s="30" t="s">
        <v>1834</v>
      </c>
      <c r="N2987" s="30" t="s">
        <v>589</v>
      </c>
      <c r="O2987" s="22">
        <v>0</v>
      </c>
      <c r="P2987" s="22">
        <v>1</v>
      </c>
      <c r="Q2987" s="22">
        <v>0</v>
      </c>
      <c r="R2987">
        <f>IFERROR(IF(I2987=1,VLOOKUP(F2987,Lookup!$A$2:$B$15,2,FALSE),0),0.5)</f>
        <v>0.5</v>
      </c>
      <c r="S2987">
        <f>IF(K2987=1,1,IFERROR(IF(H2987="pass",VLOOKUP(F2987,[1]Lookup!$D$2:$E$26,2,FALSE),0),1.6))</f>
        <v>0</v>
      </c>
      <c r="T2987" s="6">
        <v>0</v>
      </c>
      <c r="U2987" s="6">
        <f t="shared" si="46"/>
        <v>0.5</v>
      </c>
      <c r="V2987" t="s">
        <v>413</v>
      </c>
    </row>
    <row r="2988" spans="1:22" hidden="1">
      <c r="A2988">
        <v>161</v>
      </c>
      <c r="B2988" s="30">
        <v>2</v>
      </c>
      <c r="C2988" s="30" t="s">
        <v>10</v>
      </c>
      <c r="D2988" s="30" t="s">
        <v>26</v>
      </c>
      <c r="E2988" s="30">
        <v>51</v>
      </c>
      <c r="F2988" s="30">
        <v>49</v>
      </c>
      <c r="G2988" s="30" t="s">
        <v>3001</v>
      </c>
      <c r="H2988" s="30" t="s">
        <v>587</v>
      </c>
      <c r="I2988" s="30">
        <v>0</v>
      </c>
      <c r="J2988" s="30">
        <v>1</v>
      </c>
      <c r="K2988" s="30">
        <v>0</v>
      </c>
      <c r="L2988" s="30">
        <v>0</v>
      </c>
      <c r="M2988" s="30" t="s">
        <v>1884</v>
      </c>
      <c r="N2988" s="30" t="s">
        <v>589</v>
      </c>
      <c r="O2988" s="22">
        <v>0</v>
      </c>
      <c r="P2988" s="22">
        <v>0</v>
      </c>
      <c r="Q2988" s="22">
        <v>0</v>
      </c>
      <c r="R2988">
        <f>IFERROR(IF(I2988=1,VLOOKUP(F2988,Lookup!$A$2:$B$15,2,FALSE),0),0.5)</f>
        <v>0</v>
      </c>
      <c r="S2988">
        <f>IF(K2988=1,1,IFERROR(IF(H2988="pass",VLOOKUP(F2988,[1]Lookup!$D$2:$E$26,2,FALSE),0),1.6))</f>
        <v>0</v>
      </c>
      <c r="T2988" s="6">
        <v>0</v>
      </c>
      <c r="U2988" s="6">
        <f t="shared" si="46"/>
        <v>0</v>
      </c>
      <c r="V2988" t="s">
        <v>486</v>
      </c>
    </row>
    <row r="2989" spans="1:22" hidden="1">
      <c r="A2989">
        <v>168</v>
      </c>
      <c r="B2989" s="30">
        <v>2</v>
      </c>
      <c r="C2989" s="30" t="s">
        <v>26</v>
      </c>
      <c r="D2989" s="30" t="s">
        <v>10</v>
      </c>
      <c r="E2989" s="30">
        <v>89</v>
      </c>
      <c r="F2989" s="30">
        <v>11</v>
      </c>
      <c r="G2989" s="30" t="s">
        <v>3009</v>
      </c>
      <c r="H2989" s="30" t="s">
        <v>587</v>
      </c>
      <c r="I2989" s="30">
        <v>1</v>
      </c>
      <c r="J2989" s="30">
        <v>0</v>
      </c>
      <c r="K2989" s="30">
        <v>0</v>
      </c>
      <c r="L2989" s="30">
        <v>0</v>
      </c>
      <c r="M2989" s="30" t="s">
        <v>2370</v>
      </c>
      <c r="N2989" s="30" t="s">
        <v>589</v>
      </c>
      <c r="O2989" s="22">
        <v>0</v>
      </c>
      <c r="P2989" s="22">
        <v>1</v>
      </c>
      <c r="Q2989" s="22">
        <v>0</v>
      </c>
      <c r="R2989">
        <f>IFERROR(IF(I2989=1,VLOOKUP(F2989,Lookup!$A$2:$B$15,2,FALSE),0),0.5)</f>
        <v>0.5</v>
      </c>
      <c r="S2989">
        <f>IF(K2989=1,1,IFERROR(IF(H2989="pass",VLOOKUP(F2989,[1]Lookup!$D$2:$E$26,2,FALSE),0),1.6))</f>
        <v>0</v>
      </c>
      <c r="T2989" s="6">
        <v>0</v>
      </c>
      <c r="U2989" s="6">
        <f t="shared" si="46"/>
        <v>0.5</v>
      </c>
      <c r="V2989" t="s">
        <v>89</v>
      </c>
    </row>
    <row r="2990" spans="1:22" hidden="1">
      <c r="A2990">
        <v>173</v>
      </c>
      <c r="B2990" s="30">
        <v>2</v>
      </c>
      <c r="C2990" s="30" t="s">
        <v>10</v>
      </c>
      <c r="D2990" s="30" t="s">
        <v>26</v>
      </c>
      <c r="E2990" s="30">
        <v>24</v>
      </c>
      <c r="F2990" s="30">
        <v>76</v>
      </c>
      <c r="G2990" s="30" t="s">
        <v>3014</v>
      </c>
      <c r="H2990" s="30" t="s">
        <v>587</v>
      </c>
      <c r="I2990" s="30">
        <v>1</v>
      </c>
      <c r="J2990" s="30">
        <v>0</v>
      </c>
      <c r="K2990" s="30">
        <v>0</v>
      </c>
      <c r="L2990" s="30">
        <v>0</v>
      </c>
      <c r="M2990" s="30" t="s">
        <v>1826</v>
      </c>
      <c r="N2990" s="30" t="s">
        <v>589</v>
      </c>
      <c r="O2990" s="22">
        <v>0</v>
      </c>
      <c r="P2990" s="22">
        <v>1</v>
      </c>
      <c r="Q2990" s="22">
        <v>0</v>
      </c>
      <c r="R2990">
        <f>IFERROR(IF(I2990=1,VLOOKUP(F2990,Lookup!$A$2:$B$15,2,FALSE),0),0.5)</f>
        <v>0.5</v>
      </c>
      <c r="S2990">
        <f>IF(K2990=1,1,IFERROR(IF(H2990="pass",VLOOKUP(F2990,[1]Lookup!$D$2:$E$26,2,FALSE),0),1.6))</f>
        <v>0</v>
      </c>
      <c r="T2990" s="6">
        <v>0</v>
      </c>
      <c r="U2990" s="6">
        <f t="shared" si="46"/>
        <v>0.5</v>
      </c>
      <c r="V2990" t="s">
        <v>140</v>
      </c>
    </row>
    <row r="2991" spans="1:22" hidden="1">
      <c r="A2991">
        <v>175</v>
      </c>
      <c r="B2991" s="30">
        <v>2</v>
      </c>
      <c r="C2991" s="30" t="s">
        <v>10</v>
      </c>
      <c r="D2991" s="30" t="s">
        <v>26</v>
      </c>
      <c r="E2991" s="30">
        <v>16</v>
      </c>
      <c r="F2991" s="30">
        <v>84</v>
      </c>
      <c r="G2991" s="30" t="s">
        <v>3016</v>
      </c>
      <c r="H2991" s="30" t="s">
        <v>587</v>
      </c>
      <c r="I2991" s="30">
        <v>1</v>
      </c>
      <c r="J2991" s="30">
        <v>0</v>
      </c>
      <c r="K2991" s="30">
        <v>0</v>
      </c>
      <c r="L2991" s="30">
        <v>0</v>
      </c>
      <c r="M2991" s="30" t="s">
        <v>756</v>
      </c>
      <c r="N2991" s="30" t="s">
        <v>589</v>
      </c>
      <c r="O2991" s="22">
        <v>0</v>
      </c>
      <c r="P2991" s="22">
        <v>1</v>
      </c>
      <c r="Q2991" s="22">
        <v>0</v>
      </c>
      <c r="R2991">
        <f>IFERROR(IF(I2991=1,VLOOKUP(F2991,Lookup!$A$2:$B$15,2,FALSE),0),0.5)</f>
        <v>0.5</v>
      </c>
      <c r="S2991">
        <f>IF(K2991=1,1,IFERROR(IF(H2991="pass",VLOOKUP(F2991,[1]Lookup!$D$2:$E$26,2,FALSE),0),1.6))</f>
        <v>0</v>
      </c>
      <c r="T2991" s="6">
        <v>0</v>
      </c>
      <c r="U2991" s="6">
        <f t="shared" si="46"/>
        <v>0.5</v>
      </c>
      <c r="V2991" t="s">
        <v>513</v>
      </c>
    </row>
    <row r="2992" spans="1:22" hidden="1">
      <c r="A2992">
        <v>176</v>
      </c>
      <c r="B2992" s="30">
        <v>2</v>
      </c>
      <c r="C2992" s="30" t="s">
        <v>26</v>
      </c>
      <c r="D2992" s="30" t="s">
        <v>10</v>
      </c>
      <c r="E2992" s="30">
        <v>85</v>
      </c>
      <c r="F2992" s="30">
        <v>15</v>
      </c>
      <c r="G2992" s="30" t="s">
        <v>3017</v>
      </c>
      <c r="H2992" s="30" t="s">
        <v>587</v>
      </c>
      <c r="I2992" s="30">
        <v>1</v>
      </c>
      <c r="J2992" s="30">
        <v>0</v>
      </c>
      <c r="K2992" s="30">
        <v>0</v>
      </c>
      <c r="L2992" s="30">
        <v>0</v>
      </c>
      <c r="M2992" s="30" t="s">
        <v>2370</v>
      </c>
      <c r="N2992" s="30" t="s">
        <v>589</v>
      </c>
      <c r="O2992" s="22">
        <v>0</v>
      </c>
      <c r="P2992" s="22">
        <v>1</v>
      </c>
      <c r="Q2992" s="22">
        <v>0</v>
      </c>
      <c r="R2992">
        <f>IFERROR(IF(I2992=1,VLOOKUP(F2992,Lookup!$A$2:$B$15,2,FALSE),0),0.5)</f>
        <v>0.5</v>
      </c>
      <c r="S2992">
        <f>IF(K2992=1,1,IFERROR(IF(H2992="pass",VLOOKUP(F2992,[1]Lookup!$D$2:$E$26,2,FALSE),0),1.6))</f>
        <v>0</v>
      </c>
      <c r="T2992" s="6">
        <v>0</v>
      </c>
      <c r="U2992" s="6">
        <f t="shared" si="46"/>
        <v>0.5</v>
      </c>
      <c r="V2992" t="s">
        <v>89</v>
      </c>
    </row>
    <row r="2993" spans="1:22" hidden="1">
      <c r="A2993">
        <v>177</v>
      </c>
      <c r="B2993" s="30">
        <v>2</v>
      </c>
      <c r="C2993" s="30" t="s">
        <v>26</v>
      </c>
      <c r="D2993" s="30" t="s">
        <v>10</v>
      </c>
      <c r="E2993" s="30">
        <v>80</v>
      </c>
      <c r="F2993" s="30">
        <v>20</v>
      </c>
      <c r="G2993" s="30" t="s">
        <v>3018</v>
      </c>
      <c r="H2993" s="30" t="s">
        <v>587</v>
      </c>
      <c r="I2993" s="30">
        <v>1</v>
      </c>
      <c r="J2993" s="30">
        <v>0</v>
      </c>
      <c r="K2993" s="30">
        <v>0</v>
      </c>
      <c r="L2993" s="30">
        <v>0</v>
      </c>
      <c r="M2993" s="30" t="s">
        <v>2370</v>
      </c>
      <c r="N2993" s="30" t="s">
        <v>589</v>
      </c>
      <c r="O2993" s="22">
        <v>0</v>
      </c>
      <c r="P2993" s="22">
        <v>1</v>
      </c>
      <c r="Q2993" s="22">
        <v>0</v>
      </c>
      <c r="R2993">
        <f>IFERROR(IF(I2993=1,VLOOKUP(F2993,Lookup!$A$2:$B$15,2,FALSE),0),0.5)</f>
        <v>0.5</v>
      </c>
      <c r="S2993">
        <f>IF(K2993=1,1,IFERROR(IF(H2993="pass",VLOOKUP(F2993,[1]Lookup!$D$2:$E$26,2,FALSE),0),1.6))</f>
        <v>0</v>
      </c>
      <c r="T2993" s="6">
        <v>0</v>
      </c>
      <c r="U2993" s="6">
        <f t="shared" si="46"/>
        <v>0.5</v>
      </c>
      <c r="V2993" t="s">
        <v>89</v>
      </c>
    </row>
    <row r="2994" spans="1:22" hidden="1">
      <c r="A2994">
        <v>178</v>
      </c>
      <c r="B2994" s="30">
        <v>2</v>
      </c>
      <c r="C2994" s="30" t="s">
        <v>26</v>
      </c>
      <c r="D2994" s="30" t="s">
        <v>10</v>
      </c>
      <c r="E2994" s="30">
        <v>76</v>
      </c>
      <c r="F2994" s="30">
        <v>24</v>
      </c>
      <c r="G2994" s="30" t="s">
        <v>3019</v>
      </c>
      <c r="H2994" s="30" t="s">
        <v>587</v>
      </c>
      <c r="I2994" s="30">
        <v>1</v>
      </c>
      <c r="J2994" s="30">
        <v>0</v>
      </c>
      <c r="K2994" s="30">
        <v>0</v>
      </c>
      <c r="L2994" s="30">
        <v>0</v>
      </c>
      <c r="M2994" s="30" t="s">
        <v>2986</v>
      </c>
      <c r="N2994" s="30" t="s">
        <v>589</v>
      </c>
      <c r="O2994" s="22">
        <v>0</v>
      </c>
      <c r="P2994" s="22">
        <v>1</v>
      </c>
      <c r="Q2994" s="22">
        <v>0</v>
      </c>
      <c r="R2994">
        <f>IFERROR(IF(I2994=1,VLOOKUP(F2994,Lookup!$A$2:$B$15,2,FALSE),0),0.5)</f>
        <v>0.5</v>
      </c>
      <c r="S2994">
        <f>IF(K2994=1,1,IFERROR(IF(H2994="pass",VLOOKUP(F2994,[1]Lookup!$D$2:$E$26,2,FALSE),0),1.6))</f>
        <v>0</v>
      </c>
      <c r="T2994" s="6">
        <v>0</v>
      </c>
      <c r="U2994" s="6">
        <f t="shared" si="46"/>
        <v>0.5</v>
      </c>
      <c r="V2994" t="s">
        <v>2788</v>
      </c>
    </row>
    <row r="2995" spans="1:22" hidden="1">
      <c r="A2995">
        <v>179</v>
      </c>
      <c r="B2995" s="30">
        <v>2</v>
      </c>
      <c r="C2995" s="30" t="s">
        <v>10</v>
      </c>
      <c r="D2995" s="30" t="s">
        <v>26</v>
      </c>
      <c r="E2995" s="30">
        <v>65</v>
      </c>
      <c r="F2995" s="30">
        <v>35</v>
      </c>
      <c r="G2995" s="30" t="s">
        <v>3020</v>
      </c>
      <c r="H2995" s="30" t="s">
        <v>2866</v>
      </c>
      <c r="I2995" s="30">
        <v>0</v>
      </c>
      <c r="J2995" s="30">
        <v>1</v>
      </c>
      <c r="K2995" s="30">
        <v>0</v>
      </c>
      <c r="L2995" s="30">
        <v>0</v>
      </c>
      <c r="M2995" s="30" t="s">
        <v>1884</v>
      </c>
      <c r="N2995" s="30" t="s">
        <v>589</v>
      </c>
      <c r="O2995" s="22">
        <v>0</v>
      </c>
      <c r="P2995" s="22">
        <v>0</v>
      </c>
      <c r="Q2995" s="22">
        <v>0</v>
      </c>
      <c r="R2995">
        <f>IFERROR(IF(I2995=1,VLOOKUP(F2995,Lookup!$A$2:$B$15,2,FALSE),0),0.5)</f>
        <v>0</v>
      </c>
      <c r="S2995">
        <f>IF(K2995=1,1,IFERROR(IF(H2995="pass",VLOOKUP(F2995,[1]Lookup!$D$2:$E$26,2,FALSE),0),1.6))</f>
        <v>0</v>
      </c>
      <c r="T2995" s="6">
        <v>0</v>
      </c>
      <c r="U2995" s="6">
        <f t="shared" si="46"/>
        <v>0</v>
      </c>
      <c r="V2995" t="s">
        <v>486</v>
      </c>
    </row>
    <row r="2996" spans="1:22" hidden="1">
      <c r="A2996">
        <v>184</v>
      </c>
      <c r="B2996" s="30">
        <v>2</v>
      </c>
      <c r="C2996" s="30" t="s">
        <v>10</v>
      </c>
      <c r="D2996" s="30" t="s">
        <v>26</v>
      </c>
      <c r="E2996" s="30">
        <v>44</v>
      </c>
      <c r="F2996" s="30">
        <v>56</v>
      </c>
      <c r="G2996" s="30" t="s">
        <v>3025</v>
      </c>
      <c r="H2996" s="30" t="s">
        <v>587</v>
      </c>
      <c r="I2996" s="30">
        <v>0</v>
      </c>
      <c r="J2996" s="30">
        <v>1</v>
      </c>
      <c r="K2996" s="30">
        <v>0</v>
      </c>
      <c r="L2996" s="30">
        <v>0</v>
      </c>
      <c r="M2996" s="30" t="s">
        <v>1884</v>
      </c>
      <c r="N2996" s="30" t="s">
        <v>589</v>
      </c>
      <c r="O2996" s="22">
        <v>0</v>
      </c>
      <c r="P2996" s="22">
        <v>0</v>
      </c>
      <c r="Q2996" s="22">
        <v>0</v>
      </c>
      <c r="R2996">
        <f>IFERROR(IF(I2996=1,VLOOKUP(F2996,Lookup!$A$2:$B$15,2,FALSE),0),0.5)</f>
        <v>0</v>
      </c>
      <c r="S2996">
        <f>IF(K2996=1,1,IFERROR(IF(H2996="pass",VLOOKUP(F2996,[1]Lookup!$D$2:$E$26,2,FALSE),0),1.6))</f>
        <v>0</v>
      </c>
      <c r="T2996" s="6">
        <v>0</v>
      </c>
      <c r="U2996" s="6">
        <f t="shared" si="46"/>
        <v>0</v>
      </c>
      <c r="V2996" t="s">
        <v>486</v>
      </c>
    </row>
    <row r="2997" spans="1:22" hidden="1">
      <c r="A2997">
        <v>188</v>
      </c>
      <c r="B2997" s="30">
        <v>2</v>
      </c>
      <c r="C2997" s="30" t="s">
        <v>26</v>
      </c>
      <c r="D2997" s="30" t="s">
        <v>10</v>
      </c>
      <c r="E2997" s="30">
        <v>92</v>
      </c>
      <c r="F2997" s="30">
        <v>8</v>
      </c>
      <c r="G2997" s="30" t="s">
        <v>3029</v>
      </c>
      <c r="H2997" s="30" t="s">
        <v>587</v>
      </c>
      <c r="I2997" s="30">
        <v>1</v>
      </c>
      <c r="J2997" s="30">
        <v>0</v>
      </c>
      <c r="K2997" s="30">
        <v>0</v>
      </c>
      <c r="L2997" s="30">
        <v>0</v>
      </c>
      <c r="M2997" s="30" t="s">
        <v>2370</v>
      </c>
      <c r="N2997" s="30" t="s">
        <v>589</v>
      </c>
      <c r="O2997" s="22">
        <v>0</v>
      </c>
      <c r="P2997" s="22">
        <v>1</v>
      </c>
      <c r="Q2997" s="22">
        <v>0</v>
      </c>
      <c r="R2997">
        <f>IFERROR(IF(I2997=1,VLOOKUP(F2997,Lookup!$A$2:$B$15,2,FALSE),0),0.5)</f>
        <v>0.5</v>
      </c>
      <c r="S2997">
        <f>IF(K2997=1,1,IFERROR(IF(H2997="pass",VLOOKUP(F2997,[1]Lookup!$D$2:$E$26,2,FALSE),0),1.6))</f>
        <v>0</v>
      </c>
      <c r="T2997" s="6">
        <v>0</v>
      </c>
      <c r="U2997" s="6">
        <f t="shared" si="46"/>
        <v>0.5</v>
      </c>
      <c r="V2997" t="s">
        <v>89</v>
      </c>
    </row>
    <row r="2998" spans="1:22" hidden="1">
      <c r="A2998">
        <v>189</v>
      </c>
      <c r="B2998" s="30">
        <v>2</v>
      </c>
      <c r="C2998" s="30" t="s">
        <v>26</v>
      </c>
      <c r="D2998" s="30" t="s">
        <v>10</v>
      </c>
      <c r="E2998" s="30">
        <v>84</v>
      </c>
      <c r="F2998" s="30">
        <v>16</v>
      </c>
      <c r="G2998" s="30" t="s">
        <v>3030</v>
      </c>
      <c r="H2998" s="30" t="s">
        <v>587</v>
      </c>
      <c r="I2998" s="30">
        <v>1</v>
      </c>
      <c r="J2998" s="30">
        <v>0</v>
      </c>
      <c r="K2998" s="30">
        <v>0</v>
      </c>
      <c r="L2998" s="30">
        <v>0</v>
      </c>
      <c r="M2998" s="30" t="s">
        <v>2370</v>
      </c>
      <c r="N2998" s="30" t="s">
        <v>589</v>
      </c>
      <c r="O2998" s="22">
        <v>0</v>
      </c>
      <c r="P2998" s="22">
        <v>1</v>
      </c>
      <c r="Q2998" s="22">
        <v>0</v>
      </c>
      <c r="R2998">
        <f>IFERROR(IF(I2998=1,VLOOKUP(F2998,Lookup!$A$2:$B$15,2,FALSE),0),0.5)</f>
        <v>0.5</v>
      </c>
      <c r="S2998">
        <f>IF(K2998=1,1,IFERROR(IF(H2998="pass",VLOOKUP(F2998,[1]Lookup!$D$2:$E$26,2,FALSE),0),1.6))</f>
        <v>0</v>
      </c>
      <c r="T2998" s="6">
        <v>0</v>
      </c>
      <c r="U2998" s="6">
        <f t="shared" si="46"/>
        <v>0.5</v>
      </c>
      <c r="V2998" t="s">
        <v>89</v>
      </c>
    </row>
    <row r="2999" spans="1:22" hidden="1">
      <c r="A2999">
        <v>190</v>
      </c>
      <c r="B2999" s="30">
        <v>2</v>
      </c>
      <c r="C2999" s="30" t="s">
        <v>26</v>
      </c>
      <c r="D2999" s="30" t="s">
        <v>10</v>
      </c>
      <c r="E2999" s="30">
        <v>95</v>
      </c>
      <c r="F2999" s="30">
        <v>5</v>
      </c>
      <c r="G2999" s="30" t="s">
        <v>3031</v>
      </c>
      <c r="H2999" s="30" t="s">
        <v>587</v>
      </c>
      <c r="I2999" s="30">
        <v>1</v>
      </c>
      <c r="J2999" s="30">
        <v>0</v>
      </c>
      <c r="K2999" s="30">
        <v>0</v>
      </c>
      <c r="L2999" s="30">
        <v>0</v>
      </c>
      <c r="M2999" s="30" t="s">
        <v>2370</v>
      </c>
      <c r="N2999" s="30" t="s">
        <v>589</v>
      </c>
      <c r="O2999" s="22">
        <v>0</v>
      </c>
      <c r="P2999" s="22">
        <v>1</v>
      </c>
      <c r="Q2999" s="22">
        <v>0</v>
      </c>
      <c r="R2999">
        <f>IFERROR(IF(I2999=1,VLOOKUP(F2999,Lookup!$A$2:$B$15,2,FALSE),0),0.5)</f>
        <v>0.5</v>
      </c>
      <c r="S2999">
        <f>IF(K2999=1,1,IFERROR(IF(H2999="pass",VLOOKUP(F2999,[1]Lookup!$D$2:$E$26,2,FALSE),0),1.6))</f>
        <v>0</v>
      </c>
      <c r="T2999" s="6">
        <v>0</v>
      </c>
      <c r="U2999" s="6">
        <f t="shared" si="46"/>
        <v>0.5</v>
      </c>
      <c r="V2999" t="s">
        <v>89</v>
      </c>
    </row>
    <row r="3000" spans="1:22" hidden="1">
      <c r="A3000">
        <v>194</v>
      </c>
      <c r="B3000" s="30">
        <v>2</v>
      </c>
      <c r="C3000" s="30" t="s">
        <v>10</v>
      </c>
      <c r="D3000" s="30" t="s">
        <v>26</v>
      </c>
      <c r="E3000" s="30">
        <v>58</v>
      </c>
      <c r="F3000" s="30">
        <v>42</v>
      </c>
      <c r="G3000" s="30" t="s">
        <v>3035</v>
      </c>
      <c r="H3000" s="30" t="s">
        <v>2965</v>
      </c>
      <c r="I3000" s="30">
        <v>0</v>
      </c>
      <c r="J3000" s="30">
        <v>0</v>
      </c>
      <c r="K3000" s="30">
        <v>0</v>
      </c>
      <c r="L3000" s="30">
        <v>0</v>
      </c>
      <c r="M3000" s="30" t="s">
        <v>1884</v>
      </c>
      <c r="N3000" s="30" t="s">
        <v>589</v>
      </c>
      <c r="O3000" s="22">
        <v>0</v>
      </c>
      <c r="P3000" s="22">
        <v>0</v>
      </c>
      <c r="Q3000" s="22">
        <v>0</v>
      </c>
      <c r="R3000">
        <f>IFERROR(IF(I3000=1,VLOOKUP(F3000,Lookup!$A$2:$B$15,2,FALSE),0),0.5)</f>
        <v>0</v>
      </c>
      <c r="S3000">
        <f>IF(K3000=1,1,IFERROR(IF(H3000="pass",VLOOKUP(F3000,[1]Lookup!$D$2:$E$26,2,FALSE),0),1.6))</f>
        <v>0</v>
      </c>
      <c r="T3000" s="6">
        <v>0</v>
      </c>
      <c r="U3000" s="6">
        <f t="shared" si="46"/>
        <v>0</v>
      </c>
      <c r="V3000" t="s">
        <v>486</v>
      </c>
    </row>
    <row r="3001" spans="1:22" hidden="1">
      <c r="A3001">
        <v>199</v>
      </c>
      <c r="B3001" s="30">
        <v>2</v>
      </c>
      <c r="C3001" s="30" t="s">
        <v>26</v>
      </c>
      <c r="D3001" s="30" t="s">
        <v>10</v>
      </c>
      <c r="E3001" s="30">
        <v>19</v>
      </c>
      <c r="F3001" s="30">
        <v>81</v>
      </c>
      <c r="G3001" s="30" t="s">
        <v>3040</v>
      </c>
      <c r="H3001" s="30" t="s">
        <v>587</v>
      </c>
      <c r="I3001" s="30">
        <v>1</v>
      </c>
      <c r="J3001" s="30">
        <v>0</v>
      </c>
      <c r="K3001" s="30">
        <v>0</v>
      </c>
      <c r="L3001" s="30">
        <v>0</v>
      </c>
      <c r="M3001" s="30" t="s">
        <v>2370</v>
      </c>
      <c r="N3001" s="30" t="s">
        <v>589</v>
      </c>
      <c r="O3001" s="22">
        <v>0</v>
      </c>
      <c r="P3001" s="22">
        <v>1</v>
      </c>
      <c r="Q3001" s="22">
        <v>0</v>
      </c>
      <c r="R3001">
        <f>IFERROR(IF(I3001=1,VLOOKUP(F3001,Lookup!$A$2:$B$15,2,FALSE),0),0.5)</f>
        <v>0.5</v>
      </c>
      <c r="S3001">
        <f>IF(K3001=1,1,IFERROR(IF(H3001="pass",VLOOKUP(F3001,[1]Lookup!$D$2:$E$26,2,FALSE),0),1.6))</f>
        <v>0</v>
      </c>
      <c r="T3001" s="6">
        <v>0</v>
      </c>
      <c r="U3001" s="6">
        <f t="shared" si="46"/>
        <v>0.5</v>
      </c>
      <c r="V3001" t="s">
        <v>89</v>
      </c>
    </row>
    <row r="3002" spans="1:22" hidden="1">
      <c r="A3002">
        <v>205</v>
      </c>
      <c r="B3002" s="30">
        <v>2</v>
      </c>
      <c r="C3002" s="30" t="s">
        <v>10</v>
      </c>
      <c r="D3002" s="30" t="s">
        <v>26</v>
      </c>
      <c r="E3002" s="30">
        <v>62</v>
      </c>
      <c r="F3002" s="30">
        <v>38</v>
      </c>
      <c r="G3002" s="30" t="s">
        <v>3046</v>
      </c>
      <c r="H3002" s="30" t="s">
        <v>587</v>
      </c>
      <c r="I3002" s="30">
        <v>1</v>
      </c>
      <c r="J3002" s="30">
        <v>0</v>
      </c>
      <c r="K3002" s="30">
        <v>0</v>
      </c>
      <c r="L3002" s="30">
        <v>0</v>
      </c>
      <c r="M3002" s="30" t="s">
        <v>1834</v>
      </c>
      <c r="N3002" s="30" t="s">
        <v>589</v>
      </c>
      <c r="O3002" s="22">
        <v>0</v>
      </c>
      <c r="P3002" s="22">
        <v>1</v>
      </c>
      <c r="Q3002" s="22">
        <v>0</v>
      </c>
      <c r="R3002">
        <f>IFERROR(IF(I3002=1,VLOOKUP(F3002,Lookup!$A$2:$B$15,2,FALSE),0),0.5)</f>
        <v>0.5</v>
      </c>
      <c r="S3002">
        <f>IF(K3002=1,1,IFERROR(IF(H3002="pass",VLOOKUP(F3002,[1]Lookup!$D$2:$E$26,2,FALSE),0),1.6))</f>
        <v>0</v>
      </c>
      <c r="T3002" s="6">
        <v>0</v>
      </c>
      <c r="U3002" s="6">
        <f t="shared" si="46"/>
        <v>0.5</v>
      </c>
      <c r="V3002" t="s">
        <v>413</v>
      </c>
    </row>
    <row r="3003" spans="1:22" hidden="1">
      <c r="A3003">
        <v>208</v>
      </c>
      <c r="B3003" s="30">
        <v>2</v>
      </c>
      <c r="C3003" s="30" t="s">
        <v>26</v>
      </c>
      <c r="D3003" s="30" t="s">
        <v>10</v>
      </c>
      <c r="E3003" s="30">
        <v>77</v>
      </c>
      <c r="F3003" s="30">
        <v>23</v>
      </c>
      <c r="G3003" s="30" t="s">
        <v>3049</v>
      </c>
      <c r="H3003" s="30" t="s">
        <v>587</v>
      </c>
      <c r="I3003" s="30">
        <v>1</v>
      </c>
      <c r="J3003" s="30">
        <v>0</v>
      </c>
      <c r="K3003" s="30">
        <v>0</v>
      </c>
      <c r="L3003" s="30">
        <v>0</v>
      </c>
      <c r="M3003" s="30" t="s">
        <v>2370</v>
      </c>
      <c r="N3003" s="30" t="s">
        <v>589</v>
      </c>
      <c r="O3003" s="22">
        <v>0</v>
      </c>
      <c r="P3003" s="22">
        <v>1</v>
      </c>
      <c r="Q3003" s="22">
        <v>0</v>
      </c>
      <c r="R3003">
        <f>IFERROR(IF(I3003=1,VLOOKUP(F3003,Lookup!$A$2:$B$15,2,FALSE),0),0.5)</f>
        <v>0.5</v>
      </c>
      <c r="S3003">
        <f>IF(K3003=1,1,IFERROR(IF(H3003="pass",VLOOKUP(F3003,[1]Lookup!$D$2:$E$26,2,FALSE),0),1.6))</f>
        <v>0</v>
      </c>
      <c r="T3003" s="6">
        <v>0</v>
      </c>
      <c r="U3003" s="6">
        <f t="shared" si="46"/>
        <v>0.5</v>
      </c>
      <c r="V3003" t="s">
        <v>89</v>
      </c>
    </row>
    <row r="3004" spans="1:22" hidden="1">
      <c r="A3004">
        <v>210</v>
      </c>
      <c r="B3004" s="30">
        <v>2</v>
      </c>
      <c r="C3004" s="30" t="s">
        <v>26</v>
      </c>
      <c r="D3004" s="30" t="s">
        <v>10</v>
      </c>
      <c r="E3004" s="30">
        <v>76</v>
      </c>
      <c r="F3004" s="30">
        <v>24</v>
      </c>
      <c r="G3004" s="30" t="s">
        <v>3050</v>
      </c>
      <c r="H3004" s="30" t="s">
        <v>587</v>
      </c>
      <c r="I3004" s="30">
        <v>1</v>
      </c>
      <c r="J3004" s="30">
        <v>0</v>
      </c>
      <c r="K3004" s="30">
        <v>0</v>
      </c>
      <c r="L3004" s="30">
        <v>0</v>
      </c>
      <c r="M3004" s="30" t="s">
        <v>2387</v>
      </c>
      <c r="N3004" s="30" t="s">
        <v>589</v>
      </c>
      <c r="O3004" s="22">
        <v>0</v>
      </c>
      <c r="P3004" s="22">
        <v>1</v>
      </c>
      <c r="Q3004" s="22">
        <v>0</v>
      </c>
      <c r="R3004">
        <f>IFERROR(IF(I3004=1,VLOOKUP(F3004,Lookup!$A$2:$B$15,2,FALSE),0),0.5)</f>
        <v>0.5</v>
      </c>
      <c r="S3004">
        <f>IF(K3004=1,1,IFERROR(IF(H3004="pass",VLOOKUP(F3004,[1]Lookup!$D$2:$E$26,2,FALSE),0),1.6))</f>
        <v>0</v>
      </c>
      <c r="T3004" s="6">
        <v>0</v>
      </c>
      <c r="U3004" s="6">
        <f t="shared" si="46"/>
        <v>0.5</v>
      </c>
      <c r="V3004" t="s">
        <v>105</v>
      </c>
    </row>
    <row r="3005" spans="1:22" hidden="1">
      <c r="A3005">
        <v>221</v>
      </c>
      <c r="B3005" s="30">
        <v>2</v>
      </c>
      <c r="C3005" s="30" t="s">
        <v>26</v>
      </c>
      <c r="D3005" s="30" t="s">
        <v>10</v>
      </c>
      <c r="E3005" s="30">
        <v>35</v>
      </c>
      <c r="F3005" s="30">
        <v>65</v>
      </c>
      <c r="G3005" s="30" t="s">
        <v>3063</v>
      </c>
      <c r="H3005" s="30" t="s">
        <v>587</v>
      </c>
      <c r="I3005" s="30">
        <v>1</v>
      </c>
      <c r="J3005" s="30">
        <v>0</v>
      </c>
      <c r="K3005" s="30">
        <v>0</v>
      </c>
      <c r="L3005" s="30">
        <v>0</v>
      </c>
      <c r="M3005" s="30" t="s">
        <v>2986</v>
      </c>
      <c r="N3005" s="30" t="s">
        <v>589</v>
      </c>
      <c r="O3005" s="22">
        <v>0</v>
      </c>
      <c r="P3005" s="22">
        <v>1</v>
      </c>
      <c r="Q3005" s="22">
        <v>0</v>
      </c>
      <c r="R3005">
        <f>IFERROR(IF(I3005=1,VLOOKUP(F3005,Lookup!$A$2:$B$15,2,FALSE),0),0.5)</f>
        <v>0.5</v>
      </c>
      <c r="S3005">
        <f>IF(K3005=1,1,IFERROR(IF(H3005="pass",VLOOKUP(F3005,[1]Lookup!$D$2:$E$26,2,FALSE),0),1.6))</f>
        <v>0</v>
      </c>
      <c r="T3005" s="6">
        <v>0</v>
      </c>
      <c r="U3005" s="6">
        <f t="shared" si="46"/>
        <v>0.5</v>
      </c>
      <c r="V3005" t="s">
        <v>2788</v>
      </c>
    </row>
    <row r="3006" spans="1:22" hidden="1">
      <c r="A3006">
        <v>222</v>
      </c>
      <c r="B3006" s="30">
        <v>2</v>
      </c>
      <c r="C3006" s="30" t="s">
        <v>26</v>
      </c>
      <c r="D3006" s="30" t="s">
        <v>10</v>
      </c>
      <c r="E3006" s="30">
        <v>33</v>
      </c>
      <c r="F3006" s="30">
        <v>67</v>
      </c>
      <c r="G3006" s="30" t="s">
        <v>3064</v>
      </c>
      <c r="H3006" s="30" t="s">
        <v>587</v>
      </c>
      <c r="I3006" s="30">
        <v>1</v>
      </c>
      <c r="J3006" s="30">
        <v>0</v>
      </c>
      <c r="K3006" s="30">
        <v>0</v>
      </c>
      <c r="L3006" s="30">
        <v>0</v>
      </c>
      <c r="M3006" s="30" t="s">
        <v>2986</v>
      </c>
      <c r="N3006" s="30" t="s">
        <v>589</v>
      </c>
      <c r="O3006" s="22">
        <v>0</v>
      </c>
      <c r="P3006" s="22">
        <v>1</v>
      </c>
      <c r="Q3006" s="22">
        <v>0</v>
      </c>
      <c r="R3006">
        <f>IFERROR(IF(I3006=1,VLOOKUP(F3006,Lookup!$A$2:$B$15,2,FALSE),0),0.5)</f>
        <v>0.5</v>
      </c>
      <c r="S3006">
        <f>IF(K3006=1,1,IFERROR(IF(H3006="pass",VLOOKUP(F3006,[1]Lookup!$D$2:$E$26,2,FALSE),0),1.6))</f>
        <v>0</v>
      </c>
      <c r="T3006" s="6">
        <v>0</v>
      </c>
      <c r="U3006" s="6">
        <f t="shared" si="46"/>
        <v>0.5</v>
      </c>
      <c r="V3006" t="s">
        <v>2788</v>
      </c>
    </row>
    <row r="3007" spans="1:22" hidden="1">
      <c r="A3007">
        <v>225</v>
      </c>
      <c r="B3007" s="30">
        <v>2</v>
      </c>
      <c r="C3007" s="30" t="s">
        <v>26</v>
      </c>
      <c r="D3007" s="30" t="s">
        <v>10</v>
      </c>
      <c r="E3007" s="30">
        <v>19</v>
      </c>
      <c r="F3007" s="30">
        <v>81</v>
      </c>
      <c r="G3007" s="30" t="s">
        <v>3067</v>
      </c>
      <c r="H3007" s="30" t="s">
        <v>587</v>
      </c>
      <c r="I3007" s="30">
        <v>1</v>
      </c>
      <c r="J3007" s="30">
        <v>0</v>
      </c>
      <c r="K3007" s="30">
        <v>0</v>
      </c>
      <c r="L3007" s="30">
        <v>0</v>
      </c>
      <c r="M3007" s="30" t="s">
        <v>3068</v>
      </c>
      <c r="N3007" s="30" t="s">
        <v>589</v>
      </c>
      <c r="O3007" s="22">
        <v>0</v>
      </c>
      <c r="P3007" s="22">
        <v>1</v>
      </c>
      <c r="Q3007" s="22">
        <v>0</v>
      </c>
      <c r="R3007">
        <f>IFERROR(IF(I3007=1,VLOOKUP(F3007,Lookup!$A$2:$B$15,2,FALSE),0),0.5)</f>
        <v>0.5</v>
      </c>
      <c r="S3007">
        <f>IF(K3007=1,1,IFERROR(IF(H3007="pass",VLOOKUP(F3007,[1]Lookup!$D$2:$E$26,2,FALSE),0),1.6))</f>
        <v>0</v>
      </c>
      <c r="T3007" s="6">
        <v>0</v>
      </c>
      <c r="U3007" s="6">
        <f t="shared" si="46"/>
        <v>0.5</v>
      </c>
      <c r="V3007" t="s">
        <v>2796</v>
      </c>
    </row>
    <row r="3008" spans="1:22" hidden="1">
      <c r="A3008">
        <v>226</v>
      </c>
      <c r="B3008" s="30">
        <v>2</v>
      </c>
      <c r="C3008" s="30" t="s">
        <v>26</v>
      </c>
      <c r="D3008" s="30" t="s">
        <v>10</v>
      </c>
      <c r="E3008" s="30">
        <v>19</v>
      </c>
      <c r="F3008" s="30">
        <v>81</v>
      </c>
      <c r="G3008" s="30" t="s">
        <v>3069</v>
      </c>
      <c r="H3008" s="30" t="s">
        <v>587</v>
      </c>
      <c r="I3008" s="30">
        <v>1</v>
      </c>
      <c r="J3008" s="30">
        <v>0</v>
      </c>
      <c r="K3008" s="30">
        <v>0</v>
      </c>
      <c r="L3008" s="30">
        <v>0</v>
      </c>
      <c r="M3008" s="30" t="s">
        <v>2387</v>
      </c>
      <c r="N3008" s="30" t="s">
        <v>589</v>
      </c>
      <c r="O3008" s="22">
        <v>0</v>
      </c>
      <c r="P3008" s="22">
        <v>1</v>
      </c>
      <c r="Q3008" s="22">
        <v>0</v>
      </c>
      <c r="R3008">
        <f>IFERROR(IF(I3008=1,VLOOKUP(F3008,Lookup!$A$2:$B$15,2,FALSE),0),0.5)</f>
        <v>0.5</v>
      </c>
      <c r="S3008">
        <f>IF(K3008=1,1,IFERROR(IF(H3008="pass",VLOOKUP(F3008,[1]Lookup!$D$2:$E$26,2,FALSE),0),1.6))</f>
        <v>0</v>
      </c>
      <c r="T3008" s="6">
        <v>0</v>
      </c>
      <c r="U3008" s="6">
        <f t="shared" si="46"/>
        <v>0.5</v>
      </c>
      <c r="V3008" t="s">
        <v>105</v>
      </c>
    </row>
    <row r="3009" spans="1:22" hidden="1">
      <c r="A3009">
        <v>229</v>
      </c>
      <c r="B3009" s="30">
        <v>2</v>
      </c>
      <c r="C3009" s="30" t="s">
        <v>26</v>
      </c>
      <c r="D3009" s="30" t="s">
        <v>10</v>
      </c>
      <c r="E3009" s="30">
        <v>7</v>
      </c>
      <c r="F3009" s="30">
        <v>93</v>
      </c>
      <c r="G3009" s="30" t="s">
        <v>3072</v>
      </c>
      <c r="H3009" s="30" t="s">
        <v>587</v>
      </c>
      <c r="I3009" s="30">
        <v>1</v>
      </c>
      <c r="J3009" s="30">
        <v>0</v>
      </c>
      <c r="K3009" s="30">
        <v>0</v>
      </c>
      <c r="L3009" s="30">
        <v>0</v>
      </c>
      <c r="M3009" s="30" t="s">
        <v>2986</v>
      </c>
      <c r="N3009" s="30" t="s">
        <v>589</v>
      </c>
      <c r="O3009" s="22">
        <v>0</v>
      </c>
      <c r="P3009" s="22">
        <v>1</v>
      </c>
      <c r="Q3009" s="22">
        <v>0</v>
      </c>
      <c r="R3009">
        <f>IFERROR(IF(I3009=1,VLOOKUP(F3009,Lookup!$A$2:$B$15,2,FALSE),0),0.5)</f>
        <v>1.2</v>
      </c>
      <c r="S3009">
        <f>IF(K3009=1,1,IFERROR(IF(H3009="pass",VLOOKUP(F3009,[1]Lookup!$D$2:$E$26,2,FALSE),0),1.6))</f>
        <v>0</v>
      </c>
      <c r="T3009" s="6">
        <v>0</v>
      </c>
      <c r="U3009" s="6">
        <f t="shared" si="46"/>
        <v>1.2</v>
      </c>
      <c r="V3009" t="s">
        <v>2788</v>
      </c>
    </row>
    <row r="3010" spans="1:22" hidden="1">
      <c r="A3010">
        <v>230</v>
      </c>
      <c r="B3010" s="30">
        <v>2</v>
      </c>
      <c r="C3010" s="30" t="s">
        <v>26</v>
      </c>
      <c r="D3010" s="30" t="s">
        <v>10</v>
      </c>
      <c r="E3010" s="30">
        <v>7</v>
      </c>
      <c r="F3010" s="30">
        <v>93</v>
      </c>
      <c r="G3010" s="30" t="s">
        <v>3073</v>
      </c>
      <c r="H3010" s="30" t="s">
        <v>587</v>
      </c>
      <c r="I3010" s="30">
        <v>1</v>
      </c>
      <c r="J3010" s="30">
        <v>0</v>
      </c>
      <c r="K3010" s="30">
        <v>0</v>
      </c>
      <c r="L3010" s="30">
        <v>0</v>
      </c>
      <c r="M3010" s="30" t="s">
        <v>2986</v>
      </c>
      <c r="N3010" s="30" t="s">
        <v>589</v>
      </c>
      <c r="O3010" s="22">
        <v>0</v>
      </c>
      <c r="P3010" s="22">
        <v>1</v>
      </c>
      <c r="Q3010" s="22">
        <v>0</v>
      </c>
      <c r="R3010">
        <f>IFERROR(IF(I3010=1,VLOOKUP(F3010,Lookup!$A$2:$B$15,2,FALSE),0),0.5)</f>
        <v>1.2</v>
      </c>
      <c r="S3010">
        <f>IF(K3010=1,1,IFERROR(IF(H3010="pass",VLOOKUP(F3010,[1]Lookup!$D$2:$E$26,2,FALSE),0),1.6))</f>
        <v>0</v>
      </c>
      <c r="T3010" s="6">
        <v>0</v>
      </c>
      <c r="U3010" s="6">
        <f t="shared" si="46"/>
        <v>1.2</v>
      </c>
      <c r="V3010" t="s">
        <v>2788</v>
      </c>
    </row>
    <row r="3011" spans="1:22" hidden="1">
      <c r="A3011">
        <v>234</v>
      </c>
      <c r="B3011" s="30">
        <v>2</v>
      </c>
      <c r="C3011" s="30" t="s">
        <v>26</v>
      </c>
      <c r="D3011" s="30" t="s">
        <v>10</v>
      </c>
      <c r="E3011" s="30">
        <v>18</v>
      </c>
      <c r="F3011" s="30">
        <v>82</v>
      </c>
      <c r="G3011" s="30" t="s">
        <v>3077</v>
      </c>
      <c r="H3011" s="30" t="s">
        <v>587</v>
      </c>
      <c r="I3011" s="30">
        <v>1</v>
      </c>
      <c r="J3011" s="30">
        <v>0</v>
      </c>
      <c r="K3011" s="30">
        <v>0</v>
      </c>
      <c r="L3011" s="30">
        <v>0</v>
      </c>
      <c r="M3011" s="30" t="s">
        <v>2370</v>
      </c>
      <c r="N3011" s="30" t="s">
        <v>589</v>
      </c>
      <c r="O3011" s="22">
        <v>0</v>
      </c>
      <c r="P3011" s="22">
        <v>1</v>
      </c>
      <c r="Q3011" s="22">
        <v>0</v>
      </c>
      <c r="R3011">
        <f>IFERROR(IF(I3011=1,VLOOKUP(F3011,Lookup!$A$2:$B$15,2,FALSE),0),0.5)</f>
        <v>0.5</v>
      </c>
      <c r="S3011">
        <f>IF(K3011=1,1,IFERROR(IF(H3011="pass",VLOOKUP(F3011,[1]Lookup!$D$2:$E$26,2,FALSE),0),1.6))</f>
        <v>0</v>
      </c>
      <c r="T3011" s="6">
        <v>0</v>
      </c>
      <c r="U3011" s="6">
        <f t="shared" ref="U3011:U3074" si="47">R3011+IF(S3011&gt;=3.2,S3011,IF(AND(S3011&lt;3.2,S3011&gt;=1.8),S3011*0.66+T3011*0.34,T3011))+K3011*0.4735*2</f>
        <v>0.5</v>
      </c>
      <c r="V3011" t="s">
        <v>89</v>
      </c>
    </row>
    <row r="3012" spans="1:22" hidden="1">
      <c r="A3012">
        <v>235</v>
      </c>
      <c r="B3012" s="30">
        <v>2</v>
      </c>
      <c r="C3012" s="30" t="s">
        <v>26</v>
      </c>
      <c r="D3012" s="30" t="s">
        <v>10</v>
      </c>
      <c r="E3012" s="30">
        <v>15</v>
      </c>
      <c r="F3012" s="30">
        <v>85</v>
      </c>
      <c r="G3012" s="30" t="s">
        <v>3078</v>
      </c>
      <c r="H3012" s="30" t="s">
        <v>587</v>
      </c>
      <c r="I3012" s="30">
        <v>1</v>
      </c>
      <c r="J3012" s="30">
        <v>0</v>
      </c>
      <c r="K3012" s="30">
        <v>0</v>
      </c>
      <c r="L3012" s="30">
        <v>0</v>
      </c>
      <c r="M3012" s="30" t="s">
        <v>2387</v>
      </c>
      <c r="N3012" s="30" t="s">
        <v>589</v>
      </c>
      <c r="O3012" s="22">
        <v>0</v>
      </c>
      <c r="P3012" s="22">
        <v>1</v>
      </c>
      <c r="Q3012" s="22">
        <v>0</v>
      </c>
      <c r="R3012">
        <f>IFERROR(IF(I3012=1,VLOOKUP(F3012,Lookup!$A$2:$B$15,2,FALSE),0),0.5)</f>
        <v>0.5</v>
      </c>
      <c r="S3012">
        <f>IF(K3012=1,1,IFERROR(IF(H3012="pass",VLOOKUP(F3012,[1]Lookup!$D$2:$E$26,2,FALSE),0),1.6))</f>
        <v>0</v>
      </c>
      <c r="T3012" s="6">
        <v>0</v>
      </c>
      <c r="U3012" s="6">
        <f t="shared" si="47"/>
        <v>0.5</v>
      </c>
      <c r="V3012" t="s">
        <v>105</v>
      </c>
    </row>
    <row r="3013" spans="1:22" hidden="1">
      <c r="A3013">
        <v>237</v>
      </c>
      <c r="B3013" s="30">
        <v>2</v>
      </c>
      <c r="C3013" s="30" t="s">
        <v>26</v>
      </c>
      <c r="D3013" s="30" t="s">
        <v>10</v>
      </c>
      <c r="E3013" s="30">
        <v>11</v>
      </c>
      <c r="F3013" s="30">
        <v>89</v>
      </c>
      <c r="G3013" s="30" t="s">
        <v>3081</v>
      </c>
      <c r="H3013" s="30" t="s">
        <v>587</v>
      </c>
      <c r="I3013" s="30">
        <v>1</v>
      </c>
      <c r="J3013" s="30">
        <v>0</v>
      </c>
      <c r="K3013" s="30">
        <v>0</v>
      </c>
      <c r="L3013" s="30">
        <v>0</v>
      </c>
      <c r="M3013" s="30" t="s">
        <v>3068</v>
      </c>
      <c r="N3013" s="30" t="s">
        <v>589</v>
      </c>
      <c r="O3013" s="22">
        <v>0</v>
      </c>
      <c r="P3013" s="22">
        <v>1</v>
      </c>
      <c r="Q3013" s="22">
        <v>0</v>
      </c>
      <c r="R3013">
        <f>IFERROR(IF(I3013=1,VLOOKUP(F3013,Lookup!$A$2:$B$15,2,FALSE),0),0.5)</f>
        <v>0.7</v>
      </c>
      <c r="S3013">
        <f>IF(K3013=1,1,IFERROR(IF(H3013="pass",VLOOKUP(F3013,[1]Lookup!$D$2:$E$26,2,FALSE),0),1.6))</f>
        <v>0</v>
      </c>
      <c r="T3013" s="6">
        <v>0</v>
      </c>
      <c r="U3013" s="6">
        <f t="shared" si="47"/>
        <v>0.7</v>
      </c>
      <c r="V3013" t="s">
        <v>2796</v>
      </c>
    </row>
    <row r="3014" spans="1:22" hidden="1">
      <c r="A3014">
        <v>238</v>
      </c>
      <c r="B3014" s="30">
        <v>2</v>
      </c>
      <c r="C3014" s="30" t="s">
        <v>26</v>
      </c>
      <c r="D3014" s="30" t="s">
        <v>10</v>
      </c>
      <c r="E3014" s="30">
        <v>9</v>
      </c>
      <c r="F3014" s="30">
        <v>91</v>
      </c>
      <c r="G3014" s="30" t="s">
        <v>3082</v>
      </c>
      <c r="H3014" s="30" t="s">
        <v>587</v>
      </c>
      <c r="I3014" s="30">
        <v>0</v>
      </c>
      <c r="J3014" s="30">
        <v>1</v>
      </c>
      <c r="K3014" s="30">
        <v>0</v>
      </c>
      <c r="L3014" s="30">
        <v>0</v>
      </c>
      <c r="M3014" s="30" t="s">
        <v>2387</v>
      </c>
      <c r="N3014" s="30" t="s">
        <v>589</v>
      </c>
      <c r="O3014" s="22">
        <v>0</v>
      </c>
      <c r="P3014" s="22">
        <v>0</v>
      </c>
      <c r="Q3014" s="22">
        <v>0</v>
      </c>
      <c r="R3014">
        <f>IFERROR(IF(I3014=1,VLOOKUP(F3014,Lookup!$A$2:$B$15,2,FALSE),0),0.5)</f>
        <v>0</v>
      </c>
      <c r="S3014">
        <f>IF(K3014=1,1,IFERROR(IF(H3014="pass",VLOOKUP(F3014,[1]Lookup!$D$2:$E$26,2,FALSE),0),1.6))</f>
        <v>0</v>
      </c>
      <c r="T3014" s="6">
        <v>0</v>
      </c>
      <c r="U3014" s="6">
        <f t="shared" si="47"/>
        <v>0</v>
      </c>
      <c r="V3014" t="s">
        <v>105</v>
      </c>
    </row>
    <row r="3015" spans="1:22" hidden="1">
      <c r="A3015">
        <v>239</v>
      </c>
      <c r="B3015" s="30">
        <v>2</v>
      </c>
      <c r="C3015" s="30" t="s">
        <v>26</v>
      </c>
      <c r="D3015" s="30" t="s">
        <v>10</v>
      </c>
      <c r="E3015" s="30">
        <v>1</v>
      </c>
      <c r="F3015" s="30">
        <v>99</v>
      </c>
      <c r="G3015" s="30" t="s">
        <v>3083</v>
      </c>
      <c r="H3015" s="30" t="s">
        <v>587</v>
      </c>
      <c r="I3015" s="30">
        <v>1</v>
      </c>
      <c r="J3015" s="30">
        <v>0</v>
      </c>
      <c r="K3015" s="30">
        <v>0</v>
      </c>
      <c r="L3015" s="30">
        <v>0</v>
      </c>
      <c r="M3015" s="30" t="s">
        <v>2986</v>
      </c>
      <c r="N3015" s="30" t="s">
        <v>589</v>
      </c>
      <c r="O3015" s="22">
        <v>0</v>
      </c>
      <c r="P3015" s="22">
        <v>1</v>
      </c>
      <c r="Q3015" s="22">
        <v>0</v>
      </c>
      <c r="R3015">
        <f>IFERROR(IF(I3015=1,VLOOKUP(F3015,Lookup!$A$2:$B$15,2,FALSE),0),0.5)</f>
        <v>3.3</v>
      </c>
      <c r="S3015">
        <f>IF(K3015=1,1,IFERROR(IF(H3015="pass",VLOOKUP(F3015,[1]Lookup!$D$2:$E$26,2,FALSE),0),1.6))</f>
        <v>0</v>
      </c>
      <c r="T3015" s="6">
        <v>0</v>
      </c>
      <c r="U3015" s="6">
        <f t="shared" si="47"/>
        <v>3.3</v>
      </c>
      <c r="V3015" t="s">
        <v>2788</v>
      </c>
    </row>
    <row r="3016" spans="1:22" hidden="1">
      <c r="A3016">
        <v>240</v>
      </c>
      <c r="B3016" s="30">
        <v>2</v>
      </c>
      <c r="C3016" s="30" t="s">
        <v>10</v>
      </c>
      <c r="D3016" s="30" t="s">
        <v>26</v>
      </c>
      <c r="E3016" s="30">
        <v>75</v>
      </c>
      <c r="F3016" s="30">
        <v>25</v>
      </c>
      <c r="G3016" s="30" t="s">
        <v>3084</v>
      </c>
      <c r="H3016" s="30" t="s">
        <v>587</v>
      </c>
      <c r="I3016" s="30">
        <v>1</v>
      </c>
      <c r="J3016" s="30">
        <v>0</v>
      </c>
      <c r="K3016" s="30">
        <v>0</v>
      </c>
      <c r="L3016" s="30">
        <v>0</v>
      </c>
      <c r="M3016" s="30" t="s">
        <v>1834</v>
      </c>
      <c r="N3016" s="30" t="s">
        <v>589</v>
      </c>
      <c r="O3016" s="22">
        <v>0</v>
      </c>
      <c r="P3016" s="22">
        <v>1</v>
      </c>
      <c r="Q3016" s="22">
        <v>0</v>
      </c>
      <c r="R3016">
        <f>IFERROR(IF(I3016=1,VLOOKUP(F3016,Lookup!$A$2:$B$15,2,FALSE),0),0.5)</f>
        <v>0.5</v>
      </c>
      <c r="S3016">
        <f>IF(K3016=1,1,IFERROR(IF(H3016="pass",VLOOKUP(F3016,[1]Lookup!$D$2:$E$26,2,FALSE),0),1.6))</f>
        <v>0</v>
      </c>
      <c r="T3016" s="6">
        <v>0</v>
      </c>
      <c r="U3016" s="6">
        <f t="shared" si="47"/>
        <v>0.5</v>
      </c>
      <c r="V3016" t="s">
        <v>413</v>
      </c>
    </row>
    <row r="3017" spans="1:22" hidden="1">
      <c r="A3017">
        <v>241</v>
      </c>
      <c r="B3017" s="30">
        <v>2</v>
      </c>
      <c r="C3017" s="30" t="s">
        <v>10</v>
      </c>
      <c r="D3017" s="30" t="s">
        <v>26</v>
      </c>
      <c r="E3017" s="30">
        <v>72</v>
      </c>
      <c r="F3017" s="30">
        <v>28</v>
      </c>
      <c r="G3017" s="30" t="s">
        <v>3085</v>
      </c>
      <c r="H3017" s="30" t="s">
        <v>587</v>
      </c>
      <c r="I3017" s="30">
        <v>1</v>
      </c>
      <c r="J3017" s="30">
        <v>0</v>
      </c>
      <c r="K3017" s="30">
        <v>0</v>
      </c>
      <c r="L3017" s="30">
        <v>0</v>
      </c>
      <c r="M3017" s="30" t="s">
        <v>1834</v>
      </c>
      <c r="N3017" s="30" t="s">
        <v>589</v>
      </c>
      <c r="O3017" s="22">
        <v>0</v>
      </c>
      <c r="P3017" s="22">
        <v>1</v>
      </c>
      <c r="Q3017" s="22">
        <v>0</v>
      </c>
      <c r="R3017">
        <f>IFERROR(IF(I3017=1,VLOOKUP(F3017,Lookup!$A$2:$B$15,2,FALSE),0),0.5)</f>
        <v>0.5</v>
      </c>
      <c r="S3017">
        <f>IF(K3017=1,1,IFERROR(IF(H3017="pass",VLOOKUP(F3017,[1]Lookup!$D$2:$E$26,2,FALSE),0),1.6))</f>
        <v>0</v>
      </c>
      <c r="T3017" s="6">
        <v>0</v>
      </c>
      <c r="U3017" s="6">
        <f t="shared" si="47"/>
        <v>0.5</v>
      </c>
      <c r="V3017" t="s">
        <v>413</v>
      </c>
    </row>
    <row r="3018" spans="1:22" hidden="1">
      <c r="A3018">
        <v>244</v>
      </c>
      <c r="B3018" s="30">
        <v>2</v>
      </c>
      <c r="C3018" s="30" t="s">
        <v>10</v>
      </c>
      <c r="D3018" s="30" t="s">
        <v>26</v>
      </c>
      <c r="E3018" s="30">
        <v>59</v>
      </c>
      <c r="F3018" s="30">
        <v>41</v>
      </c>
      <c r="G3018" s="30" t="s">
        <v>3088</v>
      </c>
      <c r="H3018" s="30" t="s">
        <v>587</v>
      </c>
      <c r="I3018" s="30">
        <v>1</v>
      </c>
      <c r="J3018" s="30">
        <v>0</v>
      </c>
      <c r="K3018" s="30">
        <v>0</v>
      </c>
      <c r="L3018" s="30">
        <v>0</v>
      </c>
      <c r="M3018" s="30" t="s">
        <v>1834</v>
      </c>
      <c r="N3018" s="30" t="s">
        <v>589</v>
      </c>
      <c r="O3018" s="22">
        <v>0</v>
      </c>
      <c r="P3018" s="22">
        <v>1</v>
      </c>
      <c r="Q3018" s="22">
        <v>0</v>
      </c>
      <c r="R3018">
        <f>IFERROR(IF(I3018=1,VLOOKUP(F3018,Lookup!$A$2:$B$15,2,FALSE),0),0.5)</f>
        <v>0.5</v>
      </c>
      <c r="S3018">
        <f>IF(K3018=1,1,IFERROR(IF(H3018="pass",VLOOKUP(F3018,[1]Lookup!$D$2:$E$26,2,FALSE),0),1.6))</f>
        <v>0</v>
      </c>
      <c r="T3018" s="6">
        <v>0</v>
      </c>
      <c r="U3018" s="6">
        <f t="shared" si="47"/>
        <v>0.5</v>
      </c>
      <c r="V3018" t="s">
        <v>413</v>
      </c>
    </row>
    <row r="3019" spans="1:22" hidden="1">
      <c r="A3019">
        <v>245</v>
      </c>
      <c r="B3019" s="30">
        <v>2</v>
      </c>
      <c r="C3019" s="30" t="s">
        <v>10</v>
      </c>
      <c r="D3019" s="30" t="s">
        <v>26</v>
      </c>
      <c r="E3019" s="30">
        <v>61</v>
      </c>
      <c r="F3019" s="30">
        <v>39</v>
      </c>
      <c r="G3019" s="30" t="s">
        <v>3089</v>
      </c>
      <c r="H3019" s="30" t="s">
        <v>2866</v>
      </c>
      <c r="I3019" s="30">
        <v>0</v>
      </c>
      <c r="J3019" s="30">
        <v>1</v>
      </c>
      <c r="K3019" s="30">
        <v>0</v>
      </c>
      <c r="L3019" s="30">
        <v>0</v>
      </c>
      <c r="M3019" s="30" t="s">
        <v>1887</v>
      </c>
      <c r="N3019" s="30" t="s">
        <v>589</v>
      </c>
      <c r="O3019" s="22">
        <v>0</v>
      </c>
      <c r="P3019" s="22">
        <v>0</v>
      </c>
      <c r="Q3019" s="22">
        <v>0</v>
      </c>
      <c r="R3019">
        <f>IFERROR(IF(I3019=1,VLOOKUP(F3019,Lookup!$A$2:$B$15,2,FALSE),0),0.5)</f>
        <v>0</v>
      </c>
      <c r="S3019">
        <f>IF(K3019=1,1,IFERROR(IF(H3019="pass",VLOOKUP(F3019,[1]Lookup!$D$2:$E$26,2,FALSE),0),1.6))</f>
        <v>0</v>
      </c>
      <c r="T3019" s="6">
        <v>0</v>
      </c>
      <c r="U3019" s="6">
        <f t="shared" si="47"/>
        <v>0</v>
      </c>
      <c r="V3019" t="s">
        <v>448</v>
      </c>
    </row>
    <row r="3020" spans="1:22" hidden="1">
      <c r="A3020">
        <v>246</v>
      </c>
      <c r="B3020" s="30">
        <v>2</v>
      </c>
      <c r="C3020" s="30" t="s">
        <v>10</v>
      </c>
      <c r="D3020" s="30" t="s">
        <v>26</v>
      </c>
      <c r="E3020" s="30">
        <v>45</v>
      </c>
      <c r="F3020" s="30">
        <v>55</v>
      </c>
      <c r="G3020" s="30" t="s">
        <v>3090</v>
      </c>
      <c r="H3020" s="30" t="s">
        <v>587</v>
      </c>
      <c r="I3020" s="30">
        <v>1</v>
      </c>
      <c r="J3020" s="30">
        <v>0</v>
      </c>
      <c r="K3020" s="30">
        <v>0</v>
      </c>
      <c r="L3020" s="30">
        <v>0</v>
      </c>
      <c r="M3020" s="30" t="s">
        <v>756</v>
      </c>
      <c r="N3020" s="30" t="s">
        <v>589</v>
      </c>
      <c r="O3020" s="22">
        <v>0</v>
      </c>
      <c r="P3020" s="22">
        <v>1</v>
      </c>
      <c r="Q3020" s="22">
        <v>0</v>
      </c>
      <c r="R3020">
        <f>IFERROR(IF(I3020=1,VLOOKUP(F3020,Lookup!$A$2:$B$15,2,FALSE),0),0.5)</f>
        <v>0.5</v>
      </c>
      <c r="S3020">
        <f>IF(K3020=1,1,IFERROR(IF(H3020="pass",VLOOKUP(F3020,[1]Lookup!$D$2:$E$26,2,FALSE),0),1.6))</f>
        <v>0</v>
      </c>
      <c r="T3020" s="6">
        <v>0</v>
      </c>
      <c r="U3020" s="6">
        <f t="shared" si="47"/>
        <v>0.5</v>
      </c>
      <c r="V3020" t="s">
        <v>513</v>
      </c>
    </row>
    <row r="3021" spans="1:22" hidden="1">
      <c r="A3021">
        <v>247</v>
      </c>
      <c r="B3021" s="30">
        <v>2</v>
      </c>
      <c r="C3021" s="30" t="s">
        <v>10</v>
      </c>
      <c r="D3021" s="30" t="s">
        <v>26</v>
      </c>
      <c r="E3021" s="30">
        <v>39</v>
      </c>
      <c r="F3021" s="30">
        <v>61</v>
      </c>
      <c r="G3021" s="30" t="s">
        <v>3091</v>
      </c>
      <c r="H3021" s="30" t="s">
        <v>587</v>
      </c>
      <c r="I3021" s="30">
        <v>1</v>
      </c>
      <c r="J3021" s="30">
        <v>0</v>
      </c>
      <c r="K3021" s="30">
        <v>0</v>
      </c>
      <c r="L3021" s="30">
        <v>0</v>
      </c>
      <c r="M3021" s="30" t="s">
        <v>756</v>
      </c>
      <c r="N3021" s="30" t="s">
        <v>589</v>
      </c>
      <c r="O3021" s="22">
        <v>0</v>
      </c>
      <c r="P3021" s="22">
        <v>1</v>
      </c>
      <c r="Q3021" s="22">
        <v>0</v>
      </c>
      <c r="R3021">
        <f>IFERROR(IF(I3021=1,VLOOKUP(F3021,Lookup!$A$2:$B$15,2,FALSE),0),0.5)</f>
        <v>0.5</v>
      </c>
      <c r="S3021">
        <f>IF(K3021=1,1,IFERROR(IF(H3021="pass",VLOOKUP(F3021,[1]Lookup!$D$2:$E$26,2,FALSE),0),1.6))</f>
        <v>0</v>
      </c>
      <c r="T3021" s="6">
        <v>0</v>
      </c>
      <c r="U3021" s="6">
        <f t="shared" si="47"/>
        <v>0.5</v>
      </c>
      <c r="V3021" t="s">
        <v>513</v>
      </c>
    </row>
    <row r="3022" spans="1:22" hidden="1">
      <c r="A3022">
        <v>248</v>
      </c>
      <c r="B3022" s="30">
        <v>2</v>
      </c>
      <c r="C3022" s="30" t="s">
        <v>10</v>
      </c>
      <c r="D3022" s="30" t="s">
        <v>26</v>
      </c>
      <c r="E3022" s="30">
        <v>38</v>
      </c>
      <c r="F3022" s="30">
        <v>62</v>
      </c>
      <c r="G3022" s="30" t="s">
        <v>3092</v>
      </c>
      <c r="H3022" s="30" t="s">
        <v>587</v>
      </c>
      <c r="I3022" s="30">
        <v>1</v>
      </c>
      <c r="J3022" s="30">
        <v>0</v>
      </c>
      <c r="K3022" s="30">
        <v>0</v>
      </c>
      <c r="L3022" s="30">
        <v>0</v>
      </c>
      <c r="M3022" s="30" t="s">
        <v>756</v>
      </c>
      <c r="N3022" s="30" t="s">
        <v>589</v>
      </c>
      <c r="O3022" s="22">
        <v>0</v>
      </c>
      <c r="P3022" s="22">
        <v>1</v>
      </c>
      <c r="Q3022" s="22">
        <v>0</v>
      </c>
      <c r="R3022">
        <f>IFERROR(IF(I3022=1,VLOOKUP(F3022,Lookup!$A$2:$B$15,2,FALSE),0),0.5)</f>
        <v>0.5</v>
      </c>
      <c r="S3022">
        <f>IF(K3022=1,1,IFERROR(IF(H3022="pass",VLOOKUP(F3022,[1]Lookup!$D$2:$E$26,2,FALSE),0),1.6))</f>
        <v>0</v>
      </c>
      <c r="T3022" s="6">
        <v>0</v>
      </c>
      <c r="U3022" s="6">
        <f t="shared" si="47"/>
        <v>0.5</v>
      </c>
      <c r="V3022" t="s">
        <v>513</v>
      </c>
    </row>
    <row r="3023" spans="1:22" hidden="1">
      <c r="A3023">
        <v>249</v>
      </c>
      <c r="B3023" s="30">
        <v>2</v>
      </c>
      <c r="C3023" s="30" t="s">
        <v>10</v>
      </c>
      <c r="D3023" s="30" t="s">
        <v>26</v>
      </c>
      <c r="E3023" s="30">
        <v>26</v>
      </c>
      <c r="F3023" s="30">
        <v>74</v>
      </c>
      <c r="G3023" s="30" t="s">
        <v>3093</v>
      </c>
      <c r="H3023" s="30" t="s">
        <v>587</v>
      </c>
      <c r="I3023" s="30">
        <v>1</v>
      </c>
      <c r="J3023" s="30">
        <v>0</v>
      </c>
      <c r="K3023" s="30">
        <v>0</v>
      </c>
      <c r="L3023" s="30">
        <v>0</v>
      </c>
      <c r="M3023" s="30" t="s">
        <v>756</v>
      </c>
      <c r="N3023" s="30" t="s">
        <v>589</v>
      </c>
      <c r="O3023" s="22">
        <v>0</v>
      </c>
      <c r="P3023" s="22">
        <v>1</v>
      </c>
      <c r="Q3023" s="22">
        <v>0</v>
      </c>
      <c r="R3023">
        <f>IFERROR(IF(I3023=1,VLOOKUP(F3023,Lookup!$A$2:$B$15,2,FALSE),0),0.5)</f>
        <v>0.5</v>
      </c>
      <c r="S3023">
        <f>IF(K3023=1,1,IFERROR(IF(H3023="pass",VLOOKUP(F3023,[1]Lookup!$D$2:$E$26,2,FALSE),0),1.6))</f>
        <v>0</v>
      </c>
      <c r="T3023" s="6">
        <v>0</v>
      </c>
      <c r="U3023" s="6">
        <f t="shared" si="47"/>
        <v>0.5</v>
      </c>
      <c r="V3023" t="s">
        <v>513</v>
      </c>
    </row>
    <row r="3024" spans="1:22" hidden="1">
      <c r="A3024">
        <v>253</v>
      </c>
      <c r="B3024" s="30">
        <v>2</v>
      </c>
      <c r="C3024" s="30" t="s">
        <v>26</v>
      </c>
      <c r="D3024" s="30" t="s">
        <v>10</v>
      </c>
      <c r="E3024" s="30">
        <v>81</v>
      </c>
      <c r="F3024" s="30">
        <v>19</v>
      </c>
      <c r="G3024" s="30" t="s">
        <v>3097</v>
      </c>
      <c r="H3024" s="30" t="s">
        <v>2965</v>
      </c>
      <c r="I3024" s="30">
        <v>0</v>
      </c>
      <c r="J3024" s="30">
        <v>0</v>
      </c>
      <c r="K3024" s="30">
        <v>0</v>
      </c>
      <c r="L3024" s="30">
        <v>0</v>
      </c>
      <c r="M3024" s="30" t="s">
        <v>3098</v>
      </c>
      <c r="N3024" s="30" t="s">
        <v>589</v>
      </c>
      <c r="O3024" s="22">
        <v>0</v>
      </c>
      <c r="P3024" s="22">
        <v>0</v>
      </c>
      <c r="Q3024" s="22">
        <v>0</v>
      </c>
      <c r="R3024">
        <f>IFERROR(IF(I3024=1,VLOOKUP(F3024,Lookup!$A$2:$B$15,2,FALSE),0),0.5)</f>
        <v>0</v>
      </c>
      <c r="S3024">
        <f>IF(K3024=1,1,IFERROR(IF(H3024="pass",VLOOKUP(F3024,[1]Lookup!$D$2:$E$26,2,FALSE),0),1.6))</f>
        <v>0</v>
      </c>
      <c r="T3024" s="6">
        <v>0</v>
      </c>
      <c r="U3024" s="6">
        <f t="shared" si="47"/>
        <v>0</v>
      </c>
      <c r="V3024" t="s">
        <v>2800</v>
      </c>
    </row>
    <row r="3025" spans="1:22" hidden="1">
      <c r="A3025">
        <v>254</v>
      </c>
      <c r="B3025" s="30">
        <v>2</v>
      </c>
      <c r="C3025" s="30" t="s">
        <v>26</v>
      </c>
      <c r="D3025" s="30" t="s">
        <v>10</v>
      </c>
      <c r="E3025" s="30">
        <v>82</v>
      </c>
      <c r="F3025" s="30">
        <v>18</v>
      </c>
      <c r="G3025" s="30" t="s">
        <v>3099</v>
      </c>
      <c r="H3025" s="30" t="s">
        <v>2965</v>
      </c>
      <c r="I3025" s="30">
        <v>0</v>
      </c>
      <c r="J3025" s="30">
        <v>0</v>
      </c>
      <c r="K3025" s="30">
        <v>0</v>
      </c>
      <c r="L3025" s="30">
        <v>0</v>
      </c>
      <c r="M3025" s="30" t="s">
        <v>3098</v>
      </c>
      <c r="N3025" s="30" t="s">
        <v>589</v>
      </c>
      <c r="O3025" s="22">
        <v>0</v>
      </c>
      <c r="P3025" s="22">
        <v>0</v>
      </c>
      <c r="Q3025" s="22">
        <v>0</v>
      </c>
      <c r="R3025">
        <f>IFERROR(IF(I3025=1,VLOOKUP(F3025,Lookup!$A$2:$B$15,2,FALSE),0),0.5)</f>
        <v>0</v>
      </c>
      <c r="S3025">
        <f>IF(K3025=1,1,IFERROR(IF(H3025="pass",VLOOKUP(F3025,[1]Lookup!$D$2:$E$26,2,FALSE),0),1.6))</f>
        <v>0</v>
      </c>
      <c r="T3025" s="6">
        <v>0</v>
      </c>
      <c r="U3025" s="6">
        <f t="shared" si="47"/>
        <v>0</v>
      </c>
      <c r="V3025" t="s">
        <v>2800</v>
      </c>
    </row>
    <row r="3026" spans="1:22" hidden="1">
      <c r="A3026">
        <v>255</v>
      </c>
      <c r="B3026" s="30">
        <v>2</v>
      </c>
      <c r="C3026" s="30" t="s">
        <v>17</v>
      </c>
      <c r="D3026" s="30" t="s">
        <v>1</v>
      </c>
      <c r="E3026" s="30">
        <v>75</v>
      </c>
      <c r="F3026" s="30">
        <v>25</v>
      </c>
      <c r="G3026" s="30" t="s">
        <v>3100</v>
      </c>
      <c r="H3026" s="30" t="s">
        <v>587</v>
      </c>
      <c r="I3026" s="30">
        <v>1</v>
      </c>
      <c r="J3026" s="30">
        <v>0</v>
      </c>
      <c r="K3026" s="30">
        <v>0</v>
      </c>
      <c r="L3026" s="30">
        <v>0</v>
      </c>
      <c r="M3026" s="30" t="s">
        <v>881</v>
      </c>
      <c r="N3026" s="30" t="s">
        <v>589</v>
      </c>
      <c r="O3026" s="22">
        <v>0</v>
      </c>
      <c r="P3026" s="22">
        <v>1</v>
      </c>
      <c r="Q3026" s="22">
        <v>0</v>
      </c>
      <c r="R3026">
        <f>IFERROR(IF(I3026=1,VLOOKUP(F3026,Lookup!$A$2:$B$15,2,FALSE),0),0.5)</f>
        <v>0.5</v>
      </c>
      <c r="S3026">
        <f>IF(K3026=1,1,IFERROR(IF(H3026="pass",VLOOKUP(F3026,[1]Lookup!$D$2:$E$26,2,FALSE),0),1.6))</f>
        <v>0</v>
      </c>
      <c r="T3026" s="6">
        <v>0</v>
      </c>
      <c r="U3026" s="6">
        <f t="shared" si="47"/>
        <v>0.5</v>
      </c>
      <c r="V3026" t="s">
        <v>80</v>
      </c>
    </row>
    <row r="3027" spans="1:22" hidden="1">
      <c r="A3027">
        <v>260</v>
      </c>
      <c r="B3027" s="30">
        <v>2</v>
      </c>
      <c r="C3027" s="30" t="s">
        <v>17</v>
      </c>
      <c r="D3027" s="30" t="s">
        <v>1</v>
      </c>
      <c r="E3027" s="30">
        <v>48</v>
      </c>
      <c r="F3027" s="30">
        <v>52</v>
      </c>
      <c r="G3027" s="30" t="s">
        <v>3105</v>
      </c>
      <c r="H3027" s="30" t="s">
        <v>2866</v>
      </c>
      <c r="I3027" s="30">
        <v>0</v>
      </c>
      <c r="J3027" s="30">
        <v>1</v>
      </c>
      <c r="K3027" s="30">
        <v>0</v>
      </c>
      <c r="L3027" s="30">
        <v>0</v>
      </c>
      <c r="M3027" s="30" t="s">
        <v>885</v>
      </c>
      <c r="N3027" s="30" t="s">
        <v>589</v>
      </c>
      <c r="O3027" s="22">
        <v>0</v>
      </c>
      <c r="P3027" s="22">
        <v>0</v>
      </c>
      <c r="Q3027" s="22">
        <v>0</v>
      </c>
      <c r="R3027">
        <f>IFERROR(IF(I3027=1,VLOOKUP(F3027,Lookup!$A$2:$B$15,2,FALSE),0),0.5)</f>
        <v>0</v>
      </c>
      <c r="S3027">
        <f>IF(K3027=1,1,IFERROR(IF(H3027="pass",VLOOKUP(F3027,[1]Lookup!$D$2:$E$26,2,FALSE),0),1.6))</f>
        <v>0</v>
      </c>
      <c r="T3027" s="6">
        <v>0</v>
      </c>
      <c r="U3027" s="6">
        <f t="shared" si="47"/>
        <v>0</v>
      </c>
      <c r="V3027" t="s">
        <v>516</v>
      </c>
    </row>
    <row r="3028" spans="1:22" hidden="1">
      <c r="A3028">
        <v>262</v>
      </c>
      <c r="B3028" s="30">
        <v>2</v>
      </c>
      <c r="C3028" s="30" t="s">
        <v>17</v>
      </c>
      <c r="D3028" s="30" t="s">
        <v>1</v>
      </c>
      <c r="E3028" s="30">
        <v>13</v>
      </c>
      <c r="F3028" s="30">
        <v>87</v>
      </c>
      <c r="G3028" s="30" t="s">
        <v>3107</v>
      </c>
      <c r="H3028" s="30" t="s">
        <v>587</v>
      </c>
      <c r="I3028" s="30">
        <v>1</v>
      </c>
      <c r="J3028" s="30">
        <v>0</v>
      </c>
      <c r="K3028" s="30">
        <v>0</v>
      </c>
      <c r="L3028" s="30">
        <v>0</v>
      </c>
      <c r="M3028" s="30" t="s">
        <v>881</v>
      </c>
      <c r="N3028" s="30" t="s">
        <v>589</v>
      </c>
      <c r="O3028" s="22">
        <v>0</v>
      </c>
      <c r="P3028" s="22">
        <v>1</v>
      </c>
      <c r="Q3028" s="22">
        <v>0</v>
      </c>
      <c r="R3028">
        <f>IFERROR(IF(I3028=1,VLOOKUP(F3028,Lookup!$A$2:$B$15,2,FALSE),0),0.5)</f>
        <v>0.6</v>
      </c>
      <c r="S3028">
        <f>IF(K3028=1,1,IFERROR(IF(H3028="pass",VLOOKUP(F3028,[1]Lookup!$D$2:$E$26,2,FALSE),0),1.6))</f>
        <v>0</v>
      </c>
      <c r="T3028" s="6">
        <v>0</v>
      </c>
      <c r="U3028" s="6">
        <f t="shared" si="47"/>
        <v>0.6</v>
      </c>
      <c r="V3028" t="s">
        <v>80</v>
      </c>
    </row>
    <row r="3029" spans="1:22" hidden="1">
      <c r="A3029">
        <v>266</v>
      </c>
      <c r="B3029" s="30">
        <v>2</v>
      </c>
      <c r="C3029" s="30" t="s">
        <v>1</v>
      </c>
      <c r="D3029" s="30" t="s">
        <v>17</v>
      </c>
      <c r="E3029" s="30">
        <v>82</v>
      </c>
      <c r="F3029" s="30">
        <v>18</v>
      </c>
      <c r="G3029" s="30" t="s">
        <v>3111</v>
      </c>
      <c r="H3029" s="30" t="s">
        <v>587</v>
      </c>
      <c r="I3029" s="30">
        <v>1</v>
      </c>
      <c r="J3029" s="30">
        <v>0</v>
      </c>
      <c r="K3029" s="30">
        <v>0</v>
      </c>
      <c r="L3029" s="30">
        <v>0</v>
      </c>
      <c r="M3029" s="30" t="s">
        <v>1959</v>
      </c>
      <c r="N3029" s="30" t="s">
        <v>589</v>
      </c>
      <c r="O3029" s="22">
        <v>0</v>
      </c>
      <c r="P3029" s="22">
        <v>1</v>
      </c>
      <c r="Q3029" s="22">
        <v>0</v>
      </c>
      <c r="R3029">
        <f>IFERROR(IF(I3029=1,VLOOKUP(F3029,Lookup!$A$2:$B$15,2,FALSE),0),0.5)</f>
        <v>0.5</v>
      </c>
      <c r="S3029">
        <f>IF(K3029=1,1,IFERROR(IF(H3029="pass",VLOOKUP(F3029,[1]Lookup!$D$2:$E$26,2,FALSE),0),1.6))</f>
        <v>0</v>
      </c>
      <c r="T3029" s="6">
        <v>0</v>
      </c>
      <c r="U3029" s="6">
        <f t="shared" si="47"/>
        <v>0.5</v>
      </c>
      <c r="V3029" t="s">
        <v>117</v>
      </c>
    </row>
    <row r="3030" spans="1:22" hidden="1">
      <c r="A3030">
        <v>267</v>
      </c>
      <c r="B3030" s="30">
        <v>2</v>
      </c>
      <c r="C3030" s="30" t="s">
        <v>1</v>
      </c>
      <c r="D3030" s="30" t="s">
        <v>17</v>
      </c>
      <c r="E3030" s="30">
        <v>80</v>
      </c>
      <c r="F3030" s="30">
        <v>20</v>
      </c>
      <c r="G3030" s="30" t="s">
        <v>3112</v>
      </c>
      <c r="H3030" s="30" t="s">
        <v>587</v>
      </c>
      <c r="I3030" s="30">
        <v>1</v>
      </c>
      <c r="J3030" s="30">
        <v>0</v>
      </c>
      <c r="K3030" s="30">
        <v>0</v>
      </c>
      <c r="L3030" s="30">
        <v>0</v>
      </c>
      <c r="M3030" s="30" t="s">
        <v>1959</v>
      </c>
      <c r="N3030" s="30" t="s">
        <v>589</v>
      </c>
      <c r="O3030" s="22">
        <v>0</v>
      </c>
      <c r="P3030" s="22">
        <v>1</v>
      </c>
      <c r="Q3030" s="22">
        <v>0</v>
      </c>
      <c r="R3030">
        <f>IFERROR(IF(I3030=1,VLOOKUP(F3030,Lookup!$A$2:$B$15,2,FALSE),0),0.5)</f>
        <v>0.5</v>
      </c>
      <c r="S3030">
        <f>IF(K3030=1,1,IFERROR(IF(H3030="pass",VLOOKUP(F3030,[1]Lookup!$D$2:$E$26,2,FALSE),0),1.6))</f>
        <v>0</v>
      </c>
      <c r="T3030" s="6">
        <v>0</v>
      </c>
      <c r="U3030" s="6">
        <f t="shared" si="47"/>
        <v>0.5</v>
      </c>
      <c r="V3030" t="s">
        <v>117</v>
      </c>
    </row>
    <row r="3031" spans="1:22" hidden="1">
      <c r="A3031">
        <v>268</v>
      </c>
      <c r="B3031" s="30">
        <v>2</v>
      </c>
      <c r="C3031" s="30" t="s">
        <v>1</v>
      </c>
      <c r="D3031" s="30" t="s">
        <v>17</v>
      </c>
      <c r="E3031" s="30">
        <v>77</v>
      </c>
      <c r="F3031" s="30">
        <v>23</v>
      </c>
      <c r="G3031" s="30" t="s">
        <v>3113</v>
      </c>
      <c r="H3031" s="30" t="s">
        <v>587</v>
      </c>
      <c r="I3031" s="30">
        <v>1</v>
      </c>
      <c r="J3031" s="30">
        <v>0</v>
      </c>
      <c r="K3031" s="30">
        <v>0</v>
      </c>
      <c r="L3031" s="30">
        <v>0</v>
      </c>
      <c r="M3031" s="30" t="s">
        <v>1959</v>
      </c>
      <c r="N3031" s="30" t="s">
        <v>589</v>
      </c>
      <c r="O3031" s="22">
        <v>0</v>
      </c>
      <c r="P3031" s="22">
        <v>1</v>
      </c>
      <c r="Q3031" s="22">
        <v>0</v>
      </c>
      <c r="R3031">
        <f>IFERROR(IF(I3031=1,VLOOKUP(F3031,Lookup!$A$2:$B$15,2,FALSE),0),0.5)</f>
        <v>0.5</v>
      </c>
      <c r="S3031">
        <f>IF(K3031=1,1,IFERROR(IF(H3031="pass",VLOOKUP(F3031,[1]Lookup!$D$2:$E$26,2,FALSE),0),1.6))</f>
        <v>0</v>
      </c>
      <c r="T3031" s="6">
        <v>0</v>
      </c>
      <c r="U3031" s="6">
        <f t="shared" si="47"/>
        <v>0.5</v>
      </c>
      <c r="V3031" t="s">
        <v>117</v>
      </c>
    </row>
    <row r="3032" spans="1:22" hidden="1">
      <c r="A3032">
        <v>271</v>
      </c>
      <c r="B3032" s="30">
        <v>2</v>
      </c>
      <c r="C3032" s="30" t="s">
        <v>1</v>
      </c>
      <c r="D3032" s="30" t="s">
        <v>17</v>
      </c>
      <c r="E3032" s="30">
        <v>48</v>
      </c>
      <c r="F3032" s="30">
        <v>52</v>
      </c>
      <c r="G3032" s="30" t="s">
        <v>3116</v>
      </c>
      <c r="H3032" s="30" t="s">
        <v>587</v>
      </c>
      <c r="I3032" s="30">
        <v>1</v>
      </c>
      <c r="J3032" s="30">
        <v>0</v>
      </c>
      <c r="K3032" s="30">
        <v>0</v>
      </c>
      <c r="L3032" s="30">
        <v>0</v>
      </c>
      <c r="M3032" s="30" t="s">
        <v>1959</v>
      </c>
      <c r="N3032" s="30" t="s">
        <v>589</v>
      </c>
      <c r="O3032" s="22">
        <v>0</v>
      </c>
      <c r="P3032" s="22">
        <v>1</v>
      </c>
      <c r="Q3032" s="22">
        <v>0</v>
      </c>
      <c r="R3032">
        <f>IFERROR(IF(I3032=1,VLOOKUP(F3032,Lookup!$A$2:$B$15,2,FALSE),0),0.5)</f>
        <v>0.5</v>
      </c>
      <c r="S3032">
        <f>IF(K3032=1,1,IFERROR(IF(H3032="pass",VLOOKUP(F3032,[1]Lookup!$D$2:$E$26,2,FALSE),0),1.6))</f>
        <v>0</v>
      </c>
      <c r="T3032" s="6">
        <v>0</v>
      </c>
      <c r="U3032" s="6">
        <f t="shared" si="47"/>
        <v>0.5</v>
      </c>
      <c r="V3032" t="s">
        <v>117</v>
      </c>
    </row>
    <row r="3033" spans="1:22" hidden="1">
      <c r="A3033">
        <v>274</v>
      </c>
      <c r="B3033" s="30">
        <v>2</v>
      </c>
      <c r="C3033" s="30" t="s">
        <v>17</v>
      </c>
      <c r="D3033" s="30" t="s">
        <v>1</v>
      </c>
      <c r="E3033" s="30">
        <v>93</v>
      </c>
      <c r="F3033" s="30">
        <v>7</v>
      </c>
      <c r="G3033" s="30" t="s">
        <v>3119</v>
      </c>
      <c r="H3033" s="30" t="s">
        <v>587</v>
      </c>
      <c r="I3033" s="30">
        <v>1</v>
      </c>
      <c r="J3033" s="30">
        <v>0</v>
      </c>
      <c r="K3033" s="30">
        <v>0</v>
      </c>
      <c r="L3033" s="30">
        <v>0</v>
      </c>
      <c r="M3033" s="30" t="s">
        <v>881</v>
      </c>
      <c r="N3033" s="30" t="s">
        <v>589</v>
      </c>
      <c r="O3033" s="22">
        <v>0</v>
      </c>
      <c r="P3033" s="22">
        <v>1</v>
      </c>
      <c r="Q3033" s="22">
        <v>0</v>
      </c>
      <c r="R3033">
        <f>IFERROR(IF(I3033=1,VLOOKUP(F3033,Lookup!$A$2:$B$15,2,FALSE),0),0.5)</f>
        <v>0.5</v>
      </c>
      <c r="S3033">
        <f>IF(K3033=1,1,IFERROR(IF(H3033="pass",VLOOKUP(F3033,[1]Lookup!$D$2:$E$26,2,FALSE),0),1.6))</f>
        <v>0</v>
      </c>
      <c r="T3033" s="6">
        <v>0</v>
      </c>
      <c r="U3033" s="6">
        <f t="shared" si="47"/>
        <v>0.5</v>
      </c>
      <c r="V3033" t="s">
        <v>80</v>
      </c>
    </row>
    <row r="3034" spans="1:22" hidden="1">
      <c r="A3034">
        <v>277</v>
      </c>
      <c r="B3034" s="30">
        <v>2</v>
      </c>
      <c r="C3034" s="30" t="s">
        <v>17</v>
      </c>
      <c r="D3034" s="30" t="s">
        <v>1</v>
      </c>
      <c r="E3034" s="30">
        <v>78</v>
      </c>
      <c r="F3034" s="30">
        <v>22</v>
      </c>
      <c r="G3034" s="30" t="s">
        <v>3122</v>
      </c>
      <c r="H3034" s="30" t="s">
        <v>587</v>
      </c>
      <c r="I3034" s="30">
        <v>1</v>
      </c>
      <c r="J3034" s="30">
        <v>0</v>
      </c>
      <c r="K3034" s="30">
        <v>0</v>
      </c>
      <c r="L3034" s="30">
        <v>0</v>
      </c>
      <c r="M3034" s="30" t="s">
        <v>881</v>
      </c>
      <c r="N3034" s="30" t="s">
        <v>589</v>
      </c>
      <c r="O3034" s="22">
        <v>0</v>
      </c>
      <c r="P3034" s="22">
        <v>1</v>
      </c>
      <c r="Q3034" s="22">
        <v>0</v>
      </c>
      <c r="R3034">
        <f>IFERROR(IF(I3034=1,VLOOKUP(F3034,Lookup!$A$2:$B$15,2,FALSE),0),0.5)</f>
        <v>0.5</v>
      </c>
      <c r="S3034">
        <f>IF(K3034=1,1,IFERROR(IF(H3034="pass",VLOOKUP(F3034,[1]Lookup!$D$2:$E$26,2,FALSE),0),1.6))</f>
        <v>0</v>
      </c>
      <c r="T3034" s="6">
        <v>0</v>
      </c>
      <c r="U3034" s="6">
        <f t="shared" si="47"/>
        <v>0.5</v>
      </c>
      <c r="V3034" t="s">
        <v>80</v>
      </c>
    </row>
    <row r="3035" spans="1:22" hidden="1">
      <c r="A3035">
        <v>278</v>
      </c>
      <c r="B3035" s="30">
        <v>2</v>
      </c>
      <c r="C3035" s="30" t="s">
        <v>17</v>
      </c>
      <c r="D3035" s="30" t="s">
        <v>1</v>
      </c>
      <c r="E3035" s="30">
        <v>71</v>
      </c>
      <c r="F3035" s="30">
        <v>29</v>
      </c>
      <c r="G3035" s="30" t="s">
        <v>3123</v>
      </c>
      <c r="H3035" s="30" t="s">
        <v>587</v>
      </c>
      <c r="I3035" s="30">
        <v>1</v>
      </c>
      <c r="J3035" s="30">
        <v>0</v>
      </c>
      <c r="K3035" s="30">
        <v>0</v>
      </c>
      <c r="L3035" s="30">
        <v>0</v>
      </c>
      <c r="M3035" s="30" t="s">
        <v>881</v>
      </c>
      <c r="N3035" s="30" t="s">
        <v>589</v>
      </c>
      <c r="O3035" s="22">
        <v>0</v>
      </c>
      <c r="P3035" s="22">
        <v>1</v>
      </c>
      <c r="Q3035" s="22">
        <v>0</v>
      </c>
      <c r="R3035">
        <f>IFERROR(IF(I3035=1,VLOOKUP(F3035,Lookup!$A$2:$B$15,2,FALSE),0),0.5)</f>
        <v>0.5</v>
      </c>
      <c r="S3035">
        <f>IF(K3035=1,1,IFERROR(IF(H3035="pass",VLOOKUP(F3035,[1]Lookup!$D$2:$E$26,2,FALSE),0),1.6))</f>
        <v>0</v>
      </c>
      <c r="T3035" s="6">
        <v>0</v>
      </c>
      <c r="U3035" s="6">
        <f t="shared" si="47"/>
        <v>0.5</v>
      </c>
      <c r="V3035" t="s">
        <v>80</v>
      </c>
    </row>
    <row r="3036" spans="1:22" hidden="1">
      <c r="A3036">
        <v>279</v>
      </c>
      <c r="B3036" s="30">
        <v>2</v>
      </c>
      <c r="C3036" s="30" t="s">
        <v>17</v>
      </c>
      <c r="D3036" s="30" t="s">
        <v>1</v>
      </c>
      <c r="E3036" s="30">
        <v>63</v>
      </c>
      <c r="F3036" s="30">
        <v>37</v>
      </c>
      <c r="G3036" s="30" t="s">
        <v>3124</v>
      </c>
      <c r="H3036" s="30" t="s">
        <v>2866</v>
      </c>
      <c r="I3036" s="30">
        <v>0</v>
      </c>
      <c r="J3036" s="30">
        <v>1</v>
      </c>
      <c r="K3036" s="30" t="s">
        <v>589</v>
      </c>
      <c r="L3036" s="30">
        <v>0</v>
      </c>
      <c r="M3036" s="30" t="s">
        <v>881</v>
      </c>
      <c r="N3036" s="30" t="s">
        <v>589</v>
      </c>
      <c r="O3036" s="22">
        <v>0</v>
      </c>
      <c r="P3036" s="22">
        <v>0</v>
      </c>
      <c r="Q3036" s="22">
        <v>0</v>
      </c>
      <c r="R3036">
        <f>IFERROR(IF(I3036=1,VLOOKUP(F3036,Lookup!$A$2:$B$15,2,FALSE),0),0.5)</f>
        <v>0</v>
      </c>
      <c r="S3036">
        <f>IF(K3036=1,1,IFERROR(IF(H3036="pass",VLOOKUP(F3036,[1]Lookup!$D$2:$E$26,2,FALSE),0),1.6))</f>
        <v>0</v>
      </c>
      <c r="T3036" s="6">
        <v>0</v>
      </c>
      <c r="U3036" s="6">
        <v>0</v>
      </c>
      <c r="V3036" t="s">
        <v>80</v>
      </c>
    </row>
    <row r="3037" spans="1:22" hidden="1">
      <c r="A3037">
        <v>281</v>
      </c>
      <c r="B3037" s="30">
        <v>2</v>
      </c>
      <c r="C3037" s="30" t="s">
        <v>17</v>
      </c>
      <c r="D3037" s="30" t="s">
        <v>1</v>
      </c>
      <c r="E3037" s="30">
        <v>63</v>
      </c>
      <c r="F3037" s="30">
        <v>37</v>
      </c>
      <c r="G3037" s="30" t="s">
        <v>3126</v>
      </c>
      <c r="H3037" s="30" t="s">
        <v>587</v>
      </c>
      <c r="I3037" s="30">
        <v>1</v>
      </c>
      <c r="J3037" s="30">
        <v>0</v>
      </c>
      <c r="K3037" s="30">
        <v>0</v>
      </c>
      <c r="L3037" s="30">
        <v>0</v>
      </c>
      <c r="M3037" s="30" t="s">
        <v>883</v>
      </c>
      <c r="N3037" s="30" t="s">
        <v>589</v>
      </c>
      <c r="O3037" s="22">
        <v>0</v>
      </c>
      <c r="P3037" s="22">
        <v>1</v>
      </c>
      <c r="Q3037" s="22">
        <v>0</v>
      </c>
      <c r="R3037">
        <f>IFERROR(IF(I3037=1,VLOOKUP(F3037,Lookup!$A$2:$B$15,2,FALSE),0),0.5)</f>
        <v>0.5</v>
      </c>
      <c r="S3037">
        <f>IF(K3037=1,1,IFERROR(IF(H3037="pass",VLOOKUP(F3037,[1]Lookup!$D$2:$E$26,2,FALSE),0),1.6))</f>
        <v>0</v>
      </c>
      <c r="T3037" s="6">
        <v>0</v>
      </c>
      <c r="U3037" s="6">
        <f t="shared" si="47"/>
        <v>0.5</v>
      </c>
      <c r="V3037" t="s">
        <v>476</v>
      </c>
    </row>
    <row r="3038" spans="1:22" hidden="1">
      <c r="A3038">
        <v>282</v>
      </c>
      <c r="B3038" s="30">
        <v>2</v>
      </c>
      <c r="C3038" s="30" t="s">
        <v>17</v>
      </c>
      <c r="D3038" s="30" t="s">
        <v>1</v>
      </c>
      <c r="E3038" s="30">
        <v>52</v>
      </c>
      <c r="F3038" s="30">
        <v>48</v>
      </c>
      <c r="G3038" s="30" t="s">
        <v>3127</v>
      </c>
      <c r="H3038" s="30" t="s">
        <v>587</v>
      </c>
      <c r="I3038" s="30">
        <v>0</v>
      </c>
      <c r="J3038" s="30">
        <v>1</v>
      </c>
      <c r="K3038" s="30">
        <v>0</v>
      </c>
      <c r="L3038" s="30">
        <v>0</v>
      </c>
      <c r="M3038" s="30" t="s">
        <v>3128</v>
      </c>
      <c r="N3038" s="30" t="s">
        <v>589</v>
      </c>
      <c r="O3038" s="22">
        <v>0</v>
      </c>
      <c r="P3038" s="22">
        <v>0</v>
      </c>
      <c r="Q3038" s="22">
        <v>0</v>
      </c>
      <c r="R3038">
        <f>IFERROR(IF(I3038=1,VLOOKUP(F3038,Lookup!$A$2:$B$15,2,FALSE),0),0.5)</f>
        <v>0</v>
      </c>
      <c r="S3038">
        <f>IF(K3038=1,1,IFERROR(IF(H3038="pass",VLOOKUP(F3038,[1]Lookup!$D$2:$E$26,2,FALSE),0),1.6))</f>
        <v>0</v>
      </c>
      <c r="T3038" s="6">
        <v>0</v>
      </c>
      <c r="U3038" s="6">
        <f t="shared" si="47"/>
        <v>0</v>
      </c>
      <c r="V3038" t="s">
        <v>2802</v>
      </c>
    </row>
    <row r="3039" spans="1:22" hidden="1">
      <c r="A3039">
        <v>283</v>
      </c>
      <c r="B3039" s="30">
        <v>2</v>
      </c>
      <c r="C3039" s="30" t="s">
        <v>17</v>
      </c>
      <c r="D3039" s="30" t="s">
        <v>1</v>
      </c>
      <c r="E3039" s="30">
        <v>41</v>
      </c>
      <c r="F3039" s="30">
        <v>59</v>
      </c>
      <c r="G3039" s="30" t="s">
        <v>3129</v>
      </c>
      <c r="H3039" s="30" t="s">
        <v>2866</v>
      </c>
      <c r="I3039" s="30">
        <v>1</v>
      </c>
      <c r="J3039" s="30">
        <v>0</v>
      </c>
      <c r="K3039" s="30">
        <v>0</v>
      </c>
      <c r="L3039" s="30">
        <v>0</v>
      </c>
      <c r="M3039" s="30" t="s">
        <v>881</v>
      </c>
      <c r="N3039" s="30" t="s">
        <v>589</v>
      </c>
      <c r="O3039" s="22">
        <v>0</v>
      </c>
      <c r="P3039" s="22">
        <v>1</v>
      </c>
      <c r="Q3039" s="22">
        <v>0</v>
      </c>
      <c r="R3039">
        <f>IFERROR(IF(I3039=1,VLOOKUP(F3039,Lookup!$A$2:$B$15,2,FALSE),0),0.5)</f>
        <v>0.5</v>
      </c>
      <c r="S3039">
        <f>IF(K3039=1,1,IFERROR(IF(H3039="pass",VLOOKUP(F3039,[1]Lookup!$D$2:$E$26,2,FALSE),0),1.6))</f>
        <v>0</v>
      </c>
      <c r="T3039" s="6">
        <v>0</v>
      </c>
      <c r="U3039" s="6">
        <f t="shared" si="47"/>
        <v>0.5</v>
      </c>
      <c r="V3039" t="s">
        <v>80</v>
      </c>
    </row>
    <row r="3040" spans="1:22" hidden="1">
      <c r="A3040">
        <v>284</v>
      </c>
      <c r="B3040" s="30">
        <v>2</v>
      </c>
      <c r="C3040" s="30" t="s">
        <v>17</v>
      </c>
      <c r="D3040" s="30" t="s">
        <v>1</v>
      </c>
      <c r="E3040" s="30">
        <v>51</v>
      </c>
      <c r="F3040" s="30">
        <v>49</v>
      </c>
      <c r="G3040" s="30" t="s">
        <v>3130</v>
      </c>
      <c r="H3040" s="30" t="s">
        <v>587</v>
      </c>
      <c r="I3040" s="30">
        <v>0</v>
      </c>
      <c r="J3040" s="30">
        <v>1</v>
      </c>
      <c r="K3040" s="30">
        <v>0</v>
      </c>
      <c r="L3040" s="30">
        <v>0</v>
      </c>
      <c r="M3040" s="30" t="s">
        <v>3128</v>
      </c>
      <c r="N3040" s="30" t="s">
        <v>589</v>
      </c>
      <c r="O3040" s="22">
        <v>0</v>
      </c>
      <c r="P3040" s="22">
        <v>0</v>
      </c>
      <c r="Q3040" s="22">
        <v>0</v>
      </c>
      <c r="R3040">
        <f>IFERROR(IF(I3040=1,VLOOKUP(F3040,Lookup!$A$2:$B$15,2,FALSE),0),0.5)</f>
        <v>0</v>
      </c>
      <c r="S3040">
        <f>IF(K3040=1,1,IFERROR(IF(H3040="pass",VLOOKUP(F3040,[1]Lookup!$D$2:$E$26,2,FALSE),0),1.6))</f>
        <v>0</v>
      </c>
      <c r="T3040" s="6">
        <v>0</v>
      </c>
      <c r="U3040" s="6">
        <f t="shared" si="47"/>
        <v>0</v>
      </c>
      <c r="V3040" t="s">
        <v>2802</v>
      </c>
    </row>
    <row r="3041" spans="1:22" hidden="1">
      <c r="A3041">
        <v>285</v>
      </c>
      <c r="B3041" s="30">
        <v>2</v>
      </c>
      <c r="C3041" s="30" t="s">
        <v>17</v>
      </c>
      <c r="D3041" s="30" t="s">
        <v>1</v>
      </c>
      <c r="E3041" s="30">
        <v>37</v>
      </c>
      <c r="F3041" s="30">
        <v>63</v>
      </c>
      <c r="G3041" s="30" t="s">
        <v>3131</v>
      </c>
      <c r="H3041" s="30" t="s">
        <v>587</v>
      </c>
      <c r="I3041" s="30">
        <v>1</v>
      </c>
      <c r="J3041" s="30">
        <v>0</v>
      </c>
      <c r="K3041" s="30">
        <v>0</v>
      </c>
      <c r="L3041" s="30">
        <v>0</v>
      </c>
      <c r="M3041" s="30" t="s">
        <v>881</v>
      </c>
      <c r="N3041" s="30" t="s">
        <v>589</v>
      </c>
      <c r="O3041" s="22">
        <v>0</v>
      </c>
      <c r="P3041" s="22">
        <v>1</v>
      </c>
      <c r="Q3041" s="22">
        <v>0</v>
      </c>
      <c r="R3041">
        <f>IFERROR(IF(I3041=1,VLOOKUP(F3041,Lookup!$A$2:$B$15,2,FALSE),0),0.5)</f>
        <v>0.5</v>
      </c>
      <c r="S3041">
        <f>IF(K3041=1,1,IFERROR(IF(H3041="pass",VLOOKUP(F3041,[1]Lookup!$D$2:$E$26,2,FALSE),0),1.6))</f>
        <v>0</v>
      </c>
      <c r="T3041" s="6">
        <v>0</v>
      </c>
      <c r="U3041" s="6">
        <f t="shared" si="47"/>
        <v>0.5</v>
      </c>
      <c r="V3041" t="s">
        <v>80</v>
      </c>
    </row>
    <row r="3042" spans="1:22" hidden="1">
      <c r="A3042">
        <v>286</v>
      </c>
      <c r="B3042" s="30">
        <v>2</v>
      </c>
      <c r="C3042" s="30" t="s">
        <v>17</v>
      </c>
      <c r="D3042" s="30" t="s">
        <v>1</v>
      </c>
      <c r="E3042" s="30">
        <v>32</v>
      </c>
      <c r="F3042" s="30">
        <v>68</v>
      </c>
      <c r="G3042" s="30" t="s">
        <v>3132</v>
      </c>
      <c r="H3042" s="30" t="s">
        <v>587</v>
      </c>
      <c r="I3042" s="30">
        <v>1</v>
      </c>
      <c r="J3042" s="30">
        <v>0</v>
      </c>
      <c r="K3042" s="30">
        <v>0</v>
      </c>
      <c r="L3042" s="30">
        <v>0</v>
      </c>
      <c r="M3042" s="30" t="s">
        <v>881</v>
      </c>
      <c r="N3042" s="30" t="s">
        <v>589</v>
      </c>
      <c r="O3042" s="22">
        <v>0</v>
      </c>
      <c r="P3042" s="22">
        <v>1</v>
      </c>
      <c r="Q3042" s="22">
        <v>0</v>
      </c>
      <c r="R3042">
        <f>IFERROR(IF(I3042=1,VLOOKUP(F3042,Lookup!$A$2:$B$15,2,FALSE),0),0.5)</f>
        <v>0.5</v>
      </c>
      <c r="S3042">
        <f>IF(K3042=1,1,IFERROR(IF(H3042="pass",VLOOKUP(F3042,[1]Lookup!$D$2:$E$26,2,FALSE),0),1.6))</f>
        <v>0</v>
      </c>
      <c r="T3042" s="6">
        <v>0</v>
      </c>
      <c r="U3042" s="6">
        <f t="shared" si="47"/>
        <v>0.5</v>
      </c>
      <c r="V3042" t="s">
        <v>80</v>
      </c>
    </row>
    <row r="3043" spans="1:22" hidden="1">
      <c r="A3043">
        <v>287</v>
      </c>
      <c r="B3043" s="30">
        <v>2</v>
      </c>
      <c r="C3043" s="30" t="s">
        <v>17</v>
      </c>
      <c r="D3043" s="30" t="s">
        <v>1</v>
      </c>
      <c r="E3043" s="30">
        <v>32</v>
      </c>
      <c r="F3043" s="30">
        <v>68</v>
      </c>
      <c r="G3043" s="30" t="s">
        <v>3133</v>
      </c>
      <c r="H3043" s="30" t="s">
        <v>587</v>
      </c>
      <c r="I3043" s="30">
        <v>1</v>
      </c>
      <c r="J3043" s="30">
        <v>0</v>
      </c>
      <c r="K3043" s="30">
        <v>0</v>
      </c>
      <c r="L3043" s="30">
        <v>0</v>
      </c>
      <c r="M3043" s="30" t="s">
        <v>964</v>
      </c>
      <c r="N3043" s="30" t="s">
        <v>589</v>
      </c>
      <c r="O3043" s="22">
        <v>0</v>
      </c>
      <c r="P3043" s="22">
        <v>1</v>
      </c>
      <c r="Q3043" s="22">
        <v>0</v>
      </c>
      <c r="R3043">
        <f>IFERROR(IF(I3043=1,VLOOKUP(F3043,Lookup!$A$2:$B$15,2,FALSE),0),0.5)</f>
        <v>0.5</v>
      </c>
      <c r="S3043">
        <f>IF(K3043=1,1,IFERROR(IF(H3043="pass",VLOOKUP(F3043,[1]Lookup!$D$2:$E$26,2,FALSE),0),1.6))</f>
        <v>0</v>
      </c>
      <c r="T3043" s="6">
        <v>0</v>
      </c>
      <c r="U3043" s="6">
        <f t="shared" si="47"/>
        <v>0.5</v>
      </c>
      <c r="V3043" t="s">
        <v>490</v>
      </c>
    </row>
    <row r="3044" spans="1:22" hidden="1">
      <c r="A3044">
        <v>288</v>
      </c>
      <c r="B3044" s="30">
        <v>2</v>
      </c>
      <c r="C3044" s="30" t="s">
        <v>1</v>
      </c>
      <c r="D3044" s="30" t="s">
        <v>17</v>
      </c>
      <c r="E3044" s="30">
        <v>68</v>
      </c>
      <c r="F3044" s="30">
        <v>32</v>
      </c>
      <c r="G3044" s="30" t="s">
        <v>3134</v>
      </c>
      <c r="H3044" s="30" t="s">
        <v>587</v>
      </c>
      <c r="I3044" s="30">
        <v>1</v>
      </c>
      <c r="J3044" s="30">
        <v>0</v>
      </c>
      <c r="K3044" s="30">
        <v>0</v>
      </c>
      <c r="L3044" s="30">
        <v>0</v>
      </c>
      <c r="M3044" s="30" t="s">
        <v>1959</v>
      </c>
      <c r="N3044" s="30" t="s">
        <v>589</v>
      </c>
      <c r="O3044" s="22">
        <v>0</v>
      </c>
      <c r="P3044" s="22">
        <v>1</v>
      </c>
      <c r="Q3044" s="22">
        <v>0</v>
      </c>
      <c r="R3044">
        <f>IFERROR(IF(I3044=1,VLOOKUP(F3044,Lookup!$A$2:$B$15,2,FALSE),0),0.5)</f>
        <v>0.5</v>
      </c>
      <c r="S3044">
        <f>IF(K3044=1,1,IFERROR(IF(H3044="pass",VLOOKUP(F3044,[1]Lookup!$D$2:$E$26,2,FALSE),0),1.6))</f>
        <v>0</v>
      </c>
      <c r="T3044" s="6">
        <v>0</v>
      </c>
      <c r="U3044" s="6">
        <f t="shared" si="47"/>
        <v>0.5</v>
      </c>
      <c r="V3044" t="s">
        <v>117</v>
      </c>
    </row>
    <row r="3045" spans="1:22" hidden="1">
      <c r="A3045">
        <v>292</v>
      </c>
      <c r="B3045" s="30">
        <v>2</v>
      </c>
      <c r="C3045" s="30" t="s">
        <v>1</v>
      </c>
      <c r="D3045" s="30" t="s">
        <v>17</v>
      </c>
      <c r="E3045" s="30">
        <v>51</v>
      </c>
      <c r="F3045" s="30">
        <v>49</v>
      </c>
      <c r="G3045" s="30" t="s">
        <v>3138</v>
      </c>
      <c r="H3045" s="30" t="s">
        <v>587</v>
      </c>
      <c r="I3045" s="30">
        <v>1</v>
      </c>
      <c r="J3045" s="30">
        <v>0</v>
      </c>
      <c r="K3045" s="30">
        <v>0</v>
      </c>
      <c r="L3045" s="30">
        <v>0</v>
      </c>
      <c r="M3045" s="30" t="s">
        <v>1959</v>
      </c>
      <c r="N3045" s="30" t="s">
        <v>589</v>
      </c>
      <c r="O3045" s="22">
        <v>0</v>
      </c>
      <c r="P3045" s="22">
        <v>1</v>
      </c>
      <c r="Q3045" s="22">
        <v>0</v>
      </c>
      <c r="R3045">
        <f>IFERROR(IF(I3045=1,VLOOKUP(F3045,Lookup!$A$2:$B$15,2,FALSE),0),0.5)</f>
        <v>0.5</v>
      </c>
      <c r="S3045">
        <f>IF(K3045=1,1,IFERROR(IF(H3045="pass",VLOOKUP(F3045,[1]Lookup!$D$2:$E$26,2,FALSE),0),1.6))</f>
        <v>0</v>
      </c>
      <c r="T3045" s="6">
        <v>0</v>
      </c>
      <c r="U3045" s="6">
        <f t="shared" si="47"/>
        <v>0.5</v>
      </c>
      <c r="V3045" t="s">
        <v>117</v>
      </c>
    </row>
    <row r="3046" spans="1:22" hidden="1">
      <c r="A3046">
        <v>293</v>
      </c>
      <c r="B3046" s="30">
        <v>2</v>
      </c>
      <c r="C3046" s="30" t="s">
        <v>1</v>
      </c>
      <c r="D3046" s="30" t="s">
        <v>17</v>
      </c>
      <c r="E3046" s="30">
        <v>43</v>
      </c>
      <c r="F3046" s="30">
        <v>57</v>
      </c>
      <c r="G3046" s="30" t="s">
        <v>3139</v>
      </c>
      <c r="H3046" s="30" t="s">
        <v>587</v>
      </c>
      <c r="I3046" s="30">
        <v>1</v>
      </c>
      <c r="J3046" s="30">
        <v>0</v>
      </c>
      <c r="K3046" s="30">
        <v>0</v>
      </c>
      <c r="L3046" s="30">
        <v>0</v>
      </c>
      <c r="M3046" s="30" t="s">
        <v>1959</v>
      </c>
      <c r="N3046" s="30" t="s">
        <v>589</v>
      </c>
      <c r="O3046" s="22">
        <v>0</v>
      </c>
      <c r="P3046" s="22">
        <v>1</v>
      </c>
      <c r="Q3046" s="22">
        <v>0</v>
      </c>
      <c r="R3046">
        <f>IFERROR(IF(I3046=1,VLOOKUP(F3046,Lookup!$A$2:$B$15,2,FALSE),0),0.5)</f>
        <v>0.5</v>
      </c>
      <c r="S3046">
        <f>IF(K3046=1,1,IFERROR(IF(H3046="pass",VLOOKUP(F3046,[1]Lookup!$D$2:$E$26,2,FALSE),0),1.6))</f>
        <v>0</v>
      </c>
      <c r="T3046" s="6">
        <v>0</v>
      </c>
      <c r="U3046" s="6">
        <f t="shared" si="47"/>
        <v>0.5</v>
      </c>
      <c r="V3046" t="s">
        <v>117</v>
      </c>
    </row>
    <row r="3047" spans="1:22" hidden="1">
      <c r="A3047">
        <v>296</v>
      </c>
      <c r="B3047" s="30">
        <v>2</v>
      </c>
      <c r="C3047" s="30" t="s">
        <v>17</v>
      </c>
      <c r="D3047" s="30" t="s">
        <v>1</v>
      </c>
      <c r="E3047" s="30">
        <v>45</v>
      </c>
      <c r="F3047" s="30">
        <v>55</v>
      </c>
      <c r="G3047" s="30" t="s">
        <v>3142</v>
      </c>
      <c r="H3047" s="30" t="s">
        <v>587</v>
      </c>
      <c r="I3047" s="30">
        <v>1</v>
      </c>
      <c r="J3047" s="30">
        <v>0</v>
      </c>
      <c r="K3047" s="30">
        <v>0</v>
      </c>
      <c r="L3047" s="30">
        <v>0</v>
      </c>
      <c r="M3047" s="30" t="s">
        <v>881</v>
      </c>
      <c r="N3047" s="30" t="s">
        <v>589</v>
      </c>
      <c r="O3047" s="22">
        <v>0</v>
      </c>
      <c r="P3047" s="22">
        <v>1</v>
      </c>
      <c r="Q3047" s="22">
        <v>0</v>
      </c>
      <c r="R3047">
        <f>IFERROR(IF(I3047=1,VLOOKUP(F3047,Lookup!$A$2:$B$15,2,FALSE),0),0.5)</f>
        <v>0.5</v>
      </c>
      <c r="S3047">
        <f>IF(K3047=1,1,IFERROR(IF(H3047="pass",VLOOKUP(F3047,[1]Lookup!$D$2:$E$26,2,FALSE),0),1.6))</f>
        <v>0</v>
      </c>
      <c r="T3047" s="6">
        <v>0</v>
      </c>
      <c r="U3047" s="6">
        <f t="shared" si="47"/>
        <v>0.5</v>
      </c>
      <c r="V3047" t="s">
        <v>80</v>
      </c>
    </row>
    <row r="3048" spans="1:22" hidden="1">
      <c r="A3048">
        <v>299</v>
      </c>
      <c r="B3048" s="30">
        <v>2</v>
      </c>
      <c r="C3048" s="30" t="s">
        <v>1</v>
      </c>
      <c r="D3048" s="30" t="s">
        <v>17</v>
      </c>
      <c r="E3048" s="30">
        <v>91</v>
      </c>
      <c r="F3048" s="30">
        <v>9</v>
      </c>
      <c r="G3048" s="30" t="s">
        <v>3145</v>
      </c>
      <c r="H3048" s="30" t="s">
        <v>587</v>
      </c>
      <c r="I3048" s="30">
        <v>1</v>
      </c>
      <c r="J3048" s="30">
        <v>0</v>
      </c>
      <c r="K3048" s="30">
        <v>0</v>
      </c>
      <c r="L3048" s="30">
        <v>0</v>
      </c>
      <c r="M3048" s="30" t="s">
        <v>1959</v>
      </c>
      <c r="N3048" s="30" t="s">
        <v>589</v>
      </c>
      <c r="O3048" s="22">
        <v>0</v>
      </c>
      <c r="P3048" s="22">
        <v>1</v>
      </c>
      <c r="Q3048" s="22">
        <v>0</v>
      </c>
      <c r="R3048">
        <f>IFERROR(IF(I3048=1,VLOOKUP(F3048,Lookup!$A$2:$B$15,2,FALSE),0),0.5)</f>
        <v>0.5</v>
      </c>
      <c r="S3048">
        <f>IF(K3048=1,1,IFERROR(IF(H3048="pass",VLOOKUP(F3048,[1]Lookup!$D$2:$E$26,2,FALSE),0),1.6))</f>
        <v>0</v>
      </c>
      <c r="T3048" s="6">
        <v>0</v>
      </c>
      <c r="U3048" s="6">
        <f t="shared" si="47"/>
        <v>0.5</v>
      </c>
      <c r="V3048" t="s">
        <v>117</v>
      </c>
    </row>
    <row r="3049" spans="1:22" hidden="1">
      <c r="A3049">
        <v>302</v>
      </c>
      <c r="B3049" s="30">
        <v>2</v>
      </c>
      <c r="C3049" s="30" t="s">
        <v>1</v>
      </c>
      <c r="D3049" s="30" t="s">
        <v>17</v>
      </c>
      <c r="E3049" s="30">
        <v>77</v>
      </c>
      <c r="F3049" s="30">
        <v>23</v>
      </c>
      <c r="G3049" s="30" t="s">
        <v>3148</v>
      </c>
      <c r="H3049" s="30" t="s">
        <v>587</v>
      </c>
      <c r="I3049" s="30">
        <v>1</v>
      </c>
      <c r="J3049" s="30">
        <v>0</v>
      </c>
      <c r="K3049" s="30">
        <v>0</v>
      </c>
      <c r="L3049" s="30">
        <v>0</v>
      </c>
      <c r="M3049" s="30" t="s">
        <v>1959</v>
      </c>
      <c r="N3049" s="30" t="s">
        <v>589</v>
      </c>
      <c r="O3049" s="22">
        <v>0</v>
      </c>
      <c r="P3049" s="22">
        <v>1</v>
      </c>
      <c r="Q3049" s="22">
        <v>0</v>
      </c>
      <c r="R3049">
        <f>IFERROR(IF(I3049=1,VLOOKUP(F3049,Lookup!$A$2:$B$15,2,FALSE),0),0.5)</f>
        <v>0.5</v>
      </c>
      <c r="S3049">
        <f>IF(K3049=1,1,IFERROR(IF(H3049="pass",VLOOKUP(F3049,[1]Lookup!$D$2:$E$26,2,FALSE),0),1.6))</f>
        <v>0</v>
      </c>
      <c r="T3049" s="6">
        <v>0</v>
      </c>
      <c r="U3049" s="6">
        <f t="shared" si="47"/>
        <v>0.5</v>
      </c>
      <c r="V3049" t="s">
        <v>117</v>
      </c>
    </row>
    <row r="3050" spans="1:22" hidden="1">
      <c r="A3050">
        <v>304</v>
      </c>
      <c r="B3050" s="30">
        <v>2</v>
      </c>
      <c r="C3050" s="30" t="s">
        <v>17</v>
      </c>
      <c r="D3050" s="30" t="s">
        <v>1</v>
      </c>
      <c r="E3050" s="30">
        <v>66</v>
      </c>
      <c r="F3050" s="30">
        <v>34</v>
      </c>
      <c r="G3050" s="30" t="s">
        <v>3150</v>
      </c>
      <c r="H3050" s="30" t="s">
        <v>587</v>
      </c>
      <c r="I3050" s="30">
        <v>1</v>
      </c>
      <c r="J3050" s="30">
        <v>0</v>
      </c>
      <c r="K3050" s="30">
        <v>0</v>
      </c>
      <c r="L3050" s="30">
        <v>0</v>
      </c>
      <c r="M3050" s="30" t="s">
        <v>883</v>
      </c>
      <c r="N3050" s="30" t="s">
        <v>589</v>
      </c>
      <c r="O3050" s="22">
        <v>0</v>
      </c>
      <c r="P3050" s="22">
        <v>1</v>
      </c>
      <c r="Q3050" s="22">
        <v>0</v>
      </c>
      <c r="R3050">
        <f>IFERROR(IF(I3050=1,VLOOKUP(F3050,Lookup!$A$2:$B$15,2,FALSE),0),0.5)</f>
        <v>0.5</v>
      </c>
      <c r="S3050">
        <f>IF(K3050=1,1,IFERROR(IF(H3050="pass",VLOOKUP(F3050,[1]Lookup!$D$2:$E$26,2,FALSE),0),1.6))</f>
        <v>0</v>
      </c>
      <c r="T3050" s="6">
        <v>0</v>
      </c>
      <c r="U3050" s="6">
        <f t="shared" si="47"/>
        <v>0.5</v>
      </c>
      <c r="V3050" t="s">
        <v>476</v>
      </c>
    </row>
    <row r="3051" spans="1:22" hidden="1">
      <c r="A3051">
        <v>305</v>
      </c>
      <c r="B3051" s="30">
        <v>2</v>
      </c>
      <c r="C3051" s="30" t="s">
        <v>17</v>
      </c>
      <c r="D3051" s="30" t="s">
        <v>1</v>
      </c>
      <c r="E3051" s="30">
        <v>66</v>
      </c>
      <c r="F3051" s="30">
        <v>34</v>
      </c>
      <c r="G3051" s="30" t="s">
        <v>3151</v>
      </c>
      <c r="H3051" s="30" t="s">
        <v>587</v>
      </c>
      <c r="I3051" s="30">
        <v>0</v>
      </c>
      <c r="J3051" s="30">
        <v>1</v>
      </c>
      <c r="K3051" s="30">
        <v>0</v>
      </c>
      <c r="L3051" s="30">
        <v>0</v>
      </c>
      <c r="M3051" s="30" t="s">
        <v>964</v>
      </c>
      <c r="N3051" s="30" t="s">
        <v>589</v>
      </c>
      <c r="O3051" s="22">
        <v>0</v>
      </c>
      <c r="P3051" s="22">
        <v>0</v>
      </c>
      <c r="Q3051" s="22">
        <v>0</v>
      </c>
      <c r="R3051">
        <f>IFERROR(IF(I3051=1,VLOOKUP(F3051,Lookup!$A$2:$B$15,2,FALSE),0),0.5)</f>
        <v>0</v>
      </c>
      <c r="S3051">
        <f>IF(K3051=1,1,IFERROR(IF(H3051="pass",VLOOKUP(F3051,[1]Lookup!$D$2:$E$26,2,FALSE),0),1.6))</f>
        <v>0</v>
      </c>
      <c r="T3051" s="6">
        <v>0</v>
      </c>
      <c r="U3051" s="6">
        <f t="shared" si="47"/>
        <v>0</v>
      </c>
      <c r="V3051" t="s">
        <v>490</v>
      </c>
    </row>
    <row r="3052" spans="1:22" hidden="1">
      <c r="A3052">
        <v>309</v>
      </c>
      <c r="B3052" s="30">
        <v>2</v>
      </c>
      <c r="C3052" s="30" t="s">
        <v>1</v>
      </c>
      <c r="D3052" s="30" t="s">
        <v>17</v>
      </c>
      <c r="E3052" s="30">
        <v>92</v>
      </c>
      <c r="F3052" s="30">
        <v>8</v>
      </c>
      <c r="G3052" s="30" t="s">
        <v>3155</v>
      </c>
      <c r="H3052" s="30" t="s">
        <v>587</v>
      </c>
      <c r="I3052" s="30">
        <v>1</v>
      </c>
      <c r="J3052" s="30">
        <v>0</v>
      </c>
      <c r="K3052" s="30">
        <v>0</v>
      </c>
      <c r="L3052" s="30">
        <v>0</v>
      </c>
      <c r="M3052" s="30" t="s">
        <v>1959</v>
      </c>
      <c r="N3052" s="30" t="s">
        <v>589</v>
      </c>
      <c r="O3052" s="22">
        <v>0</v>
      </c>
      <c r="P3052" s="22">
        <v>1</v>
      </c>
      <c r="Q3052" s="22">
        <v>0</v>
      </c>
      <c r="R3052">
        <f>IFERROR(IF(I3052=1,VLOOKUP(F3052,Lookup!$A$2:$B$15,2,FALSE),0),0.5)</f>
        <v>0.5</v>
      </c>
      <c r="S3052">
        <f>IF(K3052=1,1,IFERROR(IF(H3052="pass",VLOOKUP(F3052,[1]Lookup!$D$2:$E$26,2,FALSE),0),1.6))</f>
        <v>0</v>
      </c>
      <c r="T3052" s="6">
        <v>0</v>
      </c>
      <c r="U3052" s="6">
        <f t="shared" si="47"/>
        <v>0.5</v>
      </c>
      <c r="V3052" t="s">
        <v>117</v>
      </c>
    </row>
    <row r="3053" spans="1:22" hidden="1">
      <c r="A3053">
        <v>310</v>
      </c>
      <c r="B3053" s="30">
        <v>2</v>
      </c>
      <c r="C3053" s="30" t="s">
        <v>1</v>
      </c>
      <c r="D3053" s="30" t="s">
        <v>17</v>
      </c>
      <c r="E3053" s="30">
        <v>78</v>
      </c>
      <c r="F3053" s="30">
        <v>22</v>
      </c>
      <c r="G3053" s="30" t="s">
        <v>3156</v>
      </c>
      <c r="H3053" s="30" t="s">
        <v>587</v>
      </c>
      <c r="I3053" s="30">
        <v>1</v>
      </c>
      <c r="J3053" s="30">
        <v>0</v>
      </c>
      <c r="K3053" s="30">
        <v>0</v>
      </c>
      <c r="L3053" s="30">
        <v>0</v>
      </c>
      <c r="M3053" s="30" t="s">
        <v>1959</v>
      </c>
      <c r="N3053" s="30" t="s">
        <v>589</v>
      </c>
      <c r="O3053" s="22">
        <v>0</v>
      </c>
      <c r="P3053" s="22">
        <v>1</v>
      </c>
      <c r="Q3053" s="22">
        <v>0</v>
      </c>
      <c r="R3053">
        <f>IFERROR(IF(I3053=1,VLOOKUP(F3053,Lookup!$A$2:$B$15,2,FALSE),0),0.5)</f>
        <v>0.5</v>
      </c>
      <c r="S3053">
        <f>IF(K3053=1,1,IFERROR(IF(H3053="pass",VLOOKUP(F3053,[1]Lookup!$D$2:$E$26,2,FALSE),0),1.6))</f>
        <v>0</v>
      </c>
      <c r="T3053" s="6">
        <v>0</v>
      </c>
      <c r="U3053" s="6">
        <f t="shared" si="47"/>
        <v>0.5</v>
      </c>
      <c r="V3053" t="s">
        <v>117</v>
      </c>
    </row>
    <row r="3054" spans="1:22" hidden="1">
      <c r="A3054">
        <v>311</v>
      </c>
      <c r="B3054" s="30">
        <v>2</v>
      </c>
      <c r="C3054" s="30" t="s">
        <v>1</v>
      </c>
      <c r="D3054" s="30" t="s">
        <v>17</v>
      </c>
      <c r="E3054" s="30">
        <v>73</v>
      </c>
      <c r="F3054" s="30">
        <v>27</v>
      </c>
      <c r="G3054" s="30" t="s">
        <v>3157</v>
      </c>
      <c r="H3054" s="30" t="s">
        <v>587</v>
      </c>
      <c r="I3054" s="30">
        <v>1</v>
      </c>
      <c r="J3054" s="30">
        <v>0</v>
      </c>
      <c r="K3054" s="30">
        <v>0</v>
      </c>
      <c r="L3054" s="30">
        <v>0</v>
      </c>
      <c r="M3054" s="30" t="s">
        <v>1959</v>
      </c>
      <c r="N3054" s="30" t="s">
        <v>589</v>
      </c>
      <c r="O3054" s="22">
        <v>0</v>
      </c>
      <c r="P3054" s="22">
        <v>1</v>
      </c>
      <c r="Q3054" s="22">
        <v>0</v>
      </c>
      <c r="R3054">
        <f>IFERROR(IF(I3054=1,VLOOKUP(F3054,Lookup!$A$2:$B$15,2,FALSE),0),0.5)</f>
        <v>0.5</v>
      </c>
      <c r="S3054">
        <f>IF(K3054=1,1,IFERROR(IF(H3054="pass",VLOOKUP(F3054,[1]Lookup!$D$2:$E$26,2,FALSE),0),1.6))</f>
        <v>0</v>
      </c>
      <c r="T3054" s="6">
        <v>0</v>
      </c>
      <c r="U3054" s="6">
        <f t="shared" si="47"/>
        <v>0.5</v>
      </c>
      <c r="V3054" t="s">
        <v>117</v>
      </c>
    </row>
    <row r="3055" spans="1:22" hidden="1">
      <c r="A3055">
        <v>314</v>
      </c>
      <c r="B3055" s="30">
        <v>2</v>
      </c>
      <c r="C3055" s="30" t="s">
        <v>1</v>
      </c>
      <c r="D3055" s="30" t="s">
        <v>17</v>
      </c>
      <c r="E3055" s="30">
        <v>56</v>
      </c>
      <c r="F3055" s="30">
        <v>44</v>
      </c>
      <c r="G3055" s="30" t="s">
        <v>3160</v>
      </c>
      <c r="H3055" s="30" t="s">
        <v>587</v>
      </c>
      <c r="I3055" s="30">
        <v>1</v>
      </c>
      <c r="J3055" s="30">
        <v>0</v>
      </c>
      <c r="K3055" s="30">
        <v>0</v>
      </c>
      <c r="L3055" s="30">
        <v>0</v>
      </c>
      <c r="M3055" s="30" t="s">
        <v>1959</v>
      </c>
      <c r="N3055" s="30" t="s">
        <v>589</v>
      </c>
      <c r="O3055" s="22">
        <v>0</v>
      </c>
      <c r="P3055" s="22">
        <v>1</v>
      </c>
      <c r="Q3055" s="22">
        <v>0</v>
      </c>
      <c r="R3055">
        <f>IFERROR(IF(I3055=1,VLOOKUP(F3055,Lookup!$A$2:$B$15,2,FALSE),0),0.5)</f>
        <v>0.5</v>
      </c>
      <c r="S3055">
        <f>IF(K3055=1,1,IFERROR(IF(H3055="pass",VLOOKUP(F3055,[1]Lookup!$D$2:$E$26,2,FALSE),0),1.6))</f>
        <v>0</v>
      </c>
      <c r="T3055" s="6">
        <v>0</v>
      </c>
      <c r="U3055" s="6">
        <f t="shared" si="47"/>
        <v>0.5</v>
      </c>
      <c r="V3055" t="s">
        <v>117</v>
      </c>
    </row>
    <row r="3056" spans="1:22" hidden="1">
      <c r="A3056">
        <v>315</v>
      </c>
      <c r="B3056" s="30">
        <v>2</v>
      </c>
      <c r="C3056" s="30" t="s">
        <v>1</v>
      </c>
      <c r="D3056" s="30" t="s">
        <v>17</v>
      </c>
      <c r="E3056" s="30">
        <v>51</v>
      </c>
      <c r="F3056" s="30">
        <v>49</v>
      </c>
      <c r="G3056" s="30" t="s">
        <v>3161</v>
      </c>
      <c r="H3056" s="30" t="s">
        <v>587</v>
      </c>
      <c r="I3056" s="30">
        <v>1</v>
      </c>
      <c r="J3056" s="30">
        <v>0</v>
      </c>
      <c r="K3056" s="30">
        <v>0</v>
      </c>
      <c r="L3056" s="30">
        <v>0</v>
      </c>
      <c r="M3056" s="30" t="s">
        <v>1959</v>
      </c>
      <c r="N3056" s="30" t="s">
        <v>589</v>
      </c>
      <c r="O3056" s="22">
        <v>0</v>
      </c>
      <c r="P3056" s="22">
        <v>1</v>
      </c>
      <c r="Q3056" s="22">
        <v>0</v>
      </c>
      <c r="R3056">
        <f>IFERROR(IF(I3056=1,VLOOKUP(F3056,Lookup!$A$2:$B$15,2,FALSE),0),0.5)</f>
        <v>0.5</v>
      </c>
      <c r="S3056">
        <f>IF(K3056=1,1,IFERROR(IF(H3056="pass",VLOOKUP(F3056,[1]Lookup!$D$2:$E$26,2,FALSE),0),1.6))</f>
        <v>0</v>
      </c>
      <c r="T3056" s="6">
        <v>0</v>
      </c>
      <c r="U3056" s="6">
        <f t="shared" si="47"/>
        <v>0.5</v>
      </c>
      <c r="V3056" t="s">
        <v>117</v>
      </c>
    </row>
    <row r="3057" spans="1:22" hidden="1">
      <c r="A3057">
        <v>318</v>
      </c>
      <c r="B3057" s="30">
        <v>2</v>
      </c>
      <c r="C3057" s="30" t="s">
        <v>17</v>
      </c>
      <c r="D3057" s="30" t="s">
        <v>1</v>
      </c>
      <c r="E3057" s="30">
        <v>75</v>
      </c>
      <c r="F3057" s="30">
        <v>25</v>
      </c>
      <c r="G3057" s="30" t="s">
        <v>3165</v>
      </c>
      <c r="H3057" s="30" t="s">
        <v>587</v>
      </c>
      <c r="I3057" s="30">
        <v>1</v>
      </c>
      <c r="J3057" s="30">
        <v>0</v>
      </c>
      <c r="K3057" s="30">
        <v>0</v>
      </c>
      <c r="L3057" s="30">
        <v>0</v>
      </c>
      <c r="M3057" s="30" t="s">
        <v>881</v>
      </c>
      <c r="N3057" s="30" t="s">
        <v>589</v>
      </c>
      <c r="O3057" s="22">
        <v>0</v>
      </c>
      <c r="P3057" s="22">
        <v>1</v>
      </c>
      <c r="Q3057" s="22">
        <v>0</v>
      </c>
      <c r="R3057">
        <f>IFERROR(IF(I3057=1,VLOOKUP(F3057,Lookup!$A$2:$B$15,2,FALSE),0),0.5)</f>
        <v>0.5</v>
      </c>
      <c r="S3057">
        <f>IF(K3057=1,1,IFERROR(IF(H3057="pass",VLOOKUP(F3057,[1]Lookup!$D$2:$E$26,2,FALSE),0),1.6))</f>
        <v>0</v>
      </c>
      <c r="T3057" s="6">
        <v>0</v>
      </c>
      <c r="U3057" s="6">
        <f t="shared" si="47"/>
        <v>0.5</v>
      </c>
      <c r="V3057" t="s">
        <v>80</v>
      </c>
    </row>
    <row r="3058" spans="1:22" hidden="1">
      <c r="A3058">
        <v>319</v>
      </c>
      <c r="B3058" s="30">
        <v>2</v>
      </c>
      <c r="C3058" s="30" t="s">
        <v>17</v>
      </c>
      <c r="D3058" s="30" t="s">
        <v>1</v>
      </c>
      <c r="E3058" s="30">
        <v>69</v>
      </c>
      <c r="F3058" s="30">
        <v>31</v>
      </c>
      <c r="G3058" s="30" t="s">
        <v>3166</v>
      </c>
      <c r="H3058" s="30" t="s">
        <v>587</v>
      </c>
      <c r="I3058" s="30">
        <v>1</v>
      </c>
      <c r="J3058" s="30">
        <v>0</v>
      </c>
      <c r="K3058" s="30">
        <v>0</v>
      </c>
      <c r="L3058" s="30">
        <v>0</v>
      </c>
      <c r="M3058" s="30" t="s">
        <v>964</v>
      </c>
      <c r="N3058" s="30" t="s">
        <v>589</v>
      </c>
      <c r="O3058" s="22">
        <v>0</v>
      </c>
      <c r="P3058" s="22">
        <v>1</v>
      </c>
      <c r="Q3058" s="22">
        <v>0</v>
      </c>
      <c r="R3058">
        <f>IFERROR(IF(I3058=1,VLOOKUP(F3058,Lookup!$A$2:$B$15,2,FALSE),0),0.5)</f>
        <v>0.5</v>
      </c>
      <c r="S3058">
        <f>IF(K3058=1,1,IFERROR(IF(H3058="pass",VLOOKUP(F3058,[1]Lookup!$D$2:$E$26,2,FALSE),0),1.6))</f>
        <v>0</v>
      </c>
      <c r="T3058" s="6">
        <v>0</v>
      </c>
      <c r="U3058" s="6">
        <f t="shared" si="47"/>
        <v>0.5</v>
      </c>
      <c r="V3058" t="s">
        <v>490</v>
      </c>
    </row>
    <row r="3059" spans="1:22" hidden="1">
      <c r="A3059">
        <v>320</v>
      </c>
      <c r="B3059" s="30">
        <v>2</v>
      </c>
      <c r="C3059" s="30" t="s">
        <v>17</v>
      </c>
      <c r="D3059" s="30" t="s">
        <v>1</v>
      </c>
      <c r="E3059" s="30">
        <v>64</v>
      </c>
      <c r="F3059" s="30">
        <v>36</v>
      </c>
      <c r="G3059" s="30" t="s">
        <v>3167</v>
      </c>
      <c r="H3059" s="30" t="s">
        <v>587</v>
      </c>
      <c r="I3059" s="30">
        <v>1</v>
      </c>
      <c r="J3059" s="30">
        <v>0</v>
      </c>
      <c r="K3059" s="30">
        <v>0</v>
      </c>
      <c r="L3059" s="30">
        <v>0</v>
      </c>
      <c r="M3059" s="30" t="s">
        <v>881</v>
      </c>
      <c r="N3059" s="30" t="s">
        <v>589</v>
      </c>
      <c r="O3059" s="22">
        <v>0</v>
      </c>
      <c r="P3059" s="22">
        <v>1</v>
      </c>
      <c r="Q3059" s="22">
        <v>0</v>
      </c>
      <c r="R3059">
        <f>IFERROR(IF(I3059=1,VLOOKUP(F3059,Lookup!$A$2:$B$15,2,FALSE),0),0.5)</f>
        <v>0.5</v>
      </c>
      <c r="S3059">
        <f>IF(K3059=1,1,IFERROR(IF(H3059="pass",VLOOKUP(F3059,[1]Lookup!$D$2:$E$26,2,FALSE),0),1.6))</f>
        <v>0</v>
      </c>
      <c r="T3059" s="6">
        <v>0</v>
      </c>
      <c r="U3059" s="6">
        <f t="shared" si="47"/>
        <v>0.5</v>
      </c>
      <c r="V3059" t="s">
        <v>80</v>
      </c>
    </row>
    <row r="3060" spans="1:22" hidden="1">
      <c r="A3060">
        <v>322</v>
      </c>
      <c r="B3060" s="30">
        <v>2</v>
      </c>
      <c r="C3060" s="30" t="s">
        <v>17</v>
      </c>
      <c r="D3060" s="30" t="s">
        <v>1</v>
      </c>
      <c r="E3060" s="30">
        <v>58</v>
      </c>
      <c r="F3060" s="30">
        <v>42</v>
      </c>
      <c r="G3060" s="30" t="s">
        <v>3169</v>
      </c>
      <c r="H3060" s="30" t="s">
        <v>587</v>
      </c>
      <c r="I3060" s="30">
        <v>0</v>
      </c>
      <c r="J3060" s="30">
        <v>1</v>
      </c>
      <c r="K3060" s="30">
        <v>0</v>
      </c>
      <c r="L3060" s="30">
        <v>0</v>
      </c>
      <c r="M3060" s="30" t="s">
        <v>964</v>
      </c>
      <c r="N3060" s="30" t="s">
        <v>589</v>
      </c>
      <c r="O3060" s="22">
        <v>0</v>
      </c>
      <c r="P3060" s="22">
        <v>0</v>
      </c>
      <c r="Q3060" s="22">
        <v>0</v>
      </c>
      <c r="R3060">
        <f>IFERROR(IF(I3060=1,VLOOKUP(F3060,Lookup!$A$2:$B$15,2,FALSE),0),0.5)</f>
        <v>0</v>
      </c>
      <c r="S3060">
        <f>IF(K3060=1,1,IFERROR(IF(H3060="pass",VLOOKUP(F3060,[1]Lookup!$D$2:$E$26,2,FALSE),0),1.6))</f>
        <v>0</v>
      </c>
      <c r="T3060" s="6">
        <v>0</v>
      </c>
      <c r="U3060" s="6">
        <f t="shared" si="47"/>
        <v>0</v>
      </c>
      <c r="V3060" t="s">
        <v>490</v>
      </c>
    </row>
    <row r="3061" spans="1:22" hidden="1">
      <c r="A3061">
        <v>324</v>
      </c>
      <c r="B3061" s="30">
        <v>2</v>
      </c>
      <c r="C3061" s="30" t="s">
        <v>17</v>
      </c>
      <c r="D3061" s="30" t="s">
        <v>1</v>
      </c>
      <c r="E3061" s="30">
        <v>39</v>
      </c>
      <c r="F3061" s="30">
        <v>61</v>
      </c>
      <c r="G3061" s="30" t="s">
        <v>3171</v>
      </c>
      <c r="H3061" s="30" t="s">
        <v>587</v>
      </c>
      <c r="I3061" s="30">
        <v>1</v>
      </c>
      <c r="J3061" s="30">
        <v>0</v>
      </c>
      <c r="K3061" s="30">
        <v>0</v>
      </c>
      <c r="L3061" s="30">
        <v>0</v>
      </c>
      <c r="M3061" s="30" t="s">
        <v>881</v>
      </c>
      <c r="N3061" s="30" t="s">
        <v>589</v>
      </c>
      <c r="O3061" s="22">
        <v>0</v>
      </c>
      <c r="P3061" s="22">
        <v>1</v>
      </c>
      <c r="Q3061" s="22">
        <v>0</v>
      </c>
      <c r="R3061">
        <f>IFERROR(IF(I3061=1,VLOOKUP(F3061,Lookup!$A$2:$B$15,2,FALSE),0),0.5)</f>
        <v>0.5</v>
      </c>
      <c r="S3061">
        <f>IF(K3061=1,1,IFERROR(IF(H3061="pass",VLOOKUP(F3061,[1]Lookup!$D$2:$E$26,2,FALSE),0),1.6))</f>
        <v>0</v>
      </c>
      <c r="T3061" s="6">
        <v>0</v>
      </c>
      <c r="U3061" s="6">
        <f t="shared" si="47"/>
        <v>0.5</v>
      </c>
      <c r="V3061" t="s">
        <v>80</v>
      </c>
    </row>
    <row r="3062" spans="1:22" hidden="1">
      <c r="A3062">
        <v>325</v>
      </c>
      <c r="B3062" s="30">
        <v>2</v>
      </c>
      <c r="C3062" s="30" t="s">
        <v>17</v>
      </c>
      <c r="D3062" s="30" t="s">
        <v>1</v>
      </c>
      <c r="E3062" s="30">
        <v>37</v>
      </c>
      <c r="F3062" s="30">
        <v>63</v>
      </c>
      <c r="G3062" s="30" t="s">
        <v>3172</v>
      </c>
      <c r="H3062" s="30" t="s">
        <v>587</v>
      </c>
      <c r="I3062" s="30">
        <v>1</v>
      </c>
      <c r="J3062" s="30">
        <v>0</v>
      </c>
      <c r="K3062" s="30">
        <v>0</v>
      </c>
      <c r="L3062" s="30">
        <v>0</v>
      </c>
      <c r="M3062" s="30" t="s">
        <v>881</v>
      </c>
      <c r="N3062" s="30" t="s">
        <v>589</v>
      </c>
      <c r="O3062" s="22">
        <v>0</v>
      </c>
      <c r="P3062" s="22">
        <v>1</v>
      </c>
      <c r="Q3062" s="22">
        <v>0</v>
      </c>
      <c r="R3062">
        <f>IFERROR(IF(I3062=1,VLOOKUP(F3062,Lookup!$A$2:$B$15,2,FALSE),0),0.5)</f>
        <v>0.5</v>
      </c>
      <c r="S3062">
        <f>IF(K3062=1,1,IFERROR(IF(H3062="pass",VLOOKUP(F3062,[1]Lookup!$D$2:$E$26,2,FALSE),0),1.6))</f>
        <v>0</v>
      </c>
      <c r="T3062" s="6">
        <v>0</v>
      </c>
      <c r="U3062" s="6">
        <f t="shared" si="47"/>
        <v>0.5</v>
      </c>
      <c r="V3062" t="s">
        <v>80</v>
      </c>
    </row>
    <row r="3063" spans="1:22" hidden="1">
      <c r="A3063">
        <v>328</v>
      </c>
      <c r="B3063" s="30">
        <v>2</v>
      </c>
      <c r="C3063" s="30" t="s">
        <v>17</v>
      </c>
      <c r="D3063" s="30" t="s">
        <v>1</v>
      </c>
      <c r="E3063" s="30">
        <v>8</v>
      </c>
      <c r="F3063" s="30">
        <v>92</v>
      </c>
      <c r="G3063" s="30" t="s">
        <v>3175</v>
      </c>
      <c r="H3063" s="30" t="s">
        <v>587</v>
      </c>
      <c r="I3063" s="30">
        <v>1</v>
      </c>
      <c r="J3063" s="30">
        <v>0</v>
      </c>
      <c r="K3063" s="30">
        <v>0</v>
      </c>
      <c r="L3063" s="30">
        <v>0</v>
      </c>
      <c r="M3063" s="30" t="s">
        <v>881</v>
      </c>
      <c r="N3063" s="30" t="s">
        <v>589</v>
      </c>
      <c r="O3063" s="22">
        <v>0</v>
      </c>
      <c r="P3063" s="22">
        <v>1</v>
      </c>
      <c r="Q3063" s="22">
        <v>0</v>
      </c>
      <c r="R3063">
        <f>IFERROR(IF(I3063=1,VLOOKUP(F3063,Lookup!$A$2:$B$15,2,FALSE),0),0.5)</f>
        <v>1.1000000000000001</v>
      </c>
      <c r="S3063">
        <f>IF(K3063=1,1,IFERROR(IF(H3063="pass",VLOOKUP(F3063,[1]Lookup!$D$2:$E$26,2,FALSE),0),1.6))</f>
        <v>0</v>
      </c>
      <c r="T3063" s="6">
        <v>0</v>
      </c>
      <c r="U3063" s="6">
        <f t="shared" si="47"/>
        <v>1.1000000000000001</v>
      </c>
      <c r="V3063" t="s">
        <v>80</v>
      </c>
    </row>
    <row r="3064" spans="1:22" hidden="1">
      <c r="A3064">
        <v>329</v>
      </c>
      <c r="B3064" s="30">
        <v>2</v>
      </c>
      <c r="C3064" s="30" t="s">
        <v>17</v>
      </c>
      <c r="D3064" s="30" t="s">
        <v>1</v>
      </c>
      <c r="E3064" s="30">
        <v>11</v>
      </c>
      <c r="F3064" s="30">
        <v>89</v>
      </c>
      <c r="G3064" s="30" t="s">
        <v>3176</v>
      </c>
      <c r="H3064" s="30" t="s">
        <v>587</v>
      </c>
      <c r="I3064" s="30">
        <v>0</v>
      </c>
      <c r="J3064" s="30">
        <v>1</v>
      </c>
      <c r="K3064" s="30">
        <v>0</v>
      </c>
      <c r="L3064" s="30">
        <v>0</v>
      </c>
      <c r="M3064" s="30" t="s">
        <v>964</v>
      </c>
      <c r="N3064" s="30" t="s">
        <v>589</v>
      </c>
      <c r="O3064" s="22">
        <v>0</v>
      </c>
      <c r="P3064" s="22">
        <v>0</v>
      </c>
      <c r="Q3064" s="22">
        <v>0</v>
      </c>
      <c r="R3064">
        <f>IFERROR(IF(I3064=1,VLOOKUP(F3064,Lookup!$A$2:$B$15,2,FALSE),0),0.5)</f>
        <v>0</v>
      </c>
      <c r="S3064">
        <f>IF(K3064=1,1,IFERROR(IF(H3064="pass",VLOOKUP(F3064,[1]Lookup!$D$2:$E$26,2,FALSE),0),1.6))</f>
        <v>0</v>
      </c>
      <c r="T3064" s="6">
        <v>0</v>
      </c>
      <c r="U3064" s="6">
        <f t="shared" si="47"/>
        <v>0</v>
      </c>
      <c r="V3064" t="s">
        <v>490</v>
      </c>
    </row>
    <row r="3065" spans="1:22" hidden="1">
      <c r="A3065">
        <v>331</v>
      </c>
      <c r="B3065" s="30">
        <v>2</v>
      </c>
      <c r="C3065" s="30" t="s">
        <v>1</v>
      </c>
      <c r="D3065" s="30" t="s">
        <v>17</v>
      </c>
      <c r="E3065" s="30">
        <v>83</v>
      </c>
      <c r="F3065" s="30">
        <v>17</v>
      </c>
      <c r="G3065" s="30" t="s">
        <v>3178</v>
      </c>
      <c r="H3065" s="30" t="s">
        <v>587</v>
      </c>
      <c r="I3065" s="30">
        <v>1</v>
      </c>
      <c r="J3065" s="30">
        <v>0</v>
      </c>
      <c r="K3065" s="30">
        <v>0</v>
      </c>
      <c r="L3065" s="30">
        <v>0</v>
      </c>
      <c r="M3065" s="30" t="s">
        <v>1959</v>
      </c>
      <c r="N3065" s="30" t="s">
        <v>589</v>
      </c>
      <c r="O3065" s="22">
        <v>0</v>
      </c>
      <c r="P3065" s="22">
        <v>1</v>
      </c>
      <c r="Q3065" s="22">
        <v>0</v>
      </c>
      <c r="R3065">
        <f>IFERROR(IF(I3065=1,VLOOKUP(F3065,Lookup!$A$2:$B$15,2,FALSE),0),0.5)</f>
        <v>0.5</v>
      </c>
      <c r="S3065">
        <f>IF(K3065=1,1,IFERROR(IF(H3065="pass",VLOOKUP(F3065,[1]Lookup!$D$2:$E$26,2,FALSE),0),1.6))</f>
        <v>0</v>
      </c>
      <c r="T3065" s="6">
        <v>0</v>
      </c>
      <c r="U3065" s="6">
        <f t="shared" si="47"/>
        <v>0.5</v>
      </c>
      <c r="V3065" t="s">
        <v>117</v>
      </c>
    </row>
    <row r="3066" spans="1:22" hidden="1">
      <c r="A3066">
        <v>332</v>
      </c>
      <c r="B3066" s="30">
        <v>2</v>
      </c>
      <c r="C3066" s="30" t="s">
        <v>1</v>
      </c>
      <c r="D3066" s="30" t="s">
        <v>17</v>
      </c>
      <c r="E3066" s="30">
        <v>80</v>
      </c>
      <c r="F3066" s="30">
        <v>20</v>
      </c>
      <c r="G3066" s="30" t="s">
        <v>3179</v>
      </c>
      <c r="H3066" s="30" t="s">
        <v>587</v>
      </c>
      <c r="I3066" s="30">
        <v>1</v>
      </c>
      <c r="J3066" s="30">
        <v>0</v>
      </c>
      <c r="K3066" s="30">
        <v>0</v>
      </c>
      <c r="L3066" s="30">
        <v>0</v>
      </c>
      <c r="M3066" s="30" t="s">
        <v>1959</v>
      </c>
      <c r="N3066" s="30" t="s">
        <v>589</v>
      </c>
      <c r="O3066" s="22">
        <v>0</v>
      </c>
      <c r="P3066" s="22">
        <v>1</v>
      </c>
      <c r="Q3066" s="22">
        <v>0</v>
      </c>
      <c r="R3066">
        <f>IFERROR(IF(I3066=1,VLOOKUP(F3066,Lookup!$A$2:$B$15,2,FALSE),0),0.5)</f>
        <v>0.5</v>
      </c>
      <c r="S3066">
        <f>IF(K3066=1,1,IFERROR(IF(H3066="pass",VLOOKUP(F3066,[1]Lookup!$D$2:$E$26,2,FALSE),0),1.6))</f>
        <v>0</v>
      </c>
      <c r="T3066" s="6">
        <v>0</v>
      </c>
      <c r="U3066" s="6">
        <f t="shared" si="47"/>
        <v>0.5</v>
      </c>
      <c r="V3066" t="s">
        <v>117</v>
      </c>
    </row>
    <row r="3067" spans="1:22" hidden="1">
      <c r="A3067">
        <v>334</v>
      </c>
      <c r="B3067" s="30">
        <v>2</v>
      </c>
      <c r="C3067" s="30" t="s">
        <v>1</v>
      </c>
      <c r="D3067" s="30" t="s">
        <v>17</v>
      </c>
      <c r="E3067" s="30">
        <v>55</v>
      </c>
      <c r="F3067" s="30">
        <v>45</v>
      </c>
      <c r="G3067" s="30" t="s">
        <v>3181</v>
      </c>
      <c r="H3067" s="30" t="s">
        <v>587</v>
      </c>
      <c r="I3067" s="30">
        <v>1</v>
      </c>
      <c r="J3067" s="30">
        <v>0</v>
      </c>
      <c r="K3067" s="30">
        <v>0</v>
      </c>
      <c r="L3067" s="30">
        <v>0</v>
      </c>
      <c r="M3067" s="30" t="s">
        <v>1959</v>
      </c>
      <c r="N3067" s="30" t="s">
        <v>589</v>
      </c>
      <c r="O3067" s="22">
        <v>0</v>
      </c>
      <c r="P3067" s="22">
        <v>1</v>
      </c>
      <c r="Q3067" s="22">
        <v>0</v>
      </c>
      <c r="R3067">
        <f>IFERROR(IF(I3067=1,VLOOKUP(F3067,Lookup!$A$2:$B$15,2,FALSE),0),0.5)</f>
        <v>0.5</v>
      </c>
      <c r="S3067">
        <f>IF(K3067=1,1,IFERROR(IF(H3067="pass",VLOOKUP(F3067,[1]Lookup!$D$2:$E$26,2,FALSE),0),1.6))</f>
        <v>0</v>
      </c>
      <c r="T3067" s="6">
        <v>0</v>
      </c>
      <c r="U3067" s="6">
        <f t="shared" si="47"/>
        <v>0.5</v>
      </c>
      <c r="V3067" t="s">
        <v>117</v>
      </c>
    </row>
    <row r="3068" spans="1:22" hidden="1">
      <c r="A3068">
        <v>335</v>
      </c>
      <c r="B3068" s="30">
        <v>2</v>
      </c>
      <c r="C3068" s="30" t="s">
        <v>1</v>
      </c>
      <c r="D3068" s="30" t="s">
        <v>17</v>
      </c>
      <c r="E3068" s="30">
        <v>50</v>
      </c>
      <c r="F3068" s="30">
        <v>50</v>
      </c>
      <c r="G3068" s="30" t="s">
        <v>3182</v>
      </c>
      <c r="H3068" s="30" t="s">
        <v>587</v>
      </c>
      <c r="I3068" s="30">
        <v>1</v>
      </c>
      <c r="J3068" s="30">
        <v>0</v>
      </c>
      <c r="K3068" s="30">
        <v>0</v>
      </c>
      <c r="L3068" s="30">
        <v>0</v>
      </c>
      <c r="M3068" s="30" t="s">
        <v>1959</v>
      </c>
      <c r="N3068" s="30" t="s">
        <v>589</v>
      </c>
      <c r="O3068" s="22">
        <v>0</v>
      </c>
      <c r="P3068" s="22">
        <v>1</v>
      </c>
      <c r="Q3068" s="22">
        <v>0</v>
      </c>
      <c r="R3068">
        <f>IFERROR(IF(I3068=1,VLOOKUP(F3068,Lookup!$A$2:$B$15,2,FALSE),0),0.5)</f>
        <v>0.5</v>
      </c>
      <c r="S3068">
        <f>IF(K3068=1,1,IFERROR(IF(H3068="pass",VLOOKUP(F3068,[1]Lookup!$D$2:$E$26,2,FALSE),0),1.6))</f>
        <v>0</v>
      </c>
      <c r="T3068" s="6">
        <v>0</v>
      </c>
      <c r="U3068" s="6">
        <f t="shared" si="47"/>
        <v>0.5</v>
      </c>
      <c r="V3068" t="s">
        <v>117</v>
      </c>
    </row>
    <row r="3069" spans="1:22" hidden="1">
      <c r="A3069">
        <v>337</v>
      </c>
      <c r="B3069" s="30">
        <v>2</v>
      </c>
      <c r="C3069" s="30" t="s">
        <v>1</v>
      </c>
      <c r="D3069" s="30" t="s">
        <v>17</v>
      </c>
      <c r="E3069" s="30">
        <v>75</v>
      </c>
      <c r="F3069" s="30">
        <v>25</v>
      </c>
      <c r="G3069" s="30" t="s">
        <v>3184</v>
      </c>
      <c r="H3069" s="30" t="s">
        <v>587</v>
      </c>
      <c r="I3069" s="30">
        <v>1</v>
      </c>
      <c r="J3069" s="30">
        <v>0</v>
      </c>
      <c r="K3069" s="30">
        <v>0</v>
      </c>
      <c r="L3069" s="30">
        <v>0</v>
      </c>
      <c r="M3069" s="30" t="s">
        <v>1959</v>
      </c>
      <c r="N3069" s="30" t="s">
        <v>589</v>
      </c>
      <c r="O3069" s="22">
        <v>0</v>
      </c>
      <c r="P3069" s="22">
        <v>1</v>
      </c>
      <c r="Q3069" s="22">
        <v>0</v>
      </c>
      <c r="R3069">
        <f>IFERROR(IF(I3069=1,VLOOKUP(F3069,Lookup!$A$2:$B$15,2,FALSE),0),0.5)</f>
        <v>0.5</v>
      </c>
      <c r="S3069">
        <f>IF(K3069=1,1,IFERROR(IF(H3069="pass",VLOOKUP(F3069,[1]Lookup!$D$2:$E$26,2,FALSE),0),1.6))</f>
        <v>0</v>
      </c>
      <c r="T3069" s="6">
        <v>0</v>
      </c>
      <c r="U3069" s="6">
        <f t="shared" si="47"/>
        <v>0.5</v>
      </c>
      <c r="V3069" t="s">
        <v>117</v>
      </c>
    </row>
    <row r="3070" spans="1:22" hidden="1">
      <c r="A3070">
        <v>339</v>
      </c>
      <c r="B3070" s="30">
        <v>2</v>
      </c>
      <c r="C3070" s="30" t="s">
        <v>17</v>
      </c>
      <c r="D3070" s="30" t="s">
        <v>1</v>
      </c>
      <c r="E3070" s="30">
        <v>36</v>
      </c>
      <c r="F3070" s="30">
        <v>64</v>
      </c>
      <c r="G3070" s="30" t="s">
        <v>3186</v>
      </c>
      <c r="H3070" s="30" t="s">
        <v>587</v>
      </c>
      <c r="I3070" s="30">
        <v>1</v>
      </c>
      <c r="J3070" s="30">
        <v>0</v>
      </c>
      <c r="K3070" s="30">
        <v>0</v>
      </c>
      <c r="L3070" s="30">
        <v>0</v>
      </c>
      <c r="M3070" s="30" t="s">
        <v>881</v>
      </c>
      <c r="N3070" s="30" t="s">
        <v>589</v>
      </c>
      <c r="O3070" s="22">
        <v>0</v>
      </c>
      <c r="P3070" s="22">
        <v>1</v>
      </c>
      <c r="Q3070" s="22">
        <v>0</v>
      </c>
      <c r="R3070">
        <f>IFERROR(IF(I3070=1,VLOOKUP(F3070,Lookup!$A$2:$B$15,2,FALSE),0),0.5)</f>
        <v>0.5</v>
      </c>
      <c r="S3070">
        <f>IF(K3070=1,1,IFERROR(IF(H3070="pass",VLOOKUP(F3070,[1]Lookup!$D$2:$E$26,2,FALSE),0),1.6))</f>
        <v>0</v>
      </c>
      <c r="T3070" s="6">
        <v>0</v>
      </c>
      <c r="U3070" s="6">
        <f t="shared" si="47"/>
        <v>0.5</v>
      </c>
      <c r="V3070" t="s">
        <v>80</v>
      </c>
    </row>
    <row r="3071" spans="1:22" hidden="1">
      <c r="A3071">
        <v>341</v>
      </c>
      <c r="B3071" s="30">
        <v>2</v>
      </c>
      <c r="C3071" s="30" t="s">
        <v>17</v>
      </c>
      <c r="D3071" s="30" t="s">
        <v>1</v>
      </c>
      <c r="E3071" s="30">
        <v>35</v>
      </c>
      <c r="F3071" s="30">
        <v>65</v>
      </c>
      <c r="G3071" s="30" t="s">
        <v>3188</v>
      </c>
      <c r="H3071" s="30" t="s">
        <v>2866</v>
      </c>
      <c r="I3071" s="30">
        <v>0</v>
      </c>
      <c r="J3071" s="30">
        <v>1</v>
      </c>
      <c r="K3071" s="30">
        <v>0</v>
      </c>
      <c r="L3071" s="30">
        <v>0</v>
      </c>
      <c r="M3071" s="30" t="s">
        <v>897</v>
      </c>
      <c r="N3071" s="30" t="s">
        <v>589</v>
      </c>
      <c r="O3071" s="22">
        <v>0</v>
      </c>
      <c r="P3071" s="22">
        <v>0</v>
      </c>
      <c r="Q3071" s="22">
        <v>0</v>
      </c>
      <c r="R3071">
        <f>IFERROR(IF(I3071=1,VLOOKUP(F3071,Lookup!$A$2:$B$15,2,FALSE),0),0.5)</f>
        <v>0</v>
      </c>
      <c r="S3071">
        <f>IF(K3071=1,1,IFERROR(IF(H3071="pass",VLOOKUP(F3071,[1]Lookup!$D$2:$E$26,2,FALSE),0),1.6))</f>
        <v>0</v>
      </c>
      <c r="T3071" s="6">
        <v>0</v>
      </c>
      <c r="U3071" s="6">
        <f t="shared" si="47"/>
        <v>0</v>
      </c>
      <c r="V3071" t="s">
        <v>60</v>
      </c>
    </row>
    <row r="3072" spans="1:22" hidden="1">
      <c r="A3072">
        <v>344</v>
      </c>
      <c r="B3072" s="30">
        <v>2</v>
      </c>
      <c r="C3072" s="30" t="s">
        <v>17</v>
      </c>
      <c r="D3072" s="30" t="s">
        <v>1</v>
      </c>
      <c r="E3072" s="30">
        <v>9</v>
      </c>
      <c r="F3072" s="30">
        <v>91</v>
      </c>
      <c r="G3072" s="30" t="s">
        <v>3191</v>
      </c>
      <c r="H3072" s="30" t="s">
        <v>587</v>
      </c>
      <c r="I3072" s="30">
        <v>1</v>
      </c>
      <c r="J3072" s="30">
        <v>0</v>
      </c>
      <c r="K3072" s="30">
        <v>0</v>
      </c>
      <c r="L3072" s="30">
        <v>0</v>
      </c>
      <c r="M3072" s="30" t="s">
        <v>964</v>
      </c>
      <c r="N3072" s="30" t="s">
        <v>589</v>
      </c>
      <c r="O3072" s="22">
        <v>0</v>
      </c>
      <c r="P3072" s="22">
        <v>1</v>
      </c>
      <c r="Q3072" s="22">
        <v>0</v>
      </c>
      <c r="R3072">
        <f>IFERROR(IF(I3072=1,VLOOKUP(F3072,Lookup!$A$2:$B$15,2,FALSE),0),0.5)</f>
        <v>0.8</v>
      </c>
      <c r="S3072">
        <f>IF(K3072=1,1,IFERROR(IF(H3072="pass",VLOOKUP(F3072,[1]Lookup!$D$2:$E$26,2,FALSE),0),1.6))</f>
        <v>0</v>
      </c>
      <c r="T3072" s="6">
        <v>0</v>
      </c>
      <c r="U3072" s="6">
        <f t="shared" si="47"/>
        <v>0.8</v>
      </c>
      <c r="V3072" t="s">
        <v>490</v>
      </c>
    </row>
    <row r="3073" spans="1:22" hidden="1">
      <c r="A3073">
        <v>345</v>
      </c>
      <c r="B3073" s="30">
        <v>2</v>
      </c>
      <c r="C3073" s="30" t="s">
        <v>17</v>
      </c>
      <c r="D3073" s="30" t="s">
        <v>1</v>
      </c>
      <c r="E3073" s="30">
        <v>8</v>
      </c>
      <c r="F3073" s="30">
        <v>92</v>
      </c>
      <c r="G3073" s="30" t="s">
        <v>3192</v>
      </c>
      <c r="H3073" s="30" t="s">
        <v>587</v>
      </c>
      <c r="I3073" s="30">
        <v>1</v>
      </c>
      <c r="J3073" s="30">
        <v>0</v>
      </c>
      <c r="K3073" s="30">
        <v>0</v>
      </c>
      <c r="L3073" s="30">
        <v>0</v>
      </c>
      <c r="M3073" s="30" t="s">
        <v>881</v>
      </c>
      <c r="N3073" s="30" t="s">
        <v>589</v>
      </c>
      <c r="O3073" s="22">
        <v>0</v>
      </c>
      <c r="P3073" s="22">
        <v>1</v>
      </c>
      <c r="Q3073" s="22">
        <v>0</v>
      </c>
      <c r="R3073">
        <f>IFERROR(IF(I3073=1,VLOOKUP(F3073,Lookup!$A$2:$B$15,2,FALSE),0),0.5)</f>
        <v>1.1000000000000001</v>
      </c>
      <c r="S3073">
        <f>IF(K3073=1,1,IFERROR(IF(H3073="pass",VLOOKUP(F3073,[1]Lookup!$D$2:$E$26,2,FALSE),0),1.6))</f>
        <v>0</v>
      </c>
      <c r="T3073" s="6">
        <v>0</v>
      </c>
      <c r="U3073" s="6">
        <f t="shared" si="47"/>
        <v>1.1000000000000001</v>
      </c>
      <c r="V3073" t="s">
        <v>80</v>
      </c>
    </row>
    <row r="3074" spans="1:22" hidden="1">
      <c r="A3074">
        <v>350</v>
      </c>
      <c r="B3074" s="30">
        <v>2</v>
      </c>
      <c r="C3074" s="30" t="s">
        <v>1</v>
      </c>
      <c r="D3074" s="30" t="s">
        <v>17</v>
      </c>
      <c r="E3074" s="30">
        <v>60</v>
      </c>
      <c r="F3074" s="30">
        <v>40</v>
      </c>
      <c r="G3074" s="30" t="s">
        <v>3197</v>
      </c>
      <c r="H3074" s="30" t="s">
        <v>587</v>
      </c>
      <c r="I3074" s="30">
        <v>1</v>
      </c>
      <c r="J3074" s="30">
        <v>0</v>
      </c>
      <c r="K3074" s="30">
        <v>0</v>
      </c>
      <c r="L3074" s="30">
        <v>0</v>
      </c>
      <c r="M3074" s="30" t="s">
        <v>1959</v>
      </c>
      <c r="N3074" s="30" t="s">
        <v>589</v>
      </c>
      <c r="O3074" s="22">
        <v>0</v>
      </c>
      <c r="P3074" s="22">
        <v>1</v>
      </c>
      <c r="Q3074" s="22">
        <v>0</v>
      </c>
      <c r="R3074">
        <f>IFERROR(IF(I3074=1,VLOOKUP(F3074,Lookup!$A$2:$B$15,2,FALSE),0),0.5)</f>
        <v>0.5</v>
      </c>
      <c r="S3074">
        <f>IF(K3074=1,1,IFERROR(IF(H3074="pass",VLOOKUP(F3074,[1]Lookup!$D$2:$E$26,2,FALSE),0),1.6))</f>
        <v>0</v>
      </c>
      <c r="T3074" s="6">
        <v>0</v>
      </c>
      <c r="U3074" s="6">
        <f t="shared" si="47"/>
        <v>0.5</v>
      </c>
      <c r="V3074" t="s">
        <v>117</v>
      </c>
    </row>
    <row r="3075" spans="1:22" hidden="1">
      <c r="A3075">
        <v>353</v>
      </c>
      <c r="B3075" s="30">
        <v>2</v>
      </c>
      <c r="C3075" s="30" t="s">
        <v>17</v>
      </c>
      <c r="D3075" s="30" t="s">
        <v>1</v>
      </c>
      <c r="E3075" s="30">
        <v>80</v>
      </c>
      <c r="F3075" s="30">
        <v>20</v>
      </c>
      <c r="G3075" s="30" t="s">
        <v>3200</v>
      </c>
      <c r="H3075" s="30" t="s">
        <v>587</v>
      </c>
      <c r="I3075" s="30">
        <v>1</v>
      </c>
      <c r="J3075" s="30">
        <v>0</v>
      </c>
      <c r="K3075" s="30">
        <v>0</v>
      </c>
      <c r="L3075" s="30">
        <v>0</v>
      </c>
      <c r="M3075" s="30" t="s">
        <v>881</v>
      </c>
      <c r="N3075" s="30" t="s">
        <v>589</v>
      </c>
      <c r="O3075" s="22">
        <v>0</v>
      </c>
      <c r="P3075" s="22">
        <v>1</v>
      </c>
      <c r="Q3075" s="22">
        <v>0</v>
      </c>
      <c r="R3075">
        <f>IFERROR(IF(I3075=1,VLOOKUP(F3075,Lookup!$A$2:$B$15,2,FALSE),0),0.5)</f>
        <v>0.5</v>
      </c>
      <c r="S3075">
        <f>IF(K3075=1,1,IFERROR(IF(H3075="pass",VLOOKUP(F3075,[1]Lookup!$D$2:$E$26,2,FALSE),0),1.6))</f>
        <v>0</v>
      </c>
      <c r="T3075" s="6">
        <v>0</v>
      </c>
      <c r="U3075" s="6">
        <f t="shared" ref="U3075:U3138" si="48">R3075+IF(S3075&gt;=3.2,S3075,IF(AND(S3075&lt;3.2,S3075&gt;=1.8),S3075*0.66+T3075*0.34,T3075))+K3075*0.4735*2</f>
        <v>0.5</v>
      </c>
      <c r="V3075" t="s">
        <v>80</v>
      </c>
    </row>
    <row r="3076" spans="1:22" hidden="1">
      <c r="A3076">
        <v>354</v>
      </c>
      <c r="B3076" s="30">
        <v>2</v>
      </c>
      <c r="C3076" s="30" t="s">
        <v>17</v>
      </c>
      <c r="D3076" s="30" t="s">
        <v>1</v>
      </c>
      <c r="E3076" s="30">
        <v>76</v>
      </c>
      <c r="F3076" s="30">
        <v>24</v>
      </c>
      <c r="G3076" s="30" t="s">
        <v>3201</v>
      </c>
      <c r="H3076" s="30" t="s">
        <v>587</v>
      </c>
      <c r="I3076" s="30">
        <v>1</v>
      </c>
      <c r="J3076" s="30">
        <v>0</v>
      </c>
      <c r="K3076" s="30">
        <v>0</v>
      </c>
      <c r="L3076" s="30">
        <v>0</v>
      </c>
      <c r="M3076" s="30" t="s">
        <v>881</v>
      </c>
      <c r="N3076" s="30" t="s">
        <v>589</v>
      </c>
      <c r="O3076" s="22">
        <v>0</v>
      </c>
      <c r="P3076" s="22">
        <v>1</v>
      </c>
      <c r="Q3076" s="22">
        <v>0</v>
      </c>
      <c r="R3076">
        <f>IFERROR(IF(I3076=1,VLOOKUP(F3076,Lookup!$A$2:$B$15,2,FALSE),0),0.5)</f>
        <v>0.5</v>
      </c>
      <c r="S3076">
        <f>IF(K3076=1,1,IFERROR(IF(H3076="pass",VLOOKUP(F3076,[1]Lookup!$D$2:$E$26,2,FALSE),0),1.6))</f>
        <v>0</v>
      </c>
      <c r="T3076" s="6">
        <v>0</v>
      </c>
      <c r="U3076" s="6">
        <f t="shared" si="48"/>
        <v>0.5</v>
      </c>
      <c r="V3076" t="s">
        <v>80</v>
      </c>
    </row>
    <row r="3077" spans="1:22" hidden="1">
      <c r="A3077">
        <v>357</v>
      </c>
      <c r="B3077" s="30">
        <v>2</v>
      </c>
      <c r="C3077" s="30" t="s">
        <v>17</v>
      </c>
      <c r="D3077" s="30" t="s">
        <v>1</v>
      </c>
      <c r="E3077" s="30">
        <v>75</v>
      </c>
      <c r="F3077" s="30">
        <v>25</v>
      </c>
      <c r="G3077" s="30" t="s">
        <v>3204</v>
      </c>
      <c r="H3077" s="30" t="s">
        <v>587</v>
      </c>
      <c r="I3077" s="30">
        <v>1</v>
      </c>
      <c r="J3077" s="30">
        <v>0</v>
      </c>
      <c r="K3077" s="30">
        <v>0</v>
      </c>
      <c r="L3077" s="30">
        <v>0</v>
      </c>
      <c r="M3077" s="30" t="s">
        <v>881</v>
      </c>
      <c r="N3077" s="30" t="s">
        <v>589</v>
      </c>
      <c r="O3077" s="22">
        <v>0</v>
      </c>
      <c r="P3077" s="22">
        <v>1</v>
      </c>
      <c r="Q3077" s="22">
        <v>0</v>
      </c>
      <c r="R3077">
        <f>IFERROR(IF(I3077=1,VLOOKUP(F3077,Lookup!$A$2:$B$15,2,FALSE),0),0.5)</f>
        <v>0.5</v>
      </c>
      <c r="S3077">
        <f>IF(K3077=1,1,IFERROR(IF(H3077="pass",VLOOKUP(F3077,[1]Lookup!$D$2:$E$26,2,FALSE),0),1.6))</f>
        <v>0</v>
      </c>
      <c r="T3077" s="6">
        <v>0</v>
      </c>
      <c r="U3077" s="6">
        <f t="shared" si="48"/>
        <v>0.5</v>
      </c>
      <c r="V3077" t="s">
        <v>80</v>
      </c>
    </row>
    <row r="3078" spans="1:22" hidden="1">
      <c r="A3078">
        <v>359</v>
      </c>
      <c r="B3078" s="30">
        <v>2</v>
      </c>
      <c r="C3078" s="30" t="s">
        <v>17</v>
      </c>
      <c r="D3078" s="30" t="s">
        <v>1</v>
      </c>
      <c r="E3078" s="30">
        <v>74</v>
      </c>
      <c r="F3078" s="30">
        <v>26</v>
      </c>
      <c r="G3078" s="30" t="s">
        <v>3206</v>
      </c>
      <c r="H3078" s="30" t="s">
        <v>587</v>
      </c>
      <c r="I3078" s="30">
        <v>0</v>
      </c>
      <c r="J3078" s="30">
        <v>1</v>
      </c>
      <c r="K3078" s="30">
        <v>0</v>
      </c>
      <c r="L3078" s="30">
        <v>0</v>
      </c>
      <c r="M3078" s="30" t="s">
        <v>964</v>
      </c>
      <c r="N3078" s="30" t="s">
        <v>589</v>
      </c>
      <c r="O3078" s="22">
        <v>0</v>
      </c>
      <c r="P3078" s="22">
        <v>0</v>
      </c>
      <c r="Q3078" s="22">
        <v>0</v>
      </c>
      <c r="R3078">
        <f>IFERROR(IF(I3078=1,VLOOKUP(F3078,Lookup!$A$2:$B$15,2,FALSE),0),0.5)</f>
        <v>0</v>
      </c>
      <c r="S3078">
        <f>IF(K3078=1,1,IFERROR(IF(H3078="pass",VLOOKUP(F3078,[1]Lookup!$D$2:$E$26,2,FALSE),0),1.6))</f>
        <v>0</v>
      </c>
      <c r="T3078" s="6">
        <v>0</v>
      </c>
      <c r="U3078" s="6">
        <f t="shared" si="48"/>
        <v>0</v>
      </c>
      <c r="V3078" t="s">
        <v>490</v>
      </c>
    </row>
    <row r="3079" spans="1:22" hidden="1">
      <c r="A3079">
        <v>360</v>
      </c>
      <c r="B3079" s="30">
        <v>2</v>
      </c>
      <c r="C3079" s="30" t="s">
        <v>17</v>
      </c>
      <c r="D3079" s="30" t="s">
        <v>1</v>
      </c>
      <c r="E3079" s="30">
        <v>64</v>
      </c>
      <c r="F3079" s="30">
        <v>36</v>
      </c>
      <c r="G3079" s="30" t="s">
        <v>3207</v>
      </c>
      <c r="H3079" s="30" t="s">
        <v>587</v>
      </c>
      <c r="I3079" s="30">
        <v>1</v>
      </c>
      <c r="J3079" s="30">
        <v>0</v>
      </c>
      <c r="K3079" s="30">
        <v>0</v>
      </c>
      <c r="L3079" s="30">
        <v>0</v>
      </c>
      <c r="M3079" s="30" t="s">
        <v>881</v>
      </c>
      <c r="N3079" s="30" t="s">
        <v>589</v>
      </c>
      <c r="O3079" s="22">
        <v>0</v>
      </c>
      <c r="P3079" s="22">
        <v>1</v>
      </c>
      <c r="Q3079" s="22">
        <v>0</v>
      </c>
      <c r="R3079">
        <f>IFERROR(IF(I3079=1,VLOOKUP(F3079,Lookup!$A$2:$B$15,2,FALSE),0),0.5)</f>
        <v>0.5</v>
      </c>
      <c r="S3079">
        <f>IF(K3079=1,1,IFERROR(IF(H3079="pass",VLOOKUP(F3079,[1]Lookup!$D$2:$E$26,2,FALSE),0),1.6))</f>
        <v>0</v>
      </c>
      <c r="T3079" s="6">
        <v>0</v>
      </c>
      <c r="U3079" s="6">
        <f t="shared" si="48"/>
        <v>0.5</v>
      </c>
      <c r="V3079" t="s">
        <v>80</v>
      </c>
    </row>
    <row r="3080" spans="1:22" hidden="1">
      <c r="A3080">
        <v>361</v>
      </c>
      <c r="B3080" s="30">
        <v>2</v>
      </c>
      <c r="C3080" s="30" t="s">
        <v>17</v>
      </c>
      <c r="D3080" s="30" t="s">
        <v>1</v>
      </c>
      <c r="E3080" s="30">
        <v>58</v>
      </c>
      <c r="F3080" s="30">
        <v>42</v>
      </c>
      <c r="G3080" s="30" t="s">
        <v>3208</v>
      </c>
      <c r="H3080" s="30" t="s">
        <v>587</v>
      </c>
      <c r="I3080" s="30">
        <v>1</v>
      </c>
      <c r="J3080" s="30">
        <v>0</v>
      </c>
      <c r="K3080" s="30">
        <v>0</v>
      </c>
      <c r="L3080" s="30">
        <v>0</v>
      </c>
      <c r="M3080" s="30" t="s">
        <v>881</v>
      </c>
      <c r="N3080" s="30" t="s">
        <v>589</v>
      </c>
      <c r="O3080" s="22">
        <v>0</v>
      </c>
      <c r="P3080" s="22">
        <v>1</v>
      </c>
      <c r="Q3080" s="22">
        <v>0</v>
      </c>
      <c r="R3080">
        <f>IFERROR(IF(I3080=1,VLOOKUP(F3080,Lookup!$A$2:$B$15,2,FALSE),0),0.5)</f>
        <v>0.5</v>
      </c>
      <c r="S3080">
        <f>IF(K3080=1,1,IFERROR(IF(H3080="pass",VLOOKUP(F3080,[1]Lookup!$D$2:$E$26,2,FALSE),0),1.6))</f>
        <v>0</v>
      </c>
      <c r="T3080" s="6">
        <v>0</v>
      </c>
      <c r="U3080" s="6">
        <f t="shared" si="48"/>
        <v>0.5</v>
      </c>
      <c r="V3080" t="s">
        <v>80</v>
      </c>
    </row>
    <row r="3081" spans="1:22" hidden="1">
      <c r="A3081">
        <v>362</v>
      </c>
      <c r="B3081" s="30">
        <v>2</v>
      </c>
      <c r="C3081" s="30" t="s">
        <v>17</v>
      </c>
      <c r="D3081" s="30" t="s">
        <v>1</v>
      </c>
      <c r="E3081" s="30">
        <v>54</v>
      </c>
      <c r="F3081" s="30">
        <v>46</v>
      </c>
      <c r="G3081" s="30" t="s">
        <v>3209</v>
      </c>
      <c r="H3081" s="30" t="s">
        <v>2965</v>
      </c>
      <c r="I3081" s="30">
        <v>0</v>
      </c>
      <c r="J3081" s="30">
        <v>0</v>
      </c>
      <c r="K3081" s="30">
        <v>0</v>
      </c>
      <c r="L3081" s="30">
        <v>0</v>
      </c>
      <c r="M3081" s="30" t="s">
        <v>964</v>
      </c>
      <c r="N3081" s="30" t="s">
        <v>589</v>
      </c>
      <c r="O3081" s="22">
        <v>0</v>
      </c>
      <c r="P3081" s="22">
        <v>0</v>
      </c>
      <c r="Q3081" s="22">
        <v>0</v>
      </c>
      <c r="R3081">
        <f>IFERROR(IF(I3081=1,VLOOKUP(F3081,Lookup!$A$2:$B$15,2,FALSE),0),0.5)</f>
        <v>0</v>
      </c>
      <c r="S3081">
        <f>IF(K3081=1,1,IFERROR(IF(H3081="pass",VLOOKUP(F3081,[1]Lookup!$D$2:$E$26,2,FALSE),0),1.6))</f>
        <v>0</v>
      </c>
      <c r="T3081" s="6">
        <v>0</v>
      </c>
      <c r="U3081" s="6">
        <f t="shared" si="48"/>
        <v>0</v>
      </c>
      <c r="V3081" t="s">
        <v>490</v>
      </c>
    </row>
    <row r="3082" spans="1:22" hidden="1">
      <c r="A3082">
        <v>363</v>
      </c>
      <c r="B3082" s="30">
        <v>2</v>
      </c>
      <c r="C3082" s="30" t="s">
        <v>17</v>
      </c>
      <c r="D3082" s="30" t="s">
        <v>1</v>
      </c>
      <c r="E3082" s="30">
        <v>55</v>
      </c>
      <c r="F3082" s="30">
        <v>45</v>
      </c>
      <c r="G3082" s="30" t="s">
        <v>3210</v>
      </c>
      <c r="H3082" s="30" t="s">
        <v>2965</v>
      </c>
      <c r="I3082" s="30">
        <v>0</v>
      </c>
      <c r="J3082" s="30">
        <v>0</v>
      </c>
      <c r="K3082" s="30">
        <v>0</v>
      </c>
      <c r="L3082" s="30">
        <v>0</v>
      </c>
      <c r="M3082" s="30" t="s">
        <v>964</v>
      </c>
      <c r="N3082" s="30" t="s">
        <v>589</v>
      </c>
      <c r="O3082" s="22">
        <v>0</v>
      </c>
      <c r="P3082" s="22">
        <v>0</v>
      </c>
      <c r="Q3082" s="22">
        <v>0</v>
      </c>
      <c r="R3082">
        <f>IFERROR(IF(I3082=1,VLOOKUP(F3082,Lookup!$A$2:$B$15,2,FALSE),0),0.5)</f>
        <v>0</v>
      </c>
      <c r="S3082">
        <f>IF(K3082=1,1,IFERROR(IF(H3082="pass",VLOOKUP(F3082,[1]Lookup!$D$2:$E$26,2,FALSE),0),1.6))</f>
        <v>0</v>
      </c>
      <c r="T3082" s="6">
        <v>0</v>
      </c>
      <c r="U3082" s="6">
        <f t="shared" si="48"/>
        <v>0</v>
      </c>
      <c r="V3082" t="s">
        <v>490</v>
      </c>
    </row>
    <row r="3083" spans="1:22" hidden="1">
      <c r="A3083">
        <v>364</v>
      </c>
      <c r="B3083" s="30">
        <v>2</v>
      </c>
      <c r="C3083" s="30" t="s">
        <v>17</v>
      </c>
      <c r="D3083" s="30" t="s">
        <v>1</v>
      </c>
      <c r="E3083" s="30">
        <v>57</v>
      </c>
      <c r="F3083" s="30">
        <v>43</v>
      </c>
      <c r="G3083" s="30" t="s">
        <v>3211</v>
      </c>
      <c r="H3083" s="30" t="s">
        <v>2965</v>
      </c>
      <c r="I3083" s="30">
        <v>0</v>
      </c>
      <c r="J3083" s="30">
        <v>0</v>
      </c>
      <c r="K3083" s="30">
        <v>0</v>
      </c>
      <c r="L3083" s="30">
        <v>0</v>
      </c>
      <c r="M3083" s="30" t="s">
        <v>964</v>
      </c>
      <c r="N3083" s="30" t="s">
        <v>589</v>
      </c>
      <c r="O3083" s="22">
        <v>0</v>
      </c>
      <c r="P3083" s="22">
        <v>0</v>
      </c>
      <c r="Q3083" s="22">
        <v>0</v>
      </c>
      <c r="R3083">
        <f>IFERROR(IF(I3083=1,VLOOKUP(F3083,Lookup!$A$2:$B$15,2,FALSE),0),0.5)</f>
        <v>0</v>
      </c>
      <c r="S3083">
        <f>IF(K3083=1,1,IFERROR(IF(H3083="pass",VLOOKUP(F3083,[1]Lookup!$D$2:$E$26,2,FALSE),0),1.6))</f>
        <v>0</v>
      </c>
      <c r="T3083" s="6">
        <v>0</v>
      </c>
      <c r="U3083" s="6">
        <f t="shared" si="48"/>
        <v>0</v>
      </c>
      <c r="V3083" t="s">
        <v>490</v>
      </c>
    </row>
    <row r="3084" spans="1:22" hidden="1">
      <c r="A3084">
        <v>365</v>
      </c>
      <c r="B3084" s="30">
        <v>2</v>
      </c>
      <c r="C3084" s="30" t="s">
        <v>2</v>
      </c>
      <c r="D3084" s="30" t="s">
        <v>25</v>
      </c>
      <c r="E3084" s="30">
        <v>78</v>
      </c>
      <c r="F3084" s="30">
        <v>22</v>
      </c>
      <c r="G3084" s="30" t="s">
        <v>3212</v>
      </c>
      <c r="H3084" s="30" t="s">
        <v>587</v>
      </c>
      <c r="I3084" s="30">
        <v>1</v>
      </c>
      <c r="J3084" s="30">
        <v>0</v>
      </c>
      <c r="K3084" s="30">
        <v>0</v>
      </c>
      <c r="L3084" s="30">
        <v>0</v>
      </c>
      <c r="M3084" s="30" t="s">
        <v>1137</v>
      </c>
      <c r="N3084" s="30" t="s">
        <v>589</v>
      </c>
      <c r="O3084" s="22">
        <v>0</v>
      </c>
      <c r="P3084" s="22">
        <v>1</v>
      </c>
      <c r="Q3084" s="22">
        <v>0</v>
      </c>
      <c r="R3084">
        <f>IFERROR(IF(I3084=1,VLOOKUP(F3084,Lookup!$A$2:$B$15,2,FALSE),0),0.5)</f>
        <v>0.5</v>
      </c>
      <c r="S3084">
        <f>IF(K3084=1,1,IFERROR(IF(H3084="pass",VLOOKUP(F3084,[1]Lookup!$D$2:$E$26,2,FALSE),0),1.6))</f>
        <v>0</v>
      </c>
      <c r="T3084" s="6">
        <v>0</v>
      </c>
      <c r="U3084" s="6">
        <f t="shared" si="48"/>
        <v>0.5</v>
      </c>
      <c r="V3084" t="s">
        <v>95</v>
      </c>
    </row>
    <row r="3085" spans="1:22" hidden="1">
      <c r="A3085">
        <v>367</v>
      </c>
      <c r="B3085" s="30">
        <v>2</v>
      </c>
      <c r="C3085" s="30" t="s">
        <v>2</v>
      </c>
      <c r="D3085" s="30" t="s">
        <v>25</v>
      </c>
      <c r="E3085" s="30">
        <v>71</v>
      </c>
      <c r="F3085" s="30">
        <v>29</v>
      </c>
      <c r="G3085" s="30" t="s">
        <v>3214</v>
      </c>
      <c r="H3085" s="30" t="s">
        <v>587</v>
      </c>
      <c r="I3085" s="30">
        <v>1</v>
      </c>
      <c r="J3085" s="30">
        <v>0</v>
      </c>
      <c r="K3085" s="30">
        <v>0</v>
      </c>
      <c r="L3085" s="30">
        <v>0</v>
      </c>
      <c r="M3085" s="30" t="s">
        <v>1137</v>
      </c>
      <c r="N3085" s="30" t="s">
        <v>589</v>
      </c>
      <c r="O3085" s="22">
        <v>0</v>
      </c>
      <c r="P3085" s="22">
        <v>1</v>
      </c>
      <c r="Q3085" s="22">
        <v>0</v>
      </c>
      <c r="R3085">
        <f>IFERROR(IF(I3085=1,VLOOKUP(F3085,Lookup!$A$2:$B$15,2,FALSE),0),0.5)</f>
        <v>0.5</v>
      </c>
      <c r="S3085">
        <f>IF(K3085=1,1,IFERROR(IF(H3085="pass",VLOOKUP(F3085,[1]Lookup!$D$2:$E$26,2,FALSE),0),1.6))</f>
        <v>0</v>
      </c>
      <c r="T3085" s="6">
        <v>0</v>
      </c>
      <c r="U3085" s="6">
        <f t="shared" si="48"/>
        <v>0.5</v>
      </c>
      <c r="V3085" t="s">
        <v>95</v>
      </c>
    </row>
    <row r="3086" spans="1:22" hidden="1">
      <c r="A3086">
        <v>369</v>
      </c>
      <c r="B3086" s="30">
        <v>2</v>
      </c>
      <c r="C3086" s="30" t="s">
        <v>2</v>
      </c>
      <c r="D3086" s="30" t="s">
        <v>25</v>
      </c>
      <c r="E3086" s="30">
        <v>54</v>
      </c>
      <c r="F3086" s="30">
        <v>46</v>
      </c>
      <c r="G3086" s="30" t="s">
        <v>3216</v>
      </c>
      <c r="H3086" s="30" t="s">
        <v>587</v>
      </c>
      <c r="I3086" s="30">
        <v>1</v>
      </c>
      <c r="J3086" s="30">
        <v>0</v>
      </c>
      <c r="K3086" s="30">
        <v>0</v>
      </c>
      <c r="L3086" s="30">
        <v>0</v>
      </c>
      <c r="M3086" s="30" t="s">
        <v>1137</v>
      </c>
      <c r="N3086" s="30" t="s">
        <v>589</v>
      </c>
      <c r="O3086" s="22">
        <v>0</v>
      </c>
      <c r="P3086" s="22">
        <v>1</v>
      </c>
      <c r="Q3086" s="22">
        <v>0</v>
      </c>
      <c r="R3086">
        <f>IFERROR(IF(I3086=1,VLOOKUP(F3086,Lookup!$A$2:$B$15,2,FALSE),0),0.5)</f>
        <v>0.5</v>
      </c>
      <c r="S3086">
        <f>IF(K3086=1,1,IFERROR(IF(H3086="pass",VLOOKUP(F3086,[1]Lookup!$D$2:$E$26,2,FALSE),0),1.6))</f>
        <v>0</v>
      </c>
      <c r="T3086" s="6">
        <v>0</v>
      </c>
      <c r="U3086" s="6">
        <f t="shared" si="48"/>
        <v>0.5</v>
      </c>
      <c r="V3086" t="s">
        <v>95</v>
      </c>
    </row>
    <row r="3087" spans="1:22" hidden="1">
      <c r="A3087">
        <v>370</v>
      </c>
      <c r="B3087" s="30">
        <v>2</v>
      </c>
      <c r="C3087" s="30" t="s">
        <v>2</v>
      </c>
      <c r="D3087" s="30" t="s">
        <v>25</v>
      </c>
      <c r="E3087" s="30">
        <v>53</v>
      </c>
      <c r="F3087" s="30">
        <v>47</v>
      </c>
      <c r="G3087" s="30" t="s">
        <v>3217</v>
      </c>
      <c r="H3087" s="30" t="s">
        <v>587</v>
      </c>
      <c r="I3087" s="30">
        <v>1</v>
      </c>
      <c r="J3087" s="30">
        <v>0</v>
      </c>
      <c r="K3087" s="30">
        <v>0</v>
      </c>
      <c r="L3087" s="30">
        <v>0</v>
      </c>
      <c r="M3087" s="30" t="s">
        <v>1137</v>
      </c>
      <c r="N3087" s="30" t="s">
        <v>589</v>
      </c>
      <c r="O3087" s="22">
        <v>0</v>
      </c>
      <c r="P3087" s="22">
        <v>1</v>
      </c>
      <c r="Q3087" s="22">
        <v>0</v>
      </c>
      <c r="R3087">
        <f>IFERROR(IF(I3087=1,VLOOKUP(F3087,Lookup!$A$2:$B$15,2,FALSE),0),0.5)</f>
        <v>0.5</v>
      </c>
      <c r="S3087">
        <f>IF(K3087=1,1,IFERROR(IF(H3087="pass",VLOOKUP(F3087,[1]Lookup!$D$2:$E$26,2,FALSE),0),1.6))</f>
        <v>0</v>
      </c>
      <c r="T3087" s="6">
        <v>0</v>
      </c>
      <c r="U3087" s="6">
        <f t="shared" si="48"/>
        <v>0.5</v>
      </c>
      <c r="V3087" t="s">
        <v>95</v>
      </c>
    </row>
    <row r="3088" spans="1:22" hidden="1">
      <c r="A3088">
        <v>371</v>
      </c>
      <c r="B3088" s="30">
        <v>2</v>
      </c>
      <c r="C3088" s="30" t="s">
        <v>2</v>
      </c>
      <c r="D3088" s="30" t="s">
        <v>25</v>
      </c>
      <c r="E3088" s="30">
        <v>52</v>
      </c>
      <c r="F3088" s="30">
        <v>48</v>
      </c>
      <c r="G3088" s="30" t="s">
        <v>3218</v>
      </c>
      <c r="H3088" s="30" t="s">
        <v>2866</v>
      </c>
      <c r="I3088" s="30">
        <v>0</v>
      </c>
      <c r="J3088" s="30">
        <v>1</v>
      </c>
      <c r="K3088" s="30">
        <v>0</v>
      </c>
      <c r="L3088" s="30">
        <v>0</v>
      </c>
      <c r="M3088" s="30" t="s">
        <v>1135</v>
      </c>
      <c r="N3088" s="30" t="s">
        <v>589</v>
      </c>
      <c r="O3088" s="22">
        <v>0</v>
      </c>
      <c r="P3088" s="22">
        <v>0</v>
      </c>
      <c r="Q3088" s="22">
        <v>0</v>
      </c>
      <c r="R3088">
        <f>IFERROR(IF(I3088=1,VLOOKUP(F3088,Lookup!$A$2:$B$15,2,FALSE),0),0.5)</f>
        <v>0</v>
      </c>
      <c r="S3088">
        <f>IF(K3088=1,1,IFERROR(IF(H3088="pass",VLOOKUP(F3088,[1]Lookup!$D$2:$E$26,2,FALSE),0),1.6))</f>
        <v>0</v>
      </c>
      <c r="T3088" s="6">
        <v>0</v>
      </c>
      <c r="U3088" s="6">
        <f t="shared" si="48"/>
        <v>0</v>
      </c>
      <c r="V3088" t="s">
        <v>38</v>
      </c>
    </row>
    <row r="3089" spans="1:22" hidden="1">
      <c r="A3089">
        <v>372</v>
      </c>
      <c r="B3089" s="30">
        <v>2</v>
      </c>
      <c r="C3089" s="30" t="s">
        <v>2</v>
      </c>
      <c r="D3089" s="30" t="s">
        <v>25</v>
      </c>
      <c r="E3089" s="30">
        <v>48</v>
      </c>
      <c r="F3089" s="30">
        <v>52</v>
      </c>
      <c r="G3089" s="30" t="s">
        <v>3219</v>
      </c>
      <c r="H3089" s="30" t="s">
        <v>587</v>
      </c>
      <c r="I3089" s="30">
        <v>1</v>
      </c>
      <c r="J3089" s="30">
        <v>0</v>
      </c>
      <c r="K3089" s="30">
        <v>0</v>
      </c>
      <c r="L3089" s="30">
        <v>0</v>
      </c>
      <c r="M3089" s="30" t="s">
        <v>1160</v>
      </c>
      <c r="N3089" s="30" t="s">
        <v>589</v>
      </c>
      <c r="O3089" s="22">
        <v>0</v>
      </c>
      <c r="P3089" s="22">
        <v>1</v>
      </c>
      <c r="Q3089" s="22">
        <v>0</v>
      </c>
      <c r="R3089">
        <f>IFERROR(IF(I3089=1,VLOOKUP(F3089,Lookup!$A$2:$B$15,2,FALSE),0),0.5)</f>
        <v>0.5</v>
      </c>
      <c r="S3089">
        <f>IF(K3089=1,1,IFERROR(IF(H3089="pass",VLOOKUP(F3089,[1]Lookup!$D$2:$E$26,2,FALSE),0),1.6))</f>
        <v>0</v>
      </c>
      <c r="T3089" s="6">
        <v>0</v>
      </c>
      <c r="U3089" s="6">
        <f t="shared" si="48"/>
        <v>0.5</v>
      </c>
      <c r="V3089" t="s">
        <v>180</v>
      </c>
    </row>
    <row r="3090" spans="1:22" hidden="1">
      <c r="A3090">
        <v>374</v>
      </c>
      <c r="B3090" s="30">
        <v>2</v>
      </c>
      <c r="C3090" s="30" t="s">
        <v>2</v>
      </c>
      <c r="D3090" s="30" t="s">
        <v>25</v>
      </c>
      <c r="E3090" s="30">
        <v>39</v>
      </c>
      <c r="F3090" s="30">
        <v>61</v>
      </c>
      <c r="G3090" s="30" t="s">
        <v>3221</v>
      </c>
      <c r="H3090" s="30" t="s">
        <v>587</v>
      </c>
      <c r="I3090" s="30">
        <v>1</v>
      </c>
      <c r="J3090" s="30">
        <v>0</v>
      </c>
      <c r="K3090" s="30">
        <v>0</v>
      </c>
      <c r="L3090" s="30">
        <v>0</v>
      </c>
      <c r="M3090" s="30" t="s">
        <v>1160</v>
      </c>
      <c r="N3090" s="30" t="s">
        <v>589</v>
      </c>
      <c r="O3090" s="22">
        <v>0</v>
      </c>
      <c r="P3090" s="22">
        <v>1</v>
      </c>
      <c r="Q3090" s="22">
        <v>0</v>
      </c>
      <c r="R3090">
        <f>IFERROR(IF(I3090=1,VLOOKUP(F3090,Lookup!$A$2:$B$15,2,FALSE),0),0.5)</f>
        <v>0.5</v>
      </c>
      <c r="S3090">
        <f>IF(K3090=1,1,IFERROR(IF(H3090="pass",VLOOKUP(F3090,[1]Lookup!$D$2:$E$26,2,FALSE),0),1.6))</f>
        <v>0</v>
      </c>
      <c r="T3090" s="6">
        <v>0</v>
      </c>
      <c r="U3090" s="6">
        <f t="shared" si="48"/>
        <v>0.5</v>
      </c>
      <c r="V3090" t="s">
        <v>180</v>
      </c>
    </row>
    <row r="3091" spans="1:22" hidden="1">
      <c r="A3091">
        <v>375</v>
      </c>
      <c r="B3091" s="30">
        <v>2</v>
      </c>
      <c r="C3091" s="30" t="s">
        <v>2</v>
      </c>
      <c r="D3091" s="30" t="s">
        <v>25</v>
      </c>
      <c r="E3091" s="30">
        <v>34</v>
      </c>
      <c r="F3091" s="30">
        <v>66</v>
      </c>
      <c r="G3091" s="30" t="s">
        <v>3222</v>
      </c>
      <c r="H3091" s="30" t="s">
        <v>587</v>
      </c>
      <c r="I3091" s="30">
        <v>1</v>
      </c>
      <c r="J3091" s="30">
        <v>0</v>
      </c>
      <c r="K3091" s="30">
        <v>0</v>
      </c>
      <c r="L3091" s="30">
        <v>0</v>
      </c>
      <c r="M3091" s="30" t="s">
        <v>1137</v>
      </c>
      <c r="N3091" s="30" t="s">
        <v>589</v>
      </c>
      <c r="O3091" s="22">
        <v>0</v>
      </c>
      <c r="P3091" s="22">
        <v>1</v>
      </c>
      <c r="Q3091" s="22">
        <v>0</v>
      </c>
      <c r="R3091">
        <f>IFERROR(IF(I3091=1,VLOOKUP(F3091,Lookup!$A$2:$B$15,2,FALSE),0),0.5)</f>
        <v>0.5</v>
      </c>
      <c r="S3091">
        <f>IF(K3091=1,1,IFERROR(IF(H3091="pass",VLOOKUP(F3091,[1]Lookup!$D$2:$E$26,2,FALSE),0),1.6))</f>
        <v>0</v>
      </c>
      <c r="T3091" s="6">
        <v>0</v>
      </c>
      <c r="U3091" s="6">
        <f t="shared" si="48"/>
        <v>0.5</v>
      </c>
      <c r="V3091" t="s">
        <v>95</v>
      </c>
    </row>
    <row r="3092" spans="1:22" hidden="1">
      <c r="A3092">
        <v>377</v>
      </c>
      <c r="B3092" s="30">
        <v>2</v>
      </c>
      <c r="C3092" s="30" t="s">
        <v>2</v>
      </c>
      <c r="D3092" s="30" t="s">
        <v>25</v>
      </c>
      <c r="E3092" s="30">
        <v>16</v>
      </c>
      <c r="F3092" s="30">
        <v>84</v>
      </c>
      <c r="G3092" s="30" t="s">
        <v>3224</v>
      </c>
      <c r="H3092" s="30" t="s">
        <v>587</v>
      </c>
      <c r="I3092" s="30">
        <v>1</v>
      </c>
      <c r="J3092" s="30">
        <v>0</v>
      </c>
      <c r="K3092" s="30">
        <v>0</v>
      </c>
      <c r="L3092" s="30">
        <v>0</v>
      </c>
      <c r="M3092" s="30" t="s">
        <v>1137</v>
      </c>
      <c r="N3092" s="30" t="s">
        <v>589</v>
      </c>
      <c r="O3092" s="22">
        <v>0</v>
      </c>
      <c r="P3092" s="22">
        <v>1</v>
      </c>
      <c r="Q3092" s="22">
        <v>0</v>
      </c>
      <c r="R3092">
        <f>IFERROR(IF(I3092=1,VLOOKUP(F3092,Lookup!$A$2:$B$15,2,FALSE),0),0.5)</f>
        <v>0.5</v>
      </c>
      <c r="S3092">
        <f>IF(K3092=1,1,IFERROR(IF(H3092="pass",VLOOKUP(F3092,[1]Lookup!$D$2:$E$26,2,FALSE),0),1.6))</f>
        <v>0</v>
      </c>
      <c r="T3092" s="6">
        <v>0</v>
      </c>
      <c r="U3092" s="6">
        <f t="shared" si="48"/>
        <v>0.5</v>
      </c>
      <c r="V3092" t="s">
        <v>95</v>
      </c>
    </row>
    <row r="3093" spans="1:22" hidden="1">
      <c r="A3093">
        <v>380</v>
      </c>
      <c r="B3093" s="30">
        <v>2</v>
      </c>
      <c r="C3093" s="30" t="s">
        <v>2</v>
      </c>
      <c r="D3093" s="30" t="s">
        <v>25</v>
      </c>
      <c r="E3093" s="30">
        <v>4</v>
      </c>
      <c r="F3093" s="30">
        <v>96</v>
      </c>
      <c r="G3093" s="30" t="s">
        <v>3227</v>
      </c>
      <c r="H3093" s="30" t="s">
        <v>587</v>
      </c>
      <c r="I3093" s="30">
        <v>1</v>
      </c>
      <c r="J3093" s="30">
        <v>0</v>
      </c>
      <c r="K3093" s="30">
        <v>0</v>
      </c>
      <c r="L3093" s="30">
        <v>0</v>
      </c>
      <c r="M3093" s="30" t="s">
        <v>1160</v>
      </c>
      <c r="N3093" s="30" t="s">
        <v>589</v>
      </c>
      <c r="O3093" s="22">
        <v>0</v>
      </c>
      <c r="P3093" s="22">
        <v>1</v>
      </c>
      <c r="Q3093" s="22">
        <v>0</v>
      </c>
      <c r="R3093">
        <f>IFERROR(IF(I3093=1,VLOOKUP(F3093,Lookup!$A$2:$B$15,2,FALSE),0),0.5)</f>
        <v>1.8</v>
      </c>
      <c r="S3093">
        <f>IF(K3093=1,1,IFERROR(IF(H3093="pass",VLOOKUP(F3093,[1]Lookup!$D$2:$E$26,2,FALSE),0),1.6))</f>
        <v>0</v>
      </c>
      <c r="T3093" s="6">
        <v>0</v>
      </c>
      <c r="U3093" s="6">
        <f t="shared" si="48"/>
        <v>1.8</v>
      </c>
      <c r="V3093" t="s">
        <v>180</v>
      </c>
    </row>
    <row r="3094" spans="1:22" hidden="1">
      <c r="A3094">
        <v>381</v>
      </c>
      <c r="B3094" s="30">
        <v>2</v>
      </c>
      <c r="C3094" s="30" t="s">
        <v>25</v>
      </c>
      <c r="D3094" s="30" t="s">
        <v>2</v>
      </c>
      <c r="E3094" s="30">
        <v>75</v>
      </c>
      <c r="F3094" s="30">
        <v>25</v>
      </c>
      <c r="G3094" s="30" t="s">
        <v>3228</v>
      </c>
      <c r="H3094" s="30" t="s">
        <v>587</v>
      </c>
      <c r="I3094" s="30">
        <v>1</v>
      </c>
      <c r="J3094" s="30">
        <v>0</v>
      </c>
      <c r="K3094" s="30">
        <v>0</v>
      </c>
      <c r="L3094" s="30">
        <v>0</v>
      </c>
      <c r="M3094" s="30" t="s">
        <v>1685</v>
      </c>
      <c r="N3094" s="30" t="s">
        <v>589</v>
      </c>
      <c r="O3094" s="22">
        <v>0</v>
      </c>
      <c r="P3094" s="22">
        <v>1</v>
      </c>
      <c r="Q3094" s="22">
        <v>0</v>
      </c>
      <c r="R3094">
        <f>IFERROR(IF(I3094=1,VLOOKUP(F3094,Lookup!$A$2:$B$15,2,FALSE),0),0.5)</f>
        <v>0.5</v>
      </c>
      <c r="S3094">
        <f>IF(K3094=1,1,IFERROR(IF(H3094="pass",VLOOKUP(F3094,[1]Lookup!$D$2:$E$26,2,FALSE),0),1.6))</f>
        <v>0</v>
      </c>
      <c r="T3094" s="6">
        <v>0</v>
      </c>
      <c r="U3094" s="6">
        <f t="shared" si="48"/>
        <v>0.5</v>
      </c>
      <c r="V3094" t="s">
        <v>39</v>
      </c>
    </row>
    <row r="3095" spans="1:22" hidden="1">
      <c r="A3095">
        <v>385</v>
      </c>
      <c r="B3095" s="30">
        <v>2</v>
      </c>
      <c r="C3095" s="30" t="s">
        <v>2</v>
      </c>
      <c r="D3095" s="30" t="s">
        <v>25</v>
      </c>
      <c r="E3095" s="30">
        <v>63</v>
      </c>
      <c r="F3095" s="30">
        <v>37</v>
      </c>
      <c r="G3095" s="30" t="s">
        <v>3232</v>
      </c>
      <c r="H3095" s="30" t="s">
        <v>587</v>
      </c>
      <c r="I3095" s="30">
        <v>1</v>
      </c>
      <c r="J3095" s="30">
        <v>0</v>
      </c>
      <c r="K3095" s="30">
        <v>0</v>
      </c>
      <c r="L3095" s="30">
        <v>0</v>
      </c>
      <c r="M3095" s="30" t="s">
        <v>1137</v>
      </c>
      <c r="N3095" s="30" t="s">
        <v>589</v>
      </c>
      <c r="O3095" s="22">
        <v>0</v>
      </c>
      <c r="P3095" s="22">
        <v>1</v>
      </c>
      <c r="Q3095" s="22">
        <v>0</v>
      </c>
      <c r="R3095">
        <f>IFERROR(IF(I3095=1,VLOOKUP(F3095,Lookup!$A$2:$B$15,2,FALSE),0),0.5)</f>
        <v>0.5</v>
      </c>
      <c r="S3095">
        <f>IF(K3095=1,1,IFERROR(IF(H3095="pass",VLOOKUP(F3095,[1]Lookup!$D$2:$E$26,2,FALSE),0),1.6))</f>
        <v>0</v>
      </c>
      <c r="T3095" s="6">
        <v>0</v>
      </c>
      <c r="U3095" s="6">
        <f t="shared" si="48"/>
        <v>0.5</v>
      </c>
      <c r="V3095" t="s">
        <v>95</v>
      </c>
    </row>
    <row r="3096" spans="1:22" hidden="1">
      <c r="A3096">
        <v>389</v>
      </c>
      <c r="B3096" s="30">
        <v>2</v>
      </c>
      <c r="C3096" s="30" t="s">
        <v>25</v>
      </c>
      <c r="D3096" s="30" t="s">
        <v>2</v>
      </c>
      <c r="E3096" s="30">
        <v>27</v>
      </c>
      <c r="F3096" s="30">
        <v>73</v>
      </c>
      <c r="G3096" s="30" t="s">
        <v>3236</v>
      </c>
      <c r="H3096" s="30" t="s">
        <v>587</v>
      </c>
      <c r="I3096" s="30">
        <v>1</v>
      </c>
      <c r="J3096" s="30">
        <v>0</v>
      </c>
      <c r="K3096" s="30">
        <v>0</v>
      </c>
      <c r="L3096" s="30">
        <v>0</v>
      </c>
      <c r="M3096" s="30" t="s">
        <v>1688</v>
      </c>
      <c r="N3096" s="30" t="s">
        <v>589</v>
      </c>
      <c r="O3096" s="22">
        <v>0</v>
      </c>
      <c r="P3096" s="22">
        <v>1</v>
      </c>
      <c r="Q3096" s="22">
        <v>0</v>
      </c>
      <c r="R3096">
        <f>IFERROR(IF(I3096=1,VLOOKUP(F3096,Lookup!$A$2:$B$15,2,FALSE),0),0.5)</f>
        <v>0.5</v>
      </c>
      <c r="S3096">
        <f>IF(K3096=1,1,IFERROR(IF(H3096="pass",VLOOKUP(F3096,[1]Lookup!$D$2:$E$26,2,FALSE),0),1.6))</f>
        <v>0</v>
      </c>
      <c r="T3096" s="6">
        <v>0</v>
      </c>
      <c r="U3096" s="6">
        <f t="shared" si="48"/>
        <v>0.5</v>
      </c>
      <c r="V3096" t="s">
        <v>511</v>
      </c>
    </row>
    <row r="3097" spans="1:22" hidden="1">
      <c r="A3097">
        <v>391</v>
      </c>
      <c r="B3097" s="30">
        <v>2</v>
      </c>
      <c r="C3097" s="30" t="s">
        <v>2</v>
      </c>
      <c r="D3097" s="30" t="s">
        <v>25</v>
      </c>
      <c r="E3097" s="30">
        <v>75</v>
      </c>
      <c r="F3097" s="30">
        <v>25</v>
      </c>
      <c r="G3097" s="30" t="s">
        <v>3238</v>
      </c>
      <c r="H3097" s="30" t="s">
        <v>587</v>
      </c>
      <c r="I3097" s="30">
        <v>1</v>
      </c>
      <c r="J3097" s="30">
        <v>0</v>
      </c>
      <c r="K3097" s="30">
        <v>0</v>
      </c>
      <c r="L3097" s="30">
        <v>0</v>
      </c>
      <c r="M3097" s="30" t="s">
        <v>1160</v>
      </c>
      <c r="N3097" s="30" t="s">
        <v>589</v>
      </c>
      <c r="O3097" s="22">
        <v>0</v>
      </c>
      <c r="P3097" s="22">
        <v>1</v>
      </c>
      <c r="Q3097" s="22">
        <v>0</v>
      </c>
      <c r="R3097">
        <f>IFERROR(IF(I3097=1,VLOOKUP(F3097,Lookup!$A$2:$B$15,2,FALSE),0),0.5)</f>
        <v>0.5</v>
      </c>
      <c r="S3097">
        <f>IF(K3097=1,1,IFERROR(IF(H3097="pass",VLOOKUP(F3097,[1]Lookup!$D$2:$E$26,2,FALSE),0),1.6))</f>
        <v>0</v>
      </c>
      <c r="T3097" s="6">
        <v>0</v>
      </c>
      <c r="U3097" s="6">
        <f t="shared" si="48"/>
        <v>0.5</v>
      </c>
      <c r="V3097" t="s">
        <v>180</v>
      </c>
    </row>
    <row r="3098" spans="1:22" hidden="1">
      <c r="A3098">
        <v>392</v>
      </c>
      <c r="B3098" s="30">
        <v>2</v>
      </c>
      <c r="C3098" s="30" t="s">
        <v>2</v>
      </c>
      <c r="D3098" s="30" t="s">
        <v>25</v>
      </c>
      <c r="E3098" s="30">
        <v>59</v>
      </c>
      <c r="F3098" s="30">
        <v>41</v>
      </c>
      <c r="G3098" s="30" t="s">
        <v>3239</v>
      </c>
      <c r="H3098" s="30" t="s">
        <v>587</v>
      </c>
      <c r="I3098" s="30">
        <v>1</v>
      </c>
      <c r="J3098" s="30">
        <v>0</v>
      </c>
      <c r="K3098" s="30">
        <v>0</v>
      </c>
      <c r="L3098" s="30">
        <v>0</v>
      </c>
      <c r="M3098" s="30" t="s">
        <v>1160</v>
      </c>
      <c r="N3098" s="30" t="s">
        <v>589</v>
      </c>
      <c r="O3098" s="22">
        <v>0</v>
      </c>
      <c r="P3098" s="22">
        <v>1</v>
      </c>
      <c r="Q3098" s="22">
        <v>0</v>
      </c>
      <c r="R3098">
        <f>IFERROR(IF(I3098=1,VLOOKUP(F3098,Lookup!$A$2:$B$15,2,FALSE),0),0.5)</f>
        <v>0.5</v>
      </c>
      <c r="S3098">
        <f>IF(K3098=1,1,IFERROR(IF(H3098="pass",VLOOKUP(F3098,[1]Lookup!$D$2:$E$26,2,FALSE),0),1.6))</f>
        <v>0</v>
      </c>
      <c r="T3098" s="6">
        <v>0</v>
      </c>
      <c r="U3098" s="6">
        <f t="shared" si="48"/>
        <v>0.5</v>
      </c>
      <c r="V3098" t="s">
        <v>180</v>
      </c>
    </row>
    <row r="3099" spans="1:22" hidden="1">
      <c r="A3099">
        <v>394</v>
      </c>
      <c r="B3099" s="30">
        <v>2</v>
      </c>
      <c r="C3099" s="30" t="s">
        <v>2</v>
      </c>
      <c r="D3099" s="30" t="s">
        <v>25</v>
      </c>
      <c r="E3099" s="30">
        <v>41</v>
      </c>
      <c r="F3099" s="30">
        <v>59</v>
      </c>
      <c r="G3099" s="30" t="s">
        <v>3241</v>
      </c>
      <c r="H3099" s="30" t="s">
        <v>587</v>
      </c>
      <c r="I3099" s="30">
        <v>1</v>
      </c>
      <c r="J3099" s="30">
        <v>0</v>
      </c>
      <c r="K3099" s="30">
        <v>0</v>
      </c>
      <c r="L3099" s="30">
        <v>0</v>
      </c>
      <c r="M3099" s="30" t="s">
        <v>1144</v>
      </c>
      <c r="N3099" s="30" t="s">
        <v>589</v>
      </c>
      <c r="O3099" s="22">
        <v>0</v>
      </c>
      <c r="P3099" s="22">
        <v>1</v>
      </c>
      <c r="Q3099" s="22">
        <v>0</v>
      </c>
      <c r="R3099">
        <f>IFERROR(IF(I3099=1,VLOOKUP(F3099,Lookup!$A$2:$B$15,2,FALSE),0),0.5)</f>
        <v>0.5</v>
      </c>
      <c r="S3099">
        <f>IF(K3099=1,1,IFERROR(IF(H3099="pass",VLOOKUP(F3099,[1]Lookup!$D$2:$E$26,2,FALSE),0),1.6))</f>
        <v>0</v>
      </c>
      <c r="T3099" s="6">
        <v>0</v>
      </c>
      <c r="U3099" s="6">
        <f t="shared" si="48"/>
        <v>0.5</v>
      </c>
      <c r="V3099" t="s">
        <v>62</v>
      </c>
    </row>
    <row r="3100" spans="1:22" hidden="1">
      <c r="A3100">
        <v>397</v>
      </c>
      <c r="B3100" s="30">
        <v>2</v>
      </c>
      <c r="C3100" s="30" t="s">
        <v>2</v>
      </c>
      <c r="D3100" s="30" t="s">
        <v>25</v>
      </c>
      <c r="E3100" s="30">
        <v>5</v>
      </c>
      <c r="F3100" s="30">
        <v>95</v>
      </c>
      <c r="G3100" s="30" t="s">
        <v>3244</v>
      </c>
      <c r="H3100" s="30" t="s">
        <v>587</v>
      </c>
      <c r="I3100" s="30">
        <v>1</v>
      </c>
      <c r="J3100" s="30">
        <v>0</v>
      </c>
      <c r="K3100" s="30">
        <v>0</v>
      </c>
      <c r="L3100" s="30">
        <v>0</v>
      </c>
      <c r="M3100" s="30" t="s">
        <v>1137</v>
      </c>
      <c r="N3100" s="30" t="s">
        <v>589</v>
      </c>
      <c r="O3100" s="22">
        <v>0</v>
      </c>
      <c r="P3100" s="22">
        <v>1</v>
      </c>
      <c r="Q3100" s="22">
        <v>0</v>
      </c>
      <c r="R3100">
        <f>IFERROR(IF(I3100=1,VLOOKUP(F3100,Lookup!$A$2:$B$15,2,FALSE),0),0.5)</f>
        <v>1.4</v>
      </c>
      <c r="S3100">
        <f>IF(K3100=1,1,IFERROR(IF(H3100="pass",VLOOKUP(F3100,[1]Lookup!$D$2:$E$26,2,FALSE),0),1.6))</f>
        <v>0</v>
      </c>
      <c r="T3100" s="6">
        <v>0</v>
      </c>
      <c r="U3100" s="6">
        <f t="shared" si="48"/>
        <v>1.4</v>
      </c>
      <c r="V3100" t="s">
        <v>95</v>
      </c>
    </row>
    <row r="3101" spans="1:22" hidden="1">
      <c r="A3101">
        <v>398</v>
      </c>
      <c r="B3101" s="30">
        <v>2</v>
      </c>
      <c r="C3101" s="30" t="s">
        <v>25</v>
      </c>
      <c r="D3101" s="30" t="s">
        <v>2</v>
      </c>
      <c r="E3101" s="30">
        <v>75</v>
      </c>
      <c r="F3101" s="30">
        <v>25</v>
      </c>
      <c r="G3101" s="30" t="s">
        <v>3245</v>
      </c>
      <c r="H3101" s="30" t="s">
        <v>587</v>
      </c>
      <c r="I3101" s="30">
        <v>1</v>
      </c>
      <c r="J3101" s="30">
        <v>0</v>
      </c>
      <c r="K3101" s="30">
        <v>0</v>
      </c>
      <c r="L3101" s="30">
        <v>0</v>
      </c>
      <c r="M3101" s="30" t="s">
        <v>1685</v>
      </c>
      <c r="N3101" s="30" t="s">
        <v>589</v>
      </c>
      <c r="O3101" s="22">
        <v>0</v>
      </c>
      <c r="P3101" s="22">
        <v>1</v>
      </c>
      <c r="Q3101" s="22">
        <v>0</v>
      </c>
      <c r="R3101">
        <f>IFERROR(IF(I3101=1,VLOOKUP(F3101,Lookup!$A$2:$B$15,2,FALSE),0),0.5)</f>
        <v>0.5</v>
      </c>
      <c r="S3101">
        <f>IF(K3101=1,1,IFERROR(IF(H3101="pass",VLOOKUP(F3101,[1]Lookup!$D$2:$E$26,2,FALSE),0),1.6))</f>
        <v>0</v>
      </c>
      <c r="T3101" s="6">
        <v>0</v>
      </c>
      <c r="U3101" s="6">
        <f t="shared" si="48"/>
        <v>0.5</v>
      </c>
      <c r="V3101" t="s">
        <v>39</v>
      </c>
    </row>
    <row r="3102" spans="1:22" hidden="1">
      <c r="A3102">
        <v>401</v>
      </c>
      <c r="B3102" s="30">
        <v>2</v>
      </c>
      <c r="C3102" s="30" t="s">
        <v>25</v>
      </c>
      <c r="D3102" s="30" t="s">
        <v>2</v>
      </c>
      <c r="E3102" s="30">
        <v>60</v>
      </c>
      <c r="F3102" s="30">
        <v>40</v>
      </c>
      <c r="G3102" s="30" t="s">
        <v>3248</v>
      </c>
      <c r="H3102" s="30" t="s">
        <v>2866</v>
      </c>
      <c r="I3102" s="30">
        <v>0</v>
      </c>
      <c r="J3102" s="30">
        <v>1</v>
      </c>
      <c r="K3102" s="30">
        <v>0</v>
      </c>
      <c r="L3102" s="30">
        <v>0</v>
      </c>
      <c r="M3102" s="30" t="s">
        <v>1683</v>
      </c>
      <c r="N3102" s="30" t="s">
        <v>589</v>
      </c>
      <c r="O3102" s="22">
        <v>0</v>
      </c>
      <c r="P3102" s="22">
        <v>0</v>
      </c>
      <c r="Q3102" s="22">
        <v>0</v>
      </c>
      <c r="R3102">
        <f>IFERROR(IF(I3102=1,VLOOKUP(F3102,Lookup!$A$2:$B$15,2,FALSE),0),0.5)</f>
        <v>0</v>
      </c>
      <c r="S3102">
        <f>IF(K3102=1,1,IFERROR(IF(H3102="pass",VLOOKUP(F3102,[1]Lookup!$D$2:$E$26,2,FALSE),0),1.6))</f>
        <v>0</v>
      </c>
      <c r="T3102" s="6">
        <v>0</v>
      </c>
      <c r="U3102" s="6">
        <f t="shared" si="48"/>
        <v>0</v>
      </c>
      <c r="V3102" t="s">
        <v>489</v>
      </c>
    </row>
    <row r="3103" spans="1:22" hidden="1">
      <c r="A3103">
        <v>402</v>
      </c>
      <c r="B3103" s="30">
        <v>2</v>
      </c>
      <c r="C3103" s="30" t="s">
        <v>25</v>
      </c>
      <c r="D3103" s="30" t="s">
        <v>2</v>
      </c>
      <c r="E3103" s="30">
        <v>47</v>
      </c>
      <c r="F3103" s="30">
        <v>53</v>
      </c>
      <c r="G3103" s="30" t="s">
        <v>3249</v>
      </c>
      <c r="H3103" s="30" t="s">
        <v>587</v>
      </c>
      <c r="I3103" s="30">
        <v>1</v>
      </c>
      <c r="J3103" s="30">
        <v>0</v>
      </c>
      <c r="K3103" s="30">
        <v>0</v>
      </c>
      <c r="L3103" s="30">
        <v>0</v>
      </c>
      <c r="M3103" s="30" t="s">
        <v>1685</v>
      </c>
      <c r="N3103" s="30" t="s">
        <v>589</v>
      </c>
      <c r="O3103" s="22">
        <v>0</v>
      </c>
      <c r="P3103" s="22">
        <v>1</v>
      </c>
      <c r="Q3103" s="22">
        <v>0</v>
      </c>
      <c r="R3103">
        <f>IFERROR(IF(I3103=1,VLOOKUP(F3103,Lookup!$A$2:$B$15,2,FALSE),0),0.5)</f>
        <v>0.5</v>
      </c>
      <c r="S3103">
        <f>IF(K3103=1,1,IFERROR(IF(H3103="pass",VLOOKUP(F3103,[1]Lookup!$D$2:$E$26,2,FALSE),0),1.6))</f>
        <v>0</v>
      </c>
      <c r="T3103" s="6">
        <v>0</v>
      </c>
      <c r="U3103" s="6">
        <f t="shared" si="48"/>
        <v>0.5</v>
      </c>
      <c r="V3103" t="s">
        <v>39</v>
      </c>
    </row>
    <row r="3104" spans="1:22" hidden="1">
      <c r="A3104">
        <v>405</v>
      </c>
      <c r="B3104" s="30">
        <v>2</v>
      </c>
      <c r="C3104" s="30" t="s">
        <v>25</v>
      </c>
      <c r="D3104" s="30" t="s">
        <v>2</v>
      </c>
      <c r="E3104" s="30">
        <v>36</v>
      </c>
      <c r="F3104" s="30">
        <v>64</v>
      </c>
      <c r="G3104" s="30" t="s">
        <v>3252</v>
      </c>
      <c r="H3104" s="30" t="s">
        <v>2866</v>
      </c>
      <c r="I3104" s="30">
        <v>1</v>
      </c>
      <c r="J3104" s="30">
        <v>0</v>
      </c>
      <c r="K3104" s="30">
        <v>0</v>
      </c>
      <c r="L3104" s="30">
        <v>0</v>
      </c>
      <c r="M3104" s="30" t="s">
        <v>1703</v>
      </c>
      <c r="N3104" s="30" t="s">
        <v>589</v>
      </c>
      <c r="O3104" s="22">
        <v>0</v>
      </c>
      <c r="P3104" s="22">
        <v>1</v>
      </c>
      <c r="Q3104" s="22">
        <v>0</v>
      </c>
      <c r="R3104">
        <f>IFERROR(IF(I3104=1,VLOOKUP(F3104,Lookup!$A$2:$B$15,2,FALSE),0),0.5)</f>
        <v>0.5</v>
      </c>
      <c r="S3104">
        <f>IF(K3104=1,1,IFERROR(IF(H3104="pass",VLOOKUP(F3104,[1]Lookup!$D$2:$E$26,2,FALSE),0),1.6))</f>
        <v>0</v>
      </c>
      <c r="T3104" s="6">
        <v>0</v>
      </c>
      <c r="U3104" s="6">
        <f t="shared" si="48"/>
        <v>0.5</v>
      </c>
      <c r="V3104" t="s">
        <v>110</v>
      </c>
    </row>
    <row r="3105" spans="1:22" hidden="1">
      <c r="A3105">
        <v>407</v>
      </c>
      <c r="B3105" s="30">
        <v>2</v>
      </c>
      <c r="C3105" s="30" t="s">
        <v>25</v>
      </c>
      <c r="D3105" s="30" t="s">
        <v>2</v>
      </c>
      <c r="E3105" s="30">
        <v>37</v>
      </c>
      <c r="F3105" s="30">
        <v>63</v>
      </c>
      <c r="G3105" s="30" t="s">
        <v>3254</v>
      </c>
      <c r="H3105" s="30" t="s">
        <v>587</v>
      </c>
      <c r="I3105" s="30">
        <v>1</v>
      </c>
      <c r="J3105" s="30">
        <v>0</v>
      </c>
      <c r="K3105" s="30">
        <v>0</v>
      </c>
      <c r="L3105" s="30">
        <v>0</v>
      </c>
      <c r="M3105" s="30" t="s">
        <v>1685</v>
      </c>
      <c r="N3105" s="30" t="s">
        <v>589</v>
      </c>
      <c r="O3105" s="22">
        <v>0</v>
      </c>
      <c r="P3105" s="22">
        <v>1</v>
      </c>
      <c r="Q3105" s="22">
        <v>0</v>
      </c>
      <c r="R3105">
        <f>IFERROR(IF(I3105=1,VLOOKUP(F3105,Lookup!$A$2:$B$15,2,FALSE),0),0.5)</f>
        <v>0.5</v>
      </c>
      <c r="S3105">
        <f>IF(K3105=1,1,IFERROR(IF(H3105="pass",VLOOKUP(F3105,[1]Lookup!$D$2:$E$26,2,FALSE),0),1.6))</f>
        <v>0</v>
      </c>
      <c r="T3105" s="6">
        <v>0</v>
      </c>
      <c r="U3105" s="6">
        <f t="shared" si="48"/>
        <v>0.5</v>
      </c>
      <c r="V3105" t="s">
        <v>39</v>
      </c>
    </row>
    <row r="3106" spans="1:22" hidden="1">
      <c r="A3106">
        <v>412</v>
      </c>
      <c r="B3106" s="30">
        <v>2</v>
      </c>
      <c r="C3106" s="30" t="s">
        <v>2</v>
      </c>
      <c r="D3106" s="30" t="s">
        <v>25</v>
      </c>
      <c r="E3106" s="30">
        <v>72</v>
      </c>
      <c r="F3106" s="30">
        <v>28</v>
      </c>
      <c r="G3106" s="30" t="s">
        <v>3259</v>
      </c>
      <c r="H3106" s="30" t="s">
        <v>587</v>
      </c>
      <c r="I3106" s="30">
        <v>1</v>
      </c>
      <c r="J3106" s="30">
        <v>0</v>
      </c>
      <c r="K3106" s="30">
        <v>0</v>
      </c>
      <c r="L3106" s="30">
        <v>0</v>
      </c>
      <c r="M3106" s="30" t="s">
        <v>1160</v>
      </c>
      <c r="N3106" s="30" t="s">
        <v>589</v>
      </c>
      <c r="O3106" s="22">
        <v>0</v>
      </c>
      <c r="P3106" s="22">
        <v>1</v>
      </c>
      <c r="Q3106" s="22">
        <v>0</v>
      </c>
      <c r="R3106">
        <f>IFERROR(IF(I3106=1,VLOOKUP(F3106,Lookup!$A$2:$B$15,2,FALSE),0),0.5)</f>
        <v>0.5</v>
      </c>
      <c r="S3106">
        <f>IF(K3106=1,1,IFERROR(IF(H3106="pass",VLOOKUP(F3106,[1]Lookup!$D$2:$E$26,2,FALSE),0),1.6))</f>
        <v>0</v>
      </c>
      <c r="T3106" s="6">
        <v>0</v>
      </c>
      <c r="U3106" s="6">
        <f t="shared" si="48"/>
        <v>0.5</v>
      </c>
      <c r="V3106" t="s">
        <v>180</v>
      </c>
    </row>
    <row r="3107" spans="1:22" hidden="1">
      <c r="A3107">
        <v>413</v>
      </c>
      <c r="B3107" s="30">
        <v>2</v>
      </c>
      <c r="C3107" s="30" t="s">
        <v>2</v>
      </c>
      <c r="D3107" s="30" t="s">
        <v>25</v>
      </c>
      <c r="E3107" s="30">
        <v>66</v>
      </c>
      <c r="F3107" s="30">
        <v>34</v>
      </c>
      <c r="G3107" s="30" t="s">
        <v>3260</v>
      </c>
      <c r="H3107" s="30" t="s">
        <v>587</v>
      </c>
      <c r="I3107" s="30">
        <v>1</v>
      </c>
      <c r="J3107" s="30">
        <v>0</v>
      </c>
      <c r="K3107" s="30">
        <v>0</v>
      </c>
      <c r="L3107" s="30">
        <v>0</v>
      </c>
      <c r="M3107" s="30" t="s">
        <v>1160</v>
      </c>
      <c r="N3107" s="30" t="s">
        <v>589</v>
      </c>
      <c r="O3107" s="22">
        <v>0</v>
      </c>
      <c r="P3107" s="22">
        <v>1</v>
      </c>
      <c r="Q3107" s="22">
        <v>0</v>
      </c>
      <c r="R3107">
        <f>IFERROR(IF(I3107=1,VLOOKUP(F3107,Lookup!$A$2:$B$15,2,FALSE),0),0.5)</f>
        <v>0.5</v>
      </c>
      <c r="S3107">
        <f>IF(K3107=1,1,IFERROR(IF(H3107="pass",VLOOKUP(F3107,[1]Lookup!$D$2:$E$26,2,FALSE),0),1.6))</f>
        <v>0</v>
      </c>
      <c r="T3107" s="6">
        <v>0</v>
      </c>
      <c r="U3107" s="6">
        <f t="shared" si="48"/>
        <v>0.5</v>
      </c>
      <c r="V3107" t="s">
        <v>180</v>
      </c>
    </row>
    <row r="3108" spans="1:22" hidden="1">
      <c r="A3108">
        <v>415</v>
      </c>
      <c r="B3108" s="30">
        <v>2</v>
      </c>
      <c r="C3108" s="30" t="s">
        <v>2</v>
      </c>
      <c r="D3108" s="30" t="s">
        <v>25</v>
      </c>
      <c r="E3108" s="30">
        <v>46</v>
      </c>
      <c r="F3108" s="30">
        <v>54</v>
      </c>
      <c r="G3108" s="30" t="s">
        <v>3262</v>
      </c>
      <c r="H3108" s="30" t="s">
        <v>587</v>
      </c>
      <c r="I3108" s="30">
        <v>1</v>
      </c>
      <c r="J3108" s="30">
        <v>0</v>
      </c>
      <c r="K3108" s="30">
        <v>0</v>
      </c>
      <c r="L3108" s="30">
        <v>0</v>
      </c>
      <c r="M3108" s="30" t="s">
        <v>1137</v>
      </c>
      <c r="N3108" s="30" t="s">
        <v>589</v>
      </c>
      <c r="O3108" s="22">
        <v>0</v>
      </c>
      <c r="P3108" s="22">
        <v>1</v>
      </c>
      <c r="Q3108" s="22">
        <v>0</v>
      </c>
      <c r="R3108">
        <f>IFERROR(IF(I3108=1,VLOOKUP(F3108,Lookup!$A$2:$B$15,2,FALSE),0),0.5)</f>
        <v>0.5</v>
      </c>
      <c r="S3108">
        <f>IF(K3108=1,1,IFERROR(IF(H3108="pass",VLOOKUP(F3108,[1]Lookup!$D$2:$E$26,2,FALSE),0),1.6))</f>
        <v>0</v>
      </c>
      <c r="T3108" s="6">
        <v>0</v>
      </c>
      <c r="U3108" s="6">
        <f t="shared" si="48"/>
        <v>0.5</v>
      </c>
      <c r="V3108" t="s">
        <v>95</v>
      </c>
    </row>
    <row r="3109" spans="1:22" hidden="1">
      <c r="A3109">
        <v>416</v>
      </c>
      <c r="B3109" s="30">
        <v>2</v>
      </c>
      <c r="C3109" s="30" t="s">
        <v>2</v>
      </c>
      <c r="D3109" s="30" t="s">
        <v>25</v>
      </c>
      <c r="E3109" s="30">
        <v>51</v>
      </c>
      <c r="F3109" s="30">
        <v>49</v>
      </c>
      <c r="G3109" s="30" t="s">
        <v>3263</v>
      </c>
      <c r="H3109" s="30" t="s">
        <v>587</v>
      </c>
      <c r="I3109" s="30">
        <v>1</v>
      </c>
      <c r="J3109" s="30">
        <v>0</v>
      </c>
      <c r="K3109" s="30">
        <v>0</v>
      </c>
      <c r="L3109" s="30">
        <v>0</v>
      </c>
      <c r="M3109" s="30" t="s">
        <v>1175</v>
      </c>
      <c r="N3109" s="30" t="s">
        <v>589</v>
      </c>
      <c r="O3109" s="22">
        <v>0</v>
      </c>
      <c r="P3109" s="22">
        <v>1</v>
      </c>
      <c r="Q3109" s="22">
        <v>0</v>
      </c>
      <c r="R3109">
        <f>IFERROR(IF(I3109=1,VLOOKUP(F3109,Lookup!$A$2:$B$15,2,FALSE),0),0.5)</f>
        <v>0.5</v>
      </c>
      <c r="S3109">
        <f>IF(K3109=1,1,IFERROR(IF(H3109="pass",VLOOKUP(F3109,[1]Lookup!$D$2:$E$26,2,FALSE),0),1.6))</f>
        <v>0</v>
      </c>
      <c r="T3109" s="6">
        <v>0</v>
      </c>
      <c r="U3109" s="6">
        <f t="shared" si="48"/>
        <v>0.5</v>
      </c>
      <c r="V3109" t="s">
        <v>66</v>
      </c>
    </row>
    <row r="3110" spans="1:22" hidden="1">
      <c r="A3110">
        <v>419</v>
      </c>
      <c r="B3110" s="30">
        <v>2</v>
      </c>
      <c r="C3110" s="30" t="s">
        <v>25</v>
      </c>
      <c r="D3110" s="30" t="s">
        <v>2</v>
      </c>
      <c r="E3110" s="30">
        <v>59</v>
      </c>
      <c r="F3110" s="30">
        <v>41</v>
      </c>
      <c r="G3110" s="30" t="s">
        <v>3266</v>
      </c>
      <c r="H3110" s="30" t="s">
        <v>587</v>
      </c>
      <c r="I3110" s="30">
        <v>1</v>
      </c>
      <c r="J3110" s="30">
        <v>0</v>
      </c>
      <c r="K3110" s="30">
        <v>0</v>
      </c>
      <c r="L3110" s="30">
        <v>0</v>
      </c>
      <c r="M3110" s="30" t="s">
        <v>1685</v>
      </c>
      <c r="N3110" s="30" t="s">
        <v>589</v>
      </c>
      <c r="O3110" s="22">
        <v>0</v>
      </c>
      <c r="P3110" s="22">
        <v>1</v>
      </c>
      <c r="Q3110" s="22">
        <v>0</v>
      </c>
      <c r="R3110">
        <f>IFERROR(IF(I3110=1,VLOOKUP(F3110,Lookup!$A$2:$B$15,2,FALSE),0),0.5)</f>
        <v>0.5</v>
      </c>
      <c r="S3110">
        <f>IF(K3110=1,1,IFERROR(IF(H3110="pass",VLOOKUP(F3110,[1]Lookup!$D$2:$E$26,2,FALSE),0),1.6))</f>
        <v>0</v>
      </c>
      <c r="T3110" s="6">
        <v>0</v>
      </c>
      <c r="U3110" s="6">
        <f t="shared" si="48"/>
        <v>0.5</v>
      </c>
      <c r="V3110" t="s">
        <v>39</v>
      </c>
    </row>
    <row r="3111" spans="1:22" hidden="1">
      <c r="A3111">
        <v>422</v>
      </c>
      <c r="B3111" s="30">
        <v>2</v>
      </c>
      <c r="C3111" s="30" t="s">
        <v>25</v>
      </c>
      <c r="D3111" s="30" t="s">
        <v>2</v>
      </c>
      <c r="E3111" s="30">
        <v>36</v>
      </c>
      <c r="F3111" s="30">
        <v>64</v>
      </c>
      <c r="G3111" s="30" t="s">
        <v>3269</v>
      </c>
      <c r="H3111" s="30" t="s">
        <v>2866</v>
      </c>
      <c r="I3111" s="30">
        <v>1</v>
      </c>
      <c r="J3111" s="30">
        <v>0</v>
      </c>
      <c r="K3111" s="30">
        <v>0</v>
      </c>
      <c r="L3111" s="30">
        <v>0</v>
      </c>
      <c r="M3111" s="30" t="s">
        <v>1688</v>
      </c>
      <c r="N3111" s="30" t="s">
        <v>589</v>
      </c>
      <c r="O3111" s="22">
        <v>0</v>
      </c>
      <c r="P3111" s="22">
        <v>1</v>
      </c>
      <c r="Q3111" s="22">
        <v>0</v>
      </c>
      <c r="R3111">
        <f>IFERROR(IF(I3111=1,VLOOKUP(F3111,Lookup!$A$2:$B$15,2,FALSE),0),0.5)</f>
        <v>0.5</v>
      </c>
      <c r="S3111">
        <f>IF(K3111=1,1,IFERROR(IF(H3111="pass",VLOOKUP(F3111,[1]Lookup!$D$2:$E$26,2,FALSE),0),1.6))</f>
        <v>0</v>
      </c>
      <c r="T3111" s="6">
        <v>0</v>
      </c>
      <c r="U3111" s="6">
        <f t="shared" si="48"/>
        <v>0.5</v>
      </c>
      <c r="V3111" t="s">
        <v>511</v>
      </c>
    </row>
    <row r="3112" spans="1:22" hidden="1">
      <c r="A3112">
        <v>424</v>
      </c>
      <c r="B3112" s="30">
        <v>2</v>
      </c>
      <c r="C3112" s="30" t="s">
        <v>25</v>
      </c>
      <c r="D3112" s="30" t="s">
        <v>2</v>
      </c>
      <c r="E3112" s="30">
        <v>39</v>
      </c>
      <c r="F3112" s="30">
        <v>61</v>
      </c>
      <c r="G3112" s="30" t="s">
        <v>3271</v>
      </c>
      <c r="H3112" s="30" t="s">
        <v>2866</v>
      </c>
      <c r="I3112" s="30">
        <v>0</v>
      </c>
      <c r="J3112" s="30">
        <v>1</v>
      </c>
      <c r="K3112" s="30">
        <v>0</v>
      </c>
      <c r="L3112" s="30">
        <v>0</v>
      </c>
      <c r="M3112" s="30" t="s">
        <v>1693</v>
      </c>
      <c r="N3112" s="30" t="s">
        <v>589</v>
      </c>
      <c r="O3112" s="22">
        <v>0</v>
      </c>
      <c r="P3112" s="22">
        <v>0</v>
      </c>
      <c r="Q3112" s="22">
        <v>0</v>
      </c>
      <c r="R3112">
        <f>IFERROR(IF(I3112=1,VLOOKUP(F3112,Lookup!$A$2:$B$15,2,FALSE),0),0.5)</f>
        <v>0</v>
      </c>
      <c r="S3112">
        <f>IF(K3112=1,1,IFERROR(IF(H3112="pass",VLOOKUP(F3112,[1]Lookup!$D$2:$E$26,2,FALSE),0),1.6))</f>
        <v>0</v>
      </c>
      <c r="T3112" s="6">
        <v>0</v>
      </c>
      <c r="U3112" s="6">
        <f t="shared" si="48"/>
        <v>0</v>
      </c>
      <c r="V3112" t="s">
        <v>126</v>
      </c>
    </row>
    <row r="3113" spans="1:22" hidden="1">
      <c r="A3113">
        <v>427</v>
      </c>
      <c r="B3113" s="30">
        <v>2</v>
      </c>
      <c r="C3113" s="30" t="s">
        <v>25</v>
      </c>
      <c r="D3113" s="30" t="s">
        <v>2</v>
      </c>
      <c r="E3113" s="30">
        <v>33</v>
      </c>
      <c r="F3113" s="30">
        <v>67</v>
      </c>
      <c r="G3113" s="30" t="s">
        <v>3274</v>
      </c>
      <c r="H3113" s="30" t="s">
        <v>587</v>
      </c>
      <c r="I3113" s="30">
        <v>0</v>
      </c>
      <c r="J3113" s="30">
        <v>1</v>
      </c>
      <c r="K3113" s="30">
        <v>0</v>
      </c>
      <c r="L3113" s="30">
        <v>0</v>
      </c>
      <c r="M3113" s="30" t="s">
        <v>1748</v>
      </c>
      <c r="N3113" s="30" t="s">
        <v>589</v>
      </c>
      <c r="O3113" s="22">
        <v>0</v>
      </c>
      <c r="P3113" s="22">
        <v>0</v>
      </c>
      <c r="Q3113" s="22">
        <v>0</v>
      </c>
      <c r="R3113">
        <f>IFERROR(IF(I3113=1,VLOOKUP(F3113,Lookup!$A$2:$B$15,2,FALSE),0),0.5)</f>
        <v>0</v>
      </c>
      <c r="S3113">
        <f>IF(K3113=1,1,IFERROR(IF(H3113="pass",VLOOKUP(F3113,[1]Lookup!$D$2:$E$26,2,FALSE),0),1.6))</f>
        <v>0</v>
      </c>
      <c r="T3113" s="6">
        <v>0</v>
      </c>
      <c r="U3113" s="6">
        <f t="shared" si="48"/>
        <v>0</v>
      </c>
      <c r="V3113" t="s">
        <v>109</v>
      </c>
    </row>
    <row r="3114" spans="1:22" hidden="1">
      <c r="A3114">
        <v>432</v>
      </c>
      <c r="B3114" s="30">
        <v>2</v>
      </c>
      <c r="C3114" s="30" t="s">
        <v>25</v>
      </c>
      <c r="D3114" s="30" t="s">
        <v>2</v>
      </c>
      <c r="E3114" s="30">
        <v>75</v>
      </c>
      <c r="F3114" s="30">
        <v>25</v>
      </c>
      <c r="G3114" s="30" t="s">
        <v>3279</v>
      </c>
      <c r="H3114" s="30" t="s">
        <v>587</v>
      </c>
      <c r="I3114" s="30">
        <v>1</v>
      </c>
      <c r="J3114" s="30">
        <v>0</v>
      </c>
      <c r="K3114" s="30">
        <v>0</v>
      </c>
      <c r="L3114" s="30">
        <v>0</v>
      </c>
      <c r="M3114" s="30" t="s">
        <v>1685</v>
      </c>
      <c r="N3114" s="30" t="s">
        <v>589</v>
      </c>
      <c r="O3114" s="22">
        <v>0</v>
      </c>
      <c r="P3114" s="22">
        <v>1</v>
      </c>
      <c r="Q3114" s="22">
        <v>0</v>
      </c>
      <c r="R3114">
        <f>IFERROR(IF(I3114=1,VLOOKUP(F3114,Lookup!$A$2:$B$15,2,FALSE),0),0.5)</f>
        <v>0.5</v>
      </c>
      <c r="S3114">
        <f>IF(K3114=1,1,IFERROR(IF(H3114="pass",VLOOKUP(F3114,[1]Lookup!$D$2:$E$26,2,FALSE),0),1.6))</f>
        <v>0</v>
      </c>
      <c r="T3114" s="6">
        <v>0</v>
      </c>
      <c r="U3114" s="6">
        <f t="shared" si="48"/>
        <v>0.5</v>
      </c>
      <c r="V3114" t="s">
        <v>39</v>
      </c>
    </row>
    <row r="3115" spans="1:22" hidden="1">
      <c r="A3115">
        <v>434</v>
      </c>
      <c r="B3115" s="30">
        <v>2</v>
      </c>
      <c r="C3115" s="30" t="s">
        <v>25</v>
      </c>
      <c r="D3115" s="30" t="s">
        <v>2</v>
      </c>
      <c r="E3115" s="30">
        <v>66</v>
      </c>
      <c r="F3115" s="30">
        <v>34</v>
      </c>
      <c r="G3115" s="30" t="s">
        <v>3281</v>
      </c>
      <c r="H3115" s="30" t="s">
        <v>587</v>
      </c>
      <c r="I3115" s="30">
        <v>1</v>
      </c>
      <c r="J3115" s="30">
        <v>0</v>
      </c>
      <c r="K3115" s="30">
        <v>0</v>
      </c>
      <c r="L3115" s="30">
        <v>0</v>
      </c>
      <c r="M3115" s="30" t="s">
        <v>1685</v>
      </c>
      <c r="N3115" s="30" t="s">
        <v>589</v>
      </c>
      <c r="O3115" s="22">
        <v>0</v>
      </c>
      <c r="P3115" s="22">
        <v>1</v>
      </c>
      <c r="Q3115" s="22">
        <v>0</v>
      </c>
      <c r="R3115">
        <f>IFERROR(IF(I3115=1,VLOOKUP(F3115,Lookup!$A$2:$B$15,2,FALSE),0),0.5)</f>
        <v>0.5</v>
      </c>
      <c r="S3115">
        <f>IF(K3115=1,1,IFERROR(IF(H3115="pass",VLOOKUP(F3115,[1]Lookup!$D$2:$E$26,2,FALSE),0),1.6))</f>
        <v>0</v>
      </c>
      <c r="T3115" s="6">
        <v>0</v>
      </c>
      <c r="U3115" s="6">
        <f t="shared" si="48"/>
        <v>0.5</v>
      </c>
      <c r="V3115" t="s">
        <v>39</v>
      </c>
    </row>
    <row r="3116" spans="1:22" hidden="1">
      <c r="A3116">
        <v>435</v>
      </c>
      <c r="B3116" s="30">
        <v>2</v>
      </c>
      <c r="C3116" s="30" t="s">
        <v>25</v>
      </c>
      <c r="D3116" s="30" t="s">
        <v>2</v>
      </c>
      <c r="E3116" s="30">
        <v>66</v>
      </c>
      <c r="F3116" s="30">
        <v>34</v>
      </c>
      <c r="G3116" s="30" t="s">
        <v>3282</v>
      </c>
      <c r="H3116" s="30" t="s">
        <v>587</v>
      </c>
      <c r="I3116" s="30">
        <v>1</v>
      </c>
      <c r="J3116" s="30">
        <v>0</v>
      </c>
      <c r="K3116" s="30">
        <v>0</v>
      </c>
      <c r="L3116" s="30">
        <v>0</v>
      </c>
      <c r="M3116" s="30" t="s">
        <v>1748</v>
      </c>
      <c r="N3116" s="30" t="s">
        <v>589</v>
      </c>
      <c r="O3116" s="22">
        <v>0</v>
      </c>
      <c r="P3116" s="22">
        <v>1</v>
      </c>
      <c r="Q3116" s="22">
        <v>0</v>
      </c>
      <c r="R3116">
        <f>IFERROR(IF(I3116=1,VLOOKUP(F3116,Lookup!$A$2:$B$15,2,FALSE),0),0.5)</f>
        <v>0.5</v>
      </c>
      <c r="S3116">
        <f>IF(K3116=1,1,IFERROR(IF(H3116="pass",VLOOKUP(F3116,[1]Lookup!$D$2:$E$26,2,FALSE),0),1.6))</f>
        <v>0</v>
      </c>
      <c r="T3116" s="6">
        <v>0</v>
      </c>
      <c r="U3116" s="6">
        <f t="shared" si="48"/>
        <v>0.5</v>
      </c>
      <c r="V3116" t="s">
        <v>109</v>
      </c>
    </row>
    <row r="3117" spans="1:22" hidden="1">
      <c r="A3117">
        <v>436</v>
      </c>
      <c r="B3117" s="30">
        <v>2</v>
      </c>
      <c r="C3117" s="30" t="s">
        <v>25</v>
      </c>
      <c r="D3117" s="30" t="s">
        <v>2</v>
      </c>
      <c r="E3117" s="30">
        <v>63</v>
      </c>
      <c r="F3117" s="30">
        <v>37</v>
      </c>
      <c r="G3117" s="30" t="s">
        <v>3283</v>
      </c>
      <c r="H3117" s="30" t="s">
        <v>2866</v>
      </c>
      <c r="I3117" s="30">
        <v>0</v>
      </c>
      <c r="J3117" s="30">
        <v>1</v>
      </c>
      <c r="K3117" s="30">
        <v>0</v>
      </c>
      <c r="L3117" s="30">
        <v>0</v>
      </c>
      <c r="M3117" s="30" t="s">
        <v>649</v>
      </c>
      <c r="N3117" s="30" t="s">
        <v>589</v>
      </c>
      <c r="O3117" s="22">
        <v>0</v>
      </c>
      <c r="P3117" s="22">
        <v>0</v>
      </c>
      <c r="Q3117" s="22">
        <v>0</v>
      </c>
      <c r="R3117">
        <f>IFERROR(IF(I3117=1,VLOOKUP(F3117,Lookup!$A$2:$B$15,2,FALSE),0),0.5)</f>
        <v>0</v>
      </c>
      <c r="S3117">
        <f>IF(K3117=1,1,IFERROR(IF(H3117="pass",VLOOKUP(F3117,[1]Lookup!$D$2:$E$26,2,FALSE),0),1.6))</f>
        <v>0</v>
      </c>
      <c r="T3117" s="6">
        <v>0</v>
      </c>
      <c r="U3117" s="6">
        <f t="shared" si="48"/>
        <v>0</v>
      </c>
      <c r="V3117" t="s">
        <v>150</v>
      </c>
    </row>
    <row r="3118" spans="1:22" hidden="1">
      <c r="A3118">
        <v>440</v>
      </c>
      <c r="B3118" s="30">
        <v>2</v>
      </c>
      <c r="C3118" s="30" t="s">
        <v>25</v>
      </c>
      <c r="D3118" s="30" t="s">
        <v>2</v>
      </c>
      <c r="E3118" s="30">
        <v>18</v>
      </c>
      <c r="F3118" s="30">
        <v>82</v>
      </c>
      <c r="G3118" s="30" t="s">
        <v>3287</v>
      </c>
      <c r="H3118" s="30" t="s">
        <v>587</v>
      </c>
      <c r="I3118" s="30">
        <v>1</v>
      </c>
      <c r="J3118" s="30">
        <v>0</v>
      </c>
      <c r="K3118" s="30">
        <v>0</v>
      </c>
      <c r="L3118" s="30">
        <v>0</v>
      </c>
      <c r="M3118" s="30" t="s">
        <v>1703</v>
      </c>
      <c r="N3118" s="30" t="s">
        <v>589</v>
      </c>
      <c r="O3118" s="22">
        <v>0</v>
      </c>
      <c r="P3118" s="22">
        <v>1</v>
      </c>
      <c r="Q3118" s="22">
        <v>0</v>
      </c>
      <c r="R3118">
        <f>IFERROR(IF(I3118=1,VLOOKUP(F3118,Lookup!$A$2:$B$15,2,FALSE),0),0.5)</f>
        <v>0.5</v>
      </c>
      <c r="S3118">
        <f>IF(K3118=1,1,IFERROR(IF(H3118="pass",VLOOKUP(F3118,[1]Lookup!$D$2:$E$26,2,FALSE),0),1.6))</f>
        <v>0</v>
      </c>
      <c r="T3118" s="6">
        <v>0</v>
      </c>
      <c r="U3118" s="6">
        <f t="shared" si="48"/>
        <v>0.5</v>
      </c>
      <c r="V3118" t="s">
        <v>110</v>
      </c>
    </row>
    <row r="3119" spans="1:22" hidden="1">
      <c r="A3119">
        <v>442</v>
      </c>
      <c r="B3119" s="30">
        <v>2</v>
      </c>
      <c r="C3119" s="30" t="s">
        <v>25</v>
      </c>
      <c r="D3119" s="30" t="s">
        <v>2</v>
      </c>
      <c r="E3119" s="30">
        <v>15</v>
      </c>
      <c r="F3119" s="30">
        <v>85</v>
      </c>
      <c r="G3119" s="30" t="s">
        <v>3289</v>
      </c>
      <c r="H3119" s="30" t="s">
        <v>587</v>
      </c>
      <c r="I3119" s="30">
        <v>1</v>
      </c>
      <c r="J3119" s="30">
        <v>0</v>
      </c>
      <c r="K3119" s="30">
        <v>0</v>
      </c>
      <c r="L3119" s="30">
        <v>0</v>
      </c>
      <c r="M3119" s="30" t="s">
        <v>1748</v>
      </c>
      <c r="N3119" s="30" t="s">
        <v>589</v>
      </c>
      <c r="O3119" s="22">
        <v>0</v>
      </c>
      <c r="P3119" s="22">
        <v>1</v>
      </c>
      <c r="Q3119" s="22">
        <v>0</v>
      </c>
      <c r="R3119">
        <f>IFERROR(IF(I3119=1,VLOOKUP(F3119,Lookup!$A$2:$B$15,2,FALSE),0),0.5)</f>
        <v>0.5</v>
      </c>
      <c r="S3119">
        <f>IF(K3119=1,1,IFERROR(IF(H3119="pass",VLOOKUP(F3119,[1]Lookup!$D$2:$E$26,2,FALSE),0),1.6))</f>
        <v>0</v>
      </c>
      <c r="T3119" s="6">
        <v>0</v>
      </c>
      <c r="U3119" s="6">
        <f t="shared" si="48"/>
        <v>0.5</v>
      </c>
      <c r="V3119" t="s">
        <v>109</v>
      </c>
    </row>
    <row r="3120" spans="1:22" hidden="1">
      <c r="A3120">
        <v>444</v>
      </c>
      <c r="B3120" s="30">
        <v>2</v>
      </c>
      <c r="C3120" s="30" t="s">
        <v>2</v>
      </c>
      <c r="D3120" s="30" t="s">
        <v>25</v>
      </c>
      <c r="E3120" s="30">
        <v>75</v>
      </c>
      <c r="F3120" s="30">
        <v>25</v>
      </c>
      <c r="G3120" s="30" t="s">
        <v>3291</v>
      </c>
      <c r="H3120" s="30" t="s">
        <v>587</v>
      </c>
      <c r="I3120" s="30">
        <v>1</v>
      </c>
      <c r="J3120" s="30">
        <v>0</v>
      </c>
      <c r="K3120" s="30">
        <v>0</v>
      </c>
      <c r="L3120" s="30">
        <v>0</v>
      </c>
      <c r="M3120" s="30" t="s">
        <v>1137</v>
      </c>
      <c r="N3120" s="30" t="s">
        <v>589</v>
      </c>
      <c r="O3120" s="22">
        <v>0</v>
      </c>
      <c r="P3120" s="22">
        <v>1</v>
      </c>
      <c r="Q3120" s="22">
        <v>0</v>
      </c>
      <c r="R3120">
        <f>IFERROR(IF(I3120=1,VLOOKUP(F3120,Lookup!$A$2:$B$15,2,FALSE),0),0.5)</f>
        <v>0.5</v>
      </c>
      <c r="S3120">
        <f>IF(K3120=1,1,IFERROR(IF(H3120="pass",VLOOKUP(F3120,[1]Lookup!$D$2:$E$26,2,FALSE),0),1.6))</f>
        <v>0</v>
      </c>
      <c r="T3120" s="6">
        <v>0</v>
      </c>
      <c r="U3120" s="6">
        <f t="shared" si="48"/>
        <v>0.5</v>
      </c>
      <c r="V3120" t="s">
        <v>95</v>
      </c>
    </row>
    <row r="3121" spans="1:22" hidden="1">
      <c r="A3121">
        <v>446</v>
      </c>
      <c r="B3121" s="30">
        <v>2</v>
      </c>
      <c r="C3121" s="30" t="s">
        <v>2</v>
      </c>
      <c r="D3121" s="30" t="s">
        <v>25</v>
      </c>
      <c r="E3121" s="30">
        <v>65</v>
      </c>
      <c r="F3121" s="30">
        <v>35</v>
      </c>
      <c r="G3121" s="30" t="s">
        <v>3293</v>
      </c>
      <c r="H3121" s="30" t="s">
        <v>587</v>
      </c>
      <c r="I3121" s="30">
        <v>1</v>
      </c>
      <c r="J3121" s="30">
        <v>0</v>
      </c>
      <c r="K3121" s="30">
        <v>0</v>
      </c>
      <c r="L3121" s="30">
        <v>0</v>
      </c>
      <c r="M3121" s="30" t="s">
        <v>1137</v>
      </c>
      <c r="N3121" s="30" t="s">
        <v>589</v>
      </c>
      <c r="O3121" s="22">
        <v>0</v>
      </c>
      <c r="P3121" s="22">
        <v>1</v>
      </c>
      <c r="Q3121" s="22">
        <v>0</v>
      </c>
      <c r="R3121">
        <f>IFERROR(IF(I3121=1,VLOOKUP(F3121,Lookup!$A$2:$B$15,2,FALSE),0),0.5)</f>
        <v>0.5</v>
      </c>
      <c r="S3121">
        <f>IF(K3121=1,1,IFERROR(IF(H3121="pass",VLOOKUP(F3121,[1]Lookup!$D$2:$E$26,2,FALSE),0),1.6))</f>
        <v>0</v>
      </c>
      <c r="T3121" s="6">
        <v>0</v>
      </c>
      <c r="U3121" s="6">
        <f t="shared" si="48"/>
        <v>0.5</v>
      </c>
      <c r="V3121" t="s">
        <v>95</v>
      </c>
    </row>
    <row r="3122" spans="1:22" hidden="1">
      <c r="A3122">
        <v>448</v>
      </c>
      <c r="B3122" s="30">
        <v>2</v>
      </c>
      <c r="C3122" s="30" t="s">
        <v>2</v>
      </c>
      <c r="D3122" s="30" t="s">
        <v>25</v>
      </c>
      <c r="E3122" s="30">
        <v>33</v>
      </c>
      <c r="F3122" s="30">
        <v>67</v>
      </c>
      <c r="G3122" s="30" t="s">
        <v>3295</v>
      </c>
      <c r="H3122" s="30" t="s">
        <v>587</v>
      </c>
      <c r="I3122" s="30">
        <v>1</v>
      </c>
      <c r="J3122" s="30">
        <v>0</v>
      </c>
      <c r="K3122" s="30">
        <v>0</v>
      </c>
      <c r="L3122" s="30">
        <v>0</v>
      </c>
      <c r="M3122" s="30" t="s">
        <v>1137</v>
      </c>
      <c r="N3122" s="30" t="s">
        <v>589</v>
      </c>
      <c r="O3122" s="22">
        <v>0</v>
      </c>
      <c r="P3122" s="22">
        <v>1</v>
      </c>
      <c r="Q3122" s="22">
        <v>0</v>
      </c>
      <c r="R3122">
        <f>IFERROR(IF(I3122=1,VLOOKUP(F3122,Lookup!$A$2:$B$15,2,FALSE),0),0.5)</f>
        <v>0.5</v>
      </c>
      <c r="S3122">
        <f>IF(K3122=1,1,IFERROR(IF(H3122="pass",VLOOKUP(F3122,[1]Lookup!$D$2:$E$26,2,FALSE),0),1.6))</f>
        <v>0</v>
      </c>
      <c r="T3122" s="6">
        <v>0</v>
      </c>
      <c r="U3122" s="6">
        <f t="shared" si="48"/>
        <v>0.5</v>
      </c>
      <c r="V3122" t="s">
        <v>95</v>
      </c>
    </row>
    <row r="3123" spans="1:22" hidden="1">
      <c r="A3123">
        <v>450</v>
      </c>
      <c r="B3123" s="30">
        <v>2</v>
      </c>
      <c r="C3123" s="30" t="s">
        <v>25</v>
      </c>
      <c r="D3123" s="30" t="s">
        <v>2</v>
      </c>
      <c r="E3123" s="30">
        <v>91</v>
      </c>
      <c r="F3123" s="30">
        <v>9</v>
      </c>
      <c r="G3123" s="30" t="s">
        <v>3297</v>
      </c>
      <c r="H3123" s="30" t="s">
        <v>587</v>
      </c>
      <c r="I3123" s="30">
        <v>1</v>
      </c>
      <c r="J3123" s="30">
        <v>0</v>
      </c>
      <c r="K3123" s="30">
        <v>0</v>
      </c>
      <c r="L3123" s="30">
        <v>0</v>
      </c>
      <c r="M3123" s="30" t="s">
        <v>1685</v>
      </c>
      <c r="N3123" s="30" t="s">
        <v>589</v>
      </c>
      <c r="O3123" s="22">
        <v>0</v>
      </c>
      <c r="P3123" s="22">
        <v>1</v>
      </c>
      <c r="Q3123" s="22">
        <v>0</v>
      </c>
      <c r="R3123">
        <f>IFERROR(IF(I3123=1,VLOOKUP(F3123,Lookup!$A$2:$B$15,2,FALSE),0),0.5)</f>
        <v>0.5</v>
      </c>
      <c r="S3123">
        <f>IF(K3123=1,1,IFERROR(IF(H3123="pass",VLOOKUP(F3123,[1]Lookup!$D$2:$E$26,2,FALSE),0),1.6))</f>
        <v>0</v>
      </c>
      <c r="T3123" s="6">
        <v>0</v>
      </c>
      <c r="U3123" s="6">
        <f t="shared" si="48"/>
        <v>0.5</v>
      </c>
      <c r="V3123" t="s">
        <v>39</v>
      </c>
    </row>
    <row r="3124" spans="1:22" hidden="1">
      <c r="A3124">
        <v>453</v>
      </c>
      <c r="B3124" s="30">
        <v>2</v>
      </c>
      <c r="C3124" s="30" t="s">
        <v>25</v>
      </c>
      <c r="D3124" s="30" t="s">
        <v>2</v>
      </c>
      <c r="E3124" s="30">
        <v>70</v>
      </c>
      <c r="F3124" s="30">
        <v>30</v>
      </c>
      <c r="G3124" s="30" t="s">
        <v>3300</v>
      </c>
      <c r="H3124" s="30" t="s">
        <v>2866</v>
      </c>
      <c r="I3124" s="30">
        <v>0</v>
      </c>
      <c r="J3124" s="30">
        <v>1</v>
      </c>
      <c r="K3124" s="30">
        <v>0</v>
      </c>
      <c r="L3124" s="30">
        <v>0</v>
      </c>
      <c r="M3124" s="30" t="s">
        <v>1685</v>
      </c>
      <c r="N3124" s="30" t="s">
        <v>589</v>
      </c>
      <c r="O3124" s="22">
        <v>0</v>
      </c>
      <c r="P3124" s="22">
        <v>0</v>
      </c>
      <c r="Q3124" s="22">
        <v>0</v>
      </c>
      <c r="R3124">
        <f>IFERROR(IF(I3124=1,VLOOKUP(F3124,Lookup!$A$2:$B$15,2,FALSE),0),0.5)</f>
        <v>0</v>
      </c>
      <c r="S3124">
        <f>IF(K3124=1,1,IFERROR(IF(H3124="pass",VLOOKUP(F3124,[1]Lookup!$D$2:$E$26,2,FALSE),0),1.6))</f>
        <v>0</v>
      </c>
      <c r="T3124" s="6">
        <v>0</v>
      </c>
      <c r="U3124" s="6">
        <f t="shared" si="48"/>
        <v>0</v>
      </c>
      <c r="V3124" t="s">
        <v>39</v>
      </c>
    </row>
    <row r="3125" spans="1:22" hidden="1">
      <c r="A3125">
        <v>454</v>
      </c>
      <c r="B3125" s="30">
        <v>2</v>
      </c>
      <c r="C3125" s="30" t="s">
        <v>25</v>
      </c>
      <c r="D3125" s="30" t="s">
        <v>2</v>
      </c>
      <c r="E3125" s="30">
        <v>65</v>
      </c>
      <c r="F3125" s="30">
        <v>35</v>
      </c>
      <c r="G3125" s="30" t="s">
        <v>3301</v>
      </c>
      <c r="H3125" s="30" t="s">
        <v>587</v>
      </c>
      <c r="I3125" s="30">
        <v>1</v>
      </c>
      <c r="J3125" s="30">
        <v>0</v>
      </c>
      <c r="K3125" s="30">
        <v>0</v>
      </c>
      <c r="L3125" s="30">
        <v>0</v>
      </c>
      <c r="M3125" s="30" t="s">
        <v>1703</v>
      </c>
      <c r="N3125" s="30" t="s">
        <v>589</v>
      </c>
      <c r="O3125" s="22">
        <v>0</v>
      </c>
      <c r="P3125" s="22">
        <v>1</v>
      </c>
      <c r="Q3125" s="22">
        <v>0</v>
      </c>
      <c r="R3125">
        <f>IFERROR(IF(I3125=1,VLOOKUP(F3125,Lookup!$A$2:$B$15,2,FALSE),0),0.5)</f>
        <v>0.5</v>
      </c>
      <c r="S3125">
        <f>IF(K3125=1,1,IFERROR(IF(H3125="pass",VLOOKUP(F3125,[1]Lookup!$D$2:$E$26,2,FALSE),0),1.6))</f>
        <v>0</v>
      </c>
      <c r="T3125" s="6">
        <v>0</v>
      </c>
      <c r="U3125" s="6">
        <f t="shared" si="48"/>
        <v>0.5</v>
      </c>
      <c r="V3125" t="s">
        <v>110</v>
      </c>
    </row>
    <row r="3126" spans="1:22" hidden="1">
      <c r="A3126">
        <v>458</v>
      </c>
      <c r="B3126" s="30">
        <v>2</v>
      </c>
      <c r="C3126" s="30" t="s">
        <v>25</v>
      </c>
      <c r="D3126" s="30" t="s">
        <v>2</v>
      </c>
      <c r="E3126" s="30">
        <v>36</v>
      </c>
      <c r="F3126" s="30">
        <v>64</v>
      </c>
      <c r="G3126" s="30" t="s">
        <v>3305</v>
      </c>
      <c r="H3126" s="30" t="s">
        <v>2866</v>
      </c>
      <c r="I3126" s="30">
        <v>0</v>
      </c>
      <c r="J3126" s="30">
        <v>1</v>
      </c>
      <c r="K3126" s="30">
        <v>0</v>
      </c>
      <c r="L3126" s="30">
        <v>0</v>
      </c>
      <c r="M3126" s="30" t="s">
        <v>1795</v>
      </c>
      <c r="N3126" s="30" t="s">
        <v>589</v>
      </c>
      <c r="O3126" s="22">
        <v>0</v>
      </c>
      <c r="P3126" s="22">
        <v>0</v>
      </c>
      <c r="Q3126" s="22">
        <v>0</v>
      </c>
      <c r="R3126">
        <f>IFERROR(IF(I3126=1,VLOOKUP(F3126,Lookup!$A$2:$B$15,2,FALSE),0),0.5)</f>
        <v>0</v>
      </c>
      <c r="S3126">
        <f>IF(K3126=1,1,IFERROR(IF(H3126="pass",VLOOKUP(F3126,[1]Lookup!$D$2:$E$26,2,FALSE),0),1.6))</f>
        <v>0</v>
      </c>
      <c r="T3126" s="6">
        <v>0</v>
      </c>
      <c r="U3126" s="6">
        <f t="shared" si="48"/>
        <v>0</v>
      </c>
      <c r="V3126" t="s">
        <v>84</v>
      </c>
    </row>
    <row r="3127" spans="1:22" hidden="1">
      <c r="A3127">
        <v>463</v>
      </c>
      <c r="B3127" s="30">
        <v>2</v>
      </c>
      <c r="C3127" s="30" t="s">
        <v>2</v>
      </c>
      <c r="D3127" s="30" t="s">
        <v>25</v>
      </c>
      <c r="E3127" s="30">
        <v>80</v>
      </c>
      <c r="F3127" s="30">
        <v>20</v>
      </c>
      <c r="G3127" s="30" t="s">
        <v>3310</v>
      </c>
      <c r="H3127" s="30" t="s">
        <v>587</v>
      </c>
      <c r="I3127" s="30">
        <v>1</v>
      </c>
      <c r="J3127" s="30">
        <v>0</v>
      </c>
      <c r="K3127" s="30">
        <v>0</v>
      </c>
      <c r="L3127" s="30">
        <v>0</v>
      </c>
      <c r="M3127" s="30" t="s">
        <v>1160</v>
      </c>
      <c r="N3127" s="30" t="s">
        <v>589</v>
      </c>
      <c r="O3127" s="22">
        <v>0</v>
      </c>
      <c r="P3127" s="22">
        <v>1</v>
      </c>
      <c r="Q3127" s="22">
        <v>0</v>
      </c>
      <c r="R3127">
        <f>IFERROR(IF(I3127=1,VLOOKUP(F3127,Lookup!$A$2:$B$15,2,FALSE),0),0.5)</f>
        <v>0.5</v>
      </c>
      <c r="S3127">
        <f>IF(K3127=1,1,IFERROR(IF(H3127="pass",VLOOKUP(F3127,[1]Lookup!$D$2:$E$26,2,FALSE),0),1.6))</f>
        <v>0</v>
      </c>
      <c r="T3127" s="6">
        <v>0</v>
      </c>
      <c r="U3127" s="6">
        <f t="shared" si="48"/>
        <v>0.5</v>
      </c>
      <c r="V3127" t="s">
        <v>180</v>
      </c>
    </row>
    <row r="3128" spans="1:22" hidden="1">
      <c r="A3128">
        <v>464</v>
      </c>
      <c r="B3128" s="30">
        <v>2</v>
      </c>
      <c r="C3128" s="30" t="s">
        <v>2</v>
      </c>
      <c r="D3128" s="30" t="s">
        <v>25</v>
      </c>
      <c r="E3128" s="30">
        <v>52</v>
      </c>
      <c r="F3128" s="30">
        <v>48</v>
      </c>
      <c r="G3128" s="30" t="s">
        <v>3311</v>
      </c>
      <c r="H3128" s="30" t="s">
        <v>587</v>
      </c>
      <c r="I3128" s="30">
        <v>1</v>
      </c>
      <c r="J3128" s="30">
        <v>0</v>
      </c>
      <c r="K3128" s="30">
        <v>0</v>
      </c>
      <c r="L3128" s="30">
        <v>0</v>
      </c>
      <c r="M3128" s="30" t="s">
        <v>1160</v>
      </c>
      <c r="N3128" s="30" t="s">
        <v>589</v>
      </c>
      <c r="O3128" s="22">
        <v>0</v>
      </c>
      <c r="P3128" s="22">
        <v>1</v>
      </c>
      <c r="Q3128" s="22">
        <v>0</v>
      </c>
      <c r="R3128">
        <f>IFERROR(IF(I3128=1,VLOOKUP(F3128,Lookup!$A$2:$B$15,2,FALSE),0),0.5)</f>
        <v>0.5</v>
      </c>
      <c r="S3128">
        <f>IF(K3128=1,1,IFERROR(IF(H3128="pass",VLOOKUP(F3128,[1]Lookup!$D$2:$E$26,2,FALSE),0),1.6))</f>
        <v>0</v>
      </c>
      <c r="T3128" s="6">
        <v>0</v>
      </c>
      <c r="U3128" s="6">
        <f t="shared" si="48"/>
        <v>0.5</v>
      </c>
      <c r="V3128" t="s">
        <v>180</v>
      </c>
    </row>
    <row r="3129" spans="1:22" hidden="1">
      <c r="A3129">
        <v>465</v>
      </c>
      <c r="B3129" s="30">
        <v>2</v>
      </c>
      <c r="C3129" s="30" t="s">
        <v>2</v>
      </c>
      <c r="D3129" s="30" t="s">
        <v>25</v>
      </c>
      <c r="E3129" s="30">
        <v>49</v>
      </c>
      <c r="F3129" s="30">
        <v>51</v>
      </c>
      <c r="G3129" s="30" t="s">
        <v>3312</v>
      </c>
      <c r="H3129" s="30" t="s">
        <v>587</v>
      </c>
      <c r="I3129" s="30">
        <v>1</v>
      </c>
      <c r="J3129" s="30">
        <v>0</v>
      </c>
      <c r="K3129" s="30">
        <v>0</v>
      </c>
      <c r="L3129" s="30">
        <v>0</v>
      </c>
      <c r="M3129" s="30" t="s">
        <v>1160</v>
      </c>
      <c r="N3129" s="30" t="s">
        <v>589</v>
      </c>
      <c r="O3129" s="22">
        <v>0</v>
      </c>
      <c r="P3129" s="22">
        <v>1</v>
      </c>
      <c r="Q3129" s="22">
        <v>0</v>
      </c>
      <c r="R3129">
        <f>IFERROR(IF(I3129=1,VLOOKUP(F3129,Lookup!$A$2:$B$15,2,FALSE),0),0.5)</f>
        <v>0.5</v>
      </c>
      <c r="S3129">
        <f>IF(K3129=1,1,IFERROR(IF(H3129="pass",VLOOKUP(F3129,[1]Lookup!$D$2:$E$26,2,FALSE),0),1.6))</f>
        <v>0</v>
      </c>
      <c r="T3129" s="6">
        <v>0</v>
      </c>
      <c r="U3129" s="6">
        <f t="shared" si="48"/>
        <v>0.5</v>
      </c>
      <c r="V3129" t="s">
        <v>180</v>
      </c>
    </row>
    <row r="3130" spans="1:22" hidden="1">
      <c r="A3130">
        <v>466</v>
      </c>
      <c r="B3130" s="30">
        <v>2</v>
      </c>
      <c r="C3130" s="30" t="s">
        <v>2</v>
      </c>
      <c r="D3130" s="30" t="s">
        <v>25</v>
      </c>
      <c r="E3130" s="30">
        <v>26</v>
      </c>
      <c r="F3130" s="30">
        <v>74</v>
      </c>
      <c r="G3130" s="30" t="s">
        <v>3313</v>
      </c>
      <c r="H3130" s="30" t="s">
        <v>587</v>
      </c>
      <c r="I3130" s="30">
        <v>1</v>
      </c>
      <c r="J3130" s="30">
        <v>0</v>
      </c>
      <c r="K3130" s="30">
        <v>0</v>
      </c>
      <c r="L3130" s="30">
        <v>0</v>
      </c>
      <c r="M3130" s="30" t="s">
        <v>1160</v>
      </c>
      <c r="N3130" s="30" t="s">
        <v>589</v>
      </c>
      <c r="O3130" s="22">
        <v>0</v>
      </c>
      <c r="P3130" s="22">
        <v>1</v>
      </c>
      <c r="Q3130" s="22">
        <v>0</v>
      </c>
      <c r="R3130">
        <f>IFERROR(IF(I3130=1,VLOOKUP(F3130,Lookup!$A$2:$B$15,2,FALSE),0),0.5)</f>
        <v>0.5</v>
      </c>
      <c r="S3130">
        <f>IF(K3130=1,1,IFERROR(IF(H3130="pass",VLOOKUP(F3130,[1]Lookup!$D$2:$E$26,2,FALSE),0),1.6))</f>
        <v>0</v>
      </c>
      <c r="T3130" s="6">
        <v>0</v>
      </c>
      <c r="U3130" s="6">
        <f t="shared" si="48"/>
        <v>0.5</v>
      </c>
      <c r="V3130" t="s">
        <v>180</v>
      </c>
    </row>
    <row r="3131" spans="1:22" hidden="1">
      <c r="A3131">
        <v>469</v>
      </c>
      <c r="B3131" s="30">
        <v>2</v>
      </c>
      <c r="C3131" s="30" t="s">
        <v>2</v>
      </c>
      <c r="D3131" s="30" t="s">
        <v>25</v>
      </c>
      <c r="E3131" s="30">
        <v>11</v>
      </c>
      <c r="F3131" s="30">
        <v>89</v>
      </c>
      <c r="G3131" s="30" t="s">
        <v>3316</v>
      </c>
      <c r="H3131" s="30" t="s">
        <v>587</v>
      </c>
      <c r="I3131" s="30">
        <v>1</v>
      </c>
      <c r="J3131" s="30">
        <v>0</v>
      </c>
      <c r="K3131" s="30">
        <v>0</v>
      </c>
      <c r="L3131" s="30">
        <v>0</v>
      </c>
      <c r="M3131" s="30" t="s">
        <v>1137</v>
      </c>
      <c r="N3131" s="30" t="s">
        <v>589</v>
      </c>
      <c r="O3131" s="22">
        <v>0</v>
      </c>
      <c r="P3131" s="22">
        <v>1</v>
      </c>
      <c r="Q3131" s="22">
        <v>0</v>
      </c>
      <c r="R3131">
        <f>IFERROR(IF(I3131=1,VLOOKUP(F3131,Lookup!$A$2:$B$15,2,FALSE),0),0.5)</f>
        <v>0.7</v>
      </c>
      <c r="S3131">
        <f>IF(K3131=1,1,IFERROR(IF(H3131="pass",VLOOKUP(F3131,[1]Lookup!$D$2:$E$26,2,FALSE),0),1.6))</f>
        <v>0</v>
      </c>
      <c r="T3131" s="6">
        <v>0</v>
      </c>
      <c r="U3131" s="6">
        <f t="shared" si="48"/>
        <v>0.7</v>
      </c>
      <c r="V3131" t="s">
        <v>95</v>
      </c>
    </row>
    <row r="3132" spans="1:22" hidden="1">
      <c r="A3132">
        <v>471</v>
      </c>
      <c r="B3132" s="30">
        <v>2</v>
      </c>
      <c r="C3132" s="30" t="s">
        <v>25</v>
      </c>
      <c r="D3132" s="30" t="s">
        <v>2</v>
      </c>
      <c r="E3132" s="30">
        <v>75</v>
      </c>
      <c r="F3132" s="30">
        <v>25</v>
      </c>
      <c r="G3132" s="30" t="s">
        <v>3318</v>
      </c>
      <c r="H3132" s="30" t="s">
        <v>587</v>
      </c>
      <c r="I3132" s="30">
        <v>1</v>
      </c>
      <c r="J3132" s="30">
        <v>0</v>
      </c>
      <c r="K3132" s="30">
        <v>0</v>
      </c>
      <c r="L3132" s="30">
        <v>0</v>
      </c>
      <c r="M3132" s="30" t="s">
        <v>1685</v>
      </c>
      <c r="N3132" s="30" t="s">
        <v>589</v>
      </c>
      <c r="O3132" s="22">
        <v>0</v>
      </c>
      <c r="P3132" s="22">
        <v>1</v>
      </c>
      <c r="Q3132" s="22">
        <v>0</v>
      </c>
      <c r="R3132">
        <f>IFERROR(IF(I3132=1,VLOOKUP(F3132,Lookup!$A$2:$B$15,2,FALSE),0),0.5)</f>
        <v>0.5</v>
      </c>
      <c r="S3132">
        <f>IF(K3132=1,1,IFERROR(IF(H3132="pass",VLOOKUP(F3132,[1]Lookup!$D$2:$E$26,2,FALSE),0),1.6))</f>
        <v>0</v>
      </c>
      <c r="T3132" s="6">
        <v>0</v>
      </c>
      <c r="U3132" s="6">
        <f t="shared" si="48"/>
        <v>0.5</v>
      </c>
      <c r="V3132" t="s">
        <v>39</v>
      </c>
    </row>
    <row r="3133" spans="1:22" hidden="1">
      <c r="A3133">
        <v>472</v>
      </c>
      <c r="B3133" s="30">
        <v>2</v>
      </c>
      <c r="C3133" s="30" t="s">
        <v>25</v>
      </c>
      <c r="D3133" s="30" t="s">
        <v>2</v>
      </c>
      <c r="E3133" s="30">
        <v>72</v>
      </c>
      <c r="F3133" s="30">
        <v>28</v>
      </c>
      <c r="G3133" s="30" t="s">
        <v>3319</v>
      </c>
      <c r="H3133" s="30" t="s">
        <v>587</v>
      </c>
      <c r="I3133" s="30">
        <v>1</v>
      </c>
      <c r="J3133" s="30">
        <v>0</v>
      </c>
      <c r="K3133" s="30">
        <v>0</v>
      </c>
      <c r="L3133" s="30">
        <v>0</v>
      </c>
      <c r="M3133" s="30" t="s">
        <v>1681</v>
      </c>
      <c r="N3133" s="30" t="s">
        <v>589</v>
      </c>
      <c r="O3133" s="22">
        <v>0</v>
      </c>
      <c r="P3133" s="22">
        <v>1</v>
      </c>
      <c r="Q3133" s="22">
        <v>0</v>
      </c>
      <c r="R3133">
        <f>IFERROR(IF(I3133=1,VLOOKUP(F3133,Lookup!$A$2:$B$15,2,FALSE),0),0.5)</f>
        <v>0.5</v>
      </c>
      <c r="S3133">
        <f>IF(K3133=1,1,IFERROR(IF(H3133="pass",VLOOKUP(F3133,[1]Lookup!$D$2:$E$26,2,FALSE),0),1.6))</f>
        <v>0</v>
      </c>
      <c r="T3133" s="6">
        <v>0</v>
      </c>
      <c r="U3133" s="6">
        <f t="shared" si="48"/>
        <v>0.5</v>
      </c>
      <c r="V3133" t="s">
        <v>108</v>
      </c>
    </row>
    <row r="3134" spans="1:22" hidden="1">
      <c r="A3134">
        <v>475</v>
      </c>
      <c r="B3134" s="30">
        <v>2</v>
      </c>
      <c r="C3134" s="30" t="s">
        <v>25</v>
      </c>
      <c r="D3134" s="30" t="s">
        <v>2</v>
      </c>
      <c r="E3134" s="30">
        <v>46</v>
      </c>
      <c r="F3134" s="30">
        <v>54</v>
      </c>
      <c r="G3134" s="30" t="s">
        <v>3322</v>
      </c>
      <c r="H3134" s="30" t="s">
        <v>587</v>
      </c>
      <c r="I3134" s="30">
        <v>0</v>
      </c>
      <c r="J3134" s="30">
        <v>1</v>
      </c>
      <c r="K3134" s="30">
        <v>0</v>
      </c>
      <c r="L3134" s="30">
        <v>0</v>
      </c>
      <c r="M3134" s="30" t="s">
        <v>1748</v>
      </c>
      <c r="N3134" s="30" t="s">
        <v>589</v>
      </c>
      <c r="O3134" s="22">
        <v>0</v>
      </c>
      <c r="P3134" s="22">
        <v>0</v>
      </c>
      <c r="Q3134" s="22">
        <v>0</v>
      </c>
      <c r="R3134">
        <f>IFERROR(IF(I3134=1,VLOOKUP(F3134,Lookup!$A$2:$B$15,2,FALSE),0),0.5)</f>
        <v>0</v>
      </c>
      <c r="S3134">
        <f>IF(K3134=1,1,IFERROR(IF(H3134="pass",VLOOKUP(F3134,[1]Lookup!$D$2:$E$26,2,FALSE),0),1.6))</f>
        <v>0</v>
      </c>
      <c r="T3134" s="6">
        <v>0</v>
      </c>
      <c r="U3134" s="6">
        <f t="shared" si="48"/>
        <v>0</v>
      </c>
      <c r="V3134" t="s">
        <v>109</v>
      </c>
    </row>
    <row r="3135" spans="1:22" hidden="1">
      <c r="A3135">
        <v>476</v>
      </c>
      <c r="B3135" s="30">
        <v>2</v>
      </c>
      <c r="C3135" s="30" t="s">
        <v>25</v>
      </c>
      <c r="D3135" s="30" t="s">
        <v>2</v>
      </c>
      <c r="E3135" s="30">
        <v>43</v>
      </c>
      <c r="F3135" s="30">
        <v>57</v>
      </c>
      <c r="G3135" s="30" t="s">
        <v>3323</v>
      </c>
      <c r="H3135" s="30" t="s">
        <v>587</v>
      </c>
      <c r="I3135" s="30">
        <v>1</v>
      </c>
      <c r="J3135" s="30">
        <v>0</v>
      </c>
      <c r="K3135" s="30">
        <v>0</v>
      </c>
      <c r="L3135" s="30">
        <v>0</v>
      </c>
      <c r="M3135" s="30" t="s">
        <v>1703</v>
      </c>
      <c r="N3135" s="30" t="s">
        <v>589</v>
      </c>
      <c r="O3135" s="22">
        <v>0</v>
      </c>
      <c r="P3135" s="22">
        <v>1</v>
      </c>
      <c r="Q3135" s="22">
        <v>0</v>
      </c>
      <c r="R3135">
        <f>IFERROR(IF(I3135=1,VLOOKUP(F3135,Lookup!$A$2:$B$15,2,FALSE),0),0.5)</f>
        <v>0.5</v>
      </c>
      <c r="S3135">
        <f>IF(K3135=1,1,IFERROR(IF(H3135="pass",VLOOKUP(F3135,[1]Lookup!$D$2:$E$26,2,FALSE),0),1.6))</f>
        <v>0</v>
      </c>
      <c r="T3135" s="6">
        <v>0</v>
      </c>
      <c r="U3135" s="6">
        <f t="shared" si="48"/>
        <v>0.5</v>
      </c>
      <c r="V3135" t="s">
        <v>110</v>
      </c>
    </row>
    <row r="3136" spans="1:22" hidden="1">
      <c r="A3136">
        <v>477</v>
      </c>
      <c r="B3136" s="30">
        <v>2</v>
      </c>
      <c r="C3136" s="30" t="s">
        <v>25</v>
      </c>
      <c r="D3136" s="30" t="s">
        <v>2</v>
      </c>
      <c r="E3136" s="30">
        <v>36</v>
      </c>
      <c r="F3136" s="30">
        <v>64</v>
      </c>
      <c r="G3136" s="30" t="s">
        <v>3324</v>
      </c>
      <c r="H3136" s="30" t="s">
        <v>587</v>
      </c>
      <c r="I3136" s="30">
        <v>1</v>
      </c>
      <c r="J3136" s="30">
        <v>0</v>
      </c>
      <c r="K3136" s="30">
        <v>0</v>
      </c>
      <c r="L3136" s="30">
        <v>0</v>
      </c>
      <c r="M3136" s="30" t="s">
        <v>1703</v>
      </c>
      <c r="N3136" s="30" t="s">
        <v>589</v>
      </c>
      <c r="O3136" s="22">
        <v>0</v>
      </c>
      <c r="P3136" s="22">
        <v>1</v>
      </c>
      <c r="Q3136" s="22">
        <v>0</v>
      </c>
      <c r="R3136">
        <f>IFERROR(IF(I3136=1,VLOOKUP(F3136,Lookup!$A$2:$B$15,2,FALSE),0),0.5)</f>
        <v>0.5</v>
      </c>
      <c r="S3136">
        <f>IF(K3136=1,1,IFERROR(IF(H3136="pass",VLOOKUP(F3136,[1]Lookup!$D$2:$E$26,2,FALSE),0),1.6))</f>
        <v>0</v>
      </c>
      <c r="T3136" s="6">
        <v>0</v>
      </c>
      <c r="U3136" s="6">
        <f t="shared" si="48"/>
        <v>0.5</v>
      </c>
      <c r="V3136" t="s">
        <v>110</v>
      </c>
    </row>
    <row r="3137" spans="1:22" hidden="1">
      <c r="A3137">
        <v>479</v>
      </c>
      <c r="B3137" s="30">
        <v>2</v>
      </c>
      <c r="C3137" s="30" t="s">
        <v>25</v>
      </c>
      <c r="D3137" s="30" t="s">
        <v>2</v>
      </c>
      <c r="E3137" s="30">
        <v>2</v>
      </c>
      <c r="F3137" s="30">
        <v>98</v>
      </c>
      <c r="G3137" s="30" t="s">
        <v>3326</v>
      </c>
      <c r="H3137" s="30" t="s">
        <v>2866</v>
      </c>
      <c r="I3137" s="30">
        <v>0</v>
      </c>
      <c r="J3137" s="30">
        <v>1</v>
      </c>
      <c r="K3137" s="30">
        <v>0</v>
      </c>
      <c r="L3137" s="30">
        <v>0</v>
      </c>
      <c r="M3137" s="30" t="s">
        <v>1683</v>
      </c>
      <c r="N3137" s="30" t="s">
        <v>589</v>
      </c>
      <c r="O3137" s="22">
        <v>0</v>
      </c>
      <c r="P3137" s="22">
        <v>0</v>
      </c>
      <c r="Q3137" s="22">
        <v>0</v>
      </c>
      <c r="R3137">
        <f>IFERROR(IF(I3137=1,VLOOKUP(F3137,Lookup!$A$2:$B$15,2,FALSE),0),0.5)</f>
        <v>0</v>
      </c>
      <c r="S3137">
        <f>IF(K3137=1,1,IFERROR(IF(H3137="pass",VLOOKUP(F3137,[1]Lookup!$D$2:$E$26,2,FALSE),0),1.6))</f>
        <v>0</v>
      </c>
      <c r="T3137" s="6">
        <v>0</v>
      </c>
      <c r="U3137" s="6">
        <f t="shared" si="48"/>
        <v>0</v>
      </c>
      <c r="V3137" t="s">
        <v>489</v>
      </c>
    </row>
    <row r="3138" spans="1:22" hidden="1">
      <c r="A3138">
        <v>482</v>
      </c>
      <c r="B3138" s="30">
        <v>2</v>
      </c>
      <c r="C3138" s="30" t="s">
        <v>2</v>
      </c>
      <c r="D3138" s="30" t="s">
        <v>25</v>
      </c>
      <c r="E3138" s="30">
        <v>87</v>
      </c>
      <c r="F3138" s="30">
        <v>13</v>
      </c>
      <c r="G3138" s="30" t="s">
        <v>3329</v>
      </c>
      <c r="H3138" s="30" t="s">
        <v>587</v>
      </c>
      <c r="I3138" s="30">
        <v>1</v>
      </c>
      <c r="J3138" s="30">
        <v>0</v>
      </c>
      <c r="K3138" s="30">
        <v>0</v>
      </c>
      <c r="L3138" s="30">
        <v>0</v>
      </c>
      <c r="M3138" s="30" t="s">
        <v>1137</v>
      </c>
      <c r="N3138" s="30" t="s">
        <v>589</v>
      </c>
      <c r="O3138" s="22">
        <v>0</v>
      </c>
      <c r="P3138" s="22">
        <v>1</v>
      </c>
      <c r="Q3138" s="22">
        <v>0</v>
      </c>
      <c r="R3138">
        <f>IFERROR(IF(I3138=1,VLOOKUP(F3138,Lookup!$A$2:$B$15,2,FALSE),0),0.5)</f>
        <v>0.5</v>
      </c>
      <c r="S3138">
        <f>IF(K3138=1,1,IFERROR(IF(H3138="pass",VLOOKUP(F3138,[1]Lookup!$D$2:$E$26,2,FALSE),0),1.6))</f>
        <v>0</v>
      </c>
      <c r="T3138" s="6">
        <v>0</v>
      </c>
      <c r="U3138" s="6">
        <f t="shared" si="48"/>
        <v>0.5</v>
      </c>
      <c r="V3138" t="s">
        <v>95</v>
      </c>
    </row>
    <row r="3139" spans="1:22" hidden="1">
      <c r="A3139">
        <v>485</v>
      </c>
      <c r="B3139" s="30">
        <v>2</v>
      </c>
      <c r="C3139" s="30" t="s">
        <v>2</v>
      </c>
      <c r="D3139" s="30" t="s">
        <v>25</v>
      </c>
      <c r="E3139" s="30">
        <v>74</v>
      </c>
      <c r="F3139" s="30">
        <v>26</v>
      </c>
      <c r="G3139" s="30" t="s">
        <v>3332</v>
      </c>
      <c r="H3139" s="30" t="s">
        <v>587</v>
      </c>
      <c r="I3139" s="30">
        <v>1</v>
      </c>
      <c r="J3139" s="30">
        <v>0</v>
      </c>
      <c r="K3139" s="30">
        <v>0</v>
      </c>
      <c r="L3139" s="30">
        <v>0</v>
      </c>
      <c r="M3139" s="30" t="s">
        <v>1160</v>
      </c>
      <c r="N3139" s="30" t="s">
        <v>589</v>
      </c>
      <c r="O3139" s="22">
        <v>0</v>
      </c>
      <c r="P3139" s="22">
        <v>1</v>
      </c>
      <c r="Q3139" s="22">
        <v>0</v>
      </c>
      <c r="R3139">
        <f>IFERROR(IF(I3139=1,VLOOKUP(F3139,Lookup!$A$2:$B$15,2,FALSE),0),0.5)</f>
        <v>0.5</v>
      </c>
      <c r="S3139">
        <f>IF(K3139=1,1,IFERROR(IF(H3139="pass",VLOOKUP(F3139,[1]Lookup!$D$2:$E$26,2,FALSE),0),1.6))</f>
        <v>0</v>
      </c>
      <c r="T3139" s="6">
        <v>0</v>
      </c>
      <c r="U3139" s="6">
        <f t="shared" ref="U3139:U3202" si="49">R3139+IF(S3139&gt;=3.2,S3139,IF(AND(S3139&lt;3.2,S3139&gt;=1.8),S3139*0.66+T3139*0.34,T3139))+K3139*0.4735*2</f>
        <v>0.5</v>
      </c>
      <c r="V3139" t="s">
        <v>180</v>
      </c>
    </row>
    <row r="3140" spans="1:22" hidden="1">
      <c r="A3140">
        <v>486</v>
      </c>
      <c r="B3140" s="30">
        <v>2</v>
      </c>
      <c r="C3140" s="30" t="s">
        <v>2</v>
      </c>
      <c r="D3140" s="30" t="s">
        <v>25</v>
      </c>
      <c r="E3140" s="30">
        <v>69</v>
      </c>
      <c r="F3140" s="30">
        <v>31</v>
      </c>
      <c r="G3140" s="30" t="s">
        <v>3333</v>
      </c>
      <c r="H3140" s="30" t="s">
        <v>587</v>
      </c>
      <c r="I3140" s="30">
        <v>1</v>
      </c>
      <c r="J3140" s="30">
        <v>0</v>
      </c>
      <c r="K3140" s="30">
        <v>0</v>
      </c>
      <c r="L3140" s="30">
        <v>0</v>
      </c>
      <c r="M3140" s="30" t="s">
        <v>1137</v>
      </c>
      <c r="N3140" s="30" t="s">
        <v>589</v>
      </c>
      <c r="O3140" s="22">
        <v>0</v>
      </c>
      <c r="P3140" s="22">
        <v>1</v>
      </c>
      <c r="Q3140" s="22">
        <v>0</v>
      </c>
      <c r="R3140">
        <f>IFERROR(IF(I3140=1,VLOOKUP(F3140,Lookup!$A$2:$B$15,2,FALSE),0),0.5)</f>
        <v>0.5</v>
      </c>
      <c r="S3140">
        <f>IF(K3140=1,1,IFERROR(IF(H3140="pass",VLOOKUP(F3140,[1]Lookup!$D$2:$E$26,2,FALSE),0),1.6))</f>
        <v>0</v>
      </c>
      <c r="T3140" s="6">
        <v>0</v>
      </c>
      <c r="U3140" s="6">
        <f t="shared" si="49"/>
        <v>0.5</v>
      </c>
      <c r="V3140" t="s">
        <v>95</v>
      </c>
    </row>
    <row r="3141" spans="1:22" hidden="1">
      <c r="A3141">
        <v>487</v>
      </c>
      <c r="B3141" s="30">
        <v>2</v>
      </c>
      <c r="C3141" s="30" t="s">
        <v>2</v>
      </c>
      <c r="D3141" s="30" t="s">
        <v>25</v>
      </c>
      <c r="E3141" s="30">
        <v>65</v>
      </c>
      <c r="F3141" s="30">
        <v>35</v>
      </c>
      <c r="G3141" s="30" t="s">
        <v>3334</v>
      </c>
      <c r="H3141" s="30" t="s">
        <v>587</v>
      </c>
      <c r="I3141" s="30">
        <v>1</v>
      </c>
      <c r="J3141" s="30">
        <v>0</v>
      </c>
      <c r="K3141" s="30">
        <v>0</v>
      </c>
      <c r="L3141" s="30">
        <v>0</v>
      </c>
      <c r="M3141" s="30" t="s">
        <v>1137</v>
      </c>
      <c r="N3141" s="30" t="s">
        <v>589</v>
      </c>
      <c r="O3141" s="22">
        <v>0</v>
      </c>
      <c r="P3141" s="22">
        <v>1</v>
      </c>
      <c r="Q3141" s="22">
        <v>0</v>
      </c>
      <c r="R3141">
        <f>IFERROR(IF(I3141=1,VLOOKUP(F3141,Lookup!$A$2:$B$15,2,FALSE),0),0.5)</f>
        <v>0.5</v>
      </c>
      <c r="S3141">
        <f>IF(K3141=1,1,IFERROR(IF(H3141="pass",VLOOKUP(F3141,[1]Lookup!$D$2:$E$26,2,FALSE),0),1.6))</f>
        <v>0</v>
      </c>
      <c r="T3141" s="6">
        <v>0</v>
      </c>
      <c r="U3141" s="6">
        <f t="shared" si="49"/>
        <v>0.5</v>
      </c>
      <c r="V3141" t="s">
        <v>95</v>
      </c>
    </row>
    <row r="3142" spans="1:22" hidden="1">
      <c r="A3142">
        <v>491</v>
      </c>
      <c r="B3142" s="30">
        <v>2</v>
      </c>
      <c r="C3142" s="30" t="s">
        <v>2</v>
      </c>
      <c r="D3142" s="30" t="s">
        <v>25</v>
      </c>
      <c r="E3142" s="30">
        <v>41</v>
      </c>
      <c r="F3142" s="30">
        <v>59</v>
      </c>
      <c r="G3142" s="30" t="s">
        <v>3338</v>
      </c>
      <c r="H3142" s="30" t="s">
        <v>587</v>
      </c>
      <c r="I3142" s="30">
        <v>1</v>
      </c>
      <c r="J3142" s="30">
        <v>0</v>
      </c>
      <c r="K3142" s="30">
        <v>0</v>
      </c>
      <c r="L3142" s="30">
        <v>0</v>
      </c>
      <c r="M3142" s="30" t="s">
        <v>1160</v>
      </c>
      <c r="N3142" s="30" t="s">
        <v>589</v>
      </c>
      <c r="O3142" s="22">
        <v>0</v>
      </c>
      <c r="P3142" s="22">
        <v>1</v>
      </c>
      <c r="Q3142" s="22">
        <v>0</v>
      </c>
      <c r="R3142">
        <f>IFERROR(IF(I3142=1,VLOOKUP(F3142,Lookup!$A$2:$B$15,2,FALSE),0),0.5)</f>
        <v>0.5</v>
      </c>
      <c r="S3142">
        <f>IF(K3142=1,1,IFERROR(IF(H3142="pass",VLOOKUP(F3142,[1]Lookup!$D$2:$E$26,2,FALSE),0),1.6))</f>
        <v>0</v>
      </c>
      <c r="T3142" s="6">
        <v>0</v>
      </c>
      <c r="U3142" s="6">
        <f t="shared" si="49"/>
        <v>0.5</v>
      </c>
      <c r="V3142" t="s">
        <v>180</v>
      </c>
    </row>
    <row r="3143" spans="1:22" hidden="1">
      <c r="A3143">
        <v>492</v>
      </c>
      <c r="B3143" s="30">
        <v>2</v>
      </c>
      <c r="C3143" s="30" t="s">
        <v>20</v>
      </c>
      <c r="D3143" s="30" t="s">
        <v>27</v>
      </c>
      <c r="E3143" s="30">
        <v>83</v>
      </c>
      <c r="F3143" s="30">
        <v>17</v>
      </c>
      <c r="G3143" s="30" t="s">
        <v>3339</v>
      </c>
      <c r="H3143" s="30" t="s">
        <v>587</v>
      </c>
      <c r="I3143" s="30">
        <v>1</v>
      </c>
      <c r="J3143" s="30">
        <v>0</v>
      </c>
      <c r="K3143" s="30">
        <v>0</v>
      </c>
      <c r="L3143" s="30">
        <v>0</v>
      </c>
      <c r="M3143" s="30" t="s">
        <v>1578</v>
      </c>
      <c r="N3143" s="30" t="s">
        <v>589</v>
      </c>
      <c r="O3143" s="22">
        <v>0</v>
      </c>
      <c r="P3143" s="22">
        <v>1</v>
      </c>
      <c r="Q3143" s="22">
        <v>0</v>
      </c>
      <c r="R3143">
        <f>IFERROR(IF(I3143=1,VLOOKUP(F3143,Lookup!$A$2:$B$15,2,FALSE),0),0.5)</f>
        <v>0.5</v>
      </c>
      <c r="S3143">
        <f>IF(K3143=1,1,IFERROR(IF(H3143="pass",VLOOKUP(F3143,[1]Lookup!$D$2:$E$26,2,FALSE),0),1.6))</f>
        <v>0</v>
      </c>
      <c r="T3143" s="6">
        <v>0</v>
      </c>
      <c r="U3143" s="6">
        <f t="shared" si="49"/>
        <v>0.5</v>
      </c>
      <c r="V3143" t="s">
        <v>120</v>
      </c>
    </row>
    <row r="3144" spans="1:22" hidden="1">
      <c r="A3144">
        <v>496</v>
      </c>
      <c r="B3144" s="30">
        <v>2</v>
      </c>
      <c r="C3144" s="30" t="s">
        <v>20</v>
      </c>
      <c r="D3144" s="30" t="s">
        <v>27</v>
      </c>
      <c r="E3144" s="30">
        <v>51</v>
      </c>
      <c r="F3144" s="30">
        <v>49</v>
      </c>
      <c r="G3144" s="30" t="s">
        <v>3343</v>
      </c>
      <c r="H3144" s="30" t="s">
        <v>587</v>
      </c>
      <c r="I3144" s="30">
        <v>1</v>
      </c>
      <c r="J3144" s="30">
        <v>0</v>
      </c>
      <c r="K3144" s="30">
        <v>0</v>
      </c>
      <c r="L3144" s="30">
        <v>0</v>
      </c>
      <c r="M3144" s="30" t="s">
        <v>1578</v>
      </c>
      <c r="N3144" s="30" t="s">
        <v>589</v>
      </c>
      <c r="O3144" s="22">
        <v>0</v>
      </c>
      <c r="P3144" s="22">
        <v>1</v>
      </c>
      <c r="Q3144" s="22">
        <v>0</v>
      </c>
      <c r="R3144">
        <f>IFERROR(IF(I3144=1,VLOOKUP(F3144,Lookup!$A$2:$B$15,2,FALSE),0),0.5)</f>
        <v>0.5</v>
      </c>
      <c r="S3144">
        <f>IF(K3144=1,1,IFERROR(IF(H3144="pass",VLOOKUP(F3144,[1]Lookup!$D$2:$E$26,2,FALSE),0),1.6))</f>
        <v>0</v>
      </c>
      <c r="T3144" s="6">
        <v>0</v>
      </c>
      <c r="U3144" s="6">
        <f t="shared" si="49"/>
        <v>0.5</v>
      </c>
      <c r="V3144" t="s">
        <v>120</v>
      </c>
    </row>
    <row r="3145" spans="1:22" hidden="1">
      <c r="A3145">
        <v>497</v>
      </c>
      <c r="B3145" s="30">
        <v>2</v>
      </c>
      <c r="C3145" s="30" t="s">
        <v>20</v>
      </c>
      <c r="D3145" s="30" t="s">
        <v>27</v>
      </c>
      <c r="E3145" s="30">
        <v>47</v>
      </c>
      <c r="F3145" s="30">
        <v>53</v>
      </c>
      <c r="G3145" s="30" t="s">
        <v>3344</v>
      </c>
      <c r="H3145" s="30" t="s">
        <v>2866</v>
      </c>
      <c r="I3145" s="30">
        <v>0</v>
      </c>
      <c r="J3145" s="30">
        <v>1</v>
      </c>
      <c r="K3145" s="30">
        <v>0</v>
      </c>
      <c r="L3145" s="30">
        <v>0</v>
      </c>
      <c r="M3145" s="30" t="s">
        <v>1538</v>
      </c>
      <c r="N3145" s="30" t="s">
        <v>589</v>
      </c>
      <c r="O3145" s="22">
        <v>0</v>
      </c>
      <c r="P3145" s="22">
        <v>0</v>
      </c>
      <c r="Q3145" s="22">
        <v>0</v>
      </c>
      <c r="R3145">
        <f>IFERROR(IF(I3145=1,VLOOKUP(F3145,Lookup!$A$2:$B$15,2,FALSE),0),0.5)</f>
        <v>0</v>
      </c>
      <c r="S3145">
        <f>IF(K3145=1,1,IFERROR(IF(H3145="pass",VLOOKUP(F3145,[1]Lookup!$D$2:$E$26,2,FALSE),0),1.6))</f>
        <v>0</v>
      </c>
      <c r="T3145" s="6">
        <v>0</v>
      </c>
      <c r="U3145" s="6">
        <f t="shared" si="49"/>
        <v>0</v>
      </c>
      <c r="V3145" t="s">
        <v>132</v>
      </c>
    </row>
    <row r="3146" spans="1:22" hidden="1">
      <c r="A3146">
        <v>501</v>
      </c>
      <c r="B3146" s="30">
        <v>2</v>
      </c>
      <c r="C3146" s="30" t="s">
        <v>20</v>
      </c>
      <c r="D3146" s="30" t="s">
        <v>27</v>
      </c>
      <c r="E3146" s="30">
        <v>22</v>
      </c>
      <c r="F3146" s="30">
        <v>78</v>
      </c>
      <c r="G3146" s="30" t="s">
        <v>3349</v>
      </c>
      <c r="H3146" s="30" t="s">
        <v>587</v>
      </c>
      <c r="I3146" s="30">
        <v>1</v>
      </c>
      <c r="J3146" s="30">
        <v>0</v>
      </c>
      <c r="K3146" s="30">
        <v>0</v>
      </c>
      <c r="L3146" s="30">
        <v>0</v>
      </c>
      <c r="M3146" s="30" t="s">
        <v>1578</v>
      </c>
      <c r="N3146" s="30" t="s">
        <v>589</v>
      </c>
      <c r="O3146" s="22">
        <v>0</v>
      </c>
      <c r="P3146" s="22">
        <v>1</v>
      </c>
      <c r="Q3146" s="22">
        <v>0</v>
      </c>
      <c r="R3146">
        <f>IFERROR(IF(I3146=1,VLOOKUP(F3146,Lookup!$A$2:$B$15,2,FALSE),0),0.5)</f>
        <v>0.5</v>
      </c>
      <c r="S3146">
        <f>IF(K3146=1,1,IFERROR(IF(H3146="pass",VLOOKUP(F3146,[1]Lookup!$D$2:$E$26,2,FALSE),0),1.6))</f>
        <v>0</v>
      </c>
      <c r="T3146" s="6">
        <v>0</v>
      </c>
      <c r="U3146" s="6">
        <f t="shared" si="49"/>
        <v>0.5</v>
      </c>
      <c r="V3146" t="s">
        <v>120</v>
      </c>
    </row>
    <row r="3147" spans="1:22" hidden="1">
      <c r="A3147">
        <v>502</v>
      </c>
      <c r="B3147" s="30">
        <v>2</v>
      </c>
      <c r="C3147" s="30" t="s">
        <v>20</v>
      </c>
      <c r="D3147" s="30" t="s">
        <v>27</v>
      </c>
      <c r="E3147" s="30">
        <v>20</v>
      </c>
      <c r="F3147" s="30">
        <v>80</v>
      </c>
      <c r="G3147" s="30" t="s">
        <v>3350</v>
      </c>
      <c r="H3147" s="30" t="s">
        <v>587</v>
      </c>
      <c r="I3147" s="30">
        <v>1</v>
      </c>
      <c r="J3147" s="30">
        <v>0</v>
      </c>
      <c r="K3147" s="30">
        <v>0</v>
      </c>
      <c r="L3147" s="30">
        <v>0</v>
      </c>
      <c r="M3147" s="30" t="s">
        <v>1538</v>
      </c>
      <c r="N3147" s="30" t="s">
        <v>589</v>
      </c>
      <c r="O3147" s="22">
        <v>0</v>
      </c>
      <c r="P3147" s="22">
        <v>1</v>
      </c>
      <c r="Q3147" s="22">
        <v>0</v>
      </c>
      <c r="R3147">
        <f>IFERROR(IF(I3147=1,VLOOKUP(F3147,Lookup!$A$2:$B$15,2,FALSE),0),0.5)</f>
        <v>0.5</v>
      </c>
      <c r="S3147">
        <f>IF(K3147=1,1,IFERROR(IF(H3147="pass",VLOOKUP(F3147,[1]Lookup!$D$2:$E$26,2,FALSE),0),1.6))</f>
        <v>0</v>
      </c>
      <c r="T3147" s="6">
        <v>0</v>
      </c>
      <c r="U3147" s="6">
        <f t="shared" si="49"/>
        <v>0.5</v>
      </c>
      <c r="V3147" t="s">
        <v>132</v>
      </c>
    </row>
    <row r="3148" spans="1:22" hidden="1">
      <c r="A3148">
        <v>504</v>
      </c>
      <c r="B3148" s="30">
        <v>2</v>
      </c>
      <c r="C3148" s="30" t="s">
        <v>27</v>
      </c>
      <c r="D3148" s="30" t="s">
        <v>20</v>
      </c>
      <c r="E3148" s="30">
        <v>75</v>
      </c>
      <c r="F3148" s="30">
        <v>25</v>
      </c>
      <c r="G3148" s="30" t="s">
        <v>3352</v>
      </c>
      <c r="H3148" s="30" t="s">
        <v>587</v>
      </c>
      <c r="I3148" s="30">
        <v>1</v>
      </c>
      <c r="J3148" s="30">
        <v>0</v>
      </c>
      <c r="K3148" s="30">
        <v>0</v>
      </c>
      <c r="L3148" s="30">
        <v>0</v>
      </c>
      <c r="M3148" s="30" t="s">
        <v>1289</v>
      </c>
      <c r="N3148" s="30" t="s">
        <v>589</v>
      </c>
      <c r="O3148" s="22">
        <v>0</v>
      </c>
      <c r="P3148" s="22">
        <v>1</v>
      </c>
      <c r="Q3148" s="22">
        <v>0</v>
      </c>
      <c r="R3148">
        <f>IFERROR(IF(I3148=1,VLOOKUP(F3148,Lookup!$A$2:$B$15,2,FALSE),0),0.5)</f>
        <v>0.5</v>
      </c>
      <c r="S3148">
        <f>IF(K3148=1,1,IFERROR(IF(H3148="pass",VLOOKUP(F3148,[1]Lookup!$D$2:$E$26,2,FALSE),0),1.6))</f>
        <v>0</v>
      </c>
      <c r="T3148" s="6">
        <v>0</v>
      </c>
      <c r="U3148" s="6">
        <f t="shared" si="49"/>
        <v>0.5</v>
      </c>
      <c r="V3148" t="s">
        <v>142</v>
      </c>
    </row>
    <row r="3149" spans="1:22" hidden="1">
      <c r="A3149">
        <v>506</v>
      </c>
      <c r="B3149" s="30">
        <v>2</v>
      </c>
      <c r="C3149" s="30" t="s">
        <v>27</v>
      </c>
      <c r="D3149" s="30" t="s">
        <v>20</v>
      </c>
      <c r="E3149" s="30">
        <v>69</v>
      </c>
      <c r="F3149" s="30">
        <v>31</v>
      </c>
      <c r="G3149" s="30" t="s">
        <v>3354</v>
      </c>
      <c r="H3149" s="30" t="s">
        <v>2866</v>
      </c>
      <c r="I3149" s="30">
        <v>0</v>
      </c>
      <c r="J3149" s="30">
        <v>1</v>
      </c>
      <c r="K3149" s="30">
        <v>0</v>
      </c>
      <c r="L3149" s="30">
        <v>0</v>
      </c>
      <c r="M3149" s="30" t="s">
        <v>1306</v>
      </c>
      <c r="N3149" s="30" t="s">
        <v>589</v>
      </c>
      <c r="O3149" s="22">
        <v>0</v>
      </c>
      <c r="P3149" s="22">
        <v>0</v>
      </c>
      <c r="Q3149" s="22">
        <v>0</v>
      </c>
      <c r="R3149">
        <f>IFERROR(IF(I3149=1,VLOOKUP(F3149,Lookup!$A$2:$B$15,2,FALSE),0),0.5)</f>
        <v>0</v>
      </c>
      <c r="S3149">
        <f>IF(K3149=1,1,IFERROR(IF(H3149="pass",VLOOKUP(F3149,[1]Lookup!$D$2:$E$26,2,FALSE),0),1.6))</f>
        <v>0</v>
      </c>
      <c r="T3149" s="6">
        <v>0</v>
      </c>
      <c r="U3149" s="6">
        <f t="shared" si="49"/>
        <v>0</v>
      </c>
      <c r="V3149" t="s">
        <v>179</v>
      </c>
    </row>
    <row r="3150" spans="1:22" hidden="1">
      <c r="A3150">
        <v>507</v>
      </c>
      <c r="B3150" s="30">
        <v>2</v>
      </c>
      <c r="C3150" s="30" t="s">
        <v>27</v>
      </c>
      <c r="D3150" s="30" t="s">
        <v>20</v>
      </c>
      <c r="E3150" s="30">
        <v>64</v>
      </c>
      <c r="F3150" s="30">
        <v>36</v>
      </c>
      <c r="G3150" s="30" t="s">
        <v>3355</v>
      </c>
      <c r="H3150" s="30" t="s">
        <v>587</v>
      </c>
      <c r="I3150" s="30">
        <v>1</v>
      </c>
      <c r="J3150" s="30">
        <v>0</v>
      </c>
      <c r="K3150" s="30">
        <v>0</v>
      </c>
      <c r="L3150" s="30">
        <v>0</v>
      </c>
      <c r="M3150" s="30" t="s">
        <v>1289</v>
      </c>
      <c r="N3150" s="30" t="s">
        <v>589</v>
      </c>
      <c r="O3150" s="22">
        <v>0</v>
      </c>
      <c r="P3150" s="22">
        <v>1</v>
      </c>
      <c r="Q3150" s="22">
        <v>0</v>
      </c>
      <c r="R3150">
        <f>IFERROR(IF(I3150=1,VLOOKUP(F3150,Lookup!$A$2:$B$15,2,FALSE),0),0.5)</f>
        <v>0.5</v>
      </c>
      <c r="S3150">
        <f>IF(K3150=1,1,IFERROR(IF(H3150="pass",VLOOKUP(F3150,[1]Lookup!$D$2:$E$26,2,FALSE),0),1.6))</f>
        <v>0</v>
      </c>
      <c r="T3150" s="6">
        <v>0</v>
      </c>
      <c r="U3150" s="6">
        <f t="shared" si="49"/>
        <v>0.5</v>
      </c>
      <c r="V3150" t="s">
        <v>142</v>
      </c>
    </row>
    <row r="3151" spans="1:22" hidden="1">
      <c r="A3151">
        <v>510</v>
      </c>
      <c r="B3151" s="30">
        <v>2</v>
      </c>
      <c r="C3151" s="30" t="s">
        <v>27</v>
      </c>
      <c r="D3151" s="30" t="s">
        <v>20</v>
      </c>
      <c r="E3151" s="30">
        <v>32</v>
      </c>
      <c r="F3151" s="30">
        <v>68</v>
      </c>
      <c r="G3151" s="30" t="s">
        <v>3358</v>
      </c>
      <c r="H3151" s="30" t="s">
        <v>587</v>
      </c>
      <c r="I3151" s="30">
        <v>1</v>
      </c>
      <c r="J3151" s="30">
        <v>0</v>
      </c>
      <c r="K3151" s="30">
        <v>0</v>
      </c>
      <c r="L3151" s="30">
        <v>0</v>
      </c>
      <c r="M3151" s="30" t="s">
        <v>1294</v>
      </c>
      <c r="N3151" s="30" t="s">
        <v>589</v>
      </c>
      <c r="O3151" s="22">
        <v>0</v>
      </c>
      <c r="P3151" s="22">
        <v>1</v>
      </c>
      <c r="Q3151" s="22">
        <v>0</v>
      </c>
      <c r="R3151">
        <f>IFERROR(IF(I3151=1,VLOOKUP(F3151,Lookup!$A$2:$B$15,2,FALSE),0),0.5)</f>
        <v>0.5</v>
      </c>
      <c r="S3151">
        <f>IF(K3151=1,1,IFERROR(IF(H3151="pass",VLOOKUP(F3151,[1]Lookup!$D$2:$E$26,2,FALSE),0),1.6))</f>
        <v>0</v>
      </c>
      <c r="T3151" s="6">
        <v>0</v>
      </c>
      <c r="U3151" s="6">
        <f t="shared" si="49"/>
        <v>0.5</v>
      </c>
      <c r="V3151" t="s">
        <v>498</v>
      </c>
    </row>
    <row r="3152" spans="1:22" hidden="1">
      <c r="A3152">
        <v>511</v>
      </c>
      <c r="B3152" s="30">
        <v>2</v>
      </c>
      <c r="C3152" s="30" t="s">
        <v>27</v>
      </c>
      <c r="D3152" s="30" t="s">
        <v>20</v>
      </c>
      <c r="E3152" s="30">
        <v>23</v>
      </c>
      <c r="F3152" s="30">
        <v>77</v>
      </c>
      <c r="G3152" s="30" t="s">
        <v>3359</v>
      </c>
      <c r="H3152" s="30" t="s">
        <v>587</v>
      </c>
      <c r="I3152" s="30">
        <v>1</v>
      </c>
      <c r="J3152" s="30">
        <v>0</v>
      </c>
      <c r="K3152" s="30">
        <v>0</v>
      </c>
      <c r="L3152" s="30">
        <v>0</v>
      </c>
      <c r="M3152" s="30" t="s">
        <v>1294</v>
      </c>
      <c r="N3152" s="30" t="s">
        <v>589</v>
      </c>
      <c r="O3152" s="22">
        <v>0</v>
      </c>
      <c r="P3152" s="22">
        <v>1</v>
      </c>
      <c r="Q3152" s="22">
        <v>0</v>
      </c>
      <c r="R3152">
        <f>IFERROR(IF(I3152=1,VLOOKUP(F3152,Lookup!$A$2:$B$15,2,FALSE),0),0.5)</f>
        <v>0.5</v>
      </c>
      <c r="S3152">
        <f>IF(K3152=1,1,IFERROR(IF(H3152="pass",VLOOKUP(F3152,[1]Lookup!$D$2:$E$26,2,FALSE),0),1.6))</f>
        <v>0</v>
      </c>
      <c r="T3152" s="6">
        <v>0</v>
      </c>
      <c r="U3152" s="6">
        <f t="shared" si="49"/>
        <v>0.5</v>
      </c>
      <c r="V3152" t="s">
        <v>498</v>
      </c>
    </row>
    <row r="3153" spans="1:22" hidden="1">
      <c r="A3153">
        <v>513</v>
      </c>
      <c r="B3153" s="30">
        <v>2</v>
      </c>
      <c r="C3153" s="30" t="s">
        <v>27</v>
      </c>
      <c r="D3153" s="30" t="s">
        <v>20</v>
      </c>
      <c r="E3153" s="30">
        <v>12</v>
      </c>
      <c r="F3153" s="30">
        <v>88</v>
      </c>
      <c r="G3153" s="30" t="s">
        <v>3361</v>
      </c>
      <c r="H3153" s="30" t="s">
        <v>587</v>
      </c>
      <c r="I3153" s="30">
        <v>1</v>
      </c>
      <c r="J3153" s="30">
        <v>0</v>
      </c>
      <c r="K3153" s="30">
        <v>0</v>
      </c>
      <c r="L3153" s="30">
        <v>0</v>
      </c>
      <c r="M3153" s="30" t="s">
        <v>1289</v>
      </c>
      <c r="N3153" s="30" t="s">
        <v>589</v>
      </c>
      <c r="O3153" s="22">
        <v>0</v>
      </c>
      <c r="P3153" s="22">
        <v>1</v>
      </c>
      <c r="Q3153" s="22">
        <v>0</v>
      </c>
      <c r="R3153">
        <f>IFERROR(IF(I3153=1,VLOOKUP(F3153,Lookup!$A$2:$B$15,2,FALSE),0),0.5)</f>
        <v>0.7</v>
      </c>
      <c r="S3153">
        <f>IF(K3153=1,1,IFERROR(IF(H3153="pass",VLOOKUP(F3153,[1]Lookup!$D$2:$E$26,2,FALSE),0),1.6))</f>
        <v>0</v>
      </c>
      <c r="T3153" s="6">
        <v>0</v>
      </c>
      <c r="U3153" s="6">
        <f t="shared" si="49"/>
        <v>0.7</v>
      </c>
      <c r="V3153" t="s">
        <v>142</v>
      </c>
    </row>
    <row r="3154" spans="1:22" hidden="1">
      <c r="A3154">
        <v>520</v>
      </c>
      <c r="B3154" s="30">
        <v>2</v>
      </c>
      <c r="C3154" s="30" t="s">
        <v>27</v>
      </c>
      <c r="D3154" s="30" t="s">
        <v>20</v>
      </c>
      <c r="E3154" s="30">
        <v>60</v>
      </c>
      <c r="F3154" s="30">
        <v>40</v>
      </c>
      <c r="G3154" s="30" t="s">
        <v>3368</v>
      </c>
      <c r="H3154" s="30" t="s">
        <v>587</v>
      </c>
      <c r="I3154" s="30">
        <v>1</v>
      </c>
      <c r="J3154" s="30">
        <v>0</v>
      </c>
      <c r="K3154" s="30">
        <v>0</v>
      </c>
      <c r="L3154" s="30">
        <v>0</v>
      </c>
      <c r="M3154" s="30" t="s">
        <v>1294</v>
      </c>
      <c r="N3154" s="30" t="s">
        <v>589</v>
      </c>
      <c r="O3154" s="22">
        <v>0</v>
      </c>
      <c r="P3154" s="22">
        <v>1</v>
      </c>
      <c r="Q3154" s="22">
        <v>0</v>
      </c>
      <c r="R3154">
        <f>IFERROR(IF(I3154=1,VLOOKUP(F3154,Lookup!$A$2:$B$15,2,FALSE),0),0.5)</f>
        <v>0.5</v>
      </c>
      <c r="S3154">
        <f>IF(K3154=1,1,IFERROR(IF(H3154="pass",VLOOKUP(F3154,[1]Lookup!$D$2:$E$26,2,FALSE),0),1.6))</f>
        <v>0</v>
      </c>
      <c r="T3154" s="6">
        <v>0</v>
      </c>
      <c r="U3154" s="6">
        <f t="shared" si="49"/>
        <v>0.5</v>
      </c>
      <c r="V3154" t="s">
        <v>498</v>
      </c>
    </row>
    <row r="3155" spans="1:22" hidden="1">
      <c r="A3155">
        <v>521</v>
      </c>
      <c r="B3155" s="30">
        <v>2</v>
      </c>
      <c r="C3155" s="30" t="s">
        <v>27</v>
      </c>
      <c r="D3155" s="30" t="s">
        <v>20</v>
      </c>
      <c r="E3155" s="30">
        <v>53</v>
      </c>
      <c r="F3155" s="30">
        <v>47</v>
      </c>
      <c r="G3155" s="30" t="s">
        <v>3369</v>
      </c>
      <c r="H3155" s="30" t="s">
        <v>587</v>
      </c>
      <c r="I3155" s="30">
        <v>1</v>
      </c>
      <c r="J3155" s="30">
        <v>0</v>
      </c>
      <c r="K3155" s="30">
        <v>0</v>
      </c>
      <c r="L3155" s="30">
        <v>0</v>
      </c>
      <c r="M3155" s="30" t="s">
        <v>1294</v>
      </c>
      <c r="N3155" s="30" t="s">
        <v>589</v>
      </c>
      <c r="O3155" s="22">
        <v>0</v>
      </c>
      <c r="P3155" s="22">
        <v>1</v>
      </c>
      <c r="Q3155" s="22">
        <v>0</v>
      </c>
      <c r="R3155">
        <f>IFERROR(IF(I3155=1,VLOOKUP(F3155,Lookup!$A$2:$B$15,2,FALSE),0),0.5)</f>
        <v>0.5</v>
      </c>
      <c r="S3155">
        <f>IF(K3155=1,1,IFERROR(IF(H3155="pass",VLOOKUP(F3155,[1]Lookup!$D$2:$E$26,2,FALSE),0),1.6))</f>
        <v>0</v>
      </c>
      <c r="T3155" s="6">
        <v>0</v>
      </c>
      <c r="U3155" s="6">
        <f t="shared" si="49"/>
        <v>0.5</v>
      </c>
      <c r="V3155" t="s">
        <v>498</v>
      </c>
    </row>
    <row r="3156" spans="1:22" hidden="1">
      <c r="A3156">
        <v>524</v>
      </c>
      <c r="B3156" s="30">
        <v>2</v>
      </c>
      <c r="C3156" s="30" t="s">
        <v>20</v>
      </c>
      <c r="D3156" s="30" t="s">
        <v>27</v>
      </c>
      <c r="E3156" s="30">
        <v>72</v>
      </c>
      <c r="F3156" s="30">
        <v>28</v>
      </c>
      <c r="G3156" s="30" t="s">
        <v>3372</v>
      </c>
      <c r="H3156" s="30" t="s">
        <v>587</v>
      </c>
      <c r="I3156" s="30">
        <v>1</v>
      </c>
      <c r="J3156" s="30">
        <v>0</v>
      </c>
      <c r="K3156" s="30">
        <v>0</v>
      </c>
      <c r="L3156" s="30">
        <v>0</v>
      </c>
      <c r="M3156" s="30" t="s">
        <v>1578</v>
      </c>
      <c r="N3156" s="30" t="s">
        <v>589</v>
      </c>
      <c r="O3156" s="22">
        <v>0</v>
      </c>
      <c r="P3156" s="22">
        <v>1</v>
      </c>
      <c r="Q3156" s="22">
        <v>0</v>
      </c>
      <c r="R3156">
        <f>IFERROR(IF(I3156=1,VLOOKUP(F3156,Lookup!$A$2:$B$15,2,FALSE),0),0.5)</f>
        <v>0.5</v>
      </c>
      <c r="S3156">
        <f>IF(K3156=1,1,IFERROR(IF(H3156="pass",VLOOKUP(F3156,[1]Lookup!$D$2:$E$26,2,FALSE),0),1.6))</f>
        <v>0</v>
      </c>
      <c r="T3156" s="6">
        <v>0</v>
      </c>
      <c r="U3156" s="6">
        <f t="shared" si="49"/>
        <v>0.5</v>
      </c>
      <c r="V3156" t="s">
        <v>120</v>
      </c>
    </row>
    <row r="3157" spans="1:22" hidden="1">
      <c r="A3157">
        <v>525</v>
      </c>
      <c r="B3157" s="30">
        <v>2</v>
      </c>
      <c r="C3157" s="30" t="s">
        <v>20</v>
      </c>
      <c r="D3157" s="30" t="s">
        <v>27</v>
      </c>
      <c r="E3157" s="30">
        <v>66</v>
      </c>
      <c r="F3157" s="30">
        <v>34</v>
      </c>
      <c r="G3157" s="30" t="s">
        <v>3373</v>
      </c>
      <c r="H3157" s="30" t="s">
        <v>587</v>
      </c>
      <c r="I3157" s="30">
        <v>1</v>
      </c>
      <c r="J3157" s="30">
        <v>0</v>
      </c>
      <c r="K3157" s="30">
        <v>0</v>
      </c>
      <c r="L3157" s="30">
        <v>0</v>
      </c>
      <c r="M3157" s="30" t="s">
        <v>1578</v>
      </c>
      <c r="N3157" s="30" t="s">
        <v>589</v>
      </c>
      <c r="O3157" s="22">
        <v>0</v>
      </c>
      <c r="P3157" s="22">
        <v>1</v>
      </c>
      <c r="Q3157" s="22">
        <v>0</v>
      </c>
      <c r="R3157">
        <f>IFERROR(IF(I3157=1,VLOOKUP(F3157,Lookup!$A$2:$B$15,2,FALSE),0),0.5)</f>
        <v>0.5</v>
      </c>
      <c r="S3157">
        <f>IF(K3157=1,1,IFERROR(IF(H3157="pass",VLOOKUP(F3157,[1]Lookup!$D$2:$E$26,2,FALSE),0),1.6))</f>
        <v>0</v>
      </c>
      <c r="T3157" s="6">
        <v>0</v>
      </c>
      <c r="U3157" s="6">
        <f t="shared" si="49"/>
        <v>0.5</v>
      </c>
      <c r="V3157" t="s">
        <v>120</v>
      </c>
    </row>
    <row r="3158" spans="1:22" hidden="1">
      <c r="A3158">
        <v>526</v>
      </c>
      <c r="B3158" s="30">
        <v>2</v>
      </c>
      <c r="C3158" s="30" t="s">
        <v>20</v>
      </c>
      <c r="D3158" s="30" t="s">
        <v>27</v>
      </c>
      <c r="E3158" s="30">
        <v>64</v>
      </c>
      <c r="F3158" s="30">
        <v>36</v>
      </c>
      <c r="G3158" s="30" t="s">
        <v>3374</v>
      </c>
      <c r="H3158" s="30" t="s">
        <v>2866</v>
      </c>
      <c r="I3158" s="30">
        <v>0</v>
      </c>
      <c r="J3158" s="30">
        <v>1</v>
      </c>
      <c r="K3158" s="30">
        <v>0</v>
      </c>
      <c r="L3158" s="30">
        <v>0</v>
      </c>
      <c r="M3158" s="30" t="s">
        <v>1536</v>
      </c>
      <c r="N3158" s="30">
        <v>36</v>
      </c>
      <c r="O3158" s="22">
        <v>36</v>
      </c>
      <c r="P3158" s="22">
        <v>0</v>
      </c>
      <c r="Q3158" s="22">
        <v>0</v>
      </c>
      <c r="R3158">
        <f>IFERROR(IF(I3158=1,VLOOKUP(F3158,Lookup!$A$2:$B$15,2,FALSE),0),0.5)</f>
        <v>0</v>
      </c>
      <c r="S3158">
        <f>IF(K3158=1,1,IFERROR(IF(H3158="pass",VLOOKUP(F3158,[1]Lookup!$D$2:$E$26,2,FALSE),0),1.6))</f>
        <v>0</v>
      </c>
      <c r="T3158" s="6">
        <v>2.23</v>
      </c>
      <c r="U3158" s="6">
        <f t="shared" si="49"/>
        <v>2.23</v>
      </c>
      <c r="V3158" t="s">
        <v>68</v>
      </c>
    </row>
    <row r="3159" spans="1:22" hidden="1">
      <c r="A3159">
        <v>528</v>
      </c>
      <c r="B3159" s="30">
        <v>2</v>
      </c>
      <c r="C3159" s="30" t="s">
        <v>20</v>
      </c>
      <c r="D3159" s="30" t="s">
        <v>27</v>
      </c>
      <c r="E3159" s="30">
        <v>36</v>
      </c>
      <c r="F3159" s="30">
        <v>64</v>
      </c>
      <c r="G3159" s="30" t="s">
        <v>3376</v>
      </c>
      <c r="H3159" s="30" t="s">
        <v>587</v>
      </c>
      <c r="I3159" s="30">
        <v>1</v>
      </c>
      <c r="J3159" s="30">
        <v>0</v>
      </c>
      <c r="K3159" s="30">
        <v>0</v>
      </c>
      <c r="L3159" s="30">
        <v>0</v>
      </c>
      <c r="M3159" s="30" t="s">
        <v>1578</v>
      </c>
      <c r="N3159" s="30" t="s">
        <v>589</v>
      </c>
      <c r="O3159" s="22">
        <v>0</v>
      </c>
      <c r="P3159" s="22">
        <v>1</v>
      </c>
      <c r="Q3159" s="22">
        <v>0</v>
      </c>
      <c r="R3159">
        <f>IFERROR(IF(I3159=1,VLOOKUP(F3159,Lookup!$A$2:$B$15,2,FALSE),0),0.5)</f>
        <v>0.5</v>
      </c>
      <c r="S3159">
        <f>IF(K3159=1,1,IFERROR(IF(H3159="pass",VLOOKUP(F3159,[1]Lookup!$D$2:$E$26,2,FALSE),0),1.6))</f>
        <v>0</v>
      </c>
      <c r="T3159" s="6">
        <v>0</v>
      </c>
      <c r="U3159" s="6">
        <f t="shared" si="49"/>
        <v>0.5</v>
      </c>
      <c r="V3159" t="s">
        <v>120</v>
      </c>
    </row>
    <row r="3160" spans="1:22" hidden="1">
      <c r="A3160">
        <v>530</v>
      </c>
      <c r="B3160" s="30">
        <v>2</v>
      </c>
      <c r="C3160" s="30" t="s">
        <v>27</v>
      </c>
      <c r="D3160" s="30" t="s">
        <v>20</v>
      </c>
      <c r="E3160" s="30">
        <v>58</v>
      </c>
      <c r="F3160" s="30">
        <v>42</v>
      </c>
      <c r="G3160" s="30" t="s">
        <v>3378</v>
      </c>
      <c r="H3160" s="30" t="s">
        <v>587</v>
      </c>
      <c r="I3160" s="30">
        <v>1</v>
      </c>
      <c r="J3160" s="30">
        <v>0</v>
      </c>
      <c r="K3160" s="30">
        <v>0</v>
      </c>
      <c r="L3160" s="30">
        <v>0</v>
      </c>
      <c r="M3160" s="30" t="s">
        <v>1289</v>
      </c>
      <c r="N3160" s="30" t="s">
        <v>589</v>
      </c>
      <c r="O3160" s="22">
        <v>0</v>
      </c>
      <c r="P3160" s="22">
        <v>1</v>
      </c>
      <c r="Q3160" s="22">
        <v>0</v>
      </c>
      <c r="R3160">
        <f>IFERROR(IF(I3160=1,VLOOKUP(F3160,Lookup!$A$2:$B$15,2,FALSE),0),0.5)</f>
        <v>0.5</v>
      </c>
      <c r="S3160">
        <f>IF(K3160=1,1,IFERROR(IF(H3160="pass",VLOOKUP(F3160,[1]Lookup!$D$2:$E$26,2,FALSE),0),1.6))</f>
        <v>0</v>
      </c>
      <c r="T3160" s="6">
        <v>0</v>
      </c>
      <c r="U3160" s="6">
        <f t="shared" si="49"/>
        <v>0.5</v>
      </c>
      <c r="V3160" t="s">
        <v>142</v>
      </c>
    </row>
    <row r="3161" spans="1:22" hidden="1">
      <c r="A3161">
        <v>533</v>
      </c>
      <c r="B3161" s="30">
        <v>2</v>
      </c>
      <c r="C3161" s="30" t="s">
        <v>20</v>
      </c>
      <c r="D3161" s="30" t="s">
        <v>27</v>
      </c>
      <c r="E3161" s="30">
        <v>86</v>
      </c>
      <c r="F3161" s="30">
        <v>14</v>
      </c>
      <c r="G3161" s="30" t="s">
        <v>3381</v>
      </c>
      <c r="H3161" s="30" t="s">
        <v>587</v>
      </c>
      <c r="I3161" s="30">
        <v>1</v>
      </c>
      <c r="J3161" s="30">
        <v>0</v>
      </c>
      <c r="K3161" s="30">
        <v>0</v>
      </c>
      <c r="L3161" s="30">
        <v>0</v>
      </c>
      <c r="M3161" s="30" t="s">
        <v>1570</v>
      </c>
      <c r="N3161" s="30" t="s">
        <v>589</v>
      </c>
      <c r="O3161" s="22">
        <v>0</v>
      </c>
      <c r="P3161" s="22">
        <v>1</v>
      </c>
      <c r="Q3161" s="22">
        <v>0</v>
      </c>
      <c r="R3161">
        <f>IFERROR(IF(I3161=1,VLOOKUP(F3161,Lookup!$A$2:$B$15,2,FALSE),0),0.5)</f>
        <v>0.5</v>
      </c>
      <c r="S3161">
        <f>IF(K3161=1,1,IFERROR(IF(H3161="pass",VLOOKUP(F3161,[1]Lookup!$D$2:$E$26,2,FALSE),0),1.6))</f>
        <v>0</v>
      </c>
      <c r="T3161" s="6">
        <v>0</v>
      </c>
      <c r="U3161" s="6">
        <f t="shared" si="49"/>
        <v>0.5</v>
      </c>
      <c r="V3161" t="s">
        <v>457</v>
      </c>
    </row>
    <row r="3162" spans="1:22" hidden="1">
      <c r="A3162">
        <v>534</v>
      </c>
      <c r="B3162" s="30">
        <v>2</v>
      </c>
      <c r="C3162" s="30" t="s">
        <v>20</v>
      </c>
      <c r="D3162" s="30" t="s">
        <v>27</v>
      </c>
      <c r="E3162" s="30">
        <v>85</v>
      </c>
      <c r="F3162" s="30">
        <v>15</v>
      </c>
      <c r="G3162" s="30" t="s">
        <v>3382</v>
      </c>
      <c r="H3162" s="30" t="s">
        <v>587</v>
      </c>
      <c r="I3162" s="30">
        <v>1</v>
      </c>
      <c r="J3162" s="30">
        <v>0</v>
      </c>
      <c r="K3162" s="30">
        <v>0</v>
      </c>
      <c r="L3162" s="30">
        <v>0</v>
      </c>
      <c r="M3162" s="30" t="s">
        <v>1570</v>
      </c>
      <c r="N3162" s="30" t="s">
        <v>589</v>
      </c>
      <c r="O3162" s="22">
        <v>0</v>
      </c>
      <c r="P3162" s="22">
        <v>1</v>
      </c>
      <c r="Q3162" s="22">
        <v>0</v>
      </c>
      <c r="R3162">
        <f>IFERROR(IF(I3162=1,VLOOKUP(F3162,Lookup!$A$2:$B$15,2,FALSE),0),0.5)</f>
        <v>0.5</v>
      </c>
      <c r="S3162">
        <f>IF(K3162=1,1,IFERROR(IF(H3162="pass",VLOOKUP(F3162,[1]Lookup!$D$2:$E$26,2,FALSE),0),1.6))</f>
        <v>0</v>
      </c>
      <c r="T3162" s="6">
        <v>0</v>
      </c>
      <c r="U3162" s="6">
        <f t="shared" si="49"/>
        <v>0.5</v>
      </c>
      <c r="V3162" t="s">
        <v>457</v>
      </c>
    </row>
    <row r="3163" spans="1:22" hidden="1">
      <c r="A3163">
        <v>536</v>
      </c>
      <c r="B3163" s="30">
        <v>2</v>
      </c>
      <c r="C3163" s="30" t="s">
        <v>27</v>
      </c>
      <c r="D3163" s="30" t="s">
        <v>20</v>
      </c>
      <c r="E3163" s="30">
        <v>80</v>
      </c>
      <c r="F3163" s="30">
        <v>20</v>
      </c>
      <c r="G3163" s="30" t="s">
        <v>3384</v>
      </c>
      <c r="H3163" s="30" t="s">
        <v>587</v>
      </c>
      <c r="I3163" s="30">
        <v>1</v>
      </c>
      <c r="J3163" s="30">
        <v>0</v>
      </c>
      <c r="K3163" s="30">
        <v>0</v>
      </c>
      <c r="L3163" s="30">
        <v>0</v>
      </c>
      <c r="M3163" s="30" t="s">
        <v>1294</v>
      </c>
      <c r="N3163" s="30" t="s">
        <v>589</v>
      </c>
      <c r="O3163" s="22">
        <v>0</v>
      </c>
      <c r="P3163" s="22">
        <v>1</v>
      </c>
      <c r="Q3163" s="22">
        <v>0</v>
      </c>
      <c r="R3163">
        <f>IFERROR(IF(I3163=1,VLOOKUP(F3163,Lookup!$A$2:$B$15,2,FALSE),0),0.5)</f>
        <v>0.5</v>
      </c>
      <c r="S3163">
        <f>IF(K3163=1,1,IFERROR(IF(H3163="pass",VLOOKUP(F3163,[1]Lookup!$D$2:$E$26,2,FALSE),0),1.6))</f>
        <v>0</v>
      </c>
      <c r="T3163" s="6">
        <v>0</v>
      </c>
      <c r="U3163" s="6">
        <f t="shared" si="49"/>
        <v>0.5</v>
      </c>
      <c r="V3163" t="s">
        <v>498</v>
      </c>
    </row>
    <row r="3164" spans="1:22" hidden="1">
      <c r="A3164">
        <v>539</v>
      </c>
      <c r="B3164" s="30">
        <v>2</v>
      </c>
      <c r="C3164" s="30" t="s">
        <v>27</v>
      </c>
      <c r="D3164" s="30" t="s">
        <v>20</v>
      </c>
      <c r="E3164" s="30">
        <v>60</v>
      </c>
      <c r="F3164" s="30">
        <v>40</v>
      </c>
      <c r="G3164" s="30" t="s">
        <v>3387</v>
      </c>
      <c r="H3164" s="30" t="s">
        <v>587</v>
      </c>
      <c r="I3164" s="30">
        <v>1</v>
      </c>
      <c r="J3164" s="30">
        <v>0</v>
      </c>
      <c r="K3164" s="30">
        <v>0</v>
      </c>
      <c r="L3164" s="30">
        <v>0</v>
      </c>
      <c r="M3164" s="30" t="s">
        <v>1289</v>
      </c>
      <c r="N3164" s="30" t="s">
        <v>589</v>
      </c>
      <c r="O3164" s="22">
        <v>0</v>
      </c>
      <c r="P3164" s="22">
        <v>1</v>
      </c>
      <c r="Q3164" s="22">
        <v>0</v>
      </c>
      <c r="R3164">
        <f>IFERROR(IF(I3164=1,VLOOKUP(F3164,Lookup!$A$2:$B$15,2,FALSE),0),0.5)</f>
        <v>0.5</v>
      </c>
      <c r="S3164">
        <f>IF(K3164=1,1,IFERROR(IF(H3164="pass",VLOOKUP(F3164,[1]Lookup!$D$2:$E$26,2,FALSE),0),1.6))</f>
        <v>0</v>
      </c>
      <c r="T3164" s="6">
        <v>0</v>
      </c>
      <c r="U3164" s="6">
        <f t="shared" si="49"/>
        <v>0.5</v>
      </c>
      <c r="V3164" t="s">
        <v>142</v>
      </c>
    </row>
    <row r="3165" spans="1:22" hidden="1">
      <c r="A3165">
        <v>548</v>
      </c>
      <c r="B3165" s="30">
        <v>2</v>
      </c>
      <c r="C3165" s="30" t="s">
        <v>20</v>
      </c>
      <c r="D3165" s="30" t="s">
        <v>27</v>
      </c>
      <c r="E3165" s="30">
        <v>45</v>
      </c>
      <c r="F3165" s="30">
        <v>55</v>
      </c>
      <c r="G3165" s="30" t="s">
        <v>3398</v>
      </c>
      <c r="H3165" s="30" t="s">
        <v>2866</v>
      </c>
      <c r="I3165" s="30">
        <v>1</v>
      </c>
      <c r="J3165" s="30">
        <v>0</v>
      </c>
      <c r="K3165" s="30">
        <v>0</v>
      </c>
      <c r="L3165" s="30">
        <v>0</v>
      </c>
      <c r="M3165" s="30" t="s">
        <v>1570</v>
      </c>
      <c r="N3165" s="30" t="s">
        <v>589</v>
      </c>
      <c r="O3165" s="22">
        <v>0</v>
      </c>
      <c r="P3165" s="22">
        <v>1</v>
      </c>
      <c r="Q3165" s="22">
        <v>0</v>
      </c>
      <c r="R3165">
        <f>IFERROR(IF(I3165=1,VLOOKUP(F3165,Lookup!$A$2:$B$15,2,FALSE),0),0.5)</f>
        <v>0.5</v>
      </c>
      <c r="S3165">
        <f>IF(K3165=1,1,IFERROR(IF(H3165="pass",VLOOKUP(F3165,[1]Lookup!$D$2:$E$26,2,FALSE),0),1.6))</f>
        <v>0</v>
      </c>
      <c r="T3165" s="6">
        <v>0</v>
      </c>
      <c r="U3165" s="6">
        <f t="shared" si="49"/>
        <v>0.5</v>
      </c>
      <c r="V3165" t="s">
        <v>457</v>
      </c>
    </row>
    <row r="3166" spans="1:22" hidden="1">
      <c r="A3166">
        <v>552</v>
      </c>
      <c r="B3166" s="30">
        <v>2</v>
      </c>
      <c r="C3166" s="30" t="s">
        <v>20</v>
      </c>
      <c r="D3166" s="30" t="s">
        <v>27</v>
      </c>
      <c r="E3166" s="30">
        <v>40</v>
      </c>
      <c r="F3166" s="30">
        <v>60</v>
      </c>
      <c r="G3166" s="30" t="s">
        <v>3402</v>
      </c>
      <c r="H3166" s="30" t="s">
        <v>587</v>
      </c>
      <c r="I3166" s="30">
        <v>0</v>
      </c>
      <c r="J3166" s="30">
        <v>1</v>
      </c>
      <c r="K3166" s="30">
        <v>0</v>
      </c>
      <c r="L3166" s="30">
        <v>0</v>
      </c>
      <c r="M3166" s="30" t="s">
        <v>3403</v>
      </c>
      <c r="N3166" s="30" t="s">
        <v>589</v>
      </c>
      <c r="O3166" s="22">
        <v>0</v>
      </c>
      <c r="P3166" s="22">
        <v>0</v>
      </c>
      <c r="Q3166" s="22">
        <v>0</v>
      </c>
      <c r="R3166">
        <f>IFERROR(IF(I3166=1,VLOOKUP(F3166,Lookup!$A$2:$B$15,2,FALSE),0),0.5)</f>
        <v>0</v>
      </c>
      <c r="S3166">
        <f>IF(K3166=1,1,IFERROR(IF(H3166="pass",VLOOKUP(F3166,[1]Lookup!$D$2:$E$26,2,FALSE),0),1.6))</f>
        <v>0</v>
      </c>
      <c r="T3166" s="6">
        <v>0</v>
      </c>
      <c r="U3166" s="6">
        <f t="shared" si="49"/>
        <v>0</v>
      </c>
      <c r="V3166" t="s">
        <v>2812</v>
      </c>
    </row>
    <row r="3167" spans="1:22" hidden="1">
      <c r="A3167">
        <v>560</v>
      </c>
      <c r="B3167" s="30">
        <v>2</v>
      </c>
      <c r="C3167" s="30" t="s">
        <v>27</v>
      </c>
      <c r="D3167" s="30" t="s">
        <v>20</v>
      </c>
      <c r="E3167" s="30">
        <v>75</v>
      </c>
      <c r="F3167" s="30">
        <v>25</v>
      </c>
      <c r="G3167" s="30" t="s">
        <v>3411</v>
      </c>
      <c r="H3167" s="30" t="s">
        <v>587</v>
      </c>
      <c r="I3167" s="30">
        <v>1</v>
      </c>
      <c r="J3167" s="30">
        <v>0</v>
      </c>
      <c r="K3167" s="30">
        <v>0</v>
      </c>
      <c r="L3167" s="30">
        <v>0</v>
      </c>
      <c r="M3167" s="30" t="s">
        <v>1289</v>
      </c>
      <c r="N3167" s="30" t="s">
        <v>589</v>
      </c>
      <c r="O3167" s="22">
        <v>0</v>
      </c>
      <c r="P3167" s="22">
        <v>1</v>
      </c>
      <c r="Q3167" s="22">
        <v>0</v>
      </c>
      <c r="R3167">
        <f>IFERROR(IF(I3167=1,VLOOKUP(F3167,Lookup!$A$2:$B$15,2,FALSE),0),0.5)</f>
        <v>0.5</v>
      </c>
      <c r="S3167">
        <f>IF(K3167=1,1,IFERROR(IF(H3167="pass",VLOOKUP(F3167,[1]Lookup!$D$2:$E$26,2,FALSE),0),1.6))</f>
        <v>0</v>
      </c>
      <c r="T3167" s="6">
        <v>0</v>
      </c>
      <c r="U3167" s="6">
        <f t="shared" si="49"/>
        <v>0.5</v>
      </c>
      <c r="V3167" t="s">
        <v>142</v>
      </c>
    </row>
    <row r="3168" spans="1:22" hidden="1">
      <c r="A3168">
        <v>562</v>
      </c>
      <c r="B3168" s="30">
        <v>2</v>
      </c>
      <c r="C3168" s="30" t="s">
        <v>27</v>
      </c>
      <c r="D3168" s="30" t="s">
        <v>20</v>
      </c>
      <c r="E3168" s="30">
        <v>17</v>
      </c>
      <c r="F3168" s="30">
        <v>83</v>
      </c>
      <c r="G3168" s="30" t="s">
        <v>3413</v>
      </c>
      <c r="H3168" s="30" t="s">
        <v>587</v>
      </c>
      <c r="I3168" s="30">
        <v>1</v>
      </c>
      <c r="J3168" s="30">
        <v>0</v>
      </c>
      <c r="K3168" s="30">
        <v>0</v>
      </c>
      <c r="L3168" s="30">
        <v>0</v>
      </c>
      <c r="M3168" s="30" t="s">
        <v>1289</v>
      </c>
      <c r="N3168" s="30" t="s">
        <v>589</v>
      </c>
      <c r="O3168" s="22">
        <v>0</v>
      </c>
      <c r="P3168" s="22">
        <v>1</v>
      </c>
      <c r="Q3168" s="22">
        <v>0</v>
      </c>
      <c r="R3168">
        <f>IFERROR(IF(I3168=1,VLOOKUP(F3168,Lookup!$A$2:$B$15,2,FALSE),0),0.5)</f>
        <v>0.5</v>
      </c>
      <c r="S3168">
        <f>IF(K3168=1,1,IFERROR(IF(H3168="pass",VLOOKUP(F3168,[1]Lookup!$D$2:$E$26,2,FALSE),0),1.6))</f>
        <v>0</v>
      </c>
      <c r="T3168" s="6">
        <v>0</v>
      </c>
      <c r="U3168" s="6">
        <f t="shared" si="49"/>
        <v>0.5</v>
      </c>
      <c r="V3168" t="s">
        <v>142</v>
      </c>
    </row>
    <row r="3169" spans="1:22" hidden="1">
      <c r="A3169">
        <v>565</v>
      </c>
      <c r="B3169" s="30">
        <v>2</v>
      </c>
      <c r="C3169" s="30" t="s">
        <v>20</v>
      </c>
      <c r="D3169" s="30" t="s">
        <v>27</v>
      </c>
      <c r="E3169" s="30">
        <v>75</v>
      </c>
      <c r="F3169" s="30">
        <v>25</v>
      </c>
      <c r="G3169" s="30" t="s">
        <v>3416</v>
      </c>
      <c r="H3169" s="30" t="s">
        <v>587</v>
      </c>
      <c r="I3169" s="30">
        <v>1</v>
      </c>
      <c r="J3169" s="30">
        <v>0</v>
      </c>
      <c r="K3169" s="30">
        <v>0</v>
      </c>
      <c r="L3169" s="30">
        <v>0</v>
      </c>
      <c r="M3169" s="30" t="s">
        <v>1578</v>
      </c>
      <c r="N3169" s="30" t="s">
        <v>589</v>
      </c>
      <c r="O3169" s="22">
        <v>0</v>
      </c>
      <c r="P3169" s="22">
        <v>1</v>
      </c>
      <c r="Q3169" s="22">
        <v>0</v>
      </c>
      <c r="R3169">
        <f>IFERROR(IF(I3169=1,VLOOKUP(F3169,Lookup!$A$2:$B$15,2,FALSE),0),0.5)</f>
        <v>0.5</v>
      </c>
      <c r="S3169">
        <f>IF(K3169=1,1,IFERROR(IF(H3169="pass",VLOOKUP(F3169,[1]Lookup!$D$2:$E$26,2,FALSE),0),1.6))</f>
        <v>0</v>
      </c>
      <c r="T3169" s="6">
        <v>0</v>
      </c>
      <c r="U3169" s="6">
        <f t="shared" si="49"/>
        <v>0.5</v>
      </c>
      <c r="V3169" t="s">
        <v>120</v>
      </c>
    </row>
    <row r="3170" spans="1:22" hidden="1">
      <c r="A3170">
        <v>566</v>
      </c>
      <c r="B3170" s="30">
        <v>2</v>
      </c>
      <c r="C3170" s="30" t="s">
        <v>27</v>
      </c>
      <c r="D3170" s="30" t="s">
        <v>20</v>
      </c>
      <c r="E3170" s="30">
        <v>82</v>
      </c>
      <c r="F3170" s="30">
        <v>18</v>
      </c>
      <c r="G3170" s="30" t="s">
        <v>3417</v>
      </c>
      <c r="H3170" s="30" t="s">
        <v>587</v>
      </c>
      <c r="I3170" s="30">
        <v>1</v>
      </c>
      <c r="J3170" s="30">
        <v>0</v>
      </c>
      <c r="K3170" s="30">
        <v>0</v>
      </c>
      <c r="L3170" s="30">
        <v>0</v>
      </c>
      <c r="M3170" s="30" t="s">
        <v>1294</v>
      </c>
      <c r="N3170" s="30" t="s">
        <v>589</v>
      </c>
      <c r="O3170" s="22">
        <v>0</v>
      </c>
      <c r="P3170" s="22">
        <v>1</v>
      </c>
      <c r="Q3170" s="22">
        <v>0</v>
      </c>
      <c r="R3170">
        <f>IFERROR(IF(I3170=1,VLOOKUP(F3170,Lookup!$A$2:$B$15,2,FALSE),0),0.5)</f>
        <v>0.5</v>
      </c>
      <c r="S3170">
        <f>IF(K3170=1,1,IFERROR(IF(H3170="pass",VLOOKUP(F3170,[1]Lookup!$D$2:$E$26,2,FALSE),0),1.6))</f>
        <v>0</v>
      </c>
      <c r="T3170" s="6">
        <v>0</v>
      </c>
      <c r="U3170" s="6">
        <f t="shared" si="49"/>
        <v>0.5</v>
      </c>
      <c r="V3170" t="s">
        <v>498</v>
      </c>
    </row>
    <row r="3171" spans="1:22" hidden="1">
      <c r="A3171">
        <v>569</v>
      </c>
      <c r="B3171" s="30">
        <v>2</v>
      </c>
      <c r="C3171" s="30" t="s">
        <v>20</v>
      </c>
      <c r="D3171" s="30" t="s">
        <v>27</v>
      </c>
      <c r="E3171" s="30">
        <v>83</v>
      </c>
      <c r="F3171" s="30">
        <v>17</v>
      </c>
      <c r="G3171" s="30" t="s">
        <v>3420</v>
      </c>
      <c r="H3171" s="30" t="s">
        <v>587</v>
      </c>
      <c r="I3171" s="30">
        <v>1</v>
      </c>
      <c r="J3171" s="30">
        <v>0</v>
      </c>
      <c r="K3171" s="30">
        <v>0</v>
      </c>
      <c r="L3171" s="30">
        <v>0</v>
      </c>
      <c r="M3171" s="30" t="s">
        <v>1578</v>
      </c>
      <c r="N3171" s="30" t="s">
        <v>589</v>
      </c>
      <c r="O3171" s="22">
        <v>0</v>
      </c>
      <c r="P3171" s="22">
        <v>1</v>
      </c>
      <c r="Q3171" s="22">
        <v>0</v>
      </c>
      <c r="R3171">
        <f>IFERROR(IF(I3171=1,VLOOKUP(F3171,Lookup!$A$2:$B$15,2,FALSE),0),0.5)</f>
        <v>0.5</v>
      </c>
      <c r="S3171">
        <f>IF(K3171=1,1,IFERROR(IF(H3171="pass",VLOOKUP(F3171,[1]Lookup!$D$2:$E$26,2,FALSE),0),1.6))</f>
        <v>0</v>
      </c>
      <c r="T3171" s="6">
        <v>0</v>
      </c>
      <c r="U3171" s="6">
        <f t="shared" si="49"/>
        <v>0.5</v>
      </c>
      <c r="V3171" t="s">
        <v>120</v>
      </c>
    </row>
    <row r="3172" spans="1:22" hidden="1">
      <c r="A3172">
        <v>570</v>
      </c>
      <c r="B3172" s="30">
        <v>2</v>
      </c>
      <c r="C3172" s="30" t="s">
        <v>20</v>
      </c>
      <c r="D3172" s="30" t="s">
        <v>27</v>
      </c>
      <c r="E3172" s="30">
        <v>79</v>
      </c>
      <c r="F3172" s="30">
        <v>21</v>
      </c>
      <c r="G3172" s="30" t="s">
        <v>3421</v>
      </c>
      <c r="H3172" s="30" t="s">
        <v>587</v>
      </c>
      <c r="I3172" s="30">
        <v>1</v>
      </c>
      <c r="J3172" s="30">
        <v>0</v>
      </c>
      <c r="K3172" s="30">
        <v>0</v>
      </c>
      <c r="L3172" s="30">
        <v>0</v>
      </c>
      <c r="M3172" s="30" t="s">
        <v>1578</v>
      </c>
      <c r="N3172" s="30" t="s">
        <v>589</v>
      </c>
      <c r="O3172" s="22">
        <v>0</v>
      </c>
      <c r="P3172" s="22">
        <v>1</v>
      </c>
      <c r="Q3172" s="22">
        <v>0</v>
      </c>
      <c r="R3172">
        <f>IFERROR(IF(I3172=1,VLOOKUP(F3172,Lookup!$A$2:$B$15,2,FALSE),0),0.5)</f>
        <v>0.5</v>
      </c>
      <c r="S3172">
        <f>IF(K3172=1,1,IFERROR(IF(H3172="pass",VLOOKUP(F3172,[1]Lookup!$D$2:$E$26,2,FALSE),0),1.6))</f>
        <v>0</v>
      </c>
      <c r="T3172" s="6">
        <v>0</v>
      </c>
      <c r="U3172" s="6">
        <f t="shared" si="49"/>
        <v>0.5</v>
      </c>
      <c r="V3172" t="s">
        <v>120</v>
      </c>
    </row>
    <row r="3173" spans="1:22" hidden="1">
      <c r="A3173">
        <v>571</v>
      </c>
      <c r="B3173" s="30">
        <v>2</v>
      </c>
      <c r="C3173" s="30" t="s">
        <v>20</v>
      </c>
      <c r="D3173" s="30" t="s">
        <v>27</v>
      </c>
      <c r="E3173" s="30">
        <v>67</v>
      </c>
      <c r="F3173" s="30">
        <v>33</v>
      </c>
      <c r="G3173" s="30" t="s">
        <v>3422</v>
      </c>
      <c r="H3173" s="30" t="s">
        <v>587</v>
      </c>
      <c r="I3173" s="30">
        <v>1</v>
      </c>
      <c r="J3173" s="30">
        <v>0</v>
      </c>
      <c r="K3173" s="30">
        <v>0</v>
      </c>
      <c r="L3173" s="30">
        <v>0</v>
      </c>
      <c r="M3173" s="30" t="s">
        <v>1578</v>
      </c>
      <c r="N3173" s="30" t="s">
        <v>589</v>
      </c>
      <c r="O3173" s="22">
        <v>0</v>
      </c>
      <c r="P3173" s="22">
        <v>1</v>
      </c>
      <c r="Q3173" s="22">
        <v>0</v>
      </c>
      <c r="R3173">
        <f>IFERROR(IF(I3173=1,VLOOKUP(F3173,Lookup!$A$2:$B$15,2,FALSE),0),0.5)</f>
        <v>0.5</v>
      </c>
      <c r="S3173">
        <f>IF(K3173=1,1,IFERROR(IF(H3173="pass",VLOOKUP(F3173,[1]Lookup!$D$2:$E$26,2,FALSE),0),1.6))</f>
        <v>0</v>
      </c>
      <c r="T3173" s="6">
        <v>0</v>
      </c>
      <c r="U3173" s="6">
        <f t="shared" si="49"/>
        <v>0.5</v>
      </c>
      <c r="V3173" t="s">
        <v>120</v>
      </c>
    </row>
    <row r="3174" spans="1:22" hidden="1">
      <c r="A3174">
        <v>575</v>
      </c>
      <c r="B3174" s="30">
        <v>2</v>
      </c>
      <c r="C3174" s="30" t="s">
        <v>27</v>
      </c>
      <c r="D3174" s="30" t="s">
        <v>20</v>
      </c>
      <c r="E3174" s="30">
        <v>31</v>
      </c>
      <c r="F3174" s="30">
        <v>69</v>
      </c>
      <c r="G3174" s="30" t="s">
        <v>3426</v>
      </c>
      <c r="H3174" s="30" t="s">
        <v>587</v>
      </c>
      <c r="I3174" s="30">
        <v>0</v>
      </c>
      <c r="J3174" s="30">
        <v>1</v>
      </c>
      <c r="K3174" s="30">
        <v>0</v>
      </c>
      <c r="L3174" s="30">
        <v>0</v>
      </c>
      <c r="M3174" s="30" t="s">
        <v>3427</v>
      </c>
      <c r="N3174" s="30" t="s">
        <v>589</v>
      </c>
      <c r="O3174" s="22">
        <v>0</v>
      </c>
      <c r="P3174" s="22">
        <v>0</v>
      </c>
      <c r="Q3174" s="22">
        <v>0</v>
      </c>
      <c r="R3174">
        <f>IFERROR(IF(I3174=1,VLOOKUP(F3174,Lookup!$A$2:$B$15,2,FALSE),0),0.5)</f>
        <v>0</v>
      </c>
      <c r="S3174">
        <f>IF(K3174=1,1,IFERROR(IF(H3174="pass",VLOOKUP(F3174,[1]Lookup!$D$2:$E$26,2,FALSE),0),1.6))</f>
        <v>0</v>
      </c>
      <c r="T3174" s="6">
        <v>0</v>
      </c>
      <c r="U3174" s="6">
        <f t="shared" si="49"/>
        <v>0</v>
      </c>
      <c r="V3174" t="s">
        <v>2814</v>
      </c>
    </row>
    <row r="3175" spans="1:22" hidden="1">
      <c r="A3175">
        <v>576</v>
      </c>
      <c r="B3175" s="30">
        <v>2</v>
      </c>
      <c r="C3175" s="30" t="s">
        <v>27</v>
      </c>
      <c r="D3175" s="30" t="s">
        <v>20</v>
      </c>
      <c r="E3175" s="30">
        <v>29</v>
      </c>
      <c r="F3175" s="30">
        <v>71</v>
      </c>
      <c r="G3175" s="30" t="s">
        <v>3428</v>
      </c>
      <c r="H3175" s="30" t="s">
        <v>587</v>
      </c>
      <c r="I3175" s="30">
        <v>1</v>
      </c>
      <c r="J3175" s="30">
        <v>0</v>
      </c>
      <c r="K3175" s="30">
        <v>0</v>
      </c>
      <c r="L3175" s="30">
        <v>0</v>
      </c>
      <c r="M3175" s="30" t="s">
        <v>1289</v>
      </c>
      <c r="N3175" s="30" t="s">
        <v>589</v>
      </c>
      <c r="O3175" s="22">
        <v>0</v>
      </c>
      <c r="P3175" s="22">
        <v>1</v>
      </c>
      <c r="Q3175" s="22">
        <v>0</v>
      </c>
      <c r="R3175">
        <f>IFERROR(IF(I3175=1,VLOOKUP(F3175,Lookup!$A$2:$B$15,2,FALSE),0),0.5)</f>
        <v>0.5</v>
      </c>
      <c r="S3175">
        <f>IF(K3175=1,1,IFERROR(IF(H3175="pass",VLOOKUP(F3175,[1]Lookup!$D$2:$E$26,2,FALSE),0),1.6))</f>
        <v>0</v>
      </c>
      <c r="T3175" s="6">
        <v>0</v>
      </c>
      <c r="U3175" s="6">
        <f t="shared" si="49"/>
        <v>0.5</v>
      </c>
      <c r="V3175" t="s">
        <v>142</v>
      </c>
    </row>
    <row r="3176" spans="1:22" hidden="1">
      <c r="A3176">
        <v>579</v>
      </c>
      <c r="B3176" s="30">
        <v>2</v>
      </c>
      <c r="C3176" s="30" t="s">
        <v>20</v>
      </c>
      <c r="D3176" s="30" t="s">
        <v>27</v>
      </c>
      <c r="E3176" s="30">
        <v>75</v>
      </c>
      <c r="F3176" s="30">
        <v>25</v>
      </c>
      <c r="G3176" s="30" t="s">
        <v>3431</v>
      </c>
      <c r="H3176" s="30" t="s">
        <v>2866</v>
      </c>
      <c r="I3176" s="30">
        <v>0</v>
      </c>
      <c r="J3176" s="30">
        <v>1</v>
      </c>
      <c r="K3176" s="30">
        <v>0</v>
      </c>
      <c r="L3176" s="30">
        <v>0</v>
      </c>
      <c r="M3176" s="30" t="s">
        <v>3394</v>
      </c>
      <c r="N3176" s="30" t="s">
        <v>589</v>
      </c>
      <c r="O3176" s="22">
        <v>0</v>
      </c>
      <c r="P3176" s="22">
        <v>0</v>
      </c>
      <c r="Q3176" s="22">
        <v>0</v>
      </c>
      <c r="R3176">
        <f>IFERROR(IF(I3176=1,VLOOKUP(F3176,Lookup!$A$2:$B$15,2,FALSE),0),0.5)</f>
        <v>0</v>
      </c>
      <c r="S3176">
        <f>IF(K3176=1,1,IFERROR(IF(H3176="pass",VLOOKUP(F3176,[1]Lookup!$D$2:$E$26,2,FALSE),0),1.6))</f>
        <v>0</v>
      </c>
      <c r="T3176" s="6">
        <v>0</v>
      </c>
      <c r="U3176" s="6">
        <f t="shared" si="49"/>
        <v>0</v>
      </c>
      <c r="V3176" t="s">
        <v>2829</v>
      </c>
    </row>
    <row r="3177" spans="1:22" hidden="1">
      <c r="A3177">
        <v>584</v>
      </c>
      <c r="B3177" s="30">
        <v>2</v>
      </c>
      <c r="C3177" s="30" t="s">
        <v>27</v>
      </c>
      <c r="D3177" s="30" t="s">
        <v>20</v>
      </c>
      <c r="E3177" s="30">
        <v>61</v>
      </c>
      <c r="F3177" s="30">
        <v>39</v>
      </c>
      <c r="G3177" s="30" t="s">
        <v>3436</v>
      </c>
      <c r="H3177" s="30" t="s">
        <v>587</v>
      </c>
      <c r="I3177" s="30">
        <v>1</v>
      </c>
      <c r="J3177" s="30">
        <v>0</v>
      </c>
      <c r="K3177" s="30">
        <v>0</v>
      </c>
      <c r="L3177" s="30">
        <v>0</v>
      </c>
      <c r="M3177" s="30" t="s">
        <v>1294</v>
      </c>
      <c r="N3177" s="30" t="s">
        <v>589</v>
      </c>
      <c r="O3177" s="22">
        <v>0</v>
      </c>
      <c r="P3177" s="22">
        <v>1</v>
      </c>
      <c r="Q3177" s="22">
        <v>0</v>
      </c>
      <c r="R3177">
        <f>IFERROR(IF(I3177=1,VLOOKUP(F3177,Lookup!$A$2:$B$15,2,FALSE),0),0.5)</f>
        <v>0.5</v>
      </c>
      <c r="S3177">
        <f>IF(K3177=1,1,IFERROR(IF(H3177="pass",VLOOKUP(F3177,[1]Lookup!$D$2:$E$26,2,FALSE),0),1.6))</f>
        <v>0</v>
      </c>
      <c r="T3177" s="6">
        <v>0</v>
      </c>
      <c r="U3177" s="6">
        <f t="shared" si="49"/>
        <v>0.5</v>
      </c>
      <c r="V3177" t="s">
        <v>498</v>
      </c>
    </row>
    <row r="3178" spans="1:22" hidden="1">
      <c r="A3178">
        <v>585</v>
      </c>
      <c r="B3178" s="30">
        <v>2</v>
      </c>
      <c r="C3178" s="30" t="s">
        <v>27</v>
      </c>
      <c r="D3178" s="30" t="s">
        <v>20</v>
      </c>
      <c r="E3178" s="30">
        <v>56</v>
      </c>
      <c r="F3178" s="30">
        <v>44</v>
      </c>
      <c r="G3178" s="30" t="s">
        <v>3437</v>
      </c>
      <c r="H3178" s="30" t="s">
        <v>587</v>
      </c>
      <c r="I3178" s="30">
        <v>1</v>
      </c>
      <c r="J3178" s="30">
        <v>0</v>
      </c>
      <c r="K3178" s="30">
        <v>0</v>
      </c>
      <c r="L3178" s="30">
        <v>0</v>
      </c>
      <c r="M3178" s="30" t="s">
        <v>1294</v>
      </c>
      <c r="N3178" s="30" t="s">
        <v>589</v>
      </c>
      <c r="O3178" s="22">
        <v>0</v>
      </c>
      <c r="P3178" s="22">
        <v>1</v>
      </c>
      <c r="Q3178" s="22">
        <v>0</v>
      </c>
      <c r="R3178">
        <f>IFERROR(IF(I3178=1,VLOOKUP(F3178,Lookup!$A$2:$B$15,2,FALSE),0),0.5)</f>
        <v>0.5</v>
      </c>
      <c r="S3178">
        <f>IF(K3178=1,1,IFERROR(IF(H3178="pass",VLOOKUP(F3178,[1]Lookup!$D$2:$E$26,2,FALSE),0),1.6))</f>
        <v>0</v>
      </c>
      <c r="T3178" s="6">
        <v>0</v>
      </c>
      <c r="U3178" s="6">
        <f t="shared" si="49"/>
        <v>0.5</v>
      </c>
      <c r="V3178" t="s">
        <v>498</v>
      </c>
    </row>
    <row r="3179" spans="1:22" hidden="1">
      <c r="A3179">
        <v>587</v>
      </c>
      <c r="B3179" s="30">
        <v>2</v>
      </c>
      <c r="C3179" s="30" t="s">
        <v>20</v>
      </c>
      <c r="D3179" s="30" t="s">
        <v>27</v>
      </c>
      <c r="E3179" s="30">
        <v>90</v>
      </c>
      <c r="F3179" s="30">
        <v>10</v>
      </c>
      <c r="G3179" s="30" t="s">
        <v>3439</v>
      </c>
      <c r="H3179" s="30" t="s">
        <v>587</v>
      </c>
      <c r="I3179" s="30">
        <v>0</v>
      </c>
      <c r="J3179" s="30">
        <v>1</v>
      </c>
      <c r="K3179" s="30">
        <v>0</v>
      </c>
      <c r="L3179" s="30">
        <v>0</v>
      </c>
      <c r="M3179" s="30" t="s">
        <v>3403</v>
      </c>
      <c r="N3179" s="30" t="s">
        <v>589</v>
      </c>
      <c r="O3179" s="22">
        <v>0</v>
      </c>
      <c r="P3179" s="22">
        <v>0</v>
      </c>
      <c r="Q3179" s="22">
        <v>0</v>
      </c>
      <c r="R3179">
        <f>IFERROR(IF(I3179=1,VLOOKUP(F3179,Lookup!$A$2:$B$15,2,FALSE),0),0.5)</f>
        <v>0</v>
      </c>
      <c r="S3179">
        <f>IF(K3179=1,1,IFERROR(IF(H3179="pass",VLOOKUP(F3179,[1]Lookup!$D$2:$E$26,2,FALSE),0),1.6))</f>
        <v>0</v>
      </c>
      <c r="T3179" s="6">
        <v>0</v>
      </c>
      <c r="U3179" s="6">
        <f t="shared" si="49"/>
        <v>0</v>
      </c>
      <c r="V3179" t="s">
        <v>2812</v>
      </c>
    </row>
    <row r="3180" spans="1:22" hidden="1">
      <c r="A3180">
        <v>588</v>
      </c>
      <c r="B3180" s="30">
        <v>2</v>
      </c>
      <c r="C3180" s="30" t="s">
        <v>20</v>
      </c>
      <c r="D3180" s="30" t="s">
        <v>27</v>
      </c>
      <c r="E3180" s="30">
        <v>79</v>
      </c>
      <c r="F3180" s="30">
        <v>21</v>
      </c>
      <c r="G3180" s="30" t="s">
        <v>3440</v>
      </c>
      <c r="H3180" s="30" t="s">
        <v>587</v>
      </c>
      <c r="I3180" s="30">
        <v>1</v>
      </c>
      <c r="J3180" s="30">
        <v>0</v>
      </c>
      <c r="K3180" s="30">
        <v>0</v>
      </c>
      <c r="L3180" s="30">
        <v>0</v>
      </c>
      <c r="M3180" s="30" t="s">
        <v>1578</v>
      </c>
      <c r="N3180" s="30" t="s">
        <v>589</v>
      </c>
      <c r="O3180" s="22">
        <v>0</v>
      </c>
      <c r="P3180" s="22">
        <v>1</v>
      </c>
      <c r="Q3180" s="22">
        <v>0</v>
      </c>
      <c r="R3180">
        <f>IFERROR(IF(I3180=1,VLOOKUP(F3180,Lookup!$A$2:$B$15,2,FALSE),0),0.5)</f>
        <v>0.5</v>
      </c>
      <c r="S3180">
        <f>IF(K3180=1,1,IFERROR(IF(H3180="pass",VLOOKUP(F3180,[1]Lookup!$D$2:$E$26,2,FALSE),0),1.6))</f>
        <v>0</v>
      </c>
      <c r="T3180" s="6">
        <v>0</v>
      </c>
      <c r="U3180" s="6">
        <f t="shared" si="49"/>
        <v>0.5</v>
      </c>
      <c r="V3180" t="s">
        <v>120</v>
      </c>
    </row>
    <row r="3181" spans="1:22" hidden="1">
      <c r="A3181">
        <v>590</v>
      </c>
      <c r="B3181" s="30">
        <v>2</v>
      </c>
      <c r="C3181" s="30" t="s">
        <v>20</v>
      </c>
      <c r="D3181" s="30" t="s">
        <v>27</v>
      </c>
      <c r="E3181" s="30">
        <v>79</v>
      </c>
      <c r="F3181" s="30">
        <v>21</v>
      </c>
      <c r="G3181" s="30" t="s">
        <v>3442</v>
      </c>
      <c r="H3181" s="30" t="s">
        <v>2866</v>
      </c>
      <c r="I3181" s="30">
        <v>0</v>
      </c>
      <c r="J3181" s="30">
        <v>1</v>
      </c>
      <c r="K3181" s="30">
        <v>0</v>
      </c>
      <c r="L3181" s="30">
        <v>0</v>
      </c>
      <c r="M3181" s="30" t="s">
        <v>1536</v>
      </c>
      <c r="N3181" s="30" t="s">
        <v>589</v>
      </c>
      <c r="O3181" s="22">
        <v>0</v>
      </c>
      <c r="P3181" s="22">
        <v>0</v>
      </c>
      <c r="Q3181" s="22">
        <v>0</v>
      </c>
      <c r="R3181">
        <f>IFERROR(IF(I3181=1,VLOOKUP(F3181,Lookup!$A$2:$B$15,2,FALSE),0),0.5)</f>
        <v>0</v>
      </c>
      <c r="S3181">
        <f>IF(K3181=1,1,IFERROR(IF(H3181="pass",VLOOKUP(F3181,[1]Lookup!$D$2:$E$26,2,FALSE),0),1.6))</f>
        <v>0</v>
      </c>
      <c r="T3181" s="6">
        <v>0</v>
      </c>
      <c r="U3181" s="6">
        <f t="shared" si="49"/>
        <v>0</v>
      </c>
      <c r="V3181" t="s">
        <v>68</v>
      </c>
    </row>
    <row r="3182" spans="1:22" hidden="1">
      <c r="A3182">
        <v>594</v>
      </c>
      <c r="B3182" s="30">
        <v>2</v>
      </c>
      <c r="C3182" s="30" t="s">
        <v>27</v>
      </c>
      <c r="D3182" s="30" t="s">
        <v>20</v>
      </c>
      <c r="E3182" s="30">
        <v>94</v>
      </c>
      <c r="F3182" s="30">
        <v>6</v>
      </c>
      <c r="G3182" s="30" t="s">
        <v>3446</v>
      </c>
      <c r="H3182" s="30" t="s">
        <v>587</v>
      </c>
      <c r="I3182" s="30">
        <v>1</v>
      </c>
      <c r="J3182" s="30">
        <v>0</v>
      </c>
      <c r="K3182" s="30">
        <v>0</v>
      </c>
      <c r="L3182" s="30">
        <v>0</v>
      </c>
      <c r="M3182" s="30" t="s">
        <v>1289</v>
      </c>
      <c r="N3182" s="30" t="s">
        <v>589</v>
      </c>
      <c r="O3182" s="22">
        <v>0</v>
      </c>
      <c r="P3182" s="22">
        <v>1</v>
      </c>
      <c r="Q3182" s="22">
        <v>0</v>
      </c>
      <c r="R3182">
        <f>IFERROR(IF(I3182=1,VLOOKUP(F3182,Lookup!$A$2:$B$15,2,FALSE),0),0.5)</f>
        <v>0.5</v>
      </c>
      <c r="S3182">
        <f>IF(K3182=1,1,IFERROR(IF(H3182="pass",VLOOKUP(F3182,[1]Lookup!$D$2:$E$26,2,FALSE),0),1.6))</f>
        <v>0</v>
      </c>
      <c r="T3182" s="6">
        <v>0</v>
      </c>
      <c r="U3182" s="6">
        <f t="shared" si="49"/>
        <v>0.5</v>
      </c>
      <c r="V3182" t="s">
        <v>142</v>
      </c>
    </row>
    <row r="3183" spans="1:22" hidden="1">
      <c r="A3183">
        <v>595</v>
      </c>
      <c r="B3183" s="30">
        <v>2</v>
      </c>
      <c r="C3183" s="30" t="s">
        <v>27</v>
      </c>
      <c r="D3183" s="30" t="s">
        <v>20</v>
      </c>
      <c r="E3183" s="30">
        <v>89</v>
      </c>
      <c r="F3183" s="30">
        <v>11</v>
      </c>
      <c r="G3183" s="30" t="s">
        <v>3447</v>
      </c>
      <c r="H3183" s="30" t="s">
        <v>587</v>
      </c>
      <c r="I3183" s="30">
        <v>1</v>
      </c>
      <c r="J3183" s="30">
        <v>0</v>
      </c>
      <c r="K3183" s="30">
        <v>0</v>
      </c>
      <c r="L3183" s="30">
        <v>0</v>
      </c>
      <c r="M3183" s="30" t="s">
        <v>1289</v>
      </c>
      <c r="N3183" s="30" t="s">
        <v>589</v>
      </c>
      <c r="O3183" s="22">
        <v>0</v>
      </c>
      <c r="P3183" s="22">
        <v>1</v>
      </c>
      <c r="Q3183" s="22">
        <v>0</v>
      </c>
      <c r="R3183">
        <f>IFERROR(IF(I3183=1,VLOOKUP(F3183,Lookup!$A$2:$B$15,2,FALSE),0),0.5)</f>
        <v>0.5</v>
      </c>
      <c r="S3183">
        <f>IF(K3183=1,1,IFERROR(IF(H3183="pass",VLOOKUP(F3183,[1]Lookup!$D$2:$E$26,2,FALSE),0),1.6))</f>
        <v>0</v>
      </c>
      <c r="T3183" s="6">
        <v>0</v>
      </c>
      <c r="U3183" s="6">
        <f t="shared" si="49"/>
        <v>0.5</v>
      </c>
      <c r="V3183" t="s">
        <v>142</v>
      </c>
    </row>
    <row r="3184" spans="1:22" hidden="1">
      <c r="A3184">
        <v>596</v>
      </c>
      <c r="B3184" s="30">
        <v>2</v>
      </c>
      <c r="C3184" s="30" t="s">
        <v>27</v>
      </c>
      <c r="D3184" s="30" t="s">
        <v>20</v>
      </c>
      <c r="E3184" s="30">
        <v>81</v>
      </c>
      <c r="F3184" s="30">
        <v>19</v>
      </c>
      <c r="G3184" s="30" t="s">
        <v>3448</v>
      </c>
      <c r="H3184" s="30" t="s">
        <v>2866</v>
      </c>
      <c r="I3184" s="30">
        <v>0</v>
      </c>
      <c r="J3184" s="30">
        <v>1</v>
      </c>
      <c r="K3184" s="30">
        <v>0</v>
      </c>
      <c r="L3184" s="30">
        <v>0</v>
      </c>
      <c r="M3184" s="30" t="s">
        <v>1306</v>
      </c>
      <c r="N3184" s="30" t="s">
        <v>589</v>
      </c>
      <c r="O3184" s="22">
        <v>0</v>
      </c>
      <c r="P3184" s="22">
        <v>0</v>
      </c>
      <c r="Q3184" s="22">
        <v>0</v>
      </c>
      <c r="R3184">
        <f>IFERROR(IF(I3184=1,VLOOKUP(F3184,Lookup!$A$2:$B$15,2,FALSE),0),0.5)</f>
        <v>0</v>
      </c>
      <c r="S3184">
        <f>IF(K3184=1,1,IFERROR(IF(H3184="pass",VLOOKUP(F3184,[1]Lookup!$D$2:$E$26,2,FALSE),0),1.6))</f>
        <v>0</v>
      </c>
      <c r="T3184" s="6">
        <v>0</v>
      </c>
      <c r="U3184" s="6">
        <f t="shared" si="49"/>
        <v>0</v>
      </c>
      <c r="V3184" t="s">
        <v>179</v>
      </c>
    </row>
    <row r="3185" spans="1:22" hidden="1">
      <c r="A3185">
        <v>597</v>
      </c>
      <c r="B3185" s="30">
        <v>2</v>
      </c>
      <c r="C3185" s="30" t="s">
        <v>27</v>
      </c>
      <c r="D3185" s="30" t="s">
        <v>20</v>
      </c>
      <c r="E3185" s="30">
        <v>46</v>
      </c>
      <c r="F3185" s="30">
        <v>54</v>
      </c>
      <c r="G3185" s="30" t="s">
        <v>3449</v>
      </c>
      <c r="H3185" s="30" t="s">
        <v>587</v>
      </c>
      <c r="I3185" s="30">
        <v>1</v>
      </c>
      <c r="J3185" s="30">
        <v>0</v>
      </c>
      <c r="K3185" s="30">
        <v>0</v>
      </c>
      <c r="L3185" s="30">
        <v>0</v>
      </c>
      <c r="M3185" s="30" t="s">
        <v>1289</v>
      </c>
      <c r="N3185" s="30" t="s">
        <v>589</v>
      </c>
      <c r="O3185" s="22">
        <v>0</v>
      </c>
      <c r="P3185" s="22">
        <v>1</v>
      </c>
      <c r="Q3185" s="22">
        <v>0</v>
      </c>
      <c r="R3185">
        <f>IFERROR(IF(I3185=1,VLOOKUP(F3185,Lookup!$A$2:$B$15,2,FALSE),0),0.5)</f>
        <v>0.5</v>
      </c>
      <c r="S3185">
        <f>IF(K3185=1,1,IFERROR(IF(H3185="pass",VLOOKUP(F3185,[1]Lookup!$D$2:$E$26,2,FALSE),0),1.6))</f>
        <v>0</v>
      </c>
      <c r="T3185" s="6">
        <v>0</v>
      </c>
      <c r="U3185" s="6">
        <f t="shared" si="49"/>
        <v>0.5</v>
      </c>
      <c r="V3185" t="s">
        <v>142</v>
      </c>
    </row>
    <row r="3186" spans="1:22" hidden="1">
      <c r="A3186">
        <v>598</v>
      </c>
      <c r="B3186" s="30">
        <v>2</v>
      </c>
      <c r="C3186" s="30" t="s">
        <v>27</v>
      </c>
      <c r="D3186" s="30" t="s">
        <v>20</v>
      </c>
      <c r="E3186" s="30">
        <v>47</v>
      </c>
      <c r="F3186" s="30">
        <v>53</v>
      </c>
      <c r="G3186" s="30" t="s">
        <v>3450</v>
      </c>
      <c r="H3186" s="30" t="s">
        <v>587</v>
      </c>
      <c r="I3186" s="30">
        <v>1</v>
      </c>
      <c r="J3186" s="30">
        <v>0</v>
      </c>
      <c r="K3186" s="30">
        <v>0</v>
      </c>
      <c r="L3186" s="30">
        <v>0</v>
      </c>
      <c r="M3186" s="30" t="s">
        <v>1294</v>
      </c>
      <c r="N3186" s="30" t="s">
        <v>589</v>
      </c>
      <c r="O3186" s="22">
        <v>0</v>
      </c>
      <c r="P3186" s="22">
        <v>1</v>
      </c>
      <c r="Q3186" s="22">
        <v>0</v>
      </c>
      <c r="R3186">
        <f>IFERROR(IF(I3186=1,VLOOKUP(F3186,Lookup!$A$2:$B$15,2,FALSE),0),0.5)</f>
        <v>0.5</v>
      </c>
      <c r="S3186">
        <f>IF(K3186=1,1,IFERROR(IF(H3186="pass",VLOOKUP(F3186,[1]Lookup!$D$2:$E$26,2,FALSE),0),1.6))</f>
        <v>0</v>
      </c>
      <c r="T3186" s="6">
        <v>0</v>
      </c>
      <c r="U3186" s="6">
        <f t="shared" si="49"/>
        <v>0.5</v>
      </c>
      <c r="V3186" t="s">
        <v>498</v>
      </c>
    </row>
    <row r="3187" spans="1:22" hidden="1">
      <c r="A3187">
        <v>599</v>
      </c>
      <c r="B3187" s="30">
        <v>2</v>
      </c>
      <c r="C3187" s="30" t="s">
        <v>27</v>
      </c>
      <c r="D3187" s="30" t="s">
        <v>20</v>
      </c>
      <c r="E3187" s="30">
        <v>44</v>
      </c>
      <c r="F3187" s="30">
        <v>56</v>
      </c>
      <c r="G3187" s="30" t="s">
        <v>3451</v>
      </c>
      <c r="H3187" s="30" t="s">
        <v>587</v>
      </c>
      <c r="I3187" s="30">
        <v>1</v>
      </c>
      <c r="J3187" s="30">
        <v>0</v>
      </c>
      <c r="K3187" s="30">
        <v>0</v>
      </c>
      <c r="L3187" s="30">
        <v>0</v>
      </c>
      <c r="M3187" s="30" t="s">
        <v>1294</v>
      </c>
      <c r="N3187" s="30" t="s">
        <v>589</v>
      </c>
      <c r="O3187" s="22">
        <v>0</v>
      </c>
      <c r="P3187" s="22">
        <v>1</v>
      </c>
      <c r="Q3187" s="22">
        <v>0</v>
      </c>
      <c r="R3187">
        <f>IFERROR(IF(I3187=1,VLOOKUP(F3187,Lookup!$A$2:$B$15,2,FALSE),0),0.5)</f>
        <v>0.5</v>
      </c>
      <c r="S3187">
        <f>IF(K3187=1,1,IFERROR(IF(H3187="pass",VLOOKUP(F3187,[1]Lookup!$D$2:$E$26,2,FALSE),0),1.6))</f>
        <v>0</v>
      </c>
      <c r="T3187" s="6">
        <v>0</v>
      </c>
      <c r="U3187" s="6">
        <f t="shared" si="49"/>
        <v>0.5</v>
      </c>
      <c r="V3187" t="s">
        <v>498</v>
      </c>
    </row>
    <row r="3188" spans="1:22" hidden="1">
      <c r="A3188">
        <v>601</v>
      </c>
      <c r="B3188" s="30">
        <v>2</v>
      </c>
      <c r="C3188" s="30" t="s">
        <v>27</v>
      </c>
      <c r="D3188" s="30" t="s">
        <v>20</v>
      </c>
      <c r="E3188" s="30">
        <v>35</v>
      </c>
      <c r="F3188" s="30">
        <v>65</v>
      </c>
      <c r="G3188" s="30" t="s">
        <v>3453</v>
      </c>
      <c r="H3188" s="30" t="s">
        <v>587</v>
      </c>
      <c r="I3188" s="30">
        <v>1</v>
      </c>
      <c r="J3188" s="30">
        <v>0</v>
      </c>
      <c r="K3188" s="30">
        <v>0</v>
      </c>
      <c r="L3188" s="30">
        <v>0</v>
      </c>
      <c r="M3188" s="30" t="s">
        <v>1294</v>
      </c>
      <c r="N3188" s="30" t="s">
        <v>589</v>
      </c>
      <c r="O3188" s="22">
        <v>0</v>
      </c>
      <c r="P3188" s="22">
        <v>1</v>
      </c>
      <c r="Q3188" s="22">
        <v>0</v>
      </c>
      <c r="R3188">
        <f>IFERROR(IF(I3188=1,VLOOKUP(F3188,Lookup!$A$2:$B$15,2,FALSE),0),0.5)</f>
        <v>0.5</v>
      </c>
      <c r="S3188">
        <f>IF(K3188=1,1,IFERROR(IF(H3188="pass",VLOOKUP(F3188,[1]Lookup!$D$2:$E$26,2,FALSE),0),1.6))</f>
        <v>0</v>
      </c>
      <c r="T3188" s="6">
        <v>0</v>
      </c>
      <c r="U3188" s="6">
        <f t="shared" si="49"/>
        <v>0.5</v>
      </c>
      <c r="V3188" t="s">
        <v>498</v>
      </c>
    </row>
    <row r="3189" spans="1:22" hidden="1">
      <c r="A3189">
        <v>606</v>
      </c>
      <c r="B3189" s="30">
        <v>2</v>
      </c>
      <c r="C3189" s="30" t="s">
        <v>27</v>
      </c>
      <c r="D3189" s="30" t="s">
        <v>20</v>
      </c>
      <c r="E3189" s="30">
        <v>19</v>
      </c>
      <c r="F3189" s="30">
        <v>81</v>
      </c>
      <c r="G3189" s="30" t="s">
        <v>3458</v>
      </c>
      <c r="H3189" s="30" t="s">
        <v>587</v>
      </c>
      <c r="I3189" s="30">
        <v>1</v>
      </c>
      <c r="J3189" s="30">
        <v>0</v>
      </c>
      <c r="K3189" s="30">
        <v>0</v>
      </c>
      <c r="L3189" s="30">
        <v>0</v>
      </c>
      <c r="M3189" s="30" t="s">
        <v>1289</v>
      </c>
      <c r="N3189" s="30" t="s">
        <v>589</v>
      </c>
      <c r="O3189" s="22">
        <v>0</v>
      </c>
      <c r="P3189" s="22">
        <v>1</v>
      </c>
      <c r="Q3189" s="22">
        <v>0</v>
      </c>
      <c r="R3189">
        <f>IFERROR(IF(I3189=1,VLOOKUP(F3189,Lookup!$A$2:$B$15,2,FALSE),0),0.5)</f>
        <v>0.5</v>
      </c>
      <c r="S3189">
        <f>IF(K3189=1,1,IFERROR(IF(H3189="pass",VLOOKUP(F3189,[1]Lookup!$D$2:$E$26,2,FALSE),0),1.6))</f>
        <v>0</v>
      </c>
      <c r="T3189" s="6">
        <v>0</v>
      </c>
      <c r="U3189" s="6">
        <f t="shared" si="49"/>
        <v>0.5</v>
      </c>
      <c r="V3189" t="s">
        <v>142</v>
      </c>
    </row>
    <row r="3190" spans="1:22" hidden="1">
      <c r="A3190">
        <v>607</v>
      </c>
      <c r="B3190" s="30">
        <v>2</v>
      </c>
      <c r="C3190" s="30" t="s">
        <v>27</v>
      </c>
      <c r="D3190" s="30" t="s">
        <v>20</v>
      </c>
      <c r="E3190" s="30">
        <v>19</v>
      </c>
      <c r="F3190" s="30">
        <v>81</v>
      </c>
      <c r="G3190" s="30" t="s">
        <v>3459</v>
      </c>
      <c r="H3190" s="30" t="s">
        <v>587</v>
      </c>
      <c r="I3190" s="30">
        <v>1</v>
      </c>
      <c r="J3190" s="30">
        <v>0</v>
      </c>
      <c r="K3190" s="30">
        <v>0</v>
      </c>
      <c r="L3190" s="30">
        <v>0</v>
      </c>
      <c r="M3190" s="30" t="s">
        <v>1289</v>
      </c>
      <c r="N3190" s="30" t="s">
        <v>589</v>
      </c>
      <c r="O3190" s="22">
        <v>0</v>
      </c>
      <c r="P3190" s="22">
        <v>1</v>
      </c>
      <c r="Q3190" s="22">
        <v>0</v>
      </c>
      <c r="R3190">
        <f>IFERROR(IF(I3190=1,VLOOKUP(F3190,Lookup!$A$2:$B$15,2,FALSE),0),0.5)</f>
        <v>0.5</v>
      </c>
      <c r="S3190">
        <f>IF(K3190=1,1,IFERROR(IF(H3190="pass",VLOOKUP(F3190,[1]Lookup!$D$2:$E$26,2,FALSE),0),1.6))</f>
        <v>0</v>
      </c>
      <c r="T3190" s="6">
        <v>0</v>
      </c>
      <c r="U3190" s="6">
        <f t="shared" si="49"/>
        <v>0.5</v>
      </c>
      <c r="V3190" t="s">
        <v>142</v>
      </c>
    </row>
    <row r="3191" spans="1:22" hidden="1">
      <c r="A3191">
        <v>608</v>
      </c>
      <c r="B3191" s="30">
        <v>2</v>
      </c>
      <c r="C3191" s="30" t="s">
        <v>27</v>
      </c>
      <c r="D3191" s="30" t="s">
        <v>20</v>
      </c>
      <c r="E3191" s="30">
        <v>16</v>
      </c>
      <c r="F3191" s="30">
        <v>84</v>
      </c>
      <c r="G3191" s="30" t="s">
        <v>3460</v>
      </c>
      <c r="H3191" s="30" t="s">
        <v>587</v>
      </c>
      <c r="I3191" s="30">
        <v>1</v>
      </c>
      <c r="J3191" s="30">
        <v>0</v>
      </c>
      <c r="K3191" s="30">
        <v>0</v>
      </c>
      <c r="L3191" s="30">
        <v>0</v>
      </c>
      <c r="M3191" s="30" t="s">
        <v>3427</v>
      </c>
      <c r="N3191" s="30" t="s">
        <v>589</v>
      </c>
      <c r="O3191" s="22">
        <v>0</v>
      </c>
      <c r="P3191" s="22">
        <v>1</v>
      </c>
      <c r="Q3191" s="22">
        <v>0</v>
      </c>
      <c r="R3191">
        <f>IFERROR(IF(I3191=1,VLOOKUP(F3191,Lookup!$A$2:$B$15,2,FALSE),0),0.5)</f>
        <v>0.5</v>
      </c>
      <c r="S3191">
        <f>IF(K3191=1,1,IFERROR(IF(H3191="pass",VLOOKUP(F3191,[1]Lookup!$D$2:$E$26,2,FALSE),0),1.6))</f>
        <v>0</v>
      </c>
      <c r="T3191" s="6">
        <v>0</v>
      </c>
      <c r="U3191" s="6">
        <f t="shared" si="49"/>
        <v>0.5</v>
      </c>
      <c r="V3191" t="s">
        <v>2814</v>
      </c>
    </row>
    <row r="3192" spans="1:22" hidden="1">
      <c r="A3192">
        <v>609</v>
      </c>
      <c r="B3192" s="30">
        <v>2</v>
      </c>
      <c r="C3192" s="30" t="s">
        <v>27</v>
      </c>
      <c r="D3192" s="30" t="s">
        <v>20</v>
      </c>
      <c r="E3192" s="30">
        <v>15</v>
      </c>
      <c r="F3192" s="30">
        <v>85</v>
      </c>
      <c r="G3192" s="30" t="s">
        <v>3461</v>
      </c>
      <c r="H3192" s="30" t="s">
        <v>587</v>
      </c>
      <c r="I3192" s="30">
        <v>1</v>
      </c>
      <c r="J3192" s="30">
        <v>0</v>
      </c>
      <c r="K3192" s="30">
        <v>0</v>
      </c>
      <c r="L3192" s="30">
        <v>0</v>
      </c>
      <c r="M3192" s="30" t="s">
        <v>1294</v>
      </c>
      <c r="N3192" s="30" t="s">
        <v>589</v>
      </c>
      <c r="O3192" s="22">
        <v>0</v>
      </c>
      <c r="P3192" s="22">
        <v>1</v>
      </c>
      <c r="Q3192" s="22">
        <v>0</v>
      </c>
      <c r="R3192">
        <f>IFERROR(IF(I3192=1,VLOOKUP(F3192,Lookup!$A$2:$B$15,2,FALSE),0),0.5)</f>
        <v>0.5</v>
      </c>
      <c r="S3192">
        <f>IF(K3192=1,1,IFERROR(IF(H3192="pass",VLOOKUP(F3192,[1]Lookup!$D$2:$E$26,2,FALSE),0),1.6))</f>
        <v>0</v>
      </c>
      <c r="T3192" s="6">
        <v>0</v>
      </c>
      <c r="U3192" s="6">
        <f t="shared" si="49"/>
        <v>0.5</v>
      </c>
      <c r="V3192" t="s">
        <v>498</v>
      </c>
    </row>
    <row r="3193" spans="1:22" hidden="1">
      <c r="A3193">
        <v>610</v>
      </c>
      <c r="B3193" s="30">
        <v>2</v>
      </c>
      <c r="C3193" s="30" t="s">
        <v>27</v>
      </c>
      <c r="D3193" s="30" t="s">
        <v>20</v>
      </c>
      <c r="E3193" s="30">
        <v>9</v>
      </c>
      <c r="F3193" s="30">
        <v>91</v>
      </c>
      <c r="G3193" s="30" t="s">
        <v>3462</v>
      </c>
      <c r="H3193" s="30" t="s">
        <v>587</v>
      </c>
      <c r="I3193" s="30">
        <v>1</v>
      </c>
      <c r="J3193" s="30">
        <v>0</v>
      </c>
      <c r="K3193" s="30">
        <v>0</v>
      </c>
      <c r="L3193" s="30">
        <v>0</v>
      </c>
      <c r="M3193" s="30" t="s">
        <v>1294</v>
      </c>
      <c r="N3193" s="30" t="s">
        <v>589</v>
      </c>
      <c r="O3193" s="22">
        <v>0</v>
      </c>
      <c r="P3193" s="22">
        <v>1</v>
      </c>
      <c r="Q3193" s="22">
        <v>0</v>
      </c>
      <c r="R3193">
        <f>IFERROR(IF(I3193=1,VLOOKUP(F3193,Lookup!$A$2:$B$15,2,FALSE),0),0.5)</f>
        <v>0.8</v>
      </c>
      <c r="S3193">
        <f>IF(K3193=1,1,IFERROR(IF(H3193="pass",VLOOKUP(F3193,[1]Lookup!$D$2:$E$26,2,FALSE),0),1.6))</f>
        <v>0</v>
      </c>
      <c r="T3193" s="6">
        <v>0</v>
      </c>
      <c r="U3193" s="6">
        <f t="shared" si="49"/>
        <v>0.8</v>
      </c>
      <c r="V3193" t="s">
        <v>498</v>
      </c>
    </row>
    <row r="3194" spans="1:22" hidden="1">
      <c r="A3194">
        <v>611</v>
      </c>
      <c r="B3194" s="30">
        <v>2</v>
      </c>
      <c r="C3194" s="30" t="s">
        <v>27</v>
      </c>
      <c r="D3194" s="30" t="s">
        <v>20</v>
      </c>
      <c r="E3194" s="30">
        <v>4</v>
      </c>
      <c r="F3194" s="30">
        <v>96</v>
      </c>
      <c r="G3194" s="30" t="s">
        <v>3463</v>
      </c>
      <c r="H3194" s="30" t="s">
        <v>2965</v>
      </c>
      <c r="I3194" s="30">
        <v>0</v>
      </c>
      <c r="J3194" s="30">
        <v>0</v>
      </c>
      <c r="K3194" s="30">
        <v>0</v>
      </c>
      <c r="L3194" s="30">
        <v>0</v>
      </c>
      <c r="M3194" s="30" t="s">
        <v>3427</v>
      </c>
      <c r="N3194" s="30" t="s">
        <v>589</v>
      </c>
      <c r="O3194" s="22">
        <v>0</v>
      </c>
      <c r="P3194" s="22">
        <v>0</v>
      </c>
      <c r="Q3194" s="22">
        <v>0</v>
      </c>
      <c r="R3194">
        <f>IFERROR(IF(I3194=1,VLOOKUP(F3194,Lookup!$A$2:$B$15,2,FALSE),0),0.5)</f>
        <v>0</v>
      </c>
      <c r="S3194">
        <f>IF(K3194=1,1,IFERROR(IF(H3194="pass",VLOOKUP(F3194,[1]Lookup!$D$2:$E$26,2,FALSE),0),1.6))</f>
        <v>0</v>
      </c>
      <c r="T3194" s="6">
        <v>0</v>
      </c>
      <c r="U3194" s="6">
        <f t="shared" si="49"/>
        <v>0</v>
      </c>
      <c r="V3194" t="s">
        <v>2814</v>
      </c>
    </row>
    <row r="3195" spans="1:22" hidden="1">
      <c r="A3195">
        <v>612</v>
      </c>
      <c r="B3195" s="30">
        <v>2</v>
      </c>
      <c r="C3195" s="30" t="s">
        <v>27</v>
      </c>
      <c r="D3195" s="30" t="s">
        <v>20</v>
      </c>
      <c r="E3195" s="30">
        <v>5</v>
      </c>
      <c r="F3195" s="30">
        <v>95</v>
      </c>
      <c r="G3195" s="30" t="s">
        <v>3464</v>
      </c>
      <c r="H3195" s="30" t="s">
        <v>2965</v>
      </c>
      <c r="I3195" s="30">
        <v>0</v>
      </c>
      <c r="J3195" s="30">
        <v>0</v>
      </c>
      <c r="K3195" s="30">
        <v>0</v>
      </c>
      <c r="L3195" s="30">
        <v>0</v>
      </c>
      <c r="M3195" s="30" t="s">
        <v>3427</v>
      </c>
      <c r="N3195" s="30" t="s">
        <v>589</v>
      </c>
      <c r="O3195" s="22">
        <v>0</v>
      </c>
      <c r="P3195" s="22">
        <v>0</v>
      </c>
      <c r="Q3195" s="22">
        <v>0</v>
      </c>
      <c r="R3195">
        <f>IFERROR(IF(I3195=1,VLOOKUP(F3195,Lookup!$A$2:$B$15,2,FALSE),0),0.5)</f>
        <v>0</v>
      </c>
      <c r="S3195">
        <f>IF(K3195=1,1,IFERROR(IF(H3195="pass",VLOOKUP(F3195,[1]Lookup!$D$2:$E$26,2,FALSE),0),1.6))</f>
        <v>0</v>
      </c>
      <c r="T3195" s="6">
        <v>0</v>
      </c>
      <c r="U3195" s="6">
        <f t="shared" si="49"/>
        <v>0</v>
      </c>
      <c r="V3195" t="s">
        <v>2814</v>
      </c>
    </row>
    <row r="3196" spans="1:22" hidden="1">
      <c r="A3196">
        <v>613</v>
      </c>
      <c r="B3196" s="30">
        <v>2</v>
      </c>
      <c r="C3196" s="30" t="s">
        <v>28</v>
      </c>
      <c r="D3196" s="30" t="s">
        <v>24</v>
      </c>
      <c r="E3196" s="30">
        <v>75</v>
      </c>
      <c r="F3196" s="30">
        <v>25</v>
      </c>
      <c r="G3196" s="30" t="s">
        <v>3465</v>
      </c>
      <c r="H3196" s="30" t="s">
        <v>587</v>
      </c>
      <c r="I3196" s="30">
        <v>1</v>
      </c>
      <c r="J3196" s="30">
        <v>0</v>
      </c>
      <c r="K3196" s="30">
        <v>0</v>
      </c>
      <c r="L3196" s="30">
        <v>0</v>
      </c>
      <c r="M3196" s="30" t="s">
        <v>1294</v>
      </c>
      <c r="N3196" s="30" t="s">
        <v>589</v>
      </c>
      <c r="O3196" s="22">
        <v>0</v>
      </c>
      <c r="P3196" s="22">
        <v>1</v>
      </c>
      <c r="Q3196" s="22">
        <v>0</v>
      </c>
      <c r="R3196">
        <f>IFERROR(IF(I3196=1,VLOOKUP(F3196,Lookup!$A$2:$B$15,2,FALSE),0),0.5)</f>
        <v>0.5</v>
      </c>
      <c r="S3196">
        <f>IF(K3196=1,1,IFERROR(IF(H3196="pass",VLOOKUP(F3196,[1]Lookup!$D$2:$E$26,2,FALSE),0),1.6))</f>
        <v>0</v>
      </c>
      <c r="T3196" s="6">
        <v>0</v>
      </c>
      <c r="U3196" s="6">
        <f t="shared" si="49"/>
        <v>0.5</v>
      </c>
      <c r="V3196" t="s">
        <v>419</v>
      </c>
    </row>
    <row r="3197" spans="1:22" hidden="1">
      <c r="A3197">
        <v>617</v>
      </c>
      <c r="B3197" s="30">
        <v>2</v>
      </c>
      <c r="C3197" s="30" t="s">
        <v>28</v>
      </c>
      <c r="D3197" s="30" t="s">
        <v>24</v>
      </c>
      <c r="E3197" s="30">
        <v>11</v>
      </c>
      <c r="F3197" s="30">
        <v>89</v>
      </c>
      <c r="G3197" s="30" t="s">
        <v>3469</v>
      </c>
      <c r="H3197" s="30" t="s">
        <v>587</v>
      </c>
      <c r="I3197" s="30">
        <v>1</v>
      </c>
      <c r="J3197" s="30">
        <v>0</v>
      </c>
      <c r="K3197" s="30">
        <v>0</v>
      </c>
      <c r="L3197" s="30">
        <v>0</v>
      </c>
      <c r="M3197" s="30" t="s">
        <v>1294</v>
      </c>
      <c r="N3197" s="30" t="s">
        <v>589</v>
      </c>
      <c r="O3197" s="22">
        <v>0</v>
      </c>
      <c r="P3197" s="22">
        <v>1</v>
      </c>
      <c r="Q3197" s="22">
        <v>0</v>
      </c>
      <c r="R3197">
        <f>IFERROR(IF(I3197=1,VLOOKUP(F3197,Lookup!$A$2:$B$15,2,FALSE),0),0.5)</f>
        <v>0.7</v>
      </c>
      <c r="S3197">
        <f>IF(K3197=1,1,IFERROR(IF(H3197="pass",VLOOKUP(F3197,[1]Lookup!$D$2:$E$26,2,FALSE),0),1.6))</f>
        <v>0</v>
      </c>
      <c r="T3197" s="6">
        <v>0</v>
      </c>
      <c r="U3197" s="6">
        <f t="shared" si="49"/>
        <v>0.7</v>
      </c>
      <c r="V3197" t="s">
        <v>419</v>
      </c>
    </row>
    <row r="3198" spans="1:22" hidden="1">
      <c r="A3198">
        <v>618</v>
      </c>
      <c r="B3198" s="30">
        <v>2</v>
      </c>
      <c r="C3198" s="30" t="s">
        <v>28</v>
      </c>
      <c r="D3198" s="30" t="s">
        <v>24</v>
      </c>
      <c r="E3198" s="30">
        <v>7</v>
      </c>
      <c r="F3198" s="30">
        <v>93</v>
      </c>
      <c r="G3198" s="30" t="s">
        <v>3470</v>
      </c>
      <c r="H3198" s="30" t="s">
        <v>587</v>
      </c>
      <c r="I3198" s="30">
        <v>1</v>
      </c>
      <c r="J3198" s="30">
        <v>0</v>
      </c>
      <c r="K3198" s="30">
        <v>0</v>
      </c>
      <c r="L3198" s="30">
        <v>0</v>
      </c>
      <c r="M3198" s="30" t="s">
        <v>2633</v>
      </c>
      <c r="N3198" s="30" t="s">
        <v>589</v>
      </c>
      <c r="O3198" s="22">
        <v>0</v>
      </c>
      <c r="P3198" s="22">
        <v>1</v>
      </c>
      <c r="Q3198" s="22">
        <v>0</v>
      </c>
      <c r="R3198">
        <f>IFERROR(IF(I3198=1,VLOOKUP(F3198,Lookup!$A$2:$B$15,2,FALSE),0),0.5)</f>
        <v>1.2</v>
      </c>
      <c r="S3198">
        <f>IF(K3198=1,1,IFERROR(IF(H3198="pass",VLOOKUP(F3198,[1]Lookup!$D$2:$E$26,2,FALSE),0),1.6))</f>
        <v>0</v>
      </c>
      <c r="T3198" s="6">
        <v>0</v>
      </c>
      <c r="U3198" s="6">
        <f t="shared" si="49"/>
        <v>1.2</v>
      </c>
      <c r="V3198" t="s">
        <v>92</v>
      </c>
    </row>
    <row r="3199" spans="1:22" hidden="1">
      <c r="A3199">
        <v>620</v>
      </c>
      <c r="B3199" s="30">
        <v>2</v>
      </c>
      <c r="C3199" s="30" t="s">
        <v>24</v>
      </c>
      <c r="D3199" s="30" t="s">
        <v>28</v>
      </c>
      <c r="E3199" s="30">
        <v>75</v>
      </c>
      <c r="F3199" s="30">
        <v>25</v>
      </c>
      <c r="G3199" s="30" t="s">
        <v>3472</v>
      </c>
      <c r="H3199" s="30" t="s">
        <v>587</v>
      </c>
      <c r="I3199" s="30">
        <v>1</v>
      </c>
      <c r="J3199" s="30">
        <v>0</v>
      </c>
      <c r="K3199" s="30">
        <v>0</v>
      </c>
      <c r="L3199" s="30">
        <v>0</v>
      </c>
      <c r="M3199" s="30" t="s">
        <v>1418</v>
      </c>
      <c r="N3199" s="30" t="s">
        <v>589</v>
      </c>
      <c r="O3199" s="22">
        <v>0</v>
      </c>
      <c r="P3199" s="22">
        <v>1</v>
      </c>
      <c r="Q3199" s="22">
        <v>0</v>
      </c>
      <c r="R3199">
        <f>IFERROR(IF(I3199=1,VLOOKUP(F3199,Lookup!$A$2:$B$15,2,FALSE),0),0.5)</f>
        <v>0.5</v>
      </c>
      <c r="S3199">
        <f>IF(K3199=1,1,IFERROR(IF(H3199="pass",VLOOKUP(F3199,[1]Lookup!$D$2:$E$26,2,FALSE),0),1.6))</f>
        <v>0</v>
      </c>
      <c r="T3199" s="6">
        <v>0</v>
      </c>
      <c r="U3199" s="6">
        <f t="shared" si="49"/>
        <v>0.5</v>
      </c>
      <c r="V3199" t="s">
        <v>43</v>
      </c>
    </row>
    <row r="3200" spans="1:22" hidden="1">
      <c r="A3200">
        <v>621</v>
      </c>
      <c r="B3200" s="30">
        <v>2</v>
      </c>
      <c r="C3200" s="30" t="s">
        <v>24</v>
      </c>
      <c r="D3200" s="30" t="s">
        <v>28</v>
      </c>
      <c r="E3200" s="30">
        <v>72</v>
      </c>
      <c r="F3200" s="30">
        <v>28</v>
      </c>
      <c r="G3200" s="30" t="s">
        <v>3473</v>
      </c>
      <c r="H3200" s="30" t="s">
        <v>587</v>
      </c>
      <c r="I3200" s="30">
        <v>1</v>
      </c>
      <c r="J3200" s="30">
        <v>0</v>
      </c>
      <c r="K3200" s="30">
        <v>0</v>
      </c>
      <c r="L3200" s="30">
        <v>0</v>
      </c>
      <c r="M3200" s="30" t="s">
        <v>1418</v>
      </c>
      <c r="N3200" s="30" t="s">
        <v>589</v>
      </c>
      <c r="O3200" s="22">
        <v>0</v>
      </c>
      <c r="P3200" s="22">
        <v>1</v>
      </c>
      <c r="Q3200" s="22">
        <v>0</v>
      </c>
      <c r="R3200">
        <f>IFERROR(IF(I3200=1,VLOOKUP(F3200,Lookup!$A$2:$B$15,2,FALSE),0),0.5)</f>
        <v>0.5</v>
      </c>
      <c r="S3200">
        <f>IF(K3200=1,1,IFERROR(IF(H3200="pass",VLOOKUP(F3200,[1]Lookup!$D$2:$E$26,2,FALSE),0),1.6))</f>
        <v>0</v>
      </c>
      <c r="T3200" s="6">
        <v>0</v>
      </c>
      <c r="U3200" s="6">
        <f t="shared" si="49"/>
        <v>0.5</v>
      </c>
      <c r="V3200" t="s">
        <v>43</v>
      </c>
    </row>
    <row r="3201" spans="1:22" hidden="1">
      <c r="A3201">
        <v>622</v>
      </c>
      <c r="B3201" s="30">
        <v>2</v>
      </c>
      <c r="C3201" s="30" t="s">
        <v>24</v>
      </c>
      <c r="D3201" s="30" t="s">
        <v>28</v>
      </c>
      <c r="E3201" s="30">
        <v>66</v>
      </c>
      <c r="F3201" s="30">
        <v>34</v>
      </c>
      <c r="G3201" s="30" t="s">
        <v>3474</v>
      </c>
      <c r="H3201" s="30" t="s">
        <v>587</v>
      </c>
      <c r="I3201" s="30">
        <v>1</v>
      </c>
      <c r="J3201" s="30">
        <v>0</v>
      </c>
      <c r="K3201" s="30">
        <v>0</v>
      </c>
      <c r="L3201" s="30">
        <v>0</v>
      </c>
      <c r="M3201" s="30" t="s">
        <v>1418</v>
      </c>
      <c r="N3201" s="30" t="s">
        <v>589</v>
      </c>
      <c r="O3201" s="22">
        <v>0</v>
      </c>
      <c r="P3201" s="22">
        <v>1</v>
      </c>
      <c r="Q3201" s="22">
        <v>0</v>
      </c>
      <c r="R3201">
        <f>IFERROR(IF(I3201=1,VLOOKUP(F3201,Lookup!$A$2:$B$15,2,FALSE),0),0.5)</f>
        <v>0.5</v>
      </c>
      <c r="S3201">
        <f>IF(K3201=1,1,IFERROR(IF(H3201="pass",VLOOKUP(F3201,[1]Lookup!$D$2:$E$26,2,FALSE),0),1.6))</f>
        <v>0</v>
      </c>
      <c r="T3201" s="6">
        <v>0</v>
      </c>
      <c r="U3201" s="6">
        <f t="shared" si="49"/>
        <v>0.5</v>
      </c>
      <c r="V3201" t="s">
        <v>43</v>
      </c>
    </row>
    <row r="3202" spans="1:22" hidden="1">
      <c r="A3202">
        <v>624</v>
      </c>
      <c r="B3202" s="30">
        <v>2</v>
      </c>
      <c r="C3202" s="30" t="s">
        <v>24</v>
      </c>
      <c r="D3202" s="30" t="s">
        <v>28</v>
      </c>
      <c r="E3202" s="30">
        <v>41</v>
      </c>
      <c r="F3202" s="30">
        <v>59</v>
      </c>
      <c r="G3202" s="30" t="s">
        <v>3476</v>
      </c>
      <c r="H3202" s="30" t="s">
        <v>587</v>
      </c>
      <c r="I3202" s="30">
        <v>0</v>
      </c>
      <c r="J3202" s="30">
        <v>1</v>
      </c>
      <c r="K3202" s="30">
        <v>0</v>
      </c>
      <c r="L3202" s="30">
        <v>0</v>
      </c>
      <c r="M3202" s="30" t="s">
        <v>3477</v>
      </c>
      <c r="N3202" s="30" t="s">
        <v>589</v>
      </c>
      <c r="O3202" s="22">
        <v>0</v>
      </c>
      <c r="P3202" s="22">
        <v>0</v>
      </c>
      <c r="Q3202" s="22">
        <v>0</v>
      </c>
      <c r="R3202">
        <f>IFERROR(IF(I3202=1,VLOOKUP(F3202,Lookup!$A$2:$B$15,2,FALSE),0),0.5)</f>
        <v>0</v>
      </c>
      <c r="S3202">
        <f>IF(K3202=1,1,IFERROR(IF(H3202="pass",VLOOKUP(F3202,[1]Lookup!$D$2:$E$26,2,FALSE),0),1.6))</f>
        <v>0</v>
      </c>
      <c r="T3202" s="6">
        <v>0</v>
      </c>
      <c r="U3202" s="6">
        <f t="shared" si="49"/>
        <v>0</v>
      </c>
      <c r="V3202" t="s">
        <v>2816</v>
      </c>
    </row>
    <row r="3203" spans="1:22" hidden="1">
      <c r="A3203">
        <v>625</v>
      </c>
      <c r="B3203" s="30">
        <v>2</v>
      </c>
      <c r="C3203" s="30" t="s">
        <v>24</v>
      </c>
      <c r="D3203" s="30" t="s">
        <v>28</v>
      </c>
      <c r="E3203" s="30">
        <v>35</v>
      </c>
      <c r="F3203" s="30">
        <v>65</v>
      </c>
      <c r="G3203" s="30" t="s">
        <v>3478</v>
      </c>
      <c r="H3203" s="30" t="s">
        <v>587</v>
      </c>
      <c r="I3203" s="30">
        <v>1</v>
      </c>
      <c r="J3203" s="30">
        <v>0</v>
      </c>
      <c r="K3203" s="30">
        <v>0</v>
      </c>
      <c r="L3203" s="30">
        <v>0</v>
      </c>
      <c r="M3203" s="30" t="s">
        <v>1442</v>
      </c>
      <c r="N3203" s="30" t="s">
        <v>589</v>
      </c>
      <c r="O3203" s="22">
        <v>0</v>
      </c>
      <c r="P3203" s="22">
        <v>1</v>
      </c>
      <c r="Q3203" s="22">
        <v>0</v>
      </c>
      <c r="R3203">
        <f>IFERROR(IF(I3203=1,VLOOKUP(F3203,Lookup!$A$2:$B$15,2,FALSE),0),0.5)</f>
        <v>0.5</v>
      </c>
      <c r="S3203">
        <f>IF(K3203=1,1,IFERROR(IF(H3203="pass",VLOOKUP(F3203,[1]Lookup!$D$2:$E$26,2,FALSE),0),1.6))</f>
        <v>0</v>
      </c>
      <c r="T3203" s="6">
        <v>0</v>
      </c>
      <c r="U3203" s="6">
        <f t="shared" ref="U3203:U3266" si="50">R3203+IF(S3203&gt;=3.2,S3203,IF(AND(S3203&lt;3.2,S3203&gt;=1.8),S3203*0.66+T3203*0.34,T3203))+K3203*0.4735*2</f>
        <v>0.5</v>
      </c>
      <c r="V3203" t="s">
        <v>372</v>
      </c>
    </row>
    <row r="3204" spans="1:22" hidden="1">
      <c r="A3204">
        <v>627</v>
      </c>
      <c r="B3204" s="30">
        <v>2</v>
      </c>
      <c r="C3204" s="30" t="s">
        <v>24</v>
      </c>
      <c r="D3204" s="30" t="s">
        <v>28</v>
      </c>
      <c r="E3204" s="30">
        <v>18</v>
      </c>
      <c r="F3204" s="30">
        <v>82</v>
      </c>
      <c r="G3204" s="30" t="s">
        <v>3480</v>
      </c>
      <c r="H3204" s="30" t="s">
        <v>587</v>
      </c>
      <c r="I3204" s="30">
        <v>1</v>
      </c>
      <c r="J3204" s="30">
        <v>0</v>
      </c>
      <c r="K3204" s="30">
        <v>0</v>
      </c>
      <c r="L3204" s="30">
        <v>0</v>
      </c>
      <c r="M3204" s="30" t="s">
        <v>1418</v>
      </c>
      <c r="N3204" s="30" t="s">
        <v>589</v>
      </c>
      <c r="O3204" s="22">
        <v>0</v>
      </c>
      <c r="P3204" s="22">
        <v>1</v>
      </c>
      <c r="Q3204" s="22">
        <v>0</v>
      </c>
      <c r="R3204">
        <f>IFERROR(IF(I3204=1,VLOOKUP(F3204,Lookup!$A$2:$B$15,2,FALSE),0),0.5)</f>
        <v>0.5</v>
      </c>
      <c r="S3204">
        <f>IF(K3204=1,1,IFERROR(IF(H3204="pass",VLOOKUP(F3204,[1]Lookup!$D$2:$E$26,2,FALSE),0),1.6))</f>
        <v>0</v>
      </c>
      <c r="T3204" s="6">
        <v>0</v>
      </c>
      <c r="U3204" s="6">
        <f t="shared" si="50"/>
        <v>0.5</v>
      </c>
      <c r="V3204" t="s">
        <v>43</v>
      </c>
    </row>
    <row r="3205" spans="1:22" hidden="1">
      <c r="A3205">
        <v>628</v>
      </c>
      <c r="B3205" s="30">
        <v>2</v>
      </c>
      <c r="C3205" s="30" t="s">
        <v>24</v>
      </c>
      <c r="D3205" s="30" t="s">
        <v>28</v>
      </c>
      <c r="E3205" s="30">
        <v>9</v>
      </c>
      <c r="F3205" s="30">
        <v>91</v>
      </c>
      <c r="G3205" s="30" t="s">
        <v>3481</v>
      </c>
      <c r="H3205" s="30" t="s">
        <v>587</v>
      </c>
      <c r="I3205" s="30">
        <v>1</v>
      </c>
      <c r="J3205" s="30">
        <v>0</v>
      </c>
      <c r="K3205" s="30">
        <v>0</v>
      </c>
      <c r="L3205" s="30">
        <v>0</v>
      </c>
      <c r="M3205" s="30" t="s">
        <v>1418</v>
      </c>
      <c r="N3205" s="30" t="s">
        <v>589</v>
      </c>
      <c r="O3205" s="22">
        <v>0</v>
      </c>
      <c r="P3205" s="22">
        <v>1</v>
      </c>
      <c r="Q3205" s="22">
        <v>0</v>
      </c>
      <c r="R3205">
        <f>IFERROR(IF(I3205=1,VLOOKUP(F3205,Lookup!$A$2:$B$15,2,FALSE),0),0.5)</f>
        <v>0.8</v>
      </c>
      <c r="S3205">
        <f>IF(K3205=1,1,IFERROR(IF(H3205="pass",VLOOKUP(F3205,[1]Lookup!$D$2:$E$26,2,FALSE),0),1.6))</f>
        <v>0</v>
      </c>
      <c r="T3205" s="6">
        <v>0</v>
      </c>
      <c r="U3205" s="6">
        <f t="shared" si="50"/>
        <v>0.8</v>
      </c>
      <c r="V3205" t="s">
        <v>43</v>
      </c>
    </row>
    <row r="3206" spans="1:22" hidden="1">
      <c r="A3206">
        <v>629</v>
      </c>
      <c r="B3206" s="30">
        <v>2</v>
      </c>
      <c r="C3206" s="30" t="s">
        <v>24</v>
      </c>
      <c r="D3206" s="30" t="s">
        <v>28</v>
      </c>
      <c r="E3206" s="30">
        <v>5</v>
      </c>
      <c r="F3206" s="30">
        <v>95</v>
      </c>
      <c r="G3206" s="30" t="s">
        <v>3482</v>
      </c>
      <c r="H3206" s="30" t="s">
        <v>587</v>
      </c>
      <c r="I3206" s="30">
        <v>1</v>
      </c>
      <c r="J3206" s="30">
        <v>0</v>
      </c>
      <c r="K3206" s="30">
        <v>0</v>
      </c>
      <c r="L3206" s="30">
        <v>0</v>
      </c>
      <c r="M3206" s="30" t="s">
        <v>1418</v>
      </c>
      <c r="N3206" s="30" t="s">
        <v>589</v>
      </c>
      <c r="O3206" s="22">
        <v>0</v>
      </c>
      <c r="P3206" s="22">
        <v>1</v>
      </c>
      <c r="Q3206" s="22">
        <v>0</v>
      </c>
      <c r="R3206">
        <f>IFERROR(IF(I3206=1,VLOOKUP(F3206,Lookup!$A$2:$B$15,2,FALSE),0),0.5)</f>
        <v>1.4</v>
      </c>
      <c r="S3206">
        <f>IF(K3206=1,1,IFERROR(IF(H3206="pass",VLOOKUP(F3206,[1]Lookup!$D$2:$E$26,2,FALSE),0),1.6))</f>
        <v>0</v>
      </c>
      <c r="T3206" s="6">
        <v>0</v>
      </c>
      <c r="U3206" s="6">
        <f t="shared" si="50"/>
        <v>1.4</v>
      </c>
      <c r="V3206" t="s">
        <v>43</v>
      </c>
    </row>
    <row r="3207" spans="1:22" hidden="1">
      <c r="A3207">
        <v>632</v>
      </c>
      <c r="B3207" s="30">
        <v>2</v>
      </c>
      <c r="C3207" s="30" t="s">
        <v>28</v>
      </c>
      <c r="D3207" s="30" t="s">
        <v>24</v>
      </c>
      <c r="E3207" s="30">
        <v>69</v>
      </c>
      <c r="F3207" s="30">
        <v>31</v>
      </c>
      <c r="G3207" s="30" t="s">
        <v>3485</v>
      </c>
      <c r="H3207" s="30" t="s">
        <v>587</v>
      </c>
      <c r="I3207" s="30">
        <v>1</v>
      </c>
      <c r="J3207" s="30">
        <v>0</v>
      </c>
      <c r="K3207" s="30">
        <v>0</v>
      </c>
      <c r="L3207" s="30">
        <v>0</v>
      </c>
      <c r="M3207" s="30" t="s">
        <v>2633</v>
      </c>
      <c r="N3207" s="30" t="s">
        <v>589</v>
      </c>
      <c r="O3207" s="22">
        <v>0</v>
      </c>
      <c r="P3207" s="22">
        <v>1</v>
      </c>
      <c r="Q3207" s="22">
        <v>0</v>
      </c>
      <c r="R3207">
        <f>IFERROR(IF(I3207=1,VLOOKUP(F3207,Lookup!$A$2:$B$15,2,FALSE),0),0.5)</f>
        <v>0.5</v>
      </c>
      <c r="S3207">
        <f>IF(K3207=1,1,IFERROR(IF(H3207="pass",VLOOKUP(F3207,[1]Lookup!$D$2:$E$26,2,FALSE),0),1.6))</f>
        <v>0</v>
      </c>
      <c r="T3207" s="6">
        <v>0</v>
      </c>
      <c r="U3207" s="6">
        <f t="shared" si="50"/>
        <v>0.5</v>
      </c>
      <c r="V3207" t="s">
        <v>92</v>
      </c>
    </row>
    <row r="3208" spans="1:22" hidden="1">
      <c r="A3208">
        <v>634</v>
      </c>
      <c r="B3208" s="30">
        <v>2</v>
      </c>
      <c r="C3208" s="30" t="s">
        <v>28</v>
      </c>
      <c r="D3208" s="30" t="s">
        <v>24</v>
      </c>
      <c r="E3208" s="30">
        <v>57</v>
      </c>
      <c r="F3208" s="30">
        <v>43</v>
      </c>
      <c r="G3208" s="30" t="s">
        <v>3487</v>
      </c>
      <c r="H3208" s="30" t="s">
        <v>587</v>
      </c>
      <c r="I3208" s="30">
        <v>1</v>
      </c>
      <c r="J3208" s="30">
        <v>0</v>
      </c>
      <c r="K3208" s="30">
        <v>0</v>
      </c>
      <c r="L3208" s="30">
        <v>0</v>
      </c>
      <c r="M3208" s="30" t="s">
        <v>2633</v>
      </c>
      <c r="N3208" s="30" t="s">
        <v>589</v>
      </c>
      <c r="O3208" s="22">
        <v>0</v>
      </c>
      <c r="P3208" s="22">
        <v>1</v>
      </c>
      <c r="Q3208" s="22">
        <v>0</v>
      </c>
      <c r="R3208">
        <f>IFERROR(IF(I3208=1,VLOOKUP(F3208,Lookup!$A$2:$B$15,2,FALSE),0),0.5)</f>
        <v>0.5</v>
      </c>
      <c r="S3208">
        <f>IF(K3208=1,1,IFERROR(IF(H3208="pass",VLOOKUP(F3208,[1]Lookup!$D$2:$E$26,2,FALSE),0),1.6))</f>
        <v>0</v>
      </c>
      <c r="T3208" s="6">
        <v>0</v>
      </c>
      <c r="U3208" s="6">
        <f t="shared" si="50"/>
        <v>0.5</v>
      </c>
      <c r="V3208" t="s">
        <v>92</v>
      </c>
    </row>
    <row r="3209" spans="1:22" hidden="1">
      <c r="A3209">
        <v>635</v>
      </c>
      <c r="B3209" s="30">
        <v>2</v>
      </c>
      <c r="C3209" s="30" t="s">
        <v>28</v>
      </c>
      <c r="D3209" s="30" t="s">
        <v>24</v>
      </c>
      <c r="E3209" s="30">
        <v>52</v>
      </c>
      <c r="F3209" s="30">
        <v>48</v>
      </c>
      <c r="G3209" s="30" t="s">
        <v>3488</v>
      </c>
      <c r="H3209" s="30" t="s">
        <v>587</v>
      </c>
      <c r="I3209" s="30">
        <v>1</v>
      </c>
      <c r="J3209" s="30">
        <v>0</v>
      </c>
      <c r="K3209" s="30">
        <v>0</v>
      </c>
      <c r="L3209" s="30">
        <v>0</v>
      </c>
      <c r="M3209" s="30" t="s">
        <v>1294</v>
      </c>
      <c r="N3209" s="30" t="s">
        <v>589</v>
      </c>
      <c r="O3209" s="22">
        <v>0</v>
      </c>
      <c r="P3209" s="22">
        <v>1</v>
      </c>
      <c r="Q3209" s="22">
        <v>0</v>
      </c>
      <c r="R3209">
        <f>IFERROR(IF(I3209=1,VLOOKUP(F3209,Lookup!$A$2:$B$15,2,FALSE),0),0.5)</f>
        <v>0.5</v>
      </c>
      <c r="S3209">
        <f>IF(K3209=1,1,IFERROR(IF(H3209="pass",VLOOKUP(F3209,[1]Lookup!$D$2:$E$26,2,FALSE),0),1.6))</f>
        <v>0</v>
      </c>
      <c r="T3209" s="6">
        <v>0</v>
      </c>
      <c r="U3209" s="6">
        <f t="shared" si="50"/>
        <v>0.5</v>
      </c>
      <c r="V3209" t="s">
        <v>419</v>
      </c>
    </row>
    <row r="3210" spans="1:22" hidden="1">
      <c r="A3210">
        <v>636</v>
      </c>
      <c r="B3210" s="30">
        <v>2</v>
      </c>
      <c r="C3210" s="30" t="s">
        <v>28</v>
      </c>
      <c r="D3210" s="30" t="s">
        <v>24</v>
      </c>
      <c r="E3210" s="30">
        <v>55</v>
      </c>
      <c r="F3210" s="30">
        <v>45</v>
      </c>
      <c r="G3210" s="30" t="s">
        <v>3489</v>
      </c>
      <c r="H3210" s="30" t="s">
        <v>2866</v>
      </c>
      <c r="I3210" s="30">
        <v>1</v>
      </c>
      <c r="J3210" s="30">
        <v>0</v>
      </c>
      <c r="K3210" s="30">
        <v>0</v>
      </c>
      <c r="L3210" s="30">
        <v>0</v>
      </c>
      <c r="M3210" s="30" t="s">
        <v>2633</v>
      </c>
      <c r="N3210" s="30" t="s">
        <v>589</v>
      </c>
      <c r="O3210" s="22">
        <v>0</v>
      </c>
      <c r="P3210" s="22">
        <v>1</v>
      </c>
      <c r="Q3210" s="22">
        <v>0</v>
      </c>
      <c r="R3210">
        <f>IFERROR(IF(I3210=1,VLOOKUP(F3210,Lookup!$A$2:$B$15,2,FALSE),0),0.5)</f>
        <v>0.5</v>
      </c>
      <c r="S3210">
        <f>IF(K3210=1,1,IFERROR(IF(H3210="pass",VLOOKUP(F3210,[1]Lookup!$D$2:$E$26,2,FALSE),0),1.6))</f>
        <v>0</v>
      </c>
      <c r="T3210" s="6">
        <v>0</v>
      </c>
      <c r="U3210" s="6">
        <f t="shared" si="50"/>
        <v>0.5</v>
      </c>
      <c r="V3210" t="s">
        <v>92</v>
      </c>
    </row>
    <row r="3211" spans="1:22" hidden="1">
      <c r="A3211">
        <v>641</v>
      </c>
      <c r="B3211" s="30">
        <v>2</v>
      </c>
      <c r="C3211" s="30" t="s">
        <v>28</v>
      </c>
      <c r="D3211" s="30" t="s">
        <v>24</v>
      </c>
      <c r="E3211" s="30">
        <v>61</v>
      </c>
      <c r="F3211" s="30">
        <v>39</v>
      </c>
      <c r="G3211" s="30" t="s">
        <v>3494</v>
      </c>
      <c r="H3211" s="30" t="s">
        <v>587</v>
      </c>
      <c r="I3211" s="30">
        <v>1</v>
      </c>
      <c r="J3211" s="30">
        <v>0</v>
      </c>
      <c r="K3211" s="30">
        <v>0</v>
      </c>
      <c r="L3211" s="30">
        <v>0</v>
      </c>
      <c r="M3211" s="30" t="s">
        <v>1294</v>
      </c>
      <c r="N3211" s="30" t="s">
        <v>589</v>
      </c>
      <c r="O3211" s="22">
        <v>0</v>
      </c>
      <c r="P3211" s="22">
        <v>1</v>
      </c>
      <c r="Q3211" s="22">
        <v>0</v>
      </c>
      <c r="R3211">
        <f>IFERROR(IF(I3211=1,VLOOKUP(F3211,Lookup!$A$2:$B$15,2,FALSE),0),0.5)</f>
        <v>0.5</v>
      </c>
      <c r="S3211">
        <f>IF(K3211=1,1,IFERROR(IF(H3211="pass",VLOOKUP(F3211,[1]Lookup!$D$2:$E$26,2,FALSE),0),1.6))</f>
        <v>0</v>
      </c>
      <c r="T3211" s="6">
        <v>0</v>
      </c>
      <c r="U3211" s="6">
        <f t="shared" si="50"/>
        <v>0.5</v>
      </c>
      <c r="V3211" t="s">
        <v>419</v>
      </c>
    </row>
    <row r="3212" spans="1:22" hidden="1">
      <c r="A3212">
        <v>643</v>
      </c>
      <c r="B3212" s="30">
        <v>2</v>
      </c>
      <c r="C3212" s="30" t="s">
        <v>28</v>
      </c>
      <c r="D3212" s="30" t="s">
        <v>24</v>
      </c>
      <c r="E3212" s="30">
        <v>51</v>
      </c>
      <c r="F3212" s="30">
        <v>49</v>
      </c>
      <c r="G3212" s="30" t="s">
        <v>3496</v>
      </c>
      <c r="H3212" s="30" t="s">
        <v>587</v>
      </c>
      <c r="I3212" s="30">
        <v>1</v>
      </c>
      <c r="J3212" s="30">
        <v>0</v>
      </c>
      <c r="K3212" s="30">
        <v>0</v>
      </c>
      <c r="L3212" s="30">
        <v>0</v>
      </c>
      <c r="M3212" s="30" t="s">
        <v>1294</v>
      </c>
      <c r="N3212" s="30" t="s">
        <v>589</v>
      </c>
      <c r="O3212" s="22">
        <v>0</v>
      </c>
      <c r="P3212" s="22">
        <v>1</v>
      </c>
      <c r="Q3212" s="22">
        <v>0</v>
      </c>
      <c r="R3212">
        <f>IFERROR(IF(I3212=1,VLOOKUP(F3212,Lookup!$A$2:$B$15,2,FALSE),0),0.5)</f>
        <v>0.5</v>
      </c>
      <c r="S3212">
        <f>IF(K3212=1,1,IFERROR(IF(H3212="pass",VLOOKUP(F3212,[1]Lookup!$D$2:$E$26,2,FALSE),0),1.6))</f>
        <v>0</v>
      </c>
      <c r="T3212" s="6">
        <v>0</v>
      </c>
      <c r="U3212" s="6">
        <f t="shared" si="50"/>
        <v>0.5</v>
      </c>
      <c r="V3212" t="s">
        <v>419</v>
      </c>
    </row>
    <row r="3213" spans="1:22" hidden="1">
      <c r="A3213">
        <v>644</v>
      </c>
      <c r="B3213" s="30">
        <v>2</v>
      </c>
      <c r="C3213" s="30" t="s">
        <v>28</v>
      </c>
      <c r="D3213" s="30" t="s">
        <v>24</v>
      </c>
      <c r="E3213" s="30">
        <v>48</v>
      </c>
      <c r="F3213" s="30">
        <v>52</v>
      </c>
      <c r="G3213" s="30" t="s">
        <v>3497</v>
      </c>
      <c r="H3213" s="30" t="s">
        <v>587</v>
      </c>
      <c r="I3213" s="30">
        <v>0</v>
      </c>
      <c r="J3213" s="30">
        <v>1</v>
      </c>
      <c r="K3213" s="30">
        <v>0</v>
      </c>
      <c r="L3213" s="30">
        <v>0</v>
      </c>
      <c r="M3213" s="30" t="s">
        <v>3498</v>
      </c>
      <c r="N3213" s="30" t="s">
        <v>589</v>
      </c>
      <c r="O3213" s="22">
        <v>0</v>
      </c>
      <c r="P3213" s="22">
        <v>0</v>
      </c>
      <c r="Q3213" s="22">
        <v>0</v>
      </c>
      <c r="R3213">
        <f>IFERROR(IF(I3213=1,VLOOKUP(F3213,Lookup!$A$2:$B$15,2,FALSE),0),0.5)</f>
        <v>0</v>
      </c>
      <c r="S3213">
        <f>IF(K3213=1,1,IFERROR(IF(H3213="pass",VLOOKUP(F3213,[1]Lookup!$D$2:$E$26,2,FALSE),0),1.6))</f>
        <v>0</v>
      </c>
      <c r="T3213" s="6">
        <v>0</v>
      </c>
      <c r="U3213" s="6">
        <f t="shared" si="50"/>
        <v>0</v>
      </c>
      <c r="V3213" t="s">
        <v>2818</v>
      </c>
    </row>
    <row r="3214" spans="1:22" hidden="1">
      <c r="A3214">
        <v>645</v>
      </c>
      <c r="B3214" s="30">
        <v>2</v>
      </c>
      <c r="C3214" s="30" t="s">
        <v>28</v>
      </c>
      <c r="D3214" s="30" t="s">
        <v>24</v>
      </c>
      <c r="E3214" s="30">
        <v>30</v>
      </c>
      <c r="F3214" s="30">
        <v>70</v>
      </c>
      <c r="G3214" s="30" t="s">
        <v>3499</v>
      </c>
      <c r="H3214" s="30" t="s">
        <v>587</v>
      </c>
      <c r="I3214" s="30">
        <v>1</v>
      </c>
      <c r="J3214" s="30">
        <v>0</v>
      </c>
      <c r="K3214" s="30">
        <v>0</v>
      </c>
      <c r="L3214" s="30">
        <v>0</v>
      </c>
      <c r="M3214" s="30" t="s">
        <v>1294</v>
      </c>
      <c r="N3214" s="30" t="s">
        <v>589</v>
      </c>
      <c r="O3214" s="22">
        <v>0</v>
      </c>
      <c r="P3214" s="22">
        <v>1</v>
      </c>
      <c r="Q3214" s="22">
        <v>0</v>
      </c>
      <c r="R3214">
        <f>IFERROR(IF(I3214=1,VLOOKUP(F3214,Lookup!$A$2:$B$15,2,FALSE),0),0.5)</f>
        <v>0.5</v>
      </c>
      <c r="S3214">
        <f>IF(K3214=1,1,IFERROR(IF(H3214="pass",VLOOKUP(F3214,[1]Lookup!$D$2:$E$26,2,FALSE),0),1.6))</f>
        <v>0</v>
      </c>
      <c r="T3214" s="6">
        <v>0</v>
      </c>
      <c r="U3214" s="6">
        <f t="shared" si="50"/>
        <v>0.5</v>
      </c>
      <c r="V3214" t="s">
        <v>419</v>
      </c>
    </row>
    <row r="3215" spans="1:22" hidden="1">
      <c r="A3215">
        <v>646</v>
      </c>
      <c r="B3215" s="30">
        <v>2</v>
      </c>
      <c r="C3215" s="30" t="s">
        <v>28</v>
      </c>
      <c r="D3215" s="30" t="s">
        <v>24</v>
      </c>
      <c r="E3215" s="30">
        <v>22</v>
      </c>
      <c r="F3215" s="30">
        <v>78</v>
      </c>
      <c r="G3215" s="30" t="s">
        <v>3500</v>
      </c>
      <c r="H3215" s="30" t="s">
        <v>587</v>
      </c>
      <c r="I3215" s="30">
        <v>1</v>
      </c>
      <c r="J3215" s="30">
        <v>0</v>
      </c>
      <c r="K3215" s="30">
        <v>0</v>
      </c>
      <c r="L3215" s="30">
        <v>0</v>
      </c>
      <c r="M3215" s="30" t="s">
        <v>2633</v>
      </c>
      <c r="N3215" s="30" t="s">
        <v>589</v>
      </c>
      <c r="O3215" s="22">
        <v>0</v>
      </c>
      <c r="P3215" s="22">
        <v>1</v>
      </c>
      <c r="Q3215" s="22">
        <v>0</v>
      </c>
      <c r="R3215">
        <f>IFERROR(IF(I3215=1,VLOOKUP(F3215,Lookup!$A$2:$B$15,2,FALSE),0),0.5)</f>
        <v>0.5</v>
      </c>
      <c r="S3215">
        <f>IF(K3215=1,1,IFERROR(IF(H3215="pass",VLOOKUP(F3215,[1]Lookup!$D$2:$E$26,2,FALSE),0),1.6))</f>
        <v>0</v>
      </c>
      <c r="T3215" s="6">
        <v>0</v>
      </c>
      <c r="U3215" s="6">
        <f t="shared" si="50"/>
        <v>0.5</v>
      </c>
      <c r="V3215" t="s">
        <v>92</v>
      </c>
    </row>
    <row r="3216" spans="1:22" hidden="1">
      <c r="A3216">
        <v>648</v>
      </c>
      <c r="B3216" s="30">
        <v>2</v>
      </c>
      <c r="C3216" s="30" t="s">
        <v>28</v>
      </c>
      <c r="D3216" s="30" t="s">
        <v>24</v>
      </c>
      <c r="E3216" s="30">
        <v>9</v>
      </c>
      <c r="F3216" s="30">
        <v>91</v>
      </c>
      <c r="G3216" s="30" t="s">
        <v>3502</v>
      </c>
      <c r="H3216" s="30" t="s">
        <v>587</v>
      </c>
      <c r="I3216" s="30">
        <v>1</v>
      </c>
      <c r="J3216" s="30">
        <v>0</v>
      </c>
      <c r="K3216" s="30">
        <v>0</v>
      </c>
      <c r="L3216" s="30">
        <v>0</v>
      </c>
      <c r="M3216" s="30" t="s">
        <v>1294</v>
      </c>
      <c r="N3216" s="30" t="s">
        <v>589</v>
      </c>
      <c r="O3216" s="22">
        <v>0</v>
      </c>
      <c r="P3216" s="22">
        <v>1</v>
      </c>
      <c r="Q3216" s="22">
        <v>0</v>
      </c>
      <c r="R3216">
        <f>IFERROR(IF(I3216=1,VLOOKUP(F3216,Lookup!$A$2:$B$15,2,FALSE),0),0.5)</f>
        <v>0.8</v>
      </c>
      <c r="S3216">
        <f>IF(K3216=1,1,IFERROR(IF(H3216="pass",VLOOKUP(F3216,[1]Lookup!$D$2:$E$26,2,FALSE),0),1.6))</f>
        <v>0</v>
      </c>
      <c r="T3216" s="6">
        <v>0</v>
      </c>
      <c r="U3216" s="6">
        <f t="shared" si="50"/>
        <v>0.8</v>
      </c>
      <c r="V3216" t="s">
        <v>419</v>
      </c>
    </row>
    <row r="3217" spans="1:22" hidden="1">
      <c r="A3217">
        <v>650</v>
      </c>
      <c r="B3217" s="30">
        <v>2</v>
      </c>
      <c r="C3217" s="30" t="s">
        <v>24</v>
      </c>
      <c r="D3217" s="30" t="s">
        <v>28</v>
      </c>
      <c r="E3217" s="30">
        <v>56</v>
      </c>
      <c r="F3217" s="30">
        <v>44</v>
      </c>
      <c r="G3217" s="30" t="s">
        <v>3504</v>
      </c>
      <c r="H3217" s="30" t="s">
        <v>587</v>
      </c>
      <c r="I3217" s="30">
        <v>1</v>
      </c>
      <c r="J3217" s="30">
        <v>0</v>
      </c>
      <c r="K3217" s="30">
        <v>0</v>
      </c>
      <c r="L3217" s="30">
        <v>0</v>
      </c>
      <c r="M3217" s="30" t="s">
        <v>1442</v>
      </c>
      <c r="N3217" s="30" t="s">
        <v>589</v>
      </c>
      <c r="O3217" s="22">
        <v>0</v>
      </c>
      <c r="P3217" s="22">
        <v>1</v>
      </c>
      <c r="Q3217" s="22">
        <v>0</v>
      </c>
      <c r="R3217">
        <f>IFERROR(IF(I3217=1,VLOOKUP(F3217,Lookup!$A$2:$B$15,2,FALSE),0),0.5)</f>
        <v>0.5</v>
      </c>
      <c r="S3217">
        <f>IF(K3217=1,1,IFERROR(IF(H3217="pass",VLOOKUP(F3217,[1]Lookup!$D$2:$E$26,2,FALSE),0),1.6))</f>
        <v>0</v>
      </c>
      <c r="T3217" s="6">
        <v>0</v>
      </c>
      <c r="U3217" s="6">
        <f t="shared" si="50"/>
        <v>0.5</v>
      </c>
      <c r="V3217" t="s">
        <v>372</v>
      </c>
    </row>
    <row r="3218" spans="1:22" hidden="1">
      <c r="A3218">
        <v>651</v>
      </c>
      <c r="B3218" s="30">
        <v>2</v>
      </c>
      <c r="C3218" s="30" t="s">
        <v>24</v>
      </c>
      <c r="D3218" s="30" t="s">
        <v>28</v>
      </c>
      <c r="E3218" s="30">
        <v>52</v>
      </c>
      <c r="F3218" s="30">
        <v>48</v>
      </c>
      <c r="G3218" s="30" t="s">
        <v>3505</v>
      </c>
      <c r="H3218" s="30" t="s">
        <v>587</v>
      </c>
      <c r="I3218" s="30">
        <v>1</v>
      </c>
      <c r="J3218" s="30">
        <v>0</v>
      </c>
      <c r="K3218" s="30">
        <v>0</v>
      </c>
      <c r="L3218" s="30">
        <v>0</v>
      </c>
      <c r="M3218" s="30" t="s">
        <v>1418</v>
      </c>
      <c r="N3218" s="30" t="s">
        <v>589</v>
      </c>
      <c r="O3218" s="22">
        <v>0</v>
      </c>
      <c r="P3218" s="22">
        <v>1</v>
      </c>
      <c r="Q3218" s="22">
        <v>0</v>
      </c>
      <c r="R3218">
        <f>IFERROR(IF(I3218=1,VLOOKUP(F3218,Lookup!$A$2:$B$15,2,FALSE),0),0.5)</f>
        <v>0.5</v>
      </c>
      <c r="S3218">
        <f>IF(K3218=1,1,IFERROR(IF(H3218="pass",VLOOKUP(F3218,[1]Lookup!$D$2:$E$26,2,FALSE),0),1.6))</f>
        <v>0</v>
      </c>
      <c r="T3218" s="6">
        <v>0</v>
      </c>
      <c r="U3218" s="6">
        <f t="shared" si="50"/>
        <v>0.5</v>
      </c>
      <c r="V3218" t="s">
        <v>43</v>
      </c>
    </row>
    <row r="3219" spans="1:22" hidden="1">
      <c r="A3219">
        <v>652</v>
      </c>
      <c r="B3219" s="30">
        <v>2</v>
      </c>
      <c r="C3219" s="30" t="s">
        <v>24</v>
      </c>
      <c r="D3219" s="30" t="s">
        <v>28</v>
      </c>
      <c r="E3219" s="30">
        <v>44</v>
      </c>
      <c r="F3219" s="30">
        <v>56</v>
      </c>
      <c r="G3219" s="30" t="s">
        <v>3506</v>
      </c>
      <c r="H3219" s="30" t="s">
        <v>587</v>
      </c>
      <c r="I3219" s="30">
        <v>1</v>
      </c>
      <c r="J3219" s="30">
        <v>0</v>
      </c>
      <c r="K3219" s="30">
        <v>0</v>
      </c>
      <c r="L3219" s="30">
        <v>0</v>
      </c>
      <c r="M3219" s="30" t="s">
        <v>1418</v>
      </c>
      <c r="N3219" s="30" t="s">
        <v>589</v>
      </c>
      <c r="O3219" s="22">
        <v>0</v>
      </c>
      <c r="P3219" s="22">
        <v>1</v>
      </c>
      <c r="Q3219" s="22">
        <v>0</v>
      </c>
      <c r="R3219">
        <f>IFERROR(IF(I3219=1,VLOOKUP(F3219,Lookup!$A$2:$B$15,2,FALSE),0),0.5)</f>
        <v>0.5</v>
      </c>
      <c r="S3219">
        <f>IF(K3219=1,1,IFERROR(IF(H3219="pass",VLOOKUP(F3219,[1]Lookup!$D$2:$E$26,2,FALSE),0),1.6))</f>
        <v>0</v>
      </c>
      <c r="T3219" s="6">
        <v>0</v>
      </c>
      <c r="U3219" s="6">
        <f t="shared" si="50"/>
        <v>0.5</v>
      </c>
      <c r="V3219" t="s">
        <v>43</v>
      </c>
    </row>
    <row r="3220" spans="1:22" hidden="1">
      <c r="A3220">
        <v>655</v>
      </c>
      <c r="B3220" s="30">
        <v>2</v>
      </c>
      <c r="C3220" s="30" t="s">
        <v>24</v>
      </c>
      <c r="D3220" s="30" t="s">
        <v>28</v>
      </c>
      <c r="E3220" s="30">
        <v>23</v>
      </c>
      <c r="F3220" s="30">
        <v>77</v>
      </c>
      <c r="G3220" s="30" t="s">
        <v>3509</v>
      </c>
      <c r="H3220" s="30" t="s">
        <v>587</v>
      </c>
      <c r="I3220" s="30">
        <v>1</v>
      </c>
      <c r="J3220" s="30">
        <v>0</v>
      </c>
      <c r="K3220" s="30">
        <v>0</v>
      </c>
      <c r="L3220" s="30">
        <v>0</v>
      </c>
      <c r="M3220" s="30" t="s">
        <v>1418</v>
      </c>
      <c r="N3220" s="30" t="s">
        <v>589</v>
      </c>
      <c r="O3220" s="22">
        <v>0</v>
      </c>
      <c r="P3220" s="22">
        <v>1</v>
      </c>
      <c r="Q3220" s="22">
        <v>0</v>
      </c>
      <c r="R3220">
        <f>IFERROR(IF(I3220=1,VLOOKUP(F3220,Lookup!$A$2:$B$15,2,FALSE),0),0.5)</f>
        <v>0.5</v>
      </c>
      <c r="S3220">
        <f>IF(K3220=1,1,IFERROR(IF(H3220="pass",VLOOKUP(F3220,[1]Lookup!$D$2:$E$26,2,FALSE),0),1.6))</f>
        <v>0</v>
      </c>
      <c r="T3220" s="6">
        <v>0</v>
      </c>
      <c r="U3220" s="6">
        <f t="shared" si="50"/>
        <v>0.5</v>
      </c>
      <c r="V3220" t="s">
        <v>43</v>
      </c>
    </row>
    <row r="3221" spans="1:22" hidden="1">
      <c r="A3221">
        <v>656</v>
      </c>
      <c r="B3221" s="30">
        <v>2</v>
      </c>
      <c r="C3221" s="30" t="s">
        <v>24</v>
      </c>
      <c r="D3221" s="30" t="s">
        <v>28</v>
      </c>
      <c r="E3221" s="30">
        <v>18</v>
      </c>
      <c r="F3221" s="30">
        <v>82</v>
      </c>
      <c r="G3221" s="30" t="s">
        <v>3510</v>
      </c>
      <c r="H3221" s="30" t="s">
        <v>587</v>
      </c>
      <c r="I3221" s="30">
        <v>1</v>
      </c>
      <c r="J3221" s="30">
        <v>0</v>
      </c>
      <c r="K3221" s="30">
        <v>0</v>
      </c>
      <c r="L3221" s="30">
        <v>0</v>
      </c>
      <c r="M3221" s="30" t="s">
        <v>1442</v>
      </c>
      <c r="N3221" s="30" t="s">
        <v>589</v>
      </c>
      <c r="O3221" s="22">
        <v>0</v>
      </c>
      <c r="P3221" s="22">
        <v>1</v>
      </c>
      <c r="Q3221" s="22">
        <v>0</v>
      </c>
      <c r="R3221">
        <f>IFERROR(IF(I3221=1,VLOOKUP(F3221,Lookup!$A$2:$B$15,2,FALSE),0),0.5)</f>
        <v>0.5</v>
      </c>
      <c r="S3221">
        <f>IF(K3221=1,1,IFERROR(IF(H3221="pass",VLOOKUP(F3221,[1]Lookup!$D$2:$E$26,2,FALSE),0),1.6))</f>
        <v>0</v>
      </c>
      <c r="T3221" s="6">
        <v>0</v>
      </c>
      <c r="U3221" s="6">
        <f t="shared" si="50"/>
        <v>0.5</v>
      </c>
      <c r="V3221" t="s">
        <v>372</v>
      </c>
    </row>
    <row r="3222" spans="1:22" hidden="1">
      <c r="A3222">
        <v>660</v>
      </c>
      <c r="B3222" s="30">
        <v>2</v>
      </c>
      <c r="C3222" s="30" t="s">
        <v>28</v>
      </c>
      <c r="D3222" s="30" t="s">
        <v>24</v>
      </c>
      <c r="E3222" s="30">
        <v>59</v>
      </c>
      <c r="F3222" s="30">
        <v>41</v>
      </c>
      <c r="G3222" s="30" t="s">
        <v>3514</v>
      </c>
      <c r="H3222" s="30" t="s">
        <v>587</v>
      </c>
      <c r="I3222" s="30">
        <v>1</v>
      </c>
      <c r="J3222" s="30">
        <v>0</v>
      </c>
      <c r="K3222" s="30">
        <v>0</v>
      </c>
      <c r="L3222" s="30">
        <v>0</v>
      </c>
      <c r="M3222" s="30" t="s">
        <v>2633</v>
      </c>
      <c r="N3222" s="30" t="s">
        <v>589</v>
      </c>
      <c r="O3222" s="22">
        <v>0</v>
      </c>
      <c r="P3222" s="22">
        <v>1</v>
      </c>
      <c r="Q3222" s="22">
        <v>0</v>
      </c>
      <c r="R3222">
        <f>IFERROR(IF(I3222=1,VLOOKUP(F3222,Lookup!$A$2:$B$15,2,FALSE),0),0.5)</f>
        <v>0.5</v>
      </c>
      <c r="S3222">
        <f>IF(K3222=1,1,IFERROR(IF(H3222="pass",VLOOKUP(F3222,[1]Lookup!$D$2:$E$26,2,FALSE),0),1.6))</f>
        <v>0</v>
      </c>
      <c r="T3222" s="6">
        <v>0</v>
      </c>
      <c r="U3222" s="6">
        <f t="shared" si="50"/>
        <v>0.5</v>
      </c>
      <c r="V3222" t="s">
        <v>92</v>
      </c>
    </row>
    <row r="3223" spans="1:22" hidden="1">
      <c r="A3223">
        <v>661</v>
      </c>
      <c r="B3223" s="30">
        <v>2</v>
      </c>
      <c r="C3223" s="30" t="s">
        <v>28</v>
      </c>
      <c r="D3223" s="30" t="s">
        <v>24</v>
      </c>
      <c r="E3223" s="30">
        <v>47</v>
      </c>
      <c r="F3223" s="30">
        <v>53</v>
      </c>
      <c r="G3223" s="30" t="s">
        <v>3515</v>
      </c>
      <c r="H3223" s="30" t="s">
        <v>587</v>
      </c>
      <c r="I3223" s="30">
        <v>1</v>
      </c>
      <c r="J3223" s="30">
        <v>0</v>
      </c>
      <c r="K3223" s="30">
        <v>0</v>
      </c>
      <c r="L3223" s="30">
        <v>0</v>
      </c>
      <c r="M3223" s="30" t="s">
        <v>2633</v>
      </c>
      <c r="N3223" s="30" t="s">
        <v>589</v>
      </c>
      <c r="O3223" s="22">
        <v>0</v>
      </c>
      <c r="P3223" s="22">
        <v>1</v>
      </c>
      <c r="Q3223" s="22">
        <v>0</v>
      </c>
      <c r="R3223">
        <f>IFERROR(IF(I3223=1,VLOOKUP(F3223,Lookup!$A$2:$B$15,2,FALSE),0),0.5)</f>
        <v>0.5</v>
      </c>
      <c r="S3223">
        <f>IF(K3223=1,1,IFERROR(IF(H3223="pass",VLOOKUP(F3223,[1]Lookup!$D$2:$E$26,2,FALSE),0),1.6))</f>
        <v>0</v>
      </c>
      <c r="T3223" s="6">
        <v>0</v>
      </c>
      <c r="U3223" s="6">
        <f t="shared" si="50"/>
        <v>0.5</v>
      </c>
      <c r="V3223" t="s">
        <v>92</v>
      </c>
    </row>
    <row r="3224" spans="1:22" hidden="1">
      <c r="A3224">
        <v>666</v>
      </c>
      <c r="B3224" s="30">
        <v>2</v>
      </c>
      <c r="C3224" s="30" t="s">
        <v>24</v>
      </c>
      <c r="D3224" s="30" t="s">
        <v>28</v>
      </c>
      <c r="E3224" s="30">
        <v>75</v>
      </c>
      <c r="F3224" s="30">
        <v>25</v>
      </c>
      <c r="G3224" s="30" t="s">
        <v>3520</v>
      </c>
      <c r="H3224" s="30" t="s">
        <v>2965</v>
      </c>
      <c r="I3224" s="30">
        <v>0</v>
      </c>
      <c r="J3224" s="30">
        <v>0</v>
      </c>
      <c r="K3224" s="30">
        <v>0</v>
      </c>
      <c r="L3224" s="30">
        <v>0</v>
      </c>
      <c r="M3224" s="30" t="s">
        <v>3477</v>
      </c>
      <c r="N3224" s="30" t="s">
        <v>589</v>
      </c>
      <c r="O3224" s="22">
        <v>0</v>
      </c>
      <c r="P3224" s="22">
        <v>0</v>
      </c>
      <c r="Q3224" s="22">
        <v>0</v>
      </c>
      <c r="R3224">
        <f>IFERROR(IF(I3224=1,VLOOKUP(F3224,Lookup!$A$2:$B$15,2,FALSE),0),0.5)</f>
        <v>0</v>
      </c>
      <c r="S3224">
        <f>IF(K3224=1,1,IFERROR(IF(H3224="pass",VLOOKUP(F3224,[1]Lookup!$D$2:$E$26,2,FALSE),0),1.6))</f>
        <v>0</v>
      </c>
      <c r="T3224" s="6">
        <v>0</v>
      </c>
      <c r="U3224" s="6">
        <f t="shared" si="50"/>
        <v>0</v>
      </c>
      <c r="V3224" t="s">
        <v>2816</v>
      </c>
    </row>
    <row r="3225" spans="1:22" hidden="1">
      <c r="A3225">
        <v>667</v>
      </c>
      <c r="B3225" s="30">
        <v>2</v>
      </c>
      <c r="C3225" s="30" t="s">
        <v>24</v>
      </c>
      <c r="D3225" s="30" t="s">
        <v>28</v>
      </c>
      <c r="E3225" s="30">
        <v>87</v>
      </c>
      <c r="F3225" s="30">
        <v>13</v>
      </c>
      <c r="G3225" s="30" t="s">
        <v>3521</v>
      </c>
      <c r="H3225" s="30" t="s">
        <v>587</v>
      </c>
      <c r="I3225" s="30">
        <v>1</v>
      </c>
      <c r="J3225" s="30">
        <v>0</v>
      </c>
      <c r="K3225" s="30">
        <v>0</v>
      </c>
      <c r="L3225" s="30">
        <v>0</v>
      </c>
      <c r="M3225" s="30" t="s">
        <v>1418</v>
      </c>
      <c r="N3225" s="30" t="s">
        <v>589</v>
      </c>
      <c r="O3225" s="22">
        <v>0</v>
      </c>
      <c r="P3225" s="22">
        <v>1</v>
      </c>
      <c r="Q3225" s="22">
        <v>0</v>
      </c>
      <c r="R3225">
        <f>IFERROR(IF(I3225=1,VLOOKUP(F3225,Lookup!$A$2:$B$15,2,FALSE),0),0.5)</f>
        <v>0.5</v>
      </c>
      <c r="S3225">
        <f>IF(K3225=1,1,IFERROR(IF(H3225="pass",VLOOKUP(F3225,[1]Lookup!$D$2:$E$26,2,FALSE),0),1.6))</f>
        <v>0</v>
      </c>
      <c r="T3225" s="6">
        <v>0</v>
      </c>
      <c r="U3225" s="6">
        <f t="shared" si="50"/>
        <v>0.5</v>
      </c>
      <c r="V3225" t="s">
        <v>43</v>
      </c>
    </row>
    <row r="3226" spans="1:22" hidden="1">
      <c r="A3226">
        <v>669</v>
      </c>
      <c r="B3226" s="30">
        <v>2</v>
      </c>
      <c r="C3226" s="30" t="s">
        <v>24</v>
      </c>
      <c r="D3226" s="30" t="s">
        <v>28</v>
      </c>
      <c r="E3226" s="30">
        <v>74</v>
      </c>
      <c r="F3226" s="30">
        <v>26</v>
      </c>
      <c r="G3226" s="30" t="s">
        <v>3523</v>
      </c>
      <c r="H3226" s="30" t="s">
        <v>587</v>
      </c>
      <c r="I3226" s="30">
        <v>1</v>
      </c>
      <c r="J3226" s="30">
        <v>0</v>
      </c>
      <c r="K3226" s="30">
        <v>0</v>
      </c>
      <c r="L3226" s="30">
        <v>0</v>
      </c>
      <c r="M3226" s="30" t="s">
        <v>1418</v>
      </c>
      <c r="N3226" s="30" t="s">
        <v>589</v>
      </c>
      <c r="O3226" s="22">
        <v>0</v>
      </c>
      <c r="P3226" s="22">
        <v>1</v>
      </c>
      <c r="Q3226" s="22">
        <v>0</v>
      </c>
      <c r="R3226">
        <f>IFERROR(IF(I3226=1,VLOOKUP(F3226,Lookup!$A$2:$B$15,2,FALSE),0),0.5)</f>
        <v>0.5</v>
      </c>
      <c r="S3226">
        <f>IF(K3226=1,1,IFERROR(IF(H3226="pass",VLOOKUP(F3226,[1]Lookup!$D$2:$E$26,2,FALSE),0),1.6))</f>
        <v>0</v>
      </c>
      <c r="T3226" s="6">
        <v>0</v>
      </c>
      <c r="U3226" s="6">
        <f t="shared" si="50"/>
        <v>0.5</v>
      </c>
      <c r="V3226" t="s">
        <v>43</v>
      </c>
    </row>
    <row r="3227" spans="1:22" hidden="1">
      <c r="A3227">
        <v>671</v>
      </c>
      <c r="B3227" s="30">
        <v>2</v>
      </c>
      <c r="C3227" s="30" t="s">
        <v>24</v>
      </c>
      <c r="D3227" s="30" t="s">
        <v>28</v>
      </c>
      <c r="E3227" s="30">
        <v>26</v>
      </c>
      <c r="F3227" s="30">
        <v>74</v>
      </c>
      <c r="G3227" s="30" t="s">
        <v>3525</v>
      </c>
      <c r="H3227" s="30" t="s">
        <v>587</v>
      </c>
      <c r="I3227" s="30">
        <v>1</v>
      </c>
      <c r="J3227" s="30">
        <v>0</v>
      </c>
      <c r="K3227" s="30">
        <v>0</v>
      </c>
      <c r="L3227" s="30">
        <v>0</v>
      </c>
      <c r="M3227" s="30" t="s">
        <v>1418</v>
      </c>
      <c r="N3227" s="30" t="s">
        <v>589</v>
      </c>
      <c r="O3227" s="22">
        <v>0</v>
      </c>
      <c r="P3227" s="22">
        <v>1</v>
      </c>
      <c r="Q3227" s="22">
        <v>0</v>
      </c>
      <c r="R3227">
        <f>IFERROR(IF(I3227=1,VLOOKUP(F3227,Lookup!$A$2:$B$15,2,FALSE),0),0.5)</f>
        <v>0.5</v>
      </c>
      <c r="S3227">
        <f>IF(K3227=1,1,IFERROR(IF(H3227="pass",VLOOKUP(F3227,[1]Lookup!$D$2:$E$26,2,FALSE),0),1.6))</f>
        <v>0</v>
      </c>
      <c r="T3227" s="6">
        <v>0</v>
      </c>
      <c r="U3227" s="6">
        <f t="shared" si="50"/>
        <v>0.5</v>
      </c>
      <c r="V3227" t="s">
        <v>43</v>
      </c>
    </row>
    <row r="3228" spans="1:22" hidden="1">
      <c r="A3228">
        <v>672</v>
      </c>
      <c r="B3228" s="30">
        <v>2</v>
      </c>
      <c r="C3228" s="30" t="s">
        <v>24</v>
      </c>
      <c r="D3228" s="30" t="s">
        <v>28</v>
      </c>
      <c r="E3228" s="30">
        <v>23</v>
      </c>
      <c r="F3228" s="30">
        <v>77</v>
      </c>
      <c r="G3228" s="30" t="s">
        <v>3526</v>
      </c>
      <c r="H3228" s="30" t="s">
        <v>587</v>
      </c>
      <c r="I3228" s="30">
        <v>0</v>
      </c>
      <c r="J3228" s="30">
        <v>1</v>
      </c>
      <c r="K3228" s="30">
        <v>0</v>
      </c>
      <c r="L3228" s="30">
        <v>0</v>
      </c>
      <c r="M3228" s="30" t="s">
        <v>3477</v>
      </c>
      <c r="N3228" s="30" t="s">
        <v>589</v>
      </c>
      <c r="O3228" s="22">
        <v>0</v>
      </c>
      <c r="P3228" s="22">
        <v>0</v>
      </c>
      <c r="Q3228" s="22">
        <v>0</v>
      </c>
      <c r="R3228">
        <f>IFERROR(IF(I3228=1,VLOOKUP(F3228,Lookup!$A$2:$B$15,2,FALSE),0),0.5)</f>
        <v>0</v>
      </c>
      <c r="S3228">
        <f>IF(K3228=1,1,IFERROR(IF(H3228="pass",VLOOKUP(F3228,[1]Lookup!$D$2:$E$26,2,FALSE),0),1.6))</f>
        <v>0</v>
      </c>
      <c r="T3228" s="6">
        <v>0</v>
      </c>
      <c r="U3228" s="6">
        <f t="shared" si="50"/>
        <v>0</v>
      </c>
      <c r="V3228" t="s">
        <v>2816</v>
      </c>
    </row>
    <row r="3229" spans="1:22" hidden="1">
      <c r="A3229">
        <v>674</v>
      </c>
      <c r="B3229" s="30">
        <v>2</v>
      </c>
      <c r="C3229" s="30" t="s">
        <v>28</v>
      </c>
      <c r="D3229" s="30" t="s">
        <v>24</v>
      </c>
      <c r="E3229" s="30">
        <v>75</v>
      </c>
      <c r="F3229" s="30">
        <v>25</v>
      </c>
      <c r="G3229" s="30" t="s">
        <v>3528</v>
      </c>
      <c r="H3229" s="30" t="s">
        <v>587</v>
      </c>
      <c r="I3229" s="30">
        <v>1</v>
      </c>
      <c r="J3229" s="30">
        <v>0</v>
      </c>
      <c r="K3229" s="30">
        <v>0</v>
      </c>
      <c r="L3229" s="30">
        <v>0</v>
      </c>
      <c r="M3229" s="30" t="s">
        <v>3498</v>
      </c>
      <c r="N3229" s="30" t="s">
        <v>589</v>
      </c>
      <c r="O3229" s="22">
        <v>0</v>
      </c>
      <c r="P3229" s="22">
        <v>1</v>
      </c>
      <c r="Q3229" s="22">
        <v>0</v>
      </c>
      <c r="R3229">
        <f>IFERROR(IF(I3229=1,VLOOKUP(F3229,Lookup!$A$2:$B$15,2,FALSE),0),0.5)</f>
        <v>0.5</v>
      </c>
      <c r="S3229">
        <f>IF(K3229=1,1,IFERROR(IF(H3229="pass",VLOOKUP(F3229,[1]Lookup!$D$2:$E$26,2,FALSE),0),1.6))</f>
        <v>0</v>
      </c>
      <c r="T3229" s="6">
        <v>0</v>
      </c>
      <c r="U3229" s="6">
        <f t="shared" si="50"/>
        <v>0.5</v>
      </c>
      <c r="V3229" t="s">
        <v>2818</v>
      </c>
    </row>
    <row r="3230" spans="1:22" hidden="1">
      <c r="A3230">
        <v>676</v>
      </c>
      <c r="B3230" s="30">
        <v>2</v>
      </c>
      <c r="C3230" s="30" t="s">
        <v>28</v>
      </c>
      <c r="D3230" s="30" t="s">
        <v>24</v>
      </c>
      <c r="E3230" s="30">
        <v>52</v>
      </c>
      <c r="F3230" s="30">
        <v>48</v>
      </c>
      <c r="G3230" s="30" t="s">
        <v>3530</v>
      </c>
      <c r="H3230" s="30" t="s">
        <v>587</v>
      </c>
      <c r="I3230" s="30">
        <v>1</v>
      </c>
      <c r="J3230" s="30">
        <v>0</v>
      </c>
      <c r="K3230" s="30">
        <v>0</v>
      </c>
      <c r="L3230" s="30">
        <v>0</v>
      </c>
      <c r="M3230" s="30" t="s">
        <v>2633</v>
      </c>
      <c r="N3230" s="30" t="s">
        <v>589</v>
      </c>
      <c r="O3230" s="22">
        <v>0</v>
      </c>
      <c r="P3230" s="22">
        <v>1</v>
      </c>
      <c r="Q3230" s="22">
        <v>0</v>
      </c>
      <c r="R3230">
        <f>IFERROR(IF(I3230=1,VLOOKUP(F3230,Lookup!$A$2:$B$15,2,FALSE),0),0.5)</f>
        <v>0.5</v>
      </c>
      <c r="S3230">
        <f>IF(K3230=1,1,IFERROR(IF(H3230="pass",VLOOKUP(F3230,[1]Lookup!$D$2:$E$26,2,FALSE),0),1.6))</f>
        <v>0</v>
      </c>
      <c r="T3230" s="6">
        <v>0</v>
      </c>
      <c r="U3230" s="6">
        <f t="shared" si="50"/>
        <v>0.5</v>
      </c>
      <c r="V3230" t="s">
        <v>92</v>
      </c>
    </row>
    <row r="3231" spans="1:22" hidden="1">
      <c r="A3231">
        <v>679</v>
      </c>
      <c r="B3231" s="30">
        <v>2</v>
      </c>
      <c r="C3231" s="30" t="s">
        <v>28</v>
      </c>
      <c r="D3231" s="30" t="s">
        <v>24</v>
      </c>
      <c r="E3231" s="30">
        <v>34</v>
      </c>
      <c r="F3231" s="30">
        <v>66</v>
      </c>
      <c r="G3231" s="30" t="s">
        <v>3533</v>
      </c>
      <c r="H3231" s="30" t="s">
        <v>587</v>
      </c>
      <c r="I3231" s="30">
        <v>1</v>
      </c>
      <c r="J3231" s="30">
        <v>0</v>
      </c>
      <c r="K3231" s="30">
        <v>0</v>
      </c>
      <c r="L3231" s="30">
        <v>0</v>
      </c>
      <c r="M3231" s="30" t="s">
        <v>2633</v>
      </c>
      <c r="N3231" s="30" t="s">
        <v>589</v>
      </c>
      <c r="O3231" s="22">
        <v>0</v>
      </c>
      <c r="P3231" s="22">
        <v>1</v>
      </c>
      <c r="Q3231" s="22">
        <v>0</v>
      </c>
      <c r="R3231">
        <f>IFERROR(IF(I3231=1,VLOOKUP(F3231,Lookup!$A$2:$B$15,2,FALSE),0),0.5)</f>
        <v>0.5</v>
      </c>
      <c r="S3231">
        <f>IF(K3231=1,1,IFERROR(IF(H3231="pass",VLOOKUP(F3231,[1]Lookup!$D$2:$E$26,2,FALSE),0),1.6))</f>
        <v>0</v>
      </c>
      <c r="T3231" s="6">
        <v>0</v>
      </c>
      <c r="U3231" s="6">
        <f t="shared" si="50"/>
        <v>0.5</v>
      </c>
      <c r="V3231" t="s">
        <v>92</v>
      </c>
    </row>
    <row r="3232" spans="1:22" hidden="1">
      <c r="A3232">
        <v>683</v>
      </c>
      <c r="B3232" s="30">
        <v>2</v>
      </c>
      <c r="C3232" s="30" t="s">
        <v>24</v>
      </c>
      <c r="D3232" s="30" t="s">
        <v>28</v>
      </c>
      <c r="E3232" s="30">
        <v>75</v>
      </c>
      <c r="F3232" s="30">
        <v>25</v>
      </c>
      <c r="G3232" s="30" t="s">
        <v>3537</v>
      </c>
      <c r="H3232" s="30" t="s">
        <v>587</v>
      </c>
      <c r="I3232" s="30">
        <v>1</v>
      </c>
      <c r="J3232" s="30">
        <v>0</v>
      </c>
      <c r="K3232" s="30">
        <v>0</v>
      </c>
      <c r="L3232" s="30">
        <v>0</v>
      </c>
      <c r="M3232" s="30" t="s">
        <v>1418</v>
      </c>
      <c r="N3232" s="30" t="s">
        <v>589</v>
      </c>
      <c r="O3232" s="22">
        <v>0</v>
      </c>
      <c r="P3232" s="22">
        <v>1</v>
      </c>
      <c r="Q3232" s="22">
        <v>0</v>
      </c>
      <c r="R3232">
        <f>IFERROR(IF(I3232=1,VLOOKUP(F3232,Lookup!$A$2:$B$15,2,FALSE),0),0.5)</f>
        <v>0.5</v>
      </c>
      <c r="S3232">
        <f>IF(K3232=1,1,IFERROR(IF(H3232="pass",VLOOKUP(F3232,[1]Lookup!$D$2:$E$26,2,FALSE),0),1.6))</f>
        <v>0</v>
      </c>
      <c r="T3232" s="6">
        <v>0</v>
      </c>
      <c r="U3232" s="6">
        <f t="shared" si="50"/>
        <v>0.5</v>
      </c>
      <c r="V3232" t="s">
        <v>43</v>
      </c>
    </row>
    <row r="3233" spans="1:22" hidden="1">
      <c r="A3233">
        <v>685</v>
      </c>
      <c r="B3233" s="30">
        <v>2</v>
      </c>
      <c r="C3233" s="30" t="s">
        <v>24</v>
      </c>
      <c r="D3233" s="30" t="s">
        <v>28</v>
      </c>
      <c r="E3233" s="30">
        <v>65</v>
      </c>
      <c r="F3233" s="30">
        <v>35</v>
      </c>
      <c r="G3233" s="30" t="s">
        <v>3539</v>
      </c>
      <c r="H3233" s="30" t="s">
        <v>2866</v>
      </c>
      <c r="I3233" s="30">
        <v>1</v>
      </c>
      <c r="J3233" s="30">
        <v>0</v>
      </c>
      <c r="K3233" s="30">
        <v>0</v>
      </c>
      <c r="L3233" s="30">
        <v>0</v>
      </c>
      <c r="M3233" s="30" t="s">
        <v>1418</v>
      </c>
      <c r="N3233" s="30" t="s">
        <v>589</v>
      </c>
      <c r="O3233" s="22">
        <v>0</v>
      </c>
      <c r="P3233" s="22">
        <v>1</v>
      </c>
      <c r="Q3233" s="22">
        <v>0</v>
      </c>
      <c r="R3233">
        <f>IFERROR(IF(I3233=1,VLOOKUP(F3233,Lookup!$A$2:$B$15,2,FALSE),0),0.5)</f>
        <v>0.5</v>
      </c>
      <c r="S3233">
        <f>IF(K3233=1,1,IFERROR(IF(H3233="pass",VLOOKUP(F3233,[1]Lookup!$D$2:$E$26,2,FALSE),0),1.6))</f>
        <v>0</v>
      </c>
      <c r="T3233" s="6">
        <v>0</v>
      </c>
      <c r="U3233" s="6">
        <f t="shared" si="50"/>
        <v>0.5</v>
      </c>
      <c r="V3233" t="s">
        <v>43</v>
      </c>
    </row>
    <row r="3234" spans="1:22" hidden="1">
      <c r="A3234">
        <v>686</v>
      </c>
      <c r="B3234" s="30">
        <v>2</v>
      </c>
      <c r="C3234" s="30" t="s">
        <v>24</v>
      </c>
      <c r="D3234" s="30" t="s">
        <v>28</v>
      </c>
      <c r="E3234" s="30">
        <v>75</v>
      </c>
      <c r="F3234" s="30">
        <v>25</v>
      </c>
      <c r="G3234" s="30" t="s">
        <v>3540</v>
      </c>
      <c r="H3234" s="30" t="s">
        <v>2866</v>
      </c>
      <c r="I3234" s="30">
        <v>0</v>
      </c>
      <c r="J3234" s="30">
        <v>1</v>
      </c>
      <c r="K3234" s="30">
        <v>0</v>
      </c>
      <c r="L3234" s="30">
        <v>0</v>
      </c>
      <c r="M3234" s="30" t="s">
        <v>1426</v>
      </c>
      <c r="N3234" s="30" t="s">
        <v>589</v>
      </c>
      <c r="O3234" s="22">
        <v>0</v>
      </c>
      <c r="P3234" s="22">
        <v>0</v>
      </c>
      <c r="Q3234" s="22">
        <v>0</v>
      </c>
      <c r="R3234">
        <f>IFERROR(IF(I3234=1,VLOOKUP(F3234,Lookup!$A$2:$B$15,2,FALSE),0),0.5)</f>
        <v>0</v>
      </c>
      <c r="S3234">
        <f>IF(K3234=1,1,IFERROR(IF(H3234="pass",VLOOKUP(F3234,[1]Lookup!$D$2:$E$26,2,FALSE),0),1.6))</f>
        <v>0</v>
      </c>
      <c r="T3234" s="6">
        <v>0</v>
      </c>
      <c r="U3234" s="6">
        <f t="shared" si="50"/>
        <v>0</v>
      </c>
      <c r="V3234" t="s">
        <v>163</v>
      </c>
    </row>
    <row r="3235" spans="1:22" hidden="1">
      <c r="A3235">
        <v>692</v>
      </c>
      <c r="B3235" s="30">
        <v>2</v>
      </c>
      <c r="C3235" s="30" t="s">
        <v>24</v>
      </c>
      <c r="D3235" s="30" t="s">
        <v>28</v>
      </c>
      <c r="E3235" s="30">
        <v>11</v>
      </c>
      <c r="F3235" s="30">
        <v>89</v>
      </c>
      <c r="G3235" s="30" t="s">
        <v>3546</v>
      </c>
      <c r="H3235" s="30" t="s">
        <v>2866</v>
      </c>
      <c r="I3235" s="30">
        <v>1</v>
      </c>
      <c r="J3235" s="30">
        <v>0</v>
      </c>
      <c r="K3235" s="30">
        <v>0</v>
      </c>
      <c r="L3235" s="30">
        <v>0</v>
      </c>
      <c r="M3235" s="30" t="s">
        <v>1418</v>
      </c>
      <c r="N3235" s="30" t="s">
        <v>589</v>
      </c>
      <c r="O3235" s="22">
        <v>0</v>
      </c>
      <c r="P3235" s="22">
        <v>1</v>
      </c>
      <c r="Q3235" s="22">
        <v>0</v>
      </c>
      <c r="R3235">
        <f>IFERROR(IF(I3235=1,VLOOKUP(F3235,Lookup!$A$2:$B$15,2,FALSE),0),0.5)</f>
        <v>0.7</v>
      </c>
      <c r="S3235">
        <f>IF(K3235=1,1,IFERROR(IF(H3235="pass",VLOOKUP(F3235,[1]Lookup!$D$2:$E$26,2,FALSE),0),1.6))</f>
        <v>0</v>
      </c>
      <c r="T3235" s="6">
        <v>0</v>
      </c>
      <c r="U3235" s="6">
        <f t="shared" si="50"/>
        <v>0.7</v>
      </c>
      <c r="V3235" t="s">
        <v>43</v>
      </c>
    </row>
    <row r="3236" spans="1:22" hidden="1">
      <c r="A3236">
        <v>693</v>
      </c>
      <c r="B3236" s="30">
        <v>2</v>
      </c>
      <c r="C3236" s="30" t="s">
        <v>24</v>
      </c>
      <c r="D3236" s="30" t="s">
        <v>28</v>
      </c>
      <c r="E3236" s="30">
        <v>21</v>
      </c>
      <c r="F3236" s="30">
        <v>79</v>
      </c>
      <c r="G3236" s="30" t="s">
        <v>3547</v>
      </c>
      <c r="H3236" s="30" t="s">
        <v>587</v>
      </c>
      <c r="I3236" s="30">
        <v>0</v>
      </c>
      <c r="J3236" s="30">
        <v>1</v>
      </c>
      <c r="K3236" s="30">
        <v>0</v>
      </c>
      <c r="L3236" s="30">
        <v>0</v>
      </c>
      <c r="M3236" s="30" t="s">
        <v>3477</v>
      </c>
      <c r="N3236" s="30" t="s">
        <v>589</v>
      </c>
      <c r="O3236" s="22">
        <v>0</v>
      </c>
      <c r="P3236" s="22">
        <v>0</v>
      </c>
      <c r="Q3236" s="22">
        <v>0</v>
      </c>
      <c r="R3236">
        <f>IFERROR(IF(I3236=1,VLOOKUP(F3236,Lookup!$A$2:$B$15,2,FALSE),0),0.5)</f>
        <v>0</v>
      </c>
      <c r="S3236">
        <f>IF(K3236=1,1,IFERROR(IF(H3236="pass",VLOOKUP(F3236,[1]Lookup!$D$2:$E$26,2,FALSE),0),1.6))</f>
        <v>0</v>
      </c>
      <c r="T3236" s="6">
        <v>0</v>
      </c>
      <c r="U3236" s="6">
        <f t="shared" si="50"/>
        <v>0</v>
      </c>
      <c r="V3236" t="s">
        <v>2816</v>
      </c>
    </row>
    <row r="3237" spans="1:22" hidden="1">
      <c r="A3237">
        <v>694</v>
      </c>
      <c r="B3237" s="30">
        <v>2</v>
      </c>
      <c r="C3237" s="30" t="s">
        <v>24</v>
      </c>
      <c r="D3237" s="30" t="s">
        <v>28</v>
      </c>
      <c r="E3237" s="30">
        <v>11</v>
      </c>
      <c r="F3237" s="30">
        <v>89</v>
      </c>
      <c r="G3237" s="30" t="s">
        <v>3548</v>
      </c>
      <c r="H3237" s="30" t="s">
        <v>587</v>
      </c>
      <c r="I3237" s="30">
        <v>1</v>
      </c>
      <c r="J3237" s="30">
        <v>0</v>
      </c>
      <c r="K3237" s="30">
        <v>0</v>
      </c>
      <c r="L3237" s="30">
        <v>0</v>
      </c>
      <c r="M3237" s="30" t="s">
        <v>1418</v>
      </c>
      <c r="N3237" s="30" t="s">
        <v>589</v>
      </c>
      <c r="O3237" s="22">
        <v>0</v>
      </c>
      <c r="P3237" s="22">
        <v>1</v>
      </c>
      <c r="Q3237" s="22">
        <v>0</v>
      </c>
      <c r="R3237">
        <f>IFERROR(IF(I3237=1,VLOOKUP(F3237,Lookup!$A$2:$B$15,2,FALSE),0),0.5)</f>
        <v>0.7</v>
      </c>
      <c r="S3237">
        <f>IF(K3237=1,1,IFERROR(IF(H3237="pass",VLOOKUP(F3237,[1]Lookup!$D$2:$E$26,2,FALSE),0),1.6))</f>
        <v>0</v>
      </c>
      <c r="T3237" s="6">
        <v>0</v>
      </c>
      <c r="U3237" s="6">
        <f t="shared" si="50"/>
        <v>0.7</v>
      </c>
      <c r="V3237" t="s">
        <v>43</v>
      </c>
    </row>
    <row r="3238" spans="1:22" hidden="1">
      <c r="A3238">
        <v>696</v>
      </c>
      <c r="B3238" s="30">
        <v>2</v>
      </c>
      <c r="C3238" s="30" t="s">
        <v>28</v>
      </c>
      <c r="D3238" s="30" t="s">
        <v>24</v>
      </c>
      <c r="E3238" s="30">
        <v>75</v>
      </c>
      <c r="F3238" s="30">
        <v>25</v>
      </c>
      <c r="G3238" s="30" t="s">
        <v>3550</v>
      </c>
      <c r="H3238" s="30" t="s">
        <v>587</v>
      </c>
      <c r="I3238" s="30">
        <v>1</v>
      </c>
      <c r="J3238" s="30">
        <v>0</v>
      </c>
      <c r="K3238" s="30">
        <v>0</v>
      </c>
      <c r="L3238" s="30">
        <v>0</v>
      </c>
      <c r="M3238" s="30" t="s">
        <v>3498</v>
      </c>
      <c r="N3238" s="30" t="s">
        <v>589</v>
      </c>
      <c r="O3238" s="22">
        <v>0</v>
      </c>
      <c r="P3238" s="22">
        <v>1</v>
      </c>
      <c r="Q3238" s="22">
        <v>0</v>
      </c>
      <c r="R3238">
        <f>IFERROR(IF(I3238=1,VLOOKUP(F3238,Lookup!$A$2:$B$15,2,FALSE),0),0.5)</f>
        <v>0.5</v>
      </c>
      <c r="S3238">
        <f>IF(K3238=1,1,IFERROR(IF(H3238="pass",VLOOKUP(F3238,[1]Lookup!$D$2:$E$26,2,FALSE),0),1.6))</f>
        <v>0</v>
      </c>
      <c r="T3238" s="6">
        <v>0</v>
      </c>
      <c r="U3238" s="6">
        <f t="shared" si="50"/>
        <v>0.5</v>
      </c>
      <c r="V3238" t="s">
        <v>2818</v>
      </c>
    </row>
    <row r="3239" spans="1:22" hidden="1">
      <c r="A3239">
        <v>697</v>
      </c>
      <c r="B3239" s="30">
        <v>2</v>
      </c>
      <c r="C3239" s="30" t="s">
        <v>24</v>
      </c>
      <c r="D3239" s="30" t="s">
        <v>28</v>
      </c>
      <c r="E3239" s="30">
        <v>23</v>
      </c>
      <c r="F3239" s="30">
        <v>77</v>
      </c>
      <c r="G3239" s="30" t="s">
        <v>3551</v>
      </c>
      <c r="H3239" s="30" t="s">
        <v>587</v>
      </c>
      <c r="I3239" s="30">
        <v>1</v>
      </c>
      <c r="J3239" s="30">
        <v>0</v>
      </c>
      <c r="K3239" s="30">
        <v>0</v>
      </c>
      <c r="L3239" s="30">
        <v>0</v>
      </c>
      <c r="M3239" s="30" t="s">
        <v>1418</v>
      </c>
      <c r="N3239" s="30" t="s">
        <v>589</v>
      </c>
      <c r="O3239" s="22">
        <v>0</v>
      </c>
      <c r="P3239" s="22">
        <v>1</v>
      </c>
      <c r="Q3239" s="22">
        <v>0</v>
      </c>
      <c r="R3239">
        <f>IFERROR(IF(I3239=1,VLOOKUP(F3239,Lookup!$A$2:$B$15,2,FALSE),0),0.5)</f>
        <v>0.5</v>
      </c>
      <c r="S3239">
        <f>IF(K3239=1,1,IFERROR(IF(H3239="pass",VLOOKUP(F3239,[1]Lookup!$D$2:$E$26,2,FALSE),0),1.6))</f>
        <v>0</v>
      </c>
      <c r="T3239" s="6">
        <v>0</v>
      </c>
      <c r="U3239" s="6">
        <f t="shared" si="50"/>
        <v>0.5</v>
      </c>
      <c r="V3239" t="s">
        <v>43</v>
      </c>
    </row>
    <row r="3240" spans="1:22" hidden="1">
      <c r="A3240">
        <v>700</v>
      </c>
      <c r="B3240" s="30">
        <v>2</v>
      </c>
      <c r="C3240" s="30" t="s">
        <v>24</v>
      </c>
      <c r="D3240" s="30" t="s">
        <v>28</v>
      </c>
      <c r="E3240" s="30">
        <v>9</v>
      </c>
      <c r="F3240" s="30">
        <v>91</v>
      </c>
      <c r="G3240" s="30" t="s">
        <v>3554</v>
      </c>
      <c r="H3240" s="30" t="s">
        <v>587</v>
      </c>
      <c r="I3240" s="30">
        <v>1</v>
      </c>
      <c r="J3240" s="30">
        <v>0</v>
      </c>
      <c r="K3240" s="30">
        <v>0</v>
      </c>
      <c r="L3240" s="30">
        <v>0</v>
      </c>
      <c r="M3240" s="30" t="s">
        <v>1418</v>
      </c>
      <c r="N3240" s="30" t="s">
        <v>589</v>
      </c>
      <c r="O3240" s="22">
        <v>0</v>
      </c>
      <c r="P3240" s="22">
        <v>1</v>
      </c>
      <c r="Q3240" s="22">
        <v>0</v>
      </c>
      <c r="R3240">
        <f>IFERROR(IF(I3240=1,VLOOKUP(F3240,Lookup!$A$2:$B$15,2,FALSE),0),0.5)</f>
        <v>0.8</v>
      </c>
      <c r="S3240">
        <f>IF(K3240=1,1,IFERROR(IF(H3240="pass",VLOOKUP(F3240,[1]Lookup!$D$2:$E$26,2,FALSE),0),1.6))</f>
        <v>0</v>
      </c>
      <c r="T3240" s="6">
        <v>0</v>
      </c>
      <c r="U3240" s="6">
        <f t="shared" si="50"/>
        <v>0.8</v>
      </c>
      <c r="V3240" t="s">
        <v>43</v>
      </c>
    </row>
    <row r="3241" spans="1:22" hidden="1">
      <c r="A3241">
        <v>701</v>
      </c>
      <c r="B3241" s="30">
        <v>2</v>
      </c>
      <c r="C3241" s="30" t="s">
        <v>24</v>
      </c>
      <c r="D3241" s="30" t="s">
        <v>28</v>
      </c>
      <c r="E3241" s="30">
        <v>5</v>
      </c>
      <c r="F3241" s="30">
        <v>95</v>
      </c>
      <c r="G3241" s="30" t="s">
        <v>3555</v>
      </c>
      <c r="H3241" s="30" t="s">
        <v>2866</v>
      </c>
      <c r="I3241" s="30">
        <v>0</v>
      </c>
      <c r="J3241" s="30">
        <v>1</v>
      </c>
      <c r="K3241" s="30">
        <v>0</v>
      </c>
      <c r="L3241" s="30">
        <v>0</v>
      </c>
      <c r="M3241" s="30" t="s">
        <v>1420</v>
      </c>
      <c r="N3241" s="30" t="s">
        <v>589</v>
      </c>
      <c r="O3241" s="22">
        <v>0</v>
      </c>
      <c r="P3241" s="22">
        <v>0</v>
      </c>
      <c r="Q3241" s="22">
        <v>0</v>
      </c>
      <c r="R3241">
        <f>IFERROR(IF(I3241=1,VLOOKUP(F3241,Lookup!$A$2:$B$15,2,FALSE),0),0.5)</f>
        <v>0</v>
      </c>
      <c r="S3241">
        <f>IF(K3241=1,1,IFERROR(IF(H3241="pass",VLOOKUP(F3241,[1]Lookup!$D$2:$E$26,2,FALSE),0),1.6))</f>
        <v>0</v>
      </c>
      <c r="T3241" s="6">
        <v>0</v>
      </c>
      <c r="U3241" s="6">
        <f t="shared" si="50"/>
        <v>0</v>
      </c>
      <c r="V3241" t="s">
        <v>67</v>
      </c>
    </row>
    <row r="3242" spans="1:22" hidden="1">
      <c r="A3242">
        <v>702</v>
      </c>
      <c r="B3242" s="30">
        <v>2</v>
      </c>
      <c r="C3242" s="30" t="s">
        <v>24</v>
      </c>
      <c r="D3242" s="30" t="s">
        <v>28</v>
      </c>
      <c r="E3242" s="30">
        <v>1</v>
      </c>
      <c r="F3242" s="30">
        <v>99</v>
      </c>
      <c r="G3242" s="30" t="s">
        <v>3556</v>
      </c>
      <c r="H3242" s="30" t="s">
        <v>587</v>
      </c>
      <c r="I3242" s="30">
        <v>1</v>
      </c>
      <c r="J3242" s="30">
        <v>0</v>
      </c>
      <c r="K3242" s="30">
        <v>0</v>
      </c>
      <c r="L3242" s="30">
        <v>0</v>
      </c>
      <c r="M3242" s="30" t="s">
        <v>1418</v>
      </c>
      <c r="N3242" s="30" t="s">
        <v>589</v>
      </c>
      <c r="O3242" s="22">
        <v>0</v>
      </c>
      <c r="P3242" s="22">
        <v>1</v>
      </c>
      <c r="Q3242" s="22">
        <v>0</v>
      </c>
      <c r="R3242">
        <f>IFERROR(IF(I3242=1,VLOOKUP(F3242,Lookup!$A$2:$B$15,2,FALSE),0),0.5)</f>
        <v>3.3</v>
      </c>
      <c r="S3242">
        <f>IF(K3242=1,1,IFERROR(IF(H3242="pass",VLOOKUP(F3242,[1]Lookup!$D$2:$E$26,2,FALSE),0),1.6))</f>
        <v>0</v>
      </c>
      <c r="T3242" s="6">
        <v>0</v>
      </c>
      <c r="U3242" s="6">
        <f t="shared" si="50"/>
        <v>3.3</v>
      </c>
      <c r="V3242" t="s">
        <v>43</v>
      </c>
    </row>
    <row r="3243" spans="1:22" hidden="1">
      <c r="A3243">
        <v>709</v>
      </c>
      <c r="B3243" s="30">
        <v>2</v>
      </c>
      <c r="C3243" s="30" t="s">
        <v>24</v>
      </c>
      <c r="D3243" s="30" t="s">
        <v>28</v>
      </c>
      <c r="E3243" s="30">
        <v>70</v>
      </c>
      <c r="F3243" s="30">
        <v>30</v>
      </c>
      <c r="G3243" s="30" t="s">
        <v>3563</v>
      </c>
      <c r="H3243" s="30" t="s">
        <v>587</v>
      </c>
      <c r="I3243" s="30">
        <v>1</v>
      </c>
      <c r="J3243" s="30">
        <v>0</v>
      </c>
      <c r="K3243" s="30">
        <v>0</v>
      </c>
      <c r="L3243" s="30">
        <v>0</v>
      </c>
      <c r="M3243" s="30" t="s">
        <v>1442</v>
      </c>
      <c r="N3243" s="30" t="s">
        <v>589</v>
      </c>
      <c r="O3243" s="22">
        <v>0</v>
      </c>
      <c r="P3243" s="22">
        <v>1</v>
      </c>
      <c r="Q3243" s="22">
        <v>0</v>
      </c>
      <c r="R3243">
        <f>IFERROR(IF(I3243=1,VLOOKUP(F3243,Lookup!$A$2:$B$15,2,FALSE),0),0.5)</f>
        <v>0.5</v>
      </c>
      <c r="S3243">
        <f>IF(K3243=1,1,IFERROR(IF(H3243="pass",VLOOKUP(F3243,[1]Lookup!$D$2:$E$26,2,FALSE),0),1.6))</f>
        <v>0</v>
      </c>
      <c r="T3243" s="6">
        <v>0</v>
      </c>
      <c r="U3243" s="6">
        <f t="shared" si="50"/>
        <v>0.5</v>
      </c>
      <c r="V3243" t="s">
        <v>372</v>
      </c>
    </row>
    <row r="3244" spans="1:22" hidden="1">
      <c r="A3244">
        <v>712</v>
      </c>
      <c r="B3244" s="30">
        <v>2</v>
      </c>
      <c r="C3244" s="30" t="s">
        <v>24</v>
      </c>
      <c r="D3244" s="30" t="s">
        <v>28</v>
      </c>
      <c r="E3244" s="30">
        <v>54</v>
      </c>
      <c r="F3244" s="30">
        <v>46</v>
      </c>
      <c r="G3244" s="30" t="s">
        <v>3567</v>
      </c>
      <c r="H3244" s="30" t="s">
        <v>587</v>
      </c>
      <c r="I3244" s="30">
        <v>1</v>
      </c>
      <c r="J3244" s="30">
        <v>0</v>
      </c>
      <c r="K3244" s="30">
        <v>0</v>
      </c>
      <c r="L3244" s="30">
        <v>0</v>
      </c>
      <c r="M3244" s="30" t="s">
        <v>1442</v>
      </c>
      <c r="N3244" s="30" t="s">
        <v>589</v>
      </c>
      <c r="O3244" s="22">
        <v>0</v>
      </c>
      <c r="P3244" s="22">
        <v>1</v>
      </c>
      <c r="Q3244" s="22">
        <v>0</v>
      </c>
      <c r="R3244">
        <f>IFERROR(IF(I3244=1,VLOOKUP(F3244,Lookup!$A$2:$B$15,2,FALSE),0),0.5)</f>
        <v>0.5</v>
      </c>
      <c r="S3244">
        <f>IF(K3244=1,1,IFERROR(IF(H3244="pass",VLOOKUP(F3244,[1]Lookup!$D$2:$E$26,2,FALSE),0),1.6))</f>
        <v>0</v>
      </c>
      <c r="T3244" s="6">
        <v>0</v>
      </c>
      <c r="U3244" s="6">
        <f t="shared" si="50"/>
        <v>0.5</v>
      </c>
      <c r="V3244" t="s">
        <v>372</v>
      </c>
    </row>
    <row r="3245" spans="1:22" hidden="1">
      <c r="A3245">
        <v>714</v>
      </c>
      <c r="B3245" s="30">
        <v>2</v>
      </c>
      <c r="C3245" s="30" t="s">
        <v>28</v>
      </c>
      <c r="D3245" s="30" t="s">
        <v>24</v>
      </c>
      <c r="E3245" s="30">
        <v>81</v>
      </c>
      <c r="F3245" s="30">
        <v>19</v>
      </c>
      <c r="G3245" s="30" t="s">
        <v>3569</v>
      </c>
      <c r="H3245" s="30" t="s">
        <v>587</v>
      </c>
      <c r="I3245" s="30">
        <v>0</v>
      </c>
      <c r="J3245" s="30">
        <v>1</v>
      </c>
      <c r="K3245" s="30">
        <v>0</v>
      </c>
      <c r="L3245" s="30">
        <v>0</v>
      </c>
      <c r="M3245" s="30" t="s">
        <v>3498</v>
      </c>
      <c r="N3245" s="30" t="s">
        <v>589</v>
      </c>
      <c r="O3245" s="22">
        <v>0</v>
      </c>
      <c r="P3245" s="22">
        <v>0</v>
      </c>
      <c r="Q3245" s="22">
        <v>0</v>
      </c>
      <c r="R3245">
        <f>IFERROR(IF(I3245=1,VLOOKUP(F3245,Lookup!$A$2:$B$15,2,FALSE),0),0.5)</f>
        <v>0</v>
      </c>
      <c r="S3245">
        <f>IF(K3245=1,1,IFERROR(IF(H3245="pass",VLOOKUP(F3245,[1]Lookup!$D$2:$E$26,2,FALSE),0),1.6))</f>
        <v>0</v>
      </c>
      <c r="T3245" s="6">
        <v>0</v>
      </c>
      <c r="U3245" s="6">
        <f t="shared" si="50"/>
        <v>0</v>
      </c>
      <c r="V3245" t="s">
        <v>2818</v>
      </c>
    </row>
    <row r="3246" spans="1:22" hidden="1">
      <c r="A3246">
        <v>716</v>
      </c>
      <c r="B3246" s="30">
        <v>2</v>
      </c>
      <c r="C3246" s="30" t="s">
        <v>24</v>
      </c>
      <c r="D3246" s="30" t="s">
        <v>28</v>
      </c>
      <c r="E3246" s="30">
        <v>55</v>
      </c>
      <c r="F3246" s="30">
        <v>45</v>
      </c>
      <c r="G3246" s="30" t="s">
        <v>3571</v>
      </c>
      <c r="H3246" s="30" t="s">
        <v>587</v>
      </c>
      <c r="I3246" s="30">
        <v>1</v>
      </c>
      <c r="J3246" s="30">
        <v>0</v>
      </c>
      <c r="K3246" s="30">
        <v>0</v>
      </c>
      <c r="L3246" s="30">
        <v>0</v>
      </c>
      <c r="M3246" s="30" t="s">
        <v>1510</v>
      </c>
      <c r="N3246" s="30" t="s">
        <v>589</v>
      </c>
      <c r="O3246" s="22">
        <v>0</v>
      </c>
      <c r="P3246" s="22">
        <v>1</v>
      </c>
      <c r="Q3246" s="22">
        <v>0</v>
      </c>
      <c r="R3246">
        <f>IFERROR(IF(I3246=1,VLOOKUP(F3246,Lookup!$A$2:$B$15,2,FALSE),0),0.5)</f>
        <v>0.5</v>
      </c>
      <c r="S3246">
        <f>IF(K3246=1,1,IFERROR(IF(H3246="pass",VLOOKUP(F3246,[1]Lookup!$D$2:$E$26,2,FALSE),0),1.6))</f>
        <v>0</v>
      </c>
      <c r="T3246" s="6">
        <v>0</v>
      </c>
      <c r="U3246" s="6">
        <f t="shared" si="50"/>
        <v>0.5</v>
      </c>
      <c r="V3246" t="s">
        <v>504</v>
      </c>
    </row>
    <row r="3247" spans="1:22" hidden="1">
      <c r="A3247">
        <v>717</v>
      </c>
      <c r="B3247" s="30">
        <v>2</v>
      </c>
      <c r="C3247" s="30" t="s">
        <v>24</v>
      </c>
      <c r="D3247" s="30" t="s">
        <v>28</v>
      </c>
      <c r="E3247" s="30">
        <v>52</v>
      </c>
      <c r="F3247" s="30">
        <v>48</v>
      </c>
      <c r="G3247" s="30" t="s">
        <v>3572</v>
      </c>
      <c r="H3247" s="30" t="s">
        <v>587</v>
      </c>
      <c r="I3247" s="30">
        <v>1</v>
      </c>
      <c r="J3247" s="30">
        <v>0</v>
      </c>
      <c r="K3247" s="30">
        <v>0</v>
      </c>
      <c r="L3247" s="30">
        <v>0</v>
      </c>
      <c r="M3247" s="30" t="s">
        <v>1510</v>
      </c>
      <c r="N3247" s="30" t="s">
        <v>589</v>
      </c>
      <c r="O3247" s="22">
        <v>0</v>
      </c>
      <c r="P3247" s="22">
        <v>1</v>
      </c>
      <c r="Q3247" s="22">
        <v>0</v>
      </c>
      <c r="R3247">
        <f>IFERROR(IF(I3247=1,VLOOKUP(F3247,Lookup!$A$2:$B$15,2,FALSE),0),0.5)</f>
        <v>0.5</v>
      </c>
      <c r="S3247">
        <f>IF(K3247=1,1,IFERROR(IF(H3247="pass",VLOOKUP(F3247,[1]Lookup!$D$2:$E$26,2,FALSE),0),1.6))</f>
        <v>0</v>
      </c>
      <c r="T3247" s="6">
        <v>0</v>
      </c>
      <c r="U3247" s="6">
        <f t="shared" si="50"/>
        <v>0.5</v>
      </c>
      <c r="V3247" t="s">
        <v>504</v>
      </c>
    </row>
    <row r="3248" spans="1:22" hidden="1">
      <c r="A3248">
        <v>727</v>
      </c>
      <c r="B3248" s="30">
        <v>2</v>
      </c>
      <c r="C3248" s="30" t="s">
        <v>24</v>
      </c>
      <c r="D3248" s="30" t="s">
        <v>28</v>
      </c>
      <c r="E3248" s="30">
        <v>68</v>
      </c>
      <c r="F3248" s="30">
        <v>32</v>
      </c>
      <c r="G3248" s="30" t="s">
        <v>3582</v>
      </c>
      <c r="H3248" s="30" t="s">
        <v>2965</v>
      </c>
      <c r="I3248" s="30">
        <v>0</v>
      </c>
      <c r="J3248" s="30">
        <v>0</v>
      </c>
      <c r="K3248" s="30">
        <v>0</v>
      </c>
      <c r="L3248" s="30">
        <v>0</v>
      </c>
      <c r="M3248" s="30" t="s">
        <v>3583</v>
      </c>
      <c r="N3248" s="30" t="s">
        <v>589</v>
      </c>
      <c r="O3248" s="22">
        <v>0</v>
      </c>
      <c r="P3248" s="22">
        <v>0</v>
      </c>
      <c r="Q3248" s="22">
        <v>0</v>
      </c>
      <c r="R3248">
        <f>IFERROR(IF(I3248=1,VLOOKUP(F3248,Lookup!$A$2:$B$15,2,FALSE),0),0.5)</f>
        <v>0</v>
      </c>
      <c r="S3248">
        <f>IF(K3248=1,1,IFERROR(IF(H3248="pass",VLOOKUP(F3248,[1]Lookup!$D$2:$E$26,2,FALSE),0),1.6))</f>
        <v>0</v>
      </c>
      <c r="T3248" s="6">
        <v>0</v>
      </c>
      <c r="U3248" s="6">
        <f t="shared" si="50"/>
        <v>0</v>
      </c>
      <c r="V3248" t="s">
        <v>2822</v>
      </c>
    </row>
    <row r="3249" spans="1:22" hidden="1">
      <c r="A3249">
        <v>728</v>
      </c>
      <c r="B3249" s="30">
        <v>2</v>
      </c>
      <c r="C3249" s="30" t="s">
        <v>24</v>
      </c>
      <c r="D3249" s="30" t="s">
        <v>28</v>
      </c>
      <c r="E3249" s="30">
        <v>69</v>
      </c>
      <c r="F3249" s="30">
        <v>31</v>
      </c>
      <c r="G3249" s="30" t="s">
        <v>3584</v>
      </c>
      <c r="H3249" s="30" t="s">
        <v>2965</v>
      </c>
      <c r="I3249" s="30">
        <v>0</v>
      </c>
      <c r="J3249" s="30">
        <v>0</v>
      </c>
      <c r="K3249" s="30">
        <v>0</v>
      </c>
      <c r="L3249" s="30">
        <v>0</v>
      </c>
      <c r="M3249" s="30" t="s">
        <v>3583</v>
      </c>
      <c r="N3249" s="30" t="s">
        <v>589</v>
      </c>
      <c r="O3249" s="22">
        <v>0</v>
      </c>
      <c r="P3249" s="22">
        <v>0</v>
      </c>
      <c r="Q3249" s="22">
        <v>0</v>
      </c>
      <c r="R3249">
        <f>IFERROR(IF(I3249=1,VLOOKUP(F3249,Lookup!$A$2:$B$15,2,FALSE),0),0.5)</f>
        <v>0</v>
      </c>
      <c r="S3249">
        <f>IF(K3249=1,1,IFERROR(IF(H3249="pass",VLOOKUP(F3249,[1]Lookup!$D$2:$E$26,2,FALSE),0),1.6))</f>
        <v>0</v>
      </c>
      <c r="T3249" s="6">
        <v>0</v>
      </c>
      <c r="U3249" s="6">
        <f t="shared" si="50"/>
        <v>0</v>
      </c>
      <c r="V3249" t="s">
        <v>2822</v>
      </c>
    </row>
    <row r="3250" spans="1:22" hidden="1">
      <c r="A3250">
        <v>729</v>
      </c>
      <c r="B3250" s="30">
        <v>2</v>
      </c>
      <c r="C3250" s="30" t="s">
        <v>24</v>
      </c>
      <c r="D3250" s="30" t="s">
        <v>28</v>
      </c>
      <c r="E3250" s="30">
        <v>70</v>
      </c>
      <c r="F3250" s="30">
        <v>30</v>
      </c>
      <c r="G3250" s="30" t="s">
        <v>3585</v>
      </c>
      <c r="H3250" s="30" t="s">
        <v>2965</v>
      </c>
      <c r="I3250" s="30">
        <v>0</v>
      </c>
      <c r="J3250" s="30">
        <v>0</v>
      </c>
      <c r="K3250" s="30">
        <v>0</v>
      </c>
      <c r="L3250" s="30">
        <v>0</v>
      </c>
      <c r="M3250" s="30" t="s">
        <v>3583</v>
      </c>
      <c r="N3250" s="30" t="s">
        <v>589</v>
      </c>
      <c r="O3250" s="22">
        <v>0</v>
      </c>
      <c r="P3250" s="22">
        <v>0</v>
      </c>
      <c r="Q3250" s="22">
        <v>0</v>
      </c>
      <c r="R3250">
        <f>IFERROR(IF(I3250=1,VLOOKUP(F3250,Lookup!$A$2:$B$15,2,FALSE),0),0.5)</f>
        <v>0</v>
      </c>
      <c r="S3250">
        <f>IF(K3250=1,1,IFERROR(IF(H3250="pass",VLOOKUP(F3250,[1]Lookup!$D$2:$E$26,2,FALSE),0),1.6))</f>
        <v>0</v>
      </c>
      <c r="T3250" s="6">
        <v>0</v>
      </c>
      <c r="U3250" s="6">
        <f t="shared" si="50"/>
        <v>0</v>
      </c>
      <c r="V3250" t="s">
        <v>2822</v>
      </c>
    </row>
    <row r="3251" spans="1:22" hidden="1">
      <c r="A3251">
        <v>730</v>
      </c>
      <c r="B3251" s="30">
        <v>2</v>
      </c>
      <c r="C3251" s="30" t="s">
        <v>4</v>
      </c>
      <c r="D3251" s="30" t="s">
        <v>19</v>
      </c>
      <c r="E3251" s="30">
        <v>68</v>
      </c>
      <c r="F3251" s="30">
        <v>32</v>
      </c>
      <c r="G3251" s="30" t="s">
        <v>3586</v>
      </c>
      <c r="H3251" s="30" t="s">
        <v>2866</v>
      </c>
      <c r="I3251" s="30">
        <v>1</v>
      </c>
      <c r="J3251" s="30">
        <v>0</v>
      </c>
      <c r="K3251" s="30">
        <v>0</v>
      </c>
      <c r="L3251" s="30">
        <v>0</v>
      </c>
      <c r="M3251" s="30" t="s">
        <v>1063</v>
      </c>
      <c r="N3251" s="30" t="s">
        <v>589</v>
      </c>
      <c r="O3251" s="22">
        <v>0</v>
      </c>
      <c r="P3251" s="22">
        <v>1</v>
      </c>
      <c r="Q3251" s="22">
        <v>0</v>
      </c>
      <c r="R3251">
        <f>IFERROR(IF(I3251=1,VLOOKUP(F3251,Lookup!$A$2:$B$15,2,FALSE),0),0.5)</f>
        <v>0.5</v>
      </c>
      <c r="S3251">
        <f>IF(K3251=1,1,IFERROR(IF(H3251="pass",VLOOKUP(F3251,[1]Lookup!$D$2:$E$26,2,FALSE),0),1.6))</f>
        <v>0</v>
      </c>
      <c r="T3251" s="6">
        <v>0</v>
      </c>
      <c r="U3251" s="6">
        <f t="shared" si="50"/>
        <v>0.5</v>
      </c>
      <c r="V3251" t="s">
        <v>151</v>
      </c>
    </row>
    <row r="3252" spans="1:22" hidden="1">
      <c r="A3252">
        <v>733</v>
      </c>
      <c r="B3252" s="30">
        <v>2</v>
      </c>
      <c r="C3252" s="30" t="s">
        <v>4</v>
      </c>
      <c r="D3252" s="30" t="s">
        <v>19</v>
      </c>
      <c r="E3252" s="30">
        <v>51</v>
      </c>
      <c r="F3252" s="30">
        <v>49</v>
      </c>
      <c r="G3252" s="30" t="s">
        <v>3589</v>
      </c>
      <c r="H3252" s="30" t="s">
        <v>587</v>
      </c>
      <c r="I3252" s="30">
        <v>1</v>
      </c>
      <c r="J3252" s="30">
        <v>0</v>
      </c>
      <c r="K3252" s="30">
        <v>0</v>
      </c>
      <c r="L3252" s="30">
        <v>0</v>
      </c>
      <c r="M3252" s="30" t="s">
        <v>1063</v>
      </c>
      <c r="N3252" s="30" t="s">
        <v>589</v>
      </c>
      <c r="O3252" s="22">
        <v>0</v>
      </c>
      <c r="P3252" s="22">
        <v>1</v>
      </c>
      <c r="Q3252" s="22">
        <v>0</v>
      </c>
      <c r="R3252">
        <f>IFERROR(IF(I3252=1,VLOOKUP(F3252,Lookup!$A$2:$B$15,2,FALSE),0),0.5)</f>
        <v>0.5</v>
      </c>
      <c r="S3252">
        <f>IF(K3252=1,1,IFERROR(IF(H3252="pass",VLOOKUP(F3252,[1]Lookup!$D$2:$E$26,2,FALSE),0),1.6))</f>
        <v>0</v>
      </c>
      <c r="T3252" s="6">
        <v>0</v>
      </c>
      <c r="U3252" s="6">
        <f t="shared" si="50"/>
        <v>0.5</v>
      </c>
      <c r="V3252" t="s">
        <v>151</v>
      </c>
    </row>
    <row r="3253" spans="1:22" hidden="1">
      <c r="A3253">
        <v>736</v>
      </c>
      <c r="B3253" s="30">
        <v>2</v>
      </c>
      <c r="C3253" s="30" t="s">
        <v>4</v>
      </c>
      <c r="D3253" s="30" t="s">
        <v>19</v>
      </c>
      <c r="E3253" s="30">
        <v>2</v>
      </c>
      <c r="F3253" s="30">
        <v>98</v>
      </c>
      <c r="G3253" s="30" t="s">
        <v>3592</v>
      </c>
      <c r="H3253" s="30" t="s">
        <v>587</v>
      </c>
      <c r="I3253" s="30">
        <v>1</v>
      </c>
      <c r="J3253" s="30">
        <v>0</v>
      </c>
      <c r="K3253" s="30">
        <v>0</v>
      </c>
      <c r="L3253" s="30">
        <v>0</v>
      </c>
      <c r="M3253" s="30" t="s">
        <v>1063</v>
      </c>
      <c r="N3253" s="30" t="s">
        <v>589</v>
      </c>
      <c r="O3253" s="22">
        <v>0</v>
      </c>
      <c r="P3253" s="22">
        <v>1</v>
      </c>
      <c r="Q3253" s="22">
        <v>0</v>
      </c>
      <c r="R3253">
        <f>IFERROR(IF(I3253=1,VLOOKUP(F3253,Lookup!$A$2:$B$15,2,FALSE),0),0.5)</f>
        <v>2.5</v>
      </c>
      <c r="S3253">
        <f>IF(K3253=1,1,IFERROR(IF(H3253="pass",VLOOKUP(F3253,[1]Lookup!$D$2:$E$26,2,FALSE),0),1.6))</f>
        <v>0</v>
      </c>
      <c r="T3253" s="6">
        <v>0</v>
      </c>
      <c r="U3253" s="6">
        <f t="shared" si="50"/>
        <v>2.5</v>
      </c>
      <c r="V3253" t="s">
        <v>151</v>
      </c>
    </row>
    <row r="3254" spans="1:22" hidden="1">
      <c r="A3254">
        <v>737</v>
      </c>
      <c r="B3254" s="30">
        <v>2</v>
      </c>
      <c r="C3254" s="30" t="s">
        <v>4</v>
      </c>
      <c r="D3254" s="30" t="s">
        <v>19</v>
      </c>
      <c r="E3254" s="30">
        <v>1</v>
      </c>
      <c r="F3254" s="30">
        <v>99</v>
      </c>
      <c r="G3254" s="30" t="s">
        <v>3593</v>
      </c>
      <c r="H3254" s="30" t="s">
        <v>587</v>
      </c>
      <c r="I3254" s="30">
        <v>1</v>
      </c>
      <c r="J3254" s="30">
        <v>0</v>
      </c>
      <c r="K3254" s="30">
        <v>0</v>
      </c>
      <c r="L3254" s="30">
        <v>0</v>
      </c>
      <c r="M3254" s="30" t="s">
        <v>1011</v>
      </c>
      <c r="N3254" s="30" t="s">
        <v>589</v>
      </c>
      <c r="O3254" s="22">
        <v>0</v>
      </c>
      <c r="P3254" s="22">
        <v>1</v>
      </c>
      <c r="Q3254" s="22">
        <v>0</v>
      </c>
      <c r="R3254">
        <f>IFERROR(IF(I3254=1,VLOOKUP(F3254,Lookup!$A$2:$B$15,2,FALSE),0),0.5)</f>
        <v>3.3</v>
      </c>
      <c r="S3254">
        <f>IF(K3254=1,1,IFERROR(IF(H3254="pass",VLOOKUP(F3254,[1]Lookup!$D$2:$E$26,2,FALSE),0),1.6))</f>
        <v>0</v>
      </c>
      <c r="T3254" s="6">
        <v>0</v>
      </c>
      <c r="U3254" s="6">
        <f t="shared" si="50"/>
        <v>3.3</v>
      </c>
      <c r="V3254" t="s">
        <v>407</v>
      </c>
    </row>
    <row r="3255" spans="1:22" hidden="1">
      <c r="A3255">
        <v>740</v>
      </c>
      <c r="B3255" s="30">
        <v>2</v>
      </c>
      <c r="C3255" s="30" t="s">
        <v>19</v>
      </c>
      <c r="D3255" s="30" t="s">
        <v>4</v>
      </c>
      <c r="E3255" s="30">
        <v>53</v>
      </c>
      <c r="F3255" s="30">
        <v>47</v>
      </c>
      <c r="G3255" s="30" t="s">
        <v>3596</v>
      </c>
      <c r="H3255" s="30" t="s">
        <v>587</v>
      </c>
      <c r="I3255" s="30">
        <v>1</v>
      </c>
      <c r="J3255" s="30">
        <v>0</v>
      </c>
      <c r="K3255" s="30">
        <v>0</v>
      </c>
      <c r="L3255" s="30">
        <v>0</v>
      </c>
      <c r="M3255" s="30" t="s">
        <v>1530</v>
      </c>
      <c r="N3255" s="30" t="s">
        <v>589</v>
      </c>
      <c r="O3255" s="22">
        <v>0</v>
      </c>
      <c r="P3255" s="22">
        <v>1</v>
      </c>
      <c r="Q3255" s="22">
        <v>0</v>
      </c>
      <c r="R3255">
        <f>IFERROR(IF(I3255=1,VLOOKUP(F3255,Lookup!$A$2:$B$15,2,FALSE),0),0.5)</f>
        <v>0.5</v>
      </c>
      <c r="S3255">
        <f>IF(K3255=1,1,IFERROR(IF(H3255="pass",VLOOKUP(F3255,[1]Lookup!$D$2:$E$26,2,FALSE),0),1.6))</f>
        <v>0</v>
      </c>
      <c r="T3255" s="6">
        <v>0</v>
      </c>
      <c r="U3255" s="6">
        <f t="shared" si="50"/>
        <v>0.5</v>
      </c>
      <c r="V3255" t="s">
        <v>517</v>
      </c>
    </row>
    <row r="3256" spans="1:22" hidden="1">
      <c r="A3256">
        <v>742</v>
      </c>
      <c r="B3256" s="30">
        <v>2</v>
      </c>
      <c r="C3256" s="30" t="s">
        <v>19</v>
      </c>
      <c r="D3256" s="30" t="s">
        <v>4</v>
      </c>
      <c r="E3256" s="30">
        <v>39</v>
      </c>
      <c r="F3256" s="30">
        <v>61</v>
      </c>
      <c r="G3256" s="30" t="s">
        <v>3598</v>
      </c>
      <c r="H3256" s="30" t="s">
        <v>587</v>
      </c>
      <c r="I3256" s="30">
        <v>1</v>
      </c>
      <c r="J3256" s="30">
        <v>0</v>
      </c>
      <c r="K3256" s="30">
        <v>0</v>
      </c>
      <c r="L3256" s="30">
        <v>0</v>
      </c>
      <c r="M3256" s="30" t="s">
        <v>1552</v>
      </c>
      <c r="N3256" s="30" t="s">
        <v>589</v>
      </c>
      <c r="O3256" s="22">
        <v>0</v>
      </c>
      <c r="P3256" s="22">
        <v>1</v>
      </c>
      <c r="Q3256" s="22">
        <v>0</v>
      </c>
      <c r="R3256">
        <f>IFERROR(IF(I3256=1,VLOOKUP(F3256,Lookup!$A$2:$B$15,2,FALSE),0),0.5)</f>
        <v>0.5</v>
      </c>
      <c r="S3256">
        <f>IF(K3256=1,1,IFERROR(IF(H3256="pass",VLOOKUP(F3256,[1]Lookup!$D$2:$E$26,2,FALSE),0),1.6))</f>
        <v>0</v>
      </c>
      <c r="T3256" s="6">
        <v>0</v>
      </c>
      <c r="U3256" s="6">
        <f t="shared" si="50"/>
        <v>0.5</v>
      </c>
      <c r="V3256" t="s">
        <v>528</v>
      </c>
    </row>
    <row r="3257" spans="1:22" hidden="1">
      <c r="A3257">
        <v>746</v>
      </c>
      <c r="B3257" s="30">
        <v>2</v>
      </c>
      <c r="C3257" s="30" t="s">
        <v>4</v>
      </c>
      <c r="D3257" s="30" t="s">
        <v>19</v>
      </c>
      <c r="E3257" s="30">
        <v>75</v>
      </c>
      <c r="F3257" s="30">
        <v>25</v>
      </c>
      <c r="G3257" s="30" t="s">
        <v>3602</v>
      </c>
      <c r="H3257" s="30" t="s">
        <v>587</v>
      </c>
      <c r="I3257" s="30">
        <v>1</v>
      </c>
      <c r="J3257" s="30">
        <v>0</v>
      </c>
      <c r="K3257" s="30">
        <v>0</v>
      </c>
      <c r="L3257" s="30">
        <v>0</v>
      </c>
      <c r="M3257" s="30" t="s">
        <v>1005</v>
      </c>
      <c r="N3257" s="30" t="s">
        <v>589</v>
      </c>
      <c r="O3257" s="22">
        <v>0</v>
      </c>
      <c r="P3257" s="22">
        <v>1</v>
      </c>
      <c r="Q3257" s="22">
        <v>0</v>
      </c>
      <c r="R3257">
        <f>IFERROR(IF(I3257=1,VLOOKUP(F3257,Lookup!$A$2:$B$15,2,FALSE),0),0.5)</f>
        <v>0.5</v>
      </c>
      <c r="S3257">
        <f>IF(K3257=1,1,IFERROR(IF(H3257="pass",VLOOKUP(F3257,[1]Lookup!$D$2:$E$26,2,FALSE),0),1.6))</f>
        <v>0</v>
      </c>
      <c r="T3257" s="6">
        <v>0</v>
      </c>
      <c r="U3257" s="6">
        <f t="shared" si="50"/>
        <v>0.5</v>
      </c>
      <c r="V3257" t="s">
        <v>129</v>
      </c>
    </row>
    <row r="3258" spans="1:22" hidden="1">
      <c r="A3258">
        <v>748</v>
      </c>
      <c r="B3258" s="30">
        <v>2</v>
      </c>
      <c r="C3258" s="30" t="s">
        <v>4</v>
      </c>
      <c r="D3258" s="30" t="s">
        <v>19</v>
      </c>
      <c r="E3258" s="30">
        <v>63</v>
      </c>
      <c r="F3258" s="30">
        <v>37</v>
      </c>
      <c r="G3258" s="30" t="s">
        <v>3604</v>
      </c>
      <c r="H3258" s="30" t="s">
        <v>587</v>
      </c>
      <c r="I3258" s="30">
        <v>1</v>
      </c>
      <c r="J3258" s="30">
        <v>0</v>
      </c>
      <c r="K3258" s="30">
        <v>0</v>
      </c>
      <c r="L3258" s="30">
        <v>0</v>
      </c>
      <c r="M3258" s="30" t="s">
        <v>1005</v>
      </c>
      <c r="N3258" s="30" t="s">
        <v>589</v>
      </c>
      <c r="O3258" s="22">
        <v>0</v>
      </c>
      <c r="P3258" s="22">
        <v>1</v>
      </c>
      <c r="Q3258" s="22">
        <v>0</v>
      </c>
      <c r="R3258">
        <f>IFERROR(IF(I3258=1,VLOOKUP(F3258,Lookup!$A$2:$B$15,2,FALSE),0),0.5)</f>
        <v>0.5</v>
      </c>
      <c r="S3258">
        <f>IF(K3258=1,1,IFERROR(IF(H3258="pass",VLOOKUP(F3258,[1]Lookup!$D$2:$E$26,2,FALSE),0),1.6))</f>
        <v>0</v>
      </c>
      <c r="T3258" s="6">
        <v>0</v>
      </c>
      <c r="U3258" s="6">
        <f t="shared" si="50"/>
        <v>0.5</v>
      </c>
      <c r="V3258" t="s">
        <v>129</v>
      </c>
    </row>
    <row r="3259" spans="1:22" hidden="1">
      <c r="A3259">
        <v>749</v>
      </c>
      <c r="B3259" s="30">
        <v>2</v>
      </c>
      <c r="C3259" s="30" t="s">
        <v>4</v>
      </c>
      <c r="D3259" s="30" t="s">
        <v>19</v>
      </c>
      <c r="E3259" s="30">
        <v>54</v>
      </c>
      <c r="F3259" s="30">
        <v>46</v>
      </c>
      <c r="G3259" s="30" t="s">
        <v>3605</v>
      </c>
      <c r="H3259" s="30" t="s">
        <v>587</v>
      </c>
      <c r="I3259" s="30">
        <v>1</v>
      </c>
      <c r="J3259" s="30">
        <v>0</v>
      </c>
      <c r="K3259" s="30">
        <v>0</v>
      </c>
      <c r="L3259" s="30">
        <v>0</v>
      </c>
      <c r="M3259" s="30" t="s">
        <v>1005</v>
      </c>
      <c r="N3259" s="30" t="s">
        <v>589</v>
      </c>
      <c r="O3259" s="22">
        <v>0</v>
      </c>
      <c r="P3259" s="22">
        <v>1</v>
      </c>
      <c r="Q3259" s="22">
        <v>0</v>
      </c>
      <c r="R3259">
        <f>IFERROR(IF(I3259=1,VLOOKUP(F3259,Lookup!$A$2:$B$15,2,FALSE),0),0.5)</f>
        <v>0.5</v>
      </c>
      <c r="S3259">
        <f>IF(K3259=1,1,IFERROR(IF(H3259="pass",VLOOKUP(F3259,[1]Lookup!$D$2:$E$26,2,FALSE),0),1.6))</f>
        <v>0</v>
      </c>
      <c r="T3259" s="6">
        <v>0</v>
      </c>
      <c r="U3259" s="6">
        <f t="shared" si="50"/>
        <v>0.5</v>
      </c>
      <c r="V3259" t="s">
        <v>129</v>
      </c>
    </row>
    <row r="3260" spans="1:22" hidden="1">
      <c r="A3260">
        <v>752</v>
      </c>
      <c r="B3260" s="30">
        <v>2</v>
      </c>
      <c r="C3260" s="30" t="s">
        <v>19</v>
      </c>
      <c r="D3260" s="30" t="s">
        <v>4</v>
      </c>
      <c r="E3260" s="30">
        <v>73</v>
      </c>
      <c r="F3260" s="30">
        <v>27</v>
      </c>
      <c r="G3260" s="30" t="s">
        <v>3608</v>
      </c>
      <c r="H3260" s="30" t="s">
        <v>587</v>
      </c>
      <c r="I3260" s="30">
        <v>1</v>
      </c>
      <c r="J3260" s="30">
        <v>0</v>
      </c>
      <c r="K3260" s="30">
        <v>0</v>
      </c>
      <c r="L3260" s="30">
        <v>0</v>
      </c>
      <c r="M3260" s="30" t="s">
        <v>1530</v>
      </c>
      <c r="N3260" s="30" t="s">
        <v>589</v>
      </c>
      <c r="O3260" s="22">
        <v>0</v>
      </c>
      <c r="P3260" s="22">
        <v>1</v>
      </c>
      <c r="Q3260" s="22">
        <v>0</v>
      </c>
      <c r="R3260">
        <f>IFERROR(IF(I3260=1,VLOOKUP(F3260,Lookup!$A$2:$B$15,2,FALSE),0),0.5)</f>
        <v>0.5</v>
      </c>
      <c r="S3260">
        <f>IF(K3260=1,1,IFERROR(IF(H3260="pass",VLOOKUP(F3260,[1]Lookup!$D$2:$E$26,2,FALSE),0),1.6))</f>
        <v>0</v>
      </c>
      <c r="T3260" s="6">
        <v>0</v>
      </c>
      <c r="U3260" s="6">
        <f t="shared" si="50"/>
        <v>0.5</v>
      </c>
      <c r="V3260" t="s">
        <v>517</v>
      </c>
    </row>
    <row r="3261" spans="1:22" hidden="1">
      <c r="A3261">
        <v>753</v>
      </c>
      <c r="B3261" s="30">
        <v>2</v>
      </c>
      <c r="C3261" s="30" t="s">
        <v>19</v>
      </c>
      <c r="D3261" s="30" t="s">
        <v>4</v>
      </c>
      <c r="E3261" s="30">
        <v>69</v>
      </c>
      <c r="F3261" s="30">
        <v>31</v>
      </c>
      <c r="G3261" s="30" t="s">
        <v>3609</v>
      </c>
      <c r="H3261" s="30" t="s">
        <v>587</v>
      </c>
      <c r="I3261" s="30">
        <v>1</v>
      </c>
      <c r="J3261" s="30">
        <v>0</v>
      </c>
      <c r="K3261" s="30">
        <v>0</v>
      </c>
      <c r="L3261" s="30">
        <v>0</v>
      </c>
      <c r="M3261" s="30" t="s">
        <v>1549</v>
      </c>
      <c r="N3261" s="30" t="s">
        <v>589</v>
      </c>
      <c r="O3261" s="22">
        <v>0</v>
      </c>
      <c r="P3261" s="22">
        <v>1</v>
      </c>
      <c r="Q3261" s="22">
        <v>0</v>
      </c>
      <c r="R3261">
        <f>IFERROR(IF(I3261=1,VLOOKUP(F3261,Lookup!$A$2:$B$15,2,FALSE),0),0.5)</f>
        <v>0.5</v>
      </c>
      <c r="S3261">
        <f>IF(K3261=1,1,IFERROR(IF(H3261="pass",VLOOKUP(F3261,[1]Lookup!$D$2:$E$26,2,FALSE),0),1.6))</f>
        <v>0</v>
      </c>
      <c r="T3261" s="6">
        <v>0</v>
      </c>
      <c r="U3261" s="6">
        <f t="shared" si="50"/>
        <v>0.5</v>
      </c>
      <c r="V3261" t="s">
        <v>76</v>
      </c>
    </row>
    <row r="3262" spans="1:22" hidden="1">
      <c r="A3262">
        <v>754</v>
      </c>
      <c r="B3262" s="30">
        <v>2</v>
      </c>
      <c r="C3262" s="30" t="s">
        <v>19</v>
      </c>
      <c r="D3262" s="30" t="s">
        <v>4</v>
      </c>
      <c r="E3262" s="30">
        <v>64</v>
      </c>
      <c r="F3262" s="30">
        <v>36</v>
      </c>
      <c r="G3262" s="30" t="s">
        <v>3610</v>
      </c>
      <c r="H3262" s="30" t="s">
        <v>587</v>
      </c>
      <c r="I3262" s="30">
        <v>1</v>
      </c>
      <c r="J3262" s="30">
        <v>0</v>
      </c>
      <c r="K3262" s="30">
        <v>0</v>
      </c>
      <c r="L3262" s="30">
        <v>0</v>
      </c>
      <c r="M3262" s="30" t="s">
        <v>1530</v>
      </c>
      <c r="N3262" s="30" t="s">
        <v>589</v>
      </c>
      <c r="O3262" s="22">
        <v>0</v>
      </c>
      <c r="P3262" s="22">
        <v>1</v>
      </c>
      <c r="Q3262" s="22">
        <v>0</v>
      </c>
      <c r="R3262">
        <f>IFERROR(IF(I3262=1,VLOOKUP(F3262,Lookup!$A$2:$B$15,2,FALSE),0),0.5)</f>
        <v>0.5</v>
      </c>
      <c r="S3262">
        <f>IF(K3262=1,1,IFERROR(IF(H3262="pass",VLOOKUP(F3262,[1]Lookup!$D$2:$E$26,2,FALSE),0),1.6))</f>
        <v>0</v>
      </c>
      <c r="T3262" s="6">
        <v>0</v>
      </c>
      <c r="U3262" s="6">
        <f t="shared" si="50"/>
        <v>0.5</v>
      </c>
      <c r="V3262" t="s">
        <v>517</v>
      </c>
    </row>
    <row r="3263" spans="1:22" hidden="1">
      <c r="A3263">
        <v>755</v>
      </c>
      <c r="B3263" s="30">
        <v>2</v>
      </c>
      <c r="C3263" s="30" t="s">
        <v>19</v>
      </c>
      <c r="D3263" s="30" t="s">
        <v>4</v>
      </c>
      <c r="E3263" s="30">
        <v>57</v>
      </c>
      <c r="F3263" s="30">
        <v>43</v>
      </c>
      <c r="G3263" s="30" t="s">
        <v>3611</v>
      </c>
      <c r="H3263" s="30" t="s">
        <v>587</v>
      </c>
      <c r="I3263" s="30">
        <v>1</v>
      </c>
      <c r="J3263" s="30">
        <v>0</v>
      </c>
      <c r="K3263" s="30">
        <v>0</v>
      </c>
      <c r="L3263" s="30">
        <v>0</v>
      </c>
      <c r="M3263" s="30" t="s">
        <v>1530</v>
      </c>
      <c r="N3263" s="30" t="s">
        <v>589</v>
      </c>
      <c r="O3263" s="22">
        <v>0</v>
      </c>
      <c r="P3263" s="22">
        <v>1</v>
      </c>
      <c r="Q3263" s="22">
        <v>0</v>
      </c>
      <c r="R3263">
        <f>IFERROR(IF(I3263=1,VLOOKUP(F3263,Lookup!$A$2:$B$15,2,FALSE),0),0.5)</f>
        <v>0.5</v>
      </c>
      <c r="S3263">
        <f>IF(K3263=1,1,IFERROR(IF(H3263="pass",VLOOKUP(F3263,[1]Lookup!$D$2:$E$26,2,FALSE),0),1.6))</f>
        <v>0</v>
      </c>
      <c r="T3263" s="6">
        <v>0</v>
      </c>
      <c r="U3263" s="6">
        <f t="shared" si="50"/>
        <v>0.5</v>
      </c>
      <c r="V3263" t="s">
        <v>517</v>
      </c>
    </row>
    <row r="3264" spans="1:22" hidden="1">
      <c r="A3264">
        <v>759</v>
      </c>
      <c r="B3264" s="30">
        <v>2</v>
      </c>
      <c r="C3264" s="30" t="s">
        <v>4</v>
      </c>
      <c r="D3264" s="30" t="s">
        <v>19</v>
      </c>
      <c r="E3264" s="30">
        <v>70</v>
      </c>
      <c r="F3264" s="30">
        <v>30</v>
      </c>
      <c r="G3264" s="30" t="s">
        <v>3616</v>
      </c>
      <c r="H3264" s="30" t="s">
        <v>587</v>
      </c>
      <c r="I3264" s="30">
        <v>0</v>
      </c>
      <c r="J3264" s="30">
        <v>1</v>
      </c>
      <c r="K3264" s="30">
        <v>0</v>
      </c>
      <c r="L3264" s="30">
        <v>0</v>
      </c>
      <c r="M3264" s="30" t="s">
        <v>3617</v>
      </c>
      <c r="N3264" s="30" t="s">
        <v>589</v>
      </c>
      <c r="O3264" s="22">
        <v>0</v>
      </c>
      <c r="P3264" s="22">
        <v>0</v>
      </c>
      <c r="Q3264" s="22">
        <v>0</v>
      </c>
      <c r="R3264">
        <f>IFERROR(IF(I3264=1,VLOOKUP(F3264,Lookup!$A$2:$B$15,2,FALSE),0),0.5)</f>
        <v>0</v>
      </c>
      <c r="S3264">
        <f>IF(K3264=1,1,IFERROR(IF(H3264="pass",VLOOKUP(F3264,[1]Lookup!$D$2:$E$26,2,FALSE),0),1.6))</f>
        <v>0</v>
      </c>
      <c r="T3264" s="6">
        <v>0</v>
      </c>
      <c r="U3264" s="6">
        <f t="shared" si="50"/>
        <v>0</v>
      </c>
      <c r="V3264" t="s">
        <v>2826</v>
      </c>
    </row>
    <row r="3265" spans="1:22" hidden="1">
      <c r="A3265">
        <v>761</v>
      </c>
      <c r="B3265" s="30">
        <v>2</v>
      </c>
      <c r="C3265" s="30" t="s">
        <v>4</v>
      </c>
      <c r="D3265" s="30" t="s">
        <v>19</v>
      </c>
      <c r="E3265" s="30">
        <v>55</v>
      </c>
      <c r="F3265" s="30">
        <v>45</v>
      </c>
      <c r="G3265" s="30" t="s">
        <v>3619</v>
      </c>
      <c r="H3265" s="30" t="s">
        <v>587</v>
      </c>
      <c r="I3265" s="30">
        <v>1</v>
      </c>
      <c r="J3265" s="30">
        <v>0</v>
      </c>
      <c r="K3265" s="30">
        <v>0</v>
      </c>
      <c r="L3265" s="30">
        <v>0</v>
      </c>
      <c r="M3265" s="30" t="s">
        <v>1005</v>
      </c>
      <c r="N3265" s="30" t="s">
        <v>589</v>
      </c>
      <c r="O3265" s="22">
        <v>0</v>
      </c>
      <c r="P3265" s="22">
        <v>1</v>
      </c>
      <c r="Q3265" s="22">
        <v>0</v>
      </c>
      <c r="R3265">
        <f>IFERROR(IF(I3265=1,VLOOKUP(F3265,Lookup!$A$2:$B$15,2,FALSE),0),0.5)</f>
        <v>0.5</v>
      </c>
      <c r="S3265">
        <f>IF(K3265=1,1,IFERROR(IF(H3265="pass",VLOOKUP(F3265,[1]Lookup!$D$2:$E$26,2,FALSE),0),1.6))</f>
        <v>0</v>
      </c>
      <c r="T3265" s="6">
        <v>0</v>
      </c>
      <c r="U3265" s="6">
        <f t="shared" si="50"/>
        <v>0.5</v>
      </c>
      <c r="V3265" t="s">
        <v>129</v>
      </c>
    </row>
    <row r="3266" spans="1:22" hidden="1">
      <c r="A3266">
        <v>762</v>
      </c>
      <c r="B3266" s="30">
        <v>2</v>
      </c>
      <c r="C3266" s="30" t="s">
        <v>4</v>
      </c>
      <c r="D3266" s="30" t="s">
        <v>19</v>
      </c>
      <c r="E3266" s="30">
        <v>42</v>
      </c>
      <c r="F3266" s="30">
        <v>58</v>
      </c>
      <c r="G3266" s="30" t="s">
        <v>3620</v>
      </c>
      <c r="H3266" s="30" t="s">
        <v>587</v>
      </c>
      <c r="I3266" s="30">
        <v>1</v>
      </c>
      <c r="J3266" s="30">
        <v>0</v>
      </c>
      <c r="K3266" s="30">
        <v>0</v>
      </c>
      <c r="L3266" s="30">
        <v>0</v>
      </c>
      <c r="M3266" s="30" t="s">
        <v>1005</v>
      </c>
      <c r="N3266" s="30" t="s">
        <v>589</v>
      </c>
      <c r="O3266" s="22">
        <v>0</v>
      </c>
      <c r="P3266" s="22">
        <v>1</v>
      </c>
      <c r="Q3266" s="22">
        <v>0</v>
      </c>
      <c r="R3266">
        <f>IFERROR(IF(I3266=1,VLOOKUP(F3266,Lookup!$A$2:$B$15,2,FALSE),0),0.5)</f>
        <v>0.5</v>
      </c>
      <c r="S3266">
        <f>IF(K3266=1,1,IFERROR(IF(H3266="pass",VLOOKUP(F3266,[1]Lookup!$D$2:$E$26,2,FALSE),0),1.6))</f>
        <v>0</v>
      </c>
      <c r="T3266" s="6">
        <v>0</v>
      </c>
      <c r="U3266" s="6">
        <f t="shared" si="50"/>
        <v>0.5</v>
      </c>
      <c r="V3266" t="s">
        <v>129</v>
      </c>
    </row>
    <row r="3267" spans="1:22" hidden="1">
      <c r="A3267">
        <v>765</v>
      </c>
      <c r="B3267" s="30">
        <v>2</v>
      </c>
      <c r="C3267" s="30" t="s">
        <v>19</v>
      </c>
      <c r="D3267" s="30" t="s">
        <v>4</v>
      </c>
      <c r="E3267" s="30">
        <v>47</v>
      </c>
      <c r="F3267" s="30">
        <v>53</v>
      </c>
      <c r="G3267" s="30" t="s">
        <v>3623</v>
      </c>
      <c r="H3267" s="30" t="s">
        <v>587</v>
      </c>
      <c r="I3267" s="30">
        <v>1</v>
      </c>
      <c r="J3267" s="30">
        <v>0</v>
      </c>
      <c r="K3267" s="30">
        <v>0</v>
      </c>
      <c r="L3267" s="30">
        <v>0</v>
      </c>
      <c r="M3267" s="30" t="s">
        <v>1552</v>
      </c>
      <c r="N3267" s="30" t="s">
        <v>589</v>
      </c>
      <c r="O3267" s="22">
        <v>0</v>
      </c>
      <c r="P3267" s="22">
        <v>1</v>
      </c>
      <c r="Q3267" s="22">
        <v>0</v>
      </c>
      <c r="R3267">
        <f>IFERROR(IF(I3267=1,VLOOKUP(F3267,Lookup!$A$2:$B$15,2,FALSE),0),0.5)</f>
        <v>0.5</v>
      </c>
      <c r="S3267">
        <f>IF(K3267=1,1,IFERROR(IF(H3267="pass",VLOOKUP(F3267,[1]Lookup!$D$2:$E$26,2,FALSE),0),1.6))</f>
        <v>0</v>
      </c>
      <c r="T3267" s="6">
        <v>0</v>
      </c>
      <c r="U3267" s="6">
        <f t="shared" ref="U3267:U3330" si="51">R3267+IF(S3267&gt;=3.2,S3267,IF(AND(S3267&lt;3.2,S3267&gt;=1.8),S3267*0.66+T3267*0.34,T3267))+K3267*0.4735*2</f>
        <v>0.5</v>
      </c>
      <c r="V3267" t="s">
        <v>528</v>
      </c>
    </row>
    <row r="3268" spans="1:22" hidden="1">
      <c r="A3268">
        <v>768</v>
      </c>
      <c r="B3268" s="30">
        <v>2</v>
      </c>
      <c r="C3268" s="30" t="s">
        <v>19</v>
      </c>
      <c r="D3268" s="30" t="s">
        <v>4</v>
      </c>
      <c r="E3268" s="30">
        <v>16</v>
      </c>
      <c r="F3268" s="30">
        <v>84</v>
      </c>
      <c r="G3268" s="30" t="s">
        <v>3626</v>
      </c>
      <c r="H3268" s="30" t="s">
        <v>587</v>
      </c>
      <c r="I3268" s="30">
        <v>1</v>
      </c>
      <c r="J3268" s="30">
        <v>0</v>
      </c>
      <c r="K3268" s="30">
        <v>0</v>
      </c>
      <c r="L3268" s="30">
        <v>0</v>
      </c>
      <c r="M3268" s="30" t="s">
        <v>1552</v>
      </c>
      <c r="N3268" s="30" t="s">
        <v>589</v>
      </c>
      <c r="O3268" s="22">
        <v>0</v>
      </c>
      <c r="P3268" s="22">
        <v>1</v>
      </c>
      <c r="Q3268" s="22">
        <v>0</v>
      </c>
      <c r="R3268">
        <f>IFERROR(IF(I3268=1,VLOOKUP(F3268,Lookup!$A$2:$B$15,2,FALSE),0),0.5)</f>
        <v>0.5</v>
      </c>
      <c r="S3268">
        <f>IF(K3268=1,1,IFERROR(IF(H3268="pass",VLOOKUP(F3268,[1]Lookup!$D$2:$E$26,2,FALSE),0),1.6))</f>
        <v>0</v>
      </c>
      <c r="T3268" s="6">
        <v>0</v>
      </c>
      <c r="U3268" s="6">
        <f t="shared" si="51"/>
        <v>0.5</v>
      </c>
      <c r="V3268" t="s">
        <v>528</v>
      </c>
    </row>
    <row r="3269" spans="1:22" hidden="1">
      <c r="A3269">
        <v>770</v>
      </c>
      <c r="B3269" s="30">
        <v>2</v>
      </c>
      <c r="C3269" s="30" t="s">
        <v>19</v>
      </c>
      <c r="D3269" s="30" t="s">
        <v>4</v>
      </c>
      <c r="E3269" s="30">
        <v>15</v>
      </c>
      <c r="F3269" s="30">
        <v>85</v>
      </c>
      <c r="G3269" s="30" t="s">
        <v>3628</v>
      </c>
      <c r="H3269" s="30" t="s">
        <v>587</v>
      </c>
      <c r="I3269" s="30">
        <v>0</v>
      </c>
      <c r="J3269" s="30">
        <v>1</v>
      </c>
      <c r="K3269" s="30">
        <v>0</v>
      </c>
      <c r="L3269" s="30">
        <v>0</v>
      </c>
      <c r="M3269" s="30" t="s">
        <v>3629</v>
      </c>
      <c r="N3269" s="30" t="s">
        <v>589</v>
      </c>
      <c r="O3269" s="22">
        <v>0</v>
      </c>
      <c r="P3269" s="22">
        <v>0</v>
      </c>
      <c r="Q3269" s="22">
        <v>0</v>
      </c>
      <c r="R3269">
        <f>IFERROR(IF(I3269=1,VLOOKUP(F3269,Lookup!$A$2:$B$15,2,FALSE),0),0.5)</f>
        <v>0</v>
      </c>
      <c r="S3269">
        <f>IF(K3269=1,1,IFERROR(IF(H3269="pass",VLOOKUP(F3269,[1]Lookup!$D$2:$E$26,2,FALSE),0),1.6))</f>
        <v>0</v>
      </c>
      <c r="T3269" s="6">
        <v>0</v>
      </c>
      <c r="U3269" s="6">
        <f t="shared" si="51"/>
        <v>0</v>
      </c>
      <c r="V3269" t="s">
        <v>2828</v>
      </c>
    </row>
    <row r="3270" spans="1:22" hidden="1">
      <c r="A3270">
        <v>771</v>
      </c>
      <c r="B3270" s="30">
        <v>2</v>
      </c>
      <c r="C3270" s="30" t="s">
        <v>4</v>
      </c>
      <c r="D3270" s="30" t="s">
        <v>19</v>
      </c>
      <c r="E3270" s="30">
        <v>75</v>
      </c>
      <c r="F3270" s="30">
        <v>25</v>
      </c>
      <c r="G3270" s="30" t="s">
        <v>3630</v>
      </c>
      <c r="H3270" s="30" t="s">
        <v>587</v>
      </c>
      <c r="I3270" s="30">
        <v>1</v>
      </c>
      <c r="J3270" s="30">
        <v>0</v>
      </c>
      <c r="K3270" s="30">
        <v>0</v>
      </c>
      <c r="L3270" s="30">
        <v>0</v>
      </c>
      <c r="M3270" s="30" t="s">
        <v>1063</v>
      </c>
      <c r="N3270" s="30" t="s">
        <v>589</v>
      </c>
      <c r="O3270" s="22">
        <v>0</v>
      </c>
      <c r="P3270" s="22">
        <v>1</v>
      </c>
      <c r="Q3270" s="22">
        <v>0</v>
      </c>
      <c r="R3270">
        <f>IFERROR(IF(I3270=1,VLOOKUP(F3270,Lookup!$A$2:$B$15,2,FALSE),0),0.5)</f>
        <v>0.5</v>
      </c>
      <c r="S3270">
        <f>IF(K3270=1,1,IFERROR(IF(H3270="pass",VLOOKUP(F3270,[1]Lookup!$D$2:$E$26,2,FALSE),0),1.6))</f>
        <v>0</v>
      </c>
      <c r="T3270" s="6">
        <v>0</v>
      </c>
      <c r="U3270" s="6">
        <f t="shared" si="51"/>
        <v>0.5</v>
      </c>
      <c r="V3270" t="s">
        <v>151</v>
      </c>
    </row>
    <row r="3271" spans="1:22" hidden="1">
      <c r="A3271">
        <v>772</v>
      </c>
      <c r="B3271" s="30">
        <v>2</v>
      </c>
      <c r="C3271" s="30" t="s">
        <v>4</v>
      </c>
      <c r="D3271" s="30" t="s">
        <v>19</v>
      </c>
      <c r="E3271" s="30">
        <v>54</v>
      </c>
      <c r="F3271" s="30">
        <v>46</v>
      </c>
      <c r="G3271" s="30" t="s">
        <v>3631</v>
      </c>
      <c r="H3271" s="30" t="s">
        <v>587</v>
      </c>
      <c r="I3271" s="30">
        <v>1</v>
      </c>
      <c r="J3271" s="30">
        <v>0</v>
      </c>
      <c r="K3271" s="30">
        <v>0</v>
      </c>
      <c r="L3271" s="30">
        <v>0</v>
      </c>
      <c r="M3271" s="30" t="s">
        <v>1063</v>
      </c>
      <c r="N3271" s="30" t="s">
        <v>589</v>
      </c>
      <c r="O3271" s="22">
        <v>0</v>
      </c>
      <c r="P3271" s="22">
        <v>1</v>
      </c>
      <c r="Q3271" s="22">
        <v>0</v>
      </c>
      <c r="R3271">
        <f>IFERROR(IF(I3271=1,VLOOKUP(F3271,Lookup!$A$2:$B$15,2,FALSE),0),0.5)</f>
        <v>0.5</v>
      </c>
      <c r="S3271">
        <f>IF(K3271=1,1,IFERROR(IF(H3271="pass",VLOOKUP(F3271,[1]Lookup!$D$2:$E$26,2,FALSE),0),1.6))</f>
        <v>0</v>
      </c>
      <c r="T3271" s="6">
        <v>0</v>
      </c>
      <c r="U3271" s="6">
        <f t="shared" si="51"/>
        <v>0.5</v>
      </c>
      <c r="V3271" t="s">
        <v>151</v>
      </c>
    </row>
    <row r="3272" spans="1:22" hidden="1">
      <c r="A3272">
        <v>774</v>
      </c>
      <c r="B3272" s="30">
        <v>2</v>
      </c>
      <c r="C3272" s="30" t="s">
        <v>4</v>
      </c>
      <c r="D3272" s="30" t="s">
        <v>19</v>
      </c>
      <c r="E3272" s="30">
        <v>39</v>
      </c>
      <c r="F3272" s="30">
        <v>61</v>
      </c>
      <c r="G3272" s="30" t="s">
        <v>3633</v>
      </c>
      <c r="H3272" s="30" t="s">
        <v>587</v>
      </c>
      <c r="I3272" s="30">
        <v>1</v>
      </c>
      <c r="J3272" s="30">
        <v>0</v>
      </c>
      <c r="K3272" s="30">
        <v>0</v>
      </c>
      <c r="L3272" s="30">
        <v>0</v>
      </c>
      <c r="M3272" s="30" t="s">
        <v>1063</v>
      </c>
      <c r="N3272" s="30" t="s">
        <v>589</v>
      </c>
      <c r="O3272" s="22">
        <v>0</v>
      </c>
      <c r="P3272" s="22">
        <v>1</v>
      </c>
      <c r="Q3272" s="22">
        <v>0</v>
      </c>
      <c r="R3272">
        <f>IFERROR(IF(I3272=1,VLOOKUP(F3272,Lookup!$A$2:$B$15,2,FALSE),0),0.5)</f>
        <v>0.5</v>
      </c>
      <c r="S3272">
        <f>IF(K3272=1,1,IFERROR(IF(H3272="pass",VLOOKUP(F3272,[1]Lookup!$D$2:$E$26,2,FALSE),0),1.6))</f>
        <v>0</v>
      </c>
      <c r="T3272" s="6">
        <v>0</v>
      </c>
      <c r="U3272" s="6">
        <f t="shared" si="51"/>
        <v>0.5</v>
      </c>
      <c r="V3272" t="s">
        <v>151</v>
      </c>
    </row>
    <row r="3273" spans="1:22" hidden="1">
      <c r="A3273">
        <v>775</v>
      </c>
      <c r="B3273" s="30">
        <v>2</v>
      </c>
      <c r="C3273" s="30" t="s">
        <v>4</v>
      </c>
      <c r="D3273" s="30" t="s">
        <v>19</v>
      </c>
      <c r="E3273" s="30">
        <v>34</v>
      </c>
      <c r="F3273" s="30">
        <v>66</v>
      </c>
      <c r="G3273" s="30" t="s">
        <v>3634</v>
      </c>
      <c r="H3273" s="30" t="s">
        <v>587</v>
      </c>
      <c r="I3273" s="30">
        <v>1</v>
      </c>
      <c r="J3273" s="30">
        <v>0</v>
      </c>
      <c r="K3273" s="30">
        <v>0</v>
      </c>
      <c r="L3273" s="30">
        <v>0</v>
      </c>
      <c r="M3273" s="30" t="s">
        <v>1063</v>
      </c>
      <c r="N3273" s="30" t="s">
        <v>589</v>
      </c>
      <c r="O3273" s="22">
        <v>0</v>
      </c>
      <c r="P3273" s="22">
        <v>1</v>
      </c>
      <c r="Q3273" s="22">
        <v>0</v>
      </c>
      <c r="R3273">
        <f>IFERROR(IF(I3273=1,VLOOKUP(F3273,Lookup!$A$2:$B$15,2,FALSE),0),0.5)</f>
        <v>0.5</v>
      </c>
      <c r="S3273">
        <f>IF(K3273=1,1,IFERROR(IF(H3273="pass",VLOOKUP(F3273,[1]Lookup!$D$2:$E$26,2,FALSE),0),1.6))</f>
        <v>0</v>
      </c>
      <c r="T3273" s="6">
        <v>0</v>
      </c>
      <c r="U3273" s="6">
        <f t="shared" si="51"/>
        <v>0.5</v>
      </c>
      <c r="V3273" t="s">
        <v>151</v>
      </c>
    </row>
    <row r="3274" spans="1:22" hidden="1">
      <c r="A3274">
        <v>776</v>
      </c>
      <c r="B3274" s="30">
        <v>2</v>
      </c>
      <c r="C3274" s="30" t="s">
        <v>4</v>
      </c>
      <c r="D3274" s="30" t="s">
        <v>19</v>
      </c>
      <c r="E3274" s="30">
        <v>24</v>
      </c>
      <c r="F3274" s="30">
        <v>76</v>
      </c>
      <c r="G3274" s="30" t="s">
        <v>3635</v>
      </c>
      <c r="H3274" s="30" t="s">
        <v>587</v>
      </c>
      <c r="I3274" s="30">
        <v>1</v>
      </c>
      <c r="J3274" s="30">
        <v>0</v>
      </c>
      <c r="K3274" s="30">
        <v>0</v>
      </c>
      <c r="L3274" s="30">
        <v>0</v>
      </c>
      <c r="M3274" s="30" t="s">
        <v>1005</v>
      </c>
      <c r="N3274" s="30" t="s">
        <v>589</v>
      </c>
      <c r="O3274" s="22">
        <v>0</v>
      </c>
      <c r="P3274" s="22">
        <v>1</v>
      </c>
      <c r="Q3274" s="22">
        <v>0</v>
      </c>
      <c r="R3274">
        <f>IFERROR(IF(I3274=1,VLOOKUP(F3274,Lookup!$A$2:$B$15,2,FALSE),0),0.5)</f>
        <v>0.5</v>
      </c>
      <c r="S3274">
        <f>IF(K3274=1,1,IFERROR(IF(H3274="pass",VLOOKUP(F3274,[1]Lookup!$D$2:$E$26,2,FALSE),0),1.6))</f>
        <v>0</v>
      </c>
      <c r="T3274" s="6">
        <v>0</v>
      </c>
      <c r="U3274" s="6">
        <f t="shared" si="51"/>
        <v>0.5</v>
      </c>
      <c r="V3274" t="s">
        <v>129</v>
      </c>
    </row>
    <row r="3275" spans="1:22" hidden="1">
      <c r="A3275">
        <v>777</v>
      </c>
      <c r="B3275" s="30">
        <v>2</v>
      </c>
      <c r="C3275" s="30" t="s">
        <v>4</v>
      </c>
      <c r="D3275" s="30" t="s">
        <v>19</v>
      </c>
      <c r="E3275" s="30">
        <v>16</v>
      </c>
      <c r="F3275" s="30">
        <v>84</v>
      </c>
      <c r="G3275" s="30" t="s">
        <v>3636</v>
      </c>
      <c r="H3275" s="30" t="s">
        <v>587</v>
      </c>
      <c r="I3275" s="30">
        <v>1</v>
      </c>
      <c r="J3275" s="30">
        <v>0</v>
      </c>
      <c r="K3275" s="30">
        <v>0</v>
      </c>
      <c r="L3275" s="30">
        <v>0</v>
      </c>
      <c r="M3275" s="30" t="s">
        <v>1005</v>
      </c>
      <c r="N3275" s="30" t="s">
        <v>589</v>
      </c>
      <c r="O3275" s="22">
        <v>0</v>
      </c>
      <c r="P3275" s="22">
        <v>1</v>
      </c>
      <c r="Q3275" s="22">
        <v>0</v>
      </c>
      <c r="R3275">
        <f>IFERROR(IF(I3275=1,VLOOKUP(F3275,Lookup!$A$2:$B$15,2,FALSE),0),0.5)</f>
        <v>0.5</v>
      </c>
      <c r="S3275">
        <f>IF(K3275=1,1,IFERROR(IF(H3275="pass",VLOOKUP(F3275,[1]Lookup!$D$2:$E$26,2,FALSE),0),1.6))</f>
        <v>0</v>
      </c>
      <c r="T3275" s="6">
        <v>0</v>
      </c>
      <c r="U3275" s="6">
        <f t="shared" si="51"/>
        <v>0.5</v>
      </c>
      <c r="V3275" t="s">
        <v>129</v>
      </c>
    </row>
    <row r="3276" spans="1:22" hidden="1">
      <c r="A3276">
        <v>778</v>
      </c>
      <c r="B3276" s="30">
        <v>2</v>
      </c>
      <c r="C3276" s="30" t="s">
        <v>4</v>
      </c>
      <c r="D3276" s="30" t="s">
        <v>19</v>
      </c>
      <c r="E3276" s="30">
        <v>11</v>
      </c>
      <c r="F3276" s="30">
        <v>89</v>
      </c>
      <c r="G3276" s="30" t="s">
        <v>3637</v>
      </c>
      <c r="H3276" s="30" t="s">
        <v>587</v>
      </c>
      <c r="I3276" s="30">
        <v>1</v>
      </c>
      <c r="J3276" s="30">
        <v>0</v>
      </c>
      <c r="K3276" s="30">
        <v>0</v>
      </c>
      <c r="L3276" s="30">
        <v>0</v>
      </c>
      <c r="M3276" s="30" t="s">
        <v>1011</v>
      </c>
      <c r="N3276" s="30" t="s">
        <v>589</v>
      </c>
      <c r="O3276" s="22">
        <v>0</v>
      </c>
      <c r="P3276" s="22">
        <v>1</v>
      </c>
      <c r="Q3276" s="22">
        <v>0</v>
      </c>
      <c r="R3276">
        <f>IFERROR(IF(I3276=1,VLOOKUP(F3276,Lookup!$A$2:$B$15,2,FALSE),0),0.5)</f>
        <v>0.7</v>
      </c>
      <c r="S3276">
        <f>IF(K3276=1,1,IFERROR(IF(H3276="pass",VLOOKUP(F3276,[1]Lookup!$D$2:$E$26,2,FALSE),0),1.6))</f>
        <v>0</v>
      </c>
      <c r="T3276" s="6">
        <v>0</v>
      </c>
      <c r="U3276" s="6">
        <f t="shared" si="51"/>
        <v>0.7</v>
      </c>
      <c r="V3276" t="s">
        <v>407</v>
      </c>
    </row>
    <row r="3277" spans="1:22" hidden="1">
      <c r="A3277">
        <v>780</v>
      </c>
      <c r="B3277" s="30">
        <v>2</v>
      </c>
      <c r="C3277" s="30" t="s">
        <v>4</v>
      </c>
      <c r="D3277" s="30" t="s">
        <v>19</v>
      </c>
      <c r="E3277" s="30">
        <v>5</v>
      </c>
      <c r="F3277" s="30">
        <v>95</v>
      </c>
      <c r="G3277" s="30" t="s">
        <v>3639</v>
      </c>
      <c r="H3277" s="30" t="s">
        <v>587</v>
      </c>
      <c r="I3277" s="30">
        <v>0</v>
      </c>
      <c r="J3277" s="30">
        <v>1</v>
      </c>
      <c r="K3277" s="30">
        <v>0</v>
      </c>
      <c r="L3277" s="30">
        <v>0</v>
      </c>
      <c r="M3277" s="30" t="s">
        <v>3617</v>
      </c>
      <c r="N3277" s="30" t="s">
        <v>589</v>
      </c>
      <c r="O3277" s="22">
        <v>0</v>
      </c>
      <c r="P3277" s="22">
        <v>0</v>
      </c>
      <c r="Q3277" s="22">
        <v>0</v>
      </c>
      <c r="R3277">
        <f>IFERROR(IF(I3277=1,VLOOKUP(F3277,Lookup!$A$2:$B$15,2,FALSE),0),0.5)</f>
        <v>0</v>
      </c>
      <c r="S3277">
        <f>IF(K3277=1,1,IFERROR(IF(H3277="pass",VLOOKUP(F3277,[1]Lookup!$D$2:$E$26,2,FALSE),0),1.6))</f>
        <v>0</v>
      </c>
      <c r="T3277" s="6">
        <v>0</v>
      </c>
      <c r="U3277" s="6">
        <f t="shared" si="51"/>
        <v>0</v>
      </c>
      <c r="V3277" t="s">
        <v>2826</v>
      </c>
    </row>
    <row r="3278" spans="1:22" hidden="1">
      <c r="A3278">
        <v>781</v>
      </c>
      <c r="B3278" s="30">
        <v>2</v>
      </c>
      <c r="C3278" s="30" t="s">
        <v>19</v>
      </c>
      <c r="D3278" s="30" t="s">
        <v>4</v>
      </c>
      <c r="E3278" s="30">
        <v>75</v>
      </c>
      <c r="F3278" s="30">
        <v>25</v>
      </c>
      <c r="G3278" s="30" t="s">
        <v>3640</v>
      </c>
      <c r="H3278" s="30" t="s">
        <v>587</v>
      </c>
      <c r="I3278" s="30">
        <v>1</v>
      </c>
      <c r="J3278" s="30">
        <v>0</v>
      </c>
      <c r="K3278" s="30">
        <v>0</v>
      </c>
      <c r="L3278" s="30">
        <v>0</v>
      </c>
      <c r="M3278" s="30" t="s">
        <v>1549</v>
      </c>
      <c r="N3278" s="30" t="s">
        <v>589</v>
      </c>
      <c r="O3278" s="22">
        <v>0</v>
      </c>
      <c r="P3278" s="22">
        <v>1</v>
      </c>
      <c r="Q3278" s="22">
        <v>0</v>
      </c>
      <c r="R3278">
        <f>IFERROR(IF(I3278=1,VLOOKUP(F3278,Lookup!$A$2:$B$15,2,FALSE),0),0.5)</f>
        <v>0.5</v>
      </c>
      <c r="S3278">
        <f>IF(K3278=1,1,IFERROR(IF(H3278="pass",VLOOKUP(F3278,[1]Lookup!$D$2:$E$26,2,FALSE),0),1.6))</f>
        <v>0</v>
      </c>
      <c r="T3278" s="6">
        <v>0</v>
      </c>
      <c r="U3278" s="6">
        <f t="shared" si="51"/>
        <v>0.5</v>
      </c>
      <c r="V3278" t="s">
        <v>76</v>
      </c>
    </row>
    <row r="3279" spans="1:22" hidden="1">
      <c r="A3279">
        <v>782</v>
      </c>
      <c r="B3279" s="30">
        <v>2</v>
      </c>
      <c r="C3279" s="30" t="s">
        <v>19</v>
      </c>
      <c r="D3279" s="30" t="s">
        <v>4</v>
      </c>
      <c r="E3279" s="30">
        <v>67</v>
      </c>
      <c r="F3279" s="30">
        <v>33</v>
      </c>
      <c r="G3279" s="30" t="s">
        <v>3641</v>
      </c>
      <c r="H3279" s="30" t="s">
        <v>587</v>
      </c>
      <c r="I3279" s="30">
        <v>1</v>
      </c>
      <c r="J3279" s="30">
        <v>0</v>
      </c>
      <c r="K3279" s="30">
        <v>0</v>
      </c>
      <c r="L3279" s="30">
        <v>0</v>
      </c>
      <c r="M3279" s="30" t="s">
        <v>1549</v>
      </c>
      <c r="N3279" s="30" t="s">
        <v>589</v>
      </c>
      <c r="O3279" s="22">
        <v>0</v>
      </c>
      <c r="P3279" s="22">
        <v>1</v>
      </c>
      <c r="Q3279" s="22">
        <v>0</v>
      </c>
      <c r="R3279">
        <f>IFERROR(IF(I3279=1,VLOOKUP(F3279,Lookup!$A$2:$B$15,2,FALSE),0),0.5)</f>
        <v>0.5</v>
      </c>
      <c r="S3279">
        <f>IF(K3279=1,1,IFERROR(IF(H3279="pass",VLOOKUP(F3279,[1]Lookup!$D$2:$E$26,2,FALSE),0),1.6))</f>
        <v>0</v>
      </c>
      <c r="T3279" s="6">
        <v>0</v>
      </c>
      <c r="U3279" s="6">
        <f t="shared" si="51"/>
        <v>0.5</v>
      </c>
      <c r="V3279" t="s">
        <v>76</v>
      </c>
    </row>
    <row r="3280" spans="1:22" hidden="1">
      <c r="A3280">
        <v>783</v>
      </c>
      <c r="B3280" s="30">
        <v>2</v>
      </c>
      <c r="C3280" s="30" t="s">
        <v>19</v>
      </c>
      <c r="D3280" s="30" t="s">
        <v>4</v>
      </c>
      <c r="E3280" s="30">
        <v>73</v>
      </c>
      <c r="F3280" s="30">
        <v>27</v>
      </c>
      <c r="G3280" s="30" t="s">
        <v>3642</v>
      </c>
      <c r="H3280" s="30" t="s">
        <v>587</v>
      </c>
      <c r="I3280" s="30">
        <v>1</v>
      </c>
      <c r="J3280" s="30">
        <v>0</v>
      </c>
      <c r="K3280" s="30">
        <v>0</v>
      </c>
      <c r="L3280" s="30">
        <v>0</v>
      </c>
      <c r="M3280" s="30" t="s">
        <v>1549</v>
      </c>
      <c r="N3280" s="30" t="s">
        <v>589</v>
      </c>
      <c r="O3280" s="22">
        <v>0</v>
      </c>
      <c r="P3280" s="22">
        <v>1</v>
      </c>
      <c r="Q3280" s="22">
        <v>0</v>
      </c>
      <c r="R3280">
        <f>IFERROR(IF(I3280=1,VLOOKUP(F3280,Lookup!$A$2:$B$15,2,FALSE),0),0.5)</f>
        <v>0.5</v>
      </c>
      <c r="S3280">
        <f>IF(K3280=1,1,IFERROR(IF(H3280="pass",VLOOKUP(F3280,[1]Lookup!$D$2:$E$26,2,FALSE),0),1.6))</f>
        <v>0</v>
      </c>
      <c r="T3280" s="6">
        <v>0</v>
      </c>
      <c r="U3280" s="6">
        <f t="shared" si="51"/>
        <v>0.5</v>
      </c>
      <c r="V3280" t="s">
        <v>76</v>
      </c>
    </row>
    <row r="3281" spans="1:22" hidden="1">
      <c r="A3281">
        <v>784</v>
      </c>
      <c r="B3281" s="30">
        <v>2</v>
      </c>
      <c r="C3281" s="30" t="s">
        <v>19</v>
      </c>
      <c r="D3281" s="30" t="s">
        <v>4</v>
      </c>
      <c r="E3281" s="30">
        <v>69</v>
      </c>
      <c r="F3281" s="30">
        <v>31</v>
      </c>
      <c r="G3281" s="30" t="s">
        <v>3643</v>
      </c>
      <c r="H3281" s="30" t="s">
        <v>587</v>
      </c>
      <c r="I3281" s="30">
        <v>1</v>
      </c>
      <c r="J3281" s="30">
        <v>0</v>
      </c>
      <c r="K3281" s="30">
        <v>0</v>
      </c>
      <c r="L3281" s="30">
        <v>0</v>
      </c>
      <c r="M3281" s="30" t="s">
        <v>1549</v>
      </c>
      <c r="N3281" s="30" t="s">
        <v>589</v>
      </c>
      <c r="O3281" s="22">
        <v>0</v>
      </c>
      <c r="P3281" s="22">
        <v>1</v>
      </c>
      <c r="Q3281" s="22">
        <v>0</v>
      </c>
      <c r="R3281">
        <f>IFERROR(IF(I3281=1,VLOOKUP(F3281,Lookup!$A$2:$B$15,2,FALSE),0),0.5)</f>
        <v>0.5</v>
      </c>
      <c r="S3281">
        <f>IF(K3281=1,1,IFERROR(IF(H3281="pass",VLOOKUP(F3281,[1]Lookup!$D$2:$E$26,2,FALSE),0),1.6))</f>
        <v>0</v>
      </c>
      <c r="T3281" s="6">
        <v>0</v>
      </c>
      <c r="U3281" s="6">
        <f t="shared" si="51"/>
        <v>0.5</v>
      </c>
      <c r="V3281" t="s">
        <v>76</v>
      </c>
    </row>
    <row r="3282" spans="1:22" hidden="1">
      <c r="A3282">
        <v>785</v>
      </c>
      <c r="B3282" s="30">
        <v>2</v>
      </c>
      <c r="C3282" s="30" t="s">
        <v>19</v>
      </c>
      <c r="D3282" s="30" t="s">
        <v>4</v>
      </c>
      <c r="E3282" s="30">
        <v>66</v>
      </c>
      <c r="F3282" s="30">
        <v>34</v>
      </c>
      <c r="G3282" s="30" t="s">
        <v>3644</v>
      </c>
      <c r="H3282" s="30" t="s">
        <v>587</v>
      </c>
      <c r="I3282" s="30">
        <v>1</v>
      </c>
      <c r="J3282" s="30">
        <v>0</v>
      </c>
      <c r="K3282" s="30">
        <v>0</v>
      </c>
      <c r="L3282" s="30">
        <v>0</v>
      </c>
      <c r="M3282" s="30" t="s">
        <v>1549</v>
      </c>
      <c r="N3282" s="30" t="s">
        <v>589</v>
      </c>
      <c r="O3282" s="22">
        <v>0</v>
      </c>
      <c r="P3282" s="22">
        <v>1</v>
      </c>
      <c r="Q3282" s="22">
        <v>0</v>
      </c>
      <c r="R3282">
        <f>IFERROR(IF(I3282=1,VLOOKUP(F3282,Lookup!$A$2:$B$15,2,FALSE),0),0.5)</f>
        <v>0.5</v>
      </c>
      <c r="S3282">
        <f>IF(K3282=1,1,IFERROR(IF(H3282="pass",VLOOKUP(F3282,[1]Lookup!$D$2:$E$26,2,FALSE),0),1.6))</f>
        <v>0</v>
      </c>
      <c r="T3282" s="6">
        <v>0</v>
      </c>
      <c r="U3282" s="6">
        <f t="shared" si="51"/>
        <v>0.5</v>
      </c>
      <c r="V3282" t="s">
        <v>76</v>
      </c>
    </row>
    <row r="3283" spans="1:22" hidden="1">
      <c r="A3283">
        <v>786</v>
      </c>
      <c r="B3283" s="30">
        <v>2</v>
      </c>
      <c r="C3283" s="30" t="s">
        <v>19</v>
      </c>
      <c r="D3283" s="30" t="s">
        <v>4</v>
      </c>
      <c r="E3283" s="30">
        <v>75</v>
      </c>
      <c r="F3283" s="30">
        <v>25</v>
      </c>
      <c r="G3283" s="30" t="s">
        <v>3645</v>
      </c>
      <c r="H3283" s="30" t="s">
        <v>587</v>
      </c>
      <c r="I3283" s="30">
        <v>1</v>
      </c>
      <c r="J3283" s="30">
        <v>0</v>
      </c>
      <c r="K3283" s="30">
        <v>0</v>
      </c>
      <c r="L3283" s="30">
        <v>0</v>
      </c>
      <c r="M3283" s="30" t="s">
        <v>1530</v>
      </c>
      <c r="N3283" s="30" t="s">
        <v>589</v>
      </c>
      <c r="O3283" s="22">
        <v>0</v>
      </c>
      <c r="P3283" s="22">
        <v>1</v>
      </c>
      <c r="Q3283" s="22">
        <v>0</v>
      </c>
      <c r="R3283">
        <f>IFERROR(IF(I3283=1,VLOOKUP(F3283,Lookup!$A$2:$B$15,2,FALSE),0),0.5)</f>
        <v>0.5</v>
      </c>
      <c r="S3283">
        <f>IF(K3283=1,1,IFERROR(IF(H3283="pass",VLOOKUP(F3283,[1]Lookup!$D$2:$E$26,2,FALSE),0),1.6))</f>
        <v>0</v>
      </c>
      <c r="T3283" s="6">
        <v>0</v>
      </c>
      <c r="U3283" s="6">
        <f t="shared" si="51"/>
        <v>0.5</v>
      </c>
      <c r="V3283" t="s">
        <v>517</v>
      </c>
    </row>
    <row r="3284" spans="1:22" hidden="1">
      <c r="A3284">
        <v>787</v>
      </c>
      <c r="B3284" s="30">
        <v>2</v>
      </c>
      <c r="C3284" s="30" t="s">
        <v>19</v>
      </c>
      <c r="D3284" s="30" t="s">
        <v>4</v>
      </c>
      <c r="E3284" s="30">
        <v>71</v>
      </c>
      <c r="F3284" s="30">
        <v>29</v>
      </c>
      <c r="G3284" s="30" t="s">
        <v>3646</v>
      </c>
      <c r="H3284" s="30" t="s">
        <v>587</v>
      </c>
      <c r="I3284" s="30">
        <v>1</v>
      </c>
      <c r="J3284" s="30">
        <v>0</v>
      </c>
      <c r="K3284" s="30">
        <v>0</v>
      </c>
      <c r="L3284" s="30">
        <v>0</v>
      </c>
      <c r="M3284" s="30" t="s">
        <v>1530</v>
      </c>
      <c r="N3284" s="30" t="s">
        <v>589</v>
      </c>
      <c r="O3284" s="22">
        <v>0</v>
      </c>
      <c r="P3284" s="22">
        <v>1</v>
      </c>
      <c r="Q3284" s="22">
        <v>0</v>
      </c>
      <c r="R3284">
        <f>IFERROR(IF(I3284=1,VLOOKUP(F3284,Lookup!$A$2:$B$15,2,FALSE),0),0.5)</f>
        <v>0.5</v>
      </c>
      <c r="S3284">
        <f>IF(K3284=1,1,IFERROR(IF(H3284="pass",VLOOKUP(F3284,[1]Lookup!$D$2:$E$26,2,FALSE),0),1.6))</f>
        <v>0</v>
      </c>
      <c r="T3284" s="6">
        <v>0</v>
      </c>
      <c r="U3284" s="6">
        <f t="shared" si="51"/>
        <v>0.5</v>
      </c>
      <c r="V3284" t="s">
        <v>517</v>
      </c>
    </row>
    <row r="3285" spans="1:22" hidden="1">
      <c r="A3285">
        <v>789</v>
      </c>
      <c r="B3285" s="30">
        <v>2</v>
      </c>
      <c r="C3285" s="30" t="s">
        <v>4</v>
      </c>
      <c r="D3285" s="30" t="s">
        <v>19</v>
      </c>
      <c r="E3285" s="30">
        <v>72</v>
      </c>
      <c r="F3285" s="30">
        <v>28</v>
      </c>
      <c r="G3285" s="30" t="s">
        <v>3648</v>
      </c>
      <c r="H3285" s="30" t="s">
        <v>2866</v>
      </c>
      <c r="I3285" s="30">
        <v>1</v>
      </c>
      <c r="J3285" s="30">
        <v>0</v>
      </c>
      <c r="K3285" s="30">
        <v>0</v>
      </c>
      <c r="L3285" s="30">
        <v>0</v>
      </c>
      <c r="M3285" s="30" t="s">
        <v>1063</v>
      </c>
      <c r="N3285" s="30" t="s">
        <v>589</v>
      </c>
      <c r="O3285" s="22">
        <v>0</v>
      </c>
      <c r="P3285" s="22">
        <v>1</v>
      </c>
      <c r="Q3285" s="22">
        <v>0</v>
      </c>
      <c r="R3285">
        <f>IFERROR(IF(I3285=1,VLOOKUP(F3285,Lookup!$A$2:$B$15,2,FALSE),0),0.5)</f>
        <v>0.5</v>
      </c>
      <c r="S3285">
        <f>IF(K3285=1,1,IFERROR(IF(H3285="pass",VLOOKUP(F3285,[1]Lookup!$D$2:$E$26,2,FALSE),0),1.6))</f>
        <v>0</v>
      </c>
      <c r="T3285" s="6">
        <v>0</v>
      </c>
      <c r="U3285" s="6">
        <f t="shared" si="51"/>
        <v>0.5</v>
      </c>
      <c r="V3285" t="s">
        <v>151</v>
      </c>
    </row>
    <row r="3286" spans="1:22" hidden="1">
      <c r="A3286">
        <v>793</v>
      </c>
      <c r="B3286" s="30">
        <v>2</v>
      </c>
      <c r="C3286" s="30" t="s">
        <v>4</v>
      </c>
      <c r="D3286" s="30" t="s">
        <v>19</v>
      </c>
      <c r="E3286" s="30">
        <v>52</v>
      </c>
      <c r="F3286" s="30">
        <v>48</v>
      </c>
      <c r="G3286" s="30" t="s">
        <v>3652</v>
      </c>
      <c r="H3286" s="30" t="s">
        <v>2866</v>
      </c>
      <c r="I3286" s="30">
        <v>1</v>
      </c>
      <c r="J3286" s="30">
        <v>0</v>
      </c>
      <c r="K3286" s="30">
        <v>0</v>
      </c>
      <c r="L3286" s="30">
        <v>0</v>
      </c>
      <c r="M3286" s="30" t="s">
        <v>1013</v>
      </c>
      <c r="N3286" s="30" t="s">
        <v>589</v>
      </c>
      <c r="O3286" s="22">
        <v>0</v>
      </c>
      <c r="P3286" s="22">
        <v>1</v>
      </c>
      <c r="Q3286" s="22">
        <v>0</v>
      </c>
      <c r="R3286">
        <f>IFERROR(IF(I3286=1,VLOOKUP(F3286,Lookup!$A$2:$B$15,2,FALSE),0),0.5)</f>
        <v>0.5</v>
      </c>
      <c r="S3286">
        <f>IF(K3286=1,1,IFERROR(IF(H3286="pass",VLOOKUP(F3286,[1]Lookup!$D$2:$E$26,2,FALSE),0),1.6))</f>
        <v>0</v>
      </c>
      <c r="T3286" s="6">
        <v>0</v>
      </c>
      <c r="U3286" s="6">
        <f t="shared" si="51"/>
        <v>0.5</v>
      </c>
      <c r="V3286" t="s">
        <v>447</v>
      </c>
    </row>
    <row r="3287" spans="1:22" hidden="1">
      <c r="A3287">
        <v>795</v>
      </c>
      <c r="B3287" s="30">
        <v>2</v>
      </c>
      <c r="C3287" s="30" t="s">
        <v>4</v>
      </c>
      <c r="D3287" s="30" t="s">
        <v>19</v>
      </c>
      <c r="E3287" s="30">
        <v>32</v>
      </c>
      <c r="F3287" s="30">
        <v>68</v>
      </c>
      <c r="G3287" s="30" t="s">
        <v>3654</v>
      </c>
      <c r="H3287" s="30" t="s">
        <v>587</v>
      </c>
      <c r="I3287" s="30">
        <v>1</v>
      </c>
      <c r="J3287" s="30">
        <v>0</v>
      </c>
      <c r="K3287" s="30">
        <v>0</v>
      </c>
      <c r="L3287" s="30">
        <v>0</v>
      </c>
      <c r="M3287" s="30" t="s">
        <v>1063</v>
      </c>
      <c r="N3287" s="30" t="s">
        <v>589</v>
      </c>
      <c r="O3287" s="22">
        <v>0</v>
      </c>
      <c r="P3287" s="22">
        <v>1</v>
      </c>
      <c r="Q3287" s="22">
        <v>0</v>
      </c>
      <c r="R3287">
        <f>IFERROR(IF(I3287=1,VLOOKUP(F3287,Lookup!$A$2:$B$15,2,FALSE),0),0.5)</f>
        <v>0.5</v>
      </c>
      <c r="S3287">
        <f>IF(K3287=1,1,IFERROR(IF(H3287="pass",VLOOKUP(F3287,[1]Lookup!$D$2:$E$26,2,FALSE),0),1.6))</f>
        <v>0</v>
      </c>
      <c r="T3287" s="6">
        <v>0</v>
      </c>
      <c r="U3287" s="6">
        <f t="shared" si="51"/>
        <v>0.5</v>
      </c>
      <c r="V3287" t="s">
        <v>151</v>
      </c>
    </row>
    <row r="3288" spans="1:22" hidden="1">
      <c r="A3288">
        <v>796</v>
      </c>
      <c r="B3288" s="30">
        <v>2</v>
      </c>
      <c r="C3288" s="30" t="s">
        <v>4</v>
      </c>
      <c r="D3288" s="30" t="s">
        <v>19</v>
      </c>
      <c r="E3288" s="30">
        <v>24</v>
      </c>
      <c r="F3288" s="30">
        <v>76</v>
      </c>
      <c r="G3288" s="30" t="s">
        <v>3655</v>
      </c>
      <c r="H3288" s="30" t="s">
        <v>587</v>
      </c>
      <c r="I3288" s="30">
        <v>1</v>
      </c>
      <c r="J3288" s="30">
        <v>0</v>
      </c>
      <c r="K3288" s="30">
        <v>0</v>
      </c>
      <c r="L3288" s="30">
        <v>0</v>
      </c>
      <c r="M3288" s="30" t="s">
        <v>1063</v>
      </c>
      <c r="N3288" s="30" t="s">
        <v>589</v>
      </c>
      <c r="O3288" s="22">
        <v>0</v>
      </c>
      <c r="P3288" s="22">
        <v>1</v>
      </c>
      <c r="Q3288" s="22">
        <v>0</v>
      </c>
      <c r="R3288">
        <f>IFERROR(IF(I3288=1,VLOOKUP(F3288,Lookup!$A$2:$B$15,2,FALSE),0),0.5)</f>
        <v>0.5</v>
      </c>
      <c r="S3288">
        <f>IF(K3288=1,1,IFERROR(IF(H3288="pass",VLOOKUP(F3288,[1]Lookup!$D$2:$E$26,2,FALSE),0),1.6))</f>
        <v>0</v>
      </c>
      <c r="T3288" s="6">
        <v>0</v>
      </c>
      <c r="U3288" s="6">
        <f t="shared" si="51"/>
        <v>0.5</v>
      </c>
      <c r="V3288" t="s">
        <v>151</v>
      </c>
    </row>
    <row r="3289" spans="1:22" hidden="1">
      <c r="A3289">
        <v>797</v>
      </c>
      <c r="B3289" s="30">
        <v>2</v>
      </c>
      <c r="C3289" s="30" t="s">
        <v>4</v>
      </c>
      <c r="D3289" s="30" t="s">
        <v>19</v>
      </c>
      <c r="E3289" s="30">
        <v>23</v>
      </c>
      <c r="F3289" s="30">
        <v>77</v>
      </c>
      <c r="G3289" s="30" t="s">
        <v>3656</v>
      </c>
      <c r="H3289" s="30" t="s">
        <v>2866</v>
      </c>
      <c r="I3289" s="30">
        <v>0</v>
      </c>
      <c r="J3289" s="30">
        <v>1</v>
      </c>
      <c r="K3289" s="30">
        <v>0</v>
      </c>
      <c r="L3289" s="30">
        <v>0</v>
      </c>
      <c r="M3289" s="30" t="s">
        <v>1063</v>
      </c>
      <c r="N3289" s="30" t="s">
        <v>589</v>
      </c>
      <c r="O3289" s="22">
        <v>0</v>
      </c>
      <c r="P3289" s="22">
        <v>0</v>
      </c>
      <c r="Q3289" s="22">
        <v>0</v>
      </c>
      <c r="R3289">
        <f>IFERROR(IF(I3289=1,VLOOKUP(F3289,Lookup!$A$2:$B$15,2,FALSE),0),0.5)</f>
        <v>0</v>
      </c>
      <c r="S3289">
        <f>IF(K3289=1,1,IFERROR(IF(H3289="pass",VLOOKUP(F3289,[1]Lookup!$D$2:$E$26,2,FALSE),0),1.6))</f>
        <v>0</v>
      </c>
      <c r="T3289" s="6">
        <v>0</v>
      </c>
      <c r="U3289" s="6">
        <f t="shared" si="51"/>
        <v>0</v>
      </c>
      <c r="V3289" t="s">
        <v>151</v>
      </c>
    </row>
    <row r="3290" spans="1:22" hidden="1">
      <c r="A3290">
        <v>799</v>
      </c>
      <c r="B3290" s="30">
        <v>2</v>
      </c>
      <c r="C3290" s="30" t="s">
        <v>19</v>
      </c>
      <c r="D3290" s="30" t="s">
        <v>4</v>
      </c>
      <c r="E3290" s="30">
        <v>92</v>
      </c>
      <c r="F3290" s="30">
        <v>8</v>
      </c>
      <c r="G3290" s="30" t="s">
        <v>3659</v>
      </c>
      <c r="H3290" s="30" t="s">
        <v>587</v>
      </c>
      <c r="I3290" s="30">
        <v>1</v>
      </c>
      <c r="J3290" s="30">
        <v>0</v>
      </c>
      <c r="K3290" s="30">
        <v>0</v>
      </c>
      <c r="L3290" s="30">
        <v>0</v>
      </c>
      <c r="M3290" s="30" t="s">
        <v>3660</v>
      </c>
      <c r="N3290" s="30" t="s">
        <v>589</v>
      </c>
      <c r="O3290" s="22">
        <v>0</v>
      </c>
      <c r="P3290" s="22">
        <v>1</v>
      </c>
      <c r="Q3290" s="22">
        <v>0</v>
      </c>
      <c r="R3290">
        <f>IFERROR(IF(I3290=1,VLOOKUP(F3290,Lookup!$A$2:$B$15,2,FALSE),0),0.5)</f>
        <v>0.5</v>
      </c>
      <c r="S3290">
        <f>IF(K3290=1,1,IFERROR(IF(H3290="pass",VLOOKUP(F3290,[1]Lookup!$D$2:$E$26,2,FALSE),0),1.6))</f>
        <v>0</v>
      </c>
      <c r="T3290" s="6">
        <v>0</v>
      </c>
      <c r="U3290" s="6">
        <f t="shared" si="51"/>
        <v>0.5</v>
      </c>
      <c r="V3290" t="s">
        <v>2769</v>
      </c>
    </row>
    <row r="3291" spans="1:22" hidden="1">
      <c r="A3291">
        <v>800</v>
      </c>
      <c r="B3291" s="30">
        <v>2</v>
      </c>
      <c r="C3291" s="30" t="s">
        <v>19</v>
      </c>
      <c r="D3291" s="30" t="s">
        <v>4</v>
      </c>
      <c r="E3291" s="30">
        <v>90</v>
      </c>
      <c r="F3291" s="30">
        <v>10</v>
      </c>
      <c r="G3291" s="30" t="s">
        <v>3661</v>
      </c>
      <c r="H3291" s="30" t="s">
        <v>587</v>
      </c>
      <c r="I3291" s="30">
        <v>1</v>
      </c>
      <c r="J3291" s="30">
        <v>0</v>
      </c>
      <c r="K3291" s="30">
        <v>0</v>
      </c>
      <c r="L3291" s="30">
        <v>0</v>
      </c>
      <c r="M3291" s="30" t="s">
        <v>1552</v>
      </c>
      <c r="N3291" s="30" t="s">
        <v>589</v>
      </c>
      <c r="O3291" s="22">
        <v>0</v>
      </c>
      <c r="P3291" s="22">
        <v>1</v>
      </c>
      <c r="Q3291" s="22">
        <v>0</v>
      </c>
      <c r="R3291">
        <f>IFERROR(IF(I3291=1,VLOOKUP(F3291,Lookup!$A$2:$B$15,2,FALSE),0),0.5)</f>
        <v>0.5</v>
      </c>
      <c r="S3291">
        <f>IF(K3291=1,1,IFERROR(IF(H3291="pass",VLOOKUP(F3291,[1]Lookup!$D$2:$E$26,2,FALSE),0),1.6))</f>
        <v>0</v>
      </c>
      <c r="T3291" s="6">
        <v>0</v>
      </c>
      <c r="U3291" s="6">
        <f t="shared" si="51"/>
        <v>0.5</v>
      </c>
      <c r="V3291" t="s">
        <v>528</v>
      </c>
    </row>
    <row r="3292" spans="1:22" hidden="1">
      <c r="A3292">
        <v>802</v>
      </c>
      <c r="B3292" s="30">
        <v>2</v>
      </c>
      <c r="C3292" s="30" t="s">
        <v>4</v>
      </c>
      <c r="D3292" s="30" t="s">
        <v>19</v>
      </c>
      <c r="E3292" s="30">
        <v>18</v>
      </c>
      <c r="F3292" s="30">
        <v>82</v>
      </c>
      <c r="G3292" s="30" t="s">
        <v>3664</v>
      </c>
      <c r="H3292" s="30" t="s">
        <v>587</v>
      </c>
      <c r="I3292" s="30">
        <v>1</v>
      </c>
      <c r="J3292" s="30">
        <v>0</v>
      </c>
      <c r="K3292" s="30">
        <v>0</v>
      </c>
      <c r="L3292" s="30">
        <v>0</v>
      </c>
      <c r="M3292" s="30" t="s">
        <v>1063</v>
      </c>
      <c r="N3292" s="30" t="s">
        <v>589</v>
      </c>
      <c r="O3292" s="22">
        <v>0</v>
      </c>
      <c r="P3292" s="22">
        <v>1</v>
      </c>
      <c r="Q3292" s="22">
        <v>0</v>
      </c>
      <c r="R3292">
        <f>IFERROR(IF(I3292=1,VLOOKUP(F3292,Lookup!$A$2:$B$15,2,FALSE),0),0.5)</f>
        <v>0.5</v>
      </c>
      <c r="S3292">
        <f>IF(K3292=1,1,IFERROR(IF(H3292="pass",VLOOKUP(F3292,[1]Lookup!$D$2:$E$26,2,FALSE),0),1.6))</f>
        <v>0</v>
      </c>
      <c r="T3292" s="6">
        <v>0</v>
      </c>
      <c r="U3292" s="6">
        <f t="shared" si="51"/>
        <v>0.5</v>
      </c>
      <c r="V3292" t="s">
        <v>151</v>
      </c>
    </row>
    <row r="3293" spans="1:22" hidden="1">
      <c r="A3293">
        <v>803</v>
      </c>
      <c r="B3293" s="30">
        <v>2</v>
      </c>
      <c r="C3293" s="30" t="s">
        <v>4</v>
      </c>
      <c r="D3293" s="30" t="s">
        <v>19</v>
      </c>
      <c r="E3293" s="30">
        <v>12</v>
      </c>
      <c r="F3293" s="30">
        <v>88</v>
      </c>
      <c r="G3293" s="30" t="s">
        <v>3665</v>
      </c>
      <c r="H3293" s="30" t="s">
        <v>587</v>
      </c>
      <c r="I3293" s="30">
        <v>0</v>
      </c>
      <c r="J3293" s="30">
        <v>1</v>
      </c>
      <c r="K3293" s="30">
        <v>0</v>
      </c>
      <c r="L3293" s="30">
        <v>0</v>
      </c>
      <c r="M3293" s="30" t="s">
        <v>3617</v>
      </c>
      <c r="N3293" s="30" t="s">
        <v>589</v>
      </c>
      <c r="O3293" s="22">
        <v>0</v>
      </c>
      <c r="P3293" s="22">
        <v>0</v>
      </c>
      <c r="Q3293" s="22">
        <v>0</v>
      </c>
      <c r="R3293">
        <f>IFERROR(IF(I3293=1,VLOOKUP(F3293,Lookup!$A$2:$B$15,2,FALSE),0),0.5)</f>
        <v>0</v>
      </c>
      <c r="S3293">
        <f>IF(K3293=1,1,IFERROR(IF(H3293="pass",VLOOKUP(F3293,[1]Lookup!$D$2:$E$26,2,FALSE),0),1.6))</f>
        <v>0</v>
      </c>
      <c r="T3293" s="6">
        <v>0</v>
      </c>
      <c r="U3293" s="6">
        <f t="shared" si="51"/>
        <v>0</v>
      </c>
      <c r="V3293" t="s">
        <v>2826</v>
      </c>
    </row>
    <row r="3294" spans="1:22" hidden="1">
      <c r="A3294">
        <v>804</v>
      </c>
      <c r="B3294" s="30">
        <v>2</v>
      </c>
      <c r="C3294" s="30" t="s">
        <v>4</v>
      </c>
      <c r="D3294" s="30" t="s">
        <v>19</v>
      </c>
      <c r="E3294" s="30">
        <v>11</v>
      </c>
      <c r="F3294" s="30">
        <v>89</v>
      </c>
      <c r="G3294" s="30" t="s">
        <v>3666</v>
      </c>
      <c r="H3294" s="30" t="s">
        <v>587</v>
      </c>
      <c r="I3294" s="30">
        <v>1</v>
      </c>
      <c r="J3294" s="30">
        <v>0</v>
      </c>
      <c r="K3294" s="30">
        <v>0</v>
      </c>
      <c r="L3294" s="30">
        <v>0</v>
      </c>
      <c r="M3294" s="30" t="s">
        <v>1005</v>
      </c>
      <c r="N3294" s="30" t="s">
        <v>589</v>
      </c>
      <c r="O3294" s="22">
        <v>0</v>
      </c>
      <c r="P3294" s="22">
        <v>1</v>
      </c>
      <c r="Q3294" s="22">
        <v>0</v>
      </c>
      <c r="R3294">
        <f>IFERROR(IF(I3294=1,VLOOKUP(F3294,Lookup!$A$2:$B$15,2,FALSE),0),0.5)</f>
        <v>0.7</v>
      </c>
      <c r="S3294">
        <f>IF(K3294=1,1,IFERROR(IF(H3294="pass",VLOOKUP(F3294,[1]Lookup!$D$2:$E$26,2,FALSE),0),1.6))</f>
        <v>0</v>
      </c>
      <c r="T3294" s="6">
        <v>0</v>
      </c>
      <c r="U3294" s="6">
        <f t="shared" si="51"/>
        <v>0.7</v>
      </c>
      <c r="V3294" t="s">
        <v>129</v>
      </c>
    </row>
    <row r="3295" spans="1:22" hidden="1">
      <c r="A3295">
        <v>805</v>
      </c>
      <c r="B3295" s="30">
        <v>2</v>
      </c>
      <c r="C3295" s="30" t="s">
        <v>19</v>
      </c>
      <c r="D3295" s="30" t="s">
        <v>4</v>
      </c>
      <c r="E3295" s="30">
        <v>75</v>
      </c>
      <c r="F3295" s="30">
        <v>25</v>
      </c>
      <c r="G3295" s="30" t="s">
        <v>3667</v>
      </c>
      <c r="H3295" s="30" t="s">
        <v>587</v>
      </c>
      <c r="I3295" s="30">
        <v>1</v>
      </c>
      <c r="J3295" s="30">
        <v>0</v>
      </c>
      <c r="K3295" s="30">
        <v>0</v>
      </c>
      <c r="L3295" s="30">
        <v>0</v>
      </c>
      <c r="M3295" s="30" t="s">
        <v>1530</v>
      </c>
      <c r="N3295" s="30" t="s">
        <v>589</v>
      </c>
      <c r="O3295" s="22">
        <v>0</v>
      </c>
      <c r="P3295" s="22">
        <v>1</v>
      </c>
      <c r="Q3295" s="22">
        <v>0</v>
      </c>
      <c r="R3295">
        <f>IFERROR(IF(I3295=1,VLOOKUP(F3295,Lookup!$A$2:$B$15,2,FALSE),0),0.5)</f>
        <v>0.5</v>
      </c>
      <c r="S3295">
        <f>IF(K3295=1,1,IFERROR(IF(H3295="pass",VLOOKUP(F3295,[1]Lookup!$D$2:$E$26,2,FALSE),0),1.6))</f>
        <v>0</v>
      </c>
      <c r="T3295" s="6">
        <v>0</v>
      </c>
      <c r="U3295" s="6">
        <f t="shared" si="51"/>
        <v>0.5</v>
      </c>
      <c r="V3295" t="s">
        <v>517</v>
      </c>
    </row>
    <row r="3296" spans="1:22" hidden="1">
      <c r="A3296">
        <v>806</v>
      </c>
      <c r="B3296" s="30">
        <v>2</v>
      </c>
      <c r="C3296" s="30" t="s">
        <v>19</v>
      </c>
      <c r="D3296" s="30" t="s">
        <v>4</v>
      </c>
      <c r="E3296" s="30">
        <v>67</v>
      </c>
      <c r="F3296" s="30">
        <v>33</v>
      </c>
      <c r="G3296" s="30" t="s">
        <v>3668</v>
      </c>
      <c r="H3296" s="30" t="s">
        <v>587</v>
      </c>
      <c r="I3296" s="30">
        <v>1</v>
      </c>
      <c r="J3296" s="30">
        <v>0</v>
      </c>
      <c r="K3296" s="30">
        <v>0</v>
      </c>
      <c r="L3296" s="30">
        <v>0</v>
      </c>
      <c r="M3296" s="30" t="s">
        <v>1552</v>
      </c>
      <c r="N3296" s="30" t="s">
        <v>589</v>
      </c>
      <c r="O3296" s="22">
        <v>0</v>
      </c>
      <c r="P3296" s="22">
        <v>1</v>
      </c>
      <c r="Q3296" s="22">
        <v>0</v>
      </c>
      <c r="R3296">
        <f>IFERROR(IF(I3296=1,VLOOKUP(F3296,Lookup!$A$2:$B$15,2,FALSE),0),0.5)</f>
        <v>0.5</v>
      </c>
      <c r="S3296">
        <f>IF(K3296=1,1,IFERROR(IF(H3296="pass",VLOOKUP(F3296,[1]Lookup!$D$2:$E$26,2,FALSE),0),1.6))</f>
        <v>0</v>
      </c>
      <c r="T3296" s="6">
        <v>0</v>
      </c>
      <c r="U3296" s="6">
        <f t="shared" si="51"/>
        <v>0.5</v>
      </c>
      <c r="V3296" t="s">
        <v>528</v>
      </c>
    </row>
    <row r="3297" spans="1:22" hidden="1">
      <c r="A3297">
        <v>808</v>
      </c>
      <c r="B3297" s="30">
        <v>2</v>
      </c>
      <c r="C3297" s="30" t="s">
        <v>19</v>
      </c>
      <c r="D3297" s="30" t="s">
        <v>4</v>
      </c>
      <c r="E3297" s="30">
        <v>62</v>
      </c>
      <c r="F3297" s="30">
        <v>38</v>
      </c>
      <c r="G3297" s="30" t="s">
        <v>3670</v>
      </c>
      <c r="H3297" s="30" t="s">
        <v>587</v>
      </c>
      <c r="I3297" s="30">
        <v>1</v>
      </c>
      <c r="J3297" s="30">
        <v>0</v>
      </c>
      <c r="K3297" s="30">
        <v>0</v>
      </c>
      <c r="L3297" s="30">
        <v>0</v>
      </c>
      <c r="M3297" s="30" t="s">
        <v>1530</v>
      </c>
      <c r="N3297" s="30" t="s">
        <v>589</v>
      </c>
      <c r="O3297" s="22">
        <v>0</v>
      </c>
      <c r="P3297" s="22">
        <v>1</v>
      </c>
      <c r="Q3297" s="22">
        <v>0</v>
      </c>
      <c r="R3297">
        <f>IFERROR(IF(I3297=1,VLOOKUP(F3297,Lookup!$A$2:$B$15,2,FALSE),0),0.5)</f>
        <v>0.5</v>
      </c>
      <c r="S3297">
        <f>IF(K3297=1,1,IFERROR(IF(H3297="pass",VLOOKUP(F3297,[1]Lookup!$D$2:$E$26,2,FALSE),0),1.6))</f>
        <v>0</v>
      </c>
      <c r="T3297" s="6">
        <v>0</v>
      </c>
      <c r="U3297" s="6">
        <f t="shared" si="51"/>
        <v>0.5</v>
      </c>
      <c r="V3297" t="s">
        <v>517</v>
      </c>
    </row>
    <row r="3298" spans="1:22" hidden="1">
      <c r="A3298">
        <v>811</v>
      </c>
      <c r="B3298" s="30">
        <v>2</v>
      </c>
      <c r="C3298" s="30" t="s">
        <v>19</v>
      </c>
      <c r="D3298" s="30" t="s">
        <v>4</v>
      </c>
      <c r="E3298" s="30">
        <v>57</v>
      </c>
      <c r="F3298" s="30">
        <v>43</v>
      </c>
      <c r="G3298" s="30" t="s">
        <v>3673</v>
      </c>
      <c r="H3298" s="30" t="s">
        <v>587</v>
      </c>
      <c r="I3298" s="30">
        <v>1</v>
      </c>
      <c r="J3298" s="30">
        <v>0</v>
      </c>
      <c r="K3298" s="30">
        <v>0</v>
      </c>
      <c r="L3298" s="30">
        <v>0</v>
      </c>
      <c r="M3298" s="30" t="s">
        <v>3660</v>
      </c>
      <c r="N3298" s="30" t="s">
        <v>589</v>
      </c>
      <c r="O3298" s="22">
        <v>0</v>
      </c>
      <c r="P3298" s="22">
        <v>1</v>
      </c>
      <c r="Q3298" s="22">
        <v>0</v>
      </c>
      <c r="R3298">
        <f>IFERROR(IF(I3298=1,VLOOKUP(F3298,Lookup!$A$2:$B$15,2,FALSE),0),0.5)</f>
        <v>0.5</v>
      </c>
      <c r="S3298">
        <f>IF(K3298=1,1,IFERROR(IF(H3298="pass",VLOOKUP(F3298,[1]Lookup!$D$2:$E$26,2,FALSE),0),1.6))</f>
        <v>0</v>
      </c>
      <c r="T3298" s="6">
        <v>0</v>
      </c>
      <c r="U3298" s="6">
        <f t="shared" si="51"/>
        <v>0.5</v>
      </c>
      <c r="V3298" t="s">
        <v>2769</v>
      </c>
    </row>
    <row r="3299" spans="1:22" hidden="1">
      <c r="A3299">
        <v>813</v>
      </c>
      <c r="B3299" s="30">
        <v>2</v>
      </c>
      <c r="C3299" s="30" t="s">
        <v>19</v>
      </c>
      <c r="D3299" s="30" t="s">
        <v>4</v>
      </c>
      <c r="E3299" s="30">
        <v>46</v>
      </c>
      <c r="F3299" s="30">
        <v>54</v>
      </c>
      <c r="G3299" s="30" t="s">
        <v>3675</v>
      </c>
      <c r="H3299" s="30" t="s">
        <v>587</v>
      </c>
      <c r="I3299" s="30">
        <v>1</v>
      </c>
      <c r="J3299" s="30">
        <v>0</v>
      </c>
      <c r="K3299" s="30">
        <v>0</v>
      </c>
      <c r="L3299" s="30">
        <v>0</v>
      </c>
      <c r="M3299" s="30" t="s">
        <v>1530</v>
      </c>
      <c r="N3299" s="30" t="s">
        <v>589</v>
      </c>
      <c r="O3299" s="22">
        <v>0</v>
      </c>
      <c r="P3299" s="22">
        <v>1</v>
      </c>
      <c r="Q3299" s="22">
        <v>0</v>
      </c>
      <c r="R3299">
        <f>IFERROR(IF(I3299=1,VLOOKUP(F3299,Lookup!$A$2:$B$15,2,FALSE),0),0.5)</f>
        <v>0.5</v>
      </c>
      <c r="S3299">
        <f>IF(K3299=1,1,IFERROR(IF(H3299="pass",VLOOKUP(F3299,[1]Lookup!$D$2:$E$26,2,FALSE),0),1.6))</f>
        <v>0</v>
      </c>
      <c r="T3299" s="6">
        <v>0</v>
      </c>
      <c r="U3299" s="6">
        <f t="shared" si="51"/>
        <v>0.5</v>
      </c>
      <c r="V3299" t="s">
        <v>517</v>
      </c>
    </row>
    <row r="3300" spans="1:22" hidden="1">
      <c r="A3300">
        <v>814</v>
      </c>
      <c r="B3300" s="30">
        <v>2</v>
      </c>
      <c r="C3300" s="30" t="s">
        <v>19</v>
      </c>
      <c r="D3300" s="30" t="s">
        <v>4</v>
      </c>
      <c r="E3300" s="30">
        <v>43</v>
      </c>
      <c r="F3300" s="30">
        <v>57</v>
      </c>
      <c r="G3300" s="30" t="s">
        <v>3676</v>
      </c>
      <c r="H3300" s="30" t="s">
        <v>587</v>
      </c>
      <c r="I3300" s="30">
        <v>1</v>
      </c>
      <c r="J3300" s="30">
        <v>0</v>
      </c>
      <c r="K3300" s="30">
        <v>0</v>
      </c>
      <c r="L3300" s="30">
        <v>0</v>
      </c>
      <c r="M3300" s="30" t="s">
        <v>1530</v>
      </c>
      <c r="N3300" s="30" t="s">
        <v>589</v>
      </c>
      <c r="O3300" s="22">
        <v>0</v>
      </c>
      <c r="P3300" s="22">
        <v>1</v>
      </c>
      <c r="Q3300" s="22">
        <v>0</v>
      </c>
      <c r="R3300">
        <f>IFERROR(IF(I3300=1,VLOOKUP(F3300,Lookup!$A$2:$B$15,2,FALSE),0),0.5)</f>
        <v>0.5</v>
      </c>
      <c r="S3300">
        <f>IF(K3300=1,1,IFERROR(IF(H3300="pass",VLOOKUP(F3300,[1]Lookup!$D$2:$E$26,2,FALSE),0),1.6))</f>
        <v>0</v>
      </c>
      <c r="T3300" s="6">
        <v>0</v>
      </c>
      <c r="U3300" s="6">
        <f t="shared" si="51"/>
        <v>0.5</v>
      </c>
      <c r="V3300" t="s">
        <v>517</v>
      </c>
    </row>
    <row r="3301" spans="1:22" hidden="1">
      <c r="A3301">
        <v>815</v>
      </c>
      <c r="B3301" s="30">
        <v>2</v>
      </c>
      <c r="C3301" s="30" t="s">
        <v>19</v>
      </c>
      <c r="D3301" s="30" t="s">
        <v>4</v>
      </c>
      <c r="E3301" s="30">
        <v>42</v>
      </c>
      <c r="F3301" s="30">
        <v>58</v>
      </c>
      <c r="G3301" s="30" t="s">
        <v>3677</v>
      </c>
      <c r="H3301" s="30" t="s">
        <v>2866</v>
      </c>
      <c r="I3301" s="30">
        <v>0</v>
      </c>
      <c r="J3301" s="30">
        <v>1</v>
      </c>
      <c r="K3301" s="30">
        <v>0</v>
      </c>
      <c r="L3301" s="30">
        <v>0</v>
      </c>
      <c r="M3301" s="30" t="s">
        <v>1532</v>
      </c>
      <c r="N3301" s="30" t="s">
        <v>589</v>
      </c>
      <c r="O3301" s="22">
        <v>0</v>
      </c>
      <c r="P3301" s="22">
        <v>0</v>
      </c>
      <c r="Q3301" s="22">
        <v>0</v>
      </c>
      <c r="R3301">
        <f>IFERROR(IF(I3301=1,VLOOKUP(F3301,Lookup!$A$2:$B$15,2,FALSE),0),0.5)</f>
        <v>0</v>
      </c>
      <c r="S3301">
        <f>IF(K3301=1,1,IFERROR(IF(H3301="pass",VLOOKUP(F3301,[1]Lookup!$D$2:$E$26,2,FALSE),0),1.6))</f>
        <v>0</v>
      </c>
      <c r="T3301" s="6">
        <v>0</v>
      </c>
      <c r="U3301" s="6">
        <f t="shared" si="51"/>
        <v>0</v>
      </c>
      <c r="V3301" t="s">
        <v>51</v>
      </c>
    </row>
    <row r="3302" spans="1:22" hidden="1">
      <c r="A3302">
        <v>816</v>
      </c>
      <c r="B3302" s="30">
        <v>2</v>
      </c>
      <c r="C3302" s="30" t="s">
        <v>19</v>
      </c>
      <c r="D3302" s="30" t="s">
        <v>4</v>
      </c>
      <c r="E3302" s="30">
        <v>15</v>
      </c>
      <c r="F3302" s="30">
        <v>85</v>
      </c>
      <c r="G3302" s="30" t="s">
        <v>3678</v>
      </c>
      <c r="H3302" s="30" t="s">
        <v>587</v>
      </c>
      <c r="I3302" s="30">
        <v>1</v>
      </c>
      <c r="J3302" s="30">
        <v>0</v>
      </c>
      <c r="K3302" s="30">
        <v>0</v>
      </c>
      <c r="L3302" s="30">
        <v>0</v>
      </c>
      <c r="M3302" s="30" t="s">
        <v>1530</v>
      </c>
      <c r="N3302" s="30" t="s">
        <v>589</v>
      </c>
      <c r="O3302" s="22">
        <v>0</v>
      </c>
      <c r="P3302" s="22">
        <v>1</v>
      </c>
      <c r="Q3302" s="22">
        <v>0</v>
      </c>
      <c r="R3302">
        <f>IFERROR(IF(I3302=1,VLOOKUP(F3302,Lookup!$A$2:$B$15,2,FALSE),0),0.5)</f>
        <v>0.5</v>
      </c>
      <c r="S3302">
        <f>IF(K3302=1,1,IFERROR(IF(H3302="pass",VLOOKUP(F3302,[1]Lookup!$D$2:$E$26,2,FALSE),0),1.6))</f>
        <v>0</v>
      </c>
      <c r="T3302" s="6">
        <v>0</v>
      </c>
      <c r="U3302" s="6">
        <f t="shared" si="51"/>
        <v>0.5</v>
      </c>
      <c r="V3302" t="s">
        <v>517</v>
      </c>
    </row>
    <row r="3303" spans="1:22" hidden="1">
      <c r="A3303">
        <v>818</v>
      </c>
      <c r="B3303" s="30">
        <v>2</v>
      </c>
      <c r="C3303" s="30" t="s">
        <v>19</v>
      </c>
      <c r="D3303" s="30" t="s">
        <v>4</v>
      </c>
      <c r="E3303" s="30">
        <v>6</v>
      </c>
      <c r="F3303" s="30">
        <v>94</v>
      </c>
      <c r="G3303" s="30" t="s">
        <v>3680</v>
      </c>
      <c r="H3303" s="30" t="s">
        <v>587</v>
      </c>
      <c r="I3303" s="30">
        <v>1</v>
      </c>
      <c r="J3303" s="30">
        <v>0</v>
      </c>
      <c r="K3303" s="30">
        <v>0</v>
      </c>
      <c r="L3303" s="30">
        <v>0</v>
      </c>
      <c r="M3303" s="30" t="s">
        <v>1530</v>
      </c>
      <c r="N3303" s="30" t="s">
        <v>589</v>
      </c>
      <c r="O3303" s="22">
        <v>0</v>
      </c>
      <c r="P3303" s="22">
        <v>1</v>
      </c>
      <c r="Q3303" s="22">
        <v>0</v>
      </c>
      <c r="R3303">
        <f>IFERROR(IF(I3303=1,VLOOKUP(F3303,Lookup!$A$2:$B$15,2,FALSE),0),0.5)</f>
        <v>1.3</v>
      </c>
      <c r="S3303">
        <f>IF(K3303=1,1,IFERROR(IF(H3303="pass",VLOOKUP(F3303,[1]Lookup!$D$2:$E$26,2,FALSE),0),1.6))</f>
        <v>0</v>
      </c>
      <c r="T3303" s="6">
        <v>0</v>
      </c>
      <c r="U3303" s="6">
        <f t="shared" si="51"/>
        <v>1.3</v>
      </c>
      <c r="V3303" t="s">
        <v>517</v>
      </c>
    </row>
    <row r="3304" spans="1:22" hidden="1">
      <c r="A3304">
        <v>819</v>
      </c>
      <c r="B3304" s="30">
        <v>2</v>
      </c>
      <c r="C3304" s="30" t="s">
        <v>19</v>
      </c>
      <c r="D3304" s="30" t="s">
        <v>4</v>
      </c>
      <c r="E3304" s="30">
        <v>3</v>
      </c>
      <c r="F3304" s="30">
        <v>97</v>
      </c>
      <c r="G3304" s="30" t="s">
        <v>3681</v>
      </c>
      <c r="H3304" s="30" t="s">
        <v>587</v>
      </c>
      <c r="I3304" s="30">
        <v>1</v>
      </c>
      <c r="J3304" s="30">
        <v>0</v>
      </c>
      <c r="K3304" s="30">
        <v>0</v>
      </c>
      <c r="L3304" s="30">
        <v>0</v>
      </c>
      <c r="M3304" s="30" t="s">
        <v>1530</v>
      </c>
      <c r="N3304" s="30" t="s">
        <v>589</v>
      </c>
      <c r="O3304" s="22">
        <v>0</v>
      </c>
      <c r="P3304" s="22">
        <v>1</v>
      </c>
      <c r="Q3304" s="22">
        <v>0</v>
      </c>
      <c r="R3304">
        <f>IFERROR(IF(I3304=1,VLOOKUP(F3304,Lookup!$A$2:$B$15,2,FALSE),0),0.5)</f>
        <v>2.1</v>
      </c>
      <c r="S3304">
        <f>IF(K3304=1,1,IFERROR(IF(H3304="pass",VLOOKUP(F3304,[1]Lookup!$D$2:$E$26,2,FALSE),0),1.6))</f>
        <v>0</v>
      </c>
      <c r="T3304" s="6">
        <v>0</v>
      </c>
      <c r="U3304" s="6">
        <f t="shared" si="51"/>
        <v>2.1</v>
      </c>
      <c r="V3304" t="s">
        <v>517</v>
      </c>
    </row>
    <row r="3305" spans="1:22" hidden="1">
      <c r="A3305">
        <v>820</v>
      </c>
      <c r="B3305" s="30">
        <v>2</v>
      </c>
      <c r="C3305" s="30" t="s">
        <v>19</v>
      </c>
      <c r="D3305" s="30" t="s">
        <v>4</v>
      </c>
      <c r="E3305" s="30">
        <v>1</v>
      </c>
      <c r="F3305" s="30">
        <v>99</v>
      </c>
      <c r="G3305" s="30" t="s">
        <v>3682</v>
      </c>
      <c r="H3305" s="30" t="s">
        <v>587</v>
      </c>
      <c r="I3305" s="30">
        <v>1</v>
      </c>
      <c r="J3305" s="30">
        <v>0</v>
      </c>
      <c r="K3305" s="30">
        <v>0</v>
      </c>
      <c r="L3305" s="30">
        <v>0</v>
      </c>
      <c r="M3305" s="30" t="s">
        <v>1530</v>
      </c>
      <c r="N3305" s="30" t="s">
        <v>589</v>
      </c>
      <c r="O3305" s="22">
        <v>0</v>
      </c>
      <c r="P3305" s="22">
        <v>1</v>
      </c>
      <c r="Q3305" s="22">
        <v>0</v>
      </c>
      <c r="R3305">
        <f>IFERROR(IF(I3305=1,VLOOKUP(F3305,Lookup!$A$2:$B$15,2,FALSE),0),0.5)</f>
        <v>3.3</v>
      </c>
      <c r="S3305">
        <f>IF(K3305=1,1,IFERROR(IF(H3305="pass",VLOOKUP(F3305,[1]Lookup!$D$2:$E$26,2,FALSE),0),1.6))</f>
        <v>0</v>
      </c>
      <c r="T3305" s="6">
        <v>0</v>
      </c>
      <c r="U3305" s="6">
        <f t="shared" si="51"/>
        <v>3.3</v>
      </c>
      <c r="V3305" t="s">
        <v>517</v>
      </c>
    </row>
    <row r="3306" spans="1:22" hidden="1">
      <c r="A3306">
        <v>822</v>
      </c>
      <c r="B3306" s="30">
        <v>2</v>
      </c>
      <c r="C3306" s="30" t="s">
        <v>4</v>
      </c>
      <c r="D3306" s="30" t="s">
        <v>19</v>
      </c>
      <c r="E3306" s="30">
        <v>82</v>
      </c>
      <c r="F3306" s="30">
        <v>18</v>
      </c>
      <c r="G3306" s="30" t="s">
        <v>3684</v>
      </c>
      <c r="H3306" s="30" t="s">
        <v>587</v>
      </c>
      <c r="I3306" s="30">
        <v>1</v>
      </c>
      <c r="J3306" s="30">
        <v>0</v>
      </c>
      <c r="K3306" s="30">
        <v>0</v>
      </c>
      <c r="L3306" s="30">
        <v>0</v>
      </c>
      <c r="M3306" s="30" t="s">
        <v>1005</v>
      </c>
      <c r="N3306" s="30" t="s">
        <v>589</v>
      </c>
      <c r="O3306" s="22">
        <v>0</v>
      </c>
      <c r="P3306" s="22">
        <v>1</v>
      </c>
      <c r="Q3306" s="22">
        <v>0</v>
      </c>
      <c r="R3306">
        <f>IFERROR(IF(I3306=1,VLOOKUP(F3306,Lookup!$A$2:$B$15,2,FALSE),0),0.5)</f>
        <v>0.5</v>
      </c>
      <c r="S3306">
        <f>IF(K3306=1,1,IFERROR(IF(H3306="pass",VLOOKUP(F3306,[1]Lookup!$D$2:$E$26,2,FALSE),0),1.6))</f>
        <v>0</v>
      </c>
      <c r="T3306" s="6">
        <v>0</v>
      </c>
      <c r="U3306" s="6">
        <f t="shared" si="51"/>
        <v>0.5</v>
      </c>
      <c r="V3306" t="s">
        <v>129</v>
      </c>
    </row>
    <row r="3307" spans="1:22" hidden="1">
      <c r="A3307">
        <v>824</v>
      </c>
      <c r="B3307" s="30">
        <v>2</v>
      </c>
      <c r="C3307" s="30" t="s">
        <v>4</v>
      </c>
      <c r="D3307" s="30" t="s">
        <v>19</v>
      </c>
      <c r="E3307" s="30">
        <v>74</v>
      </c>
      <c r="F3307" s="30">
        <v>26</v>
      </c>
      <c r="G3307" s="30" t="s">
        <v>3686</v>
      </c>
      <c r="H3307" s="30" t="s">
        <v>587</v>
      </c>
      <c r="I3307" s="30">
        <v>0</v>
      </c>
      <c r="J3307" s="30">
        <v>1</v>
      </c>
      <c r="K3307" s="30">
        <v>0</v>
      </c>
      <c r="L3307" s="30">
        <v>0</v>
      </c>
      <c r="M3307" s="30" t="s">
        <v>3617</v>
      </c>
      <c r="N3307" s="30" t="s">
        <v>589</v>
      </c>
      <c r="O3307" s="22">
        <v>0</v>
      </c>
      <c r="P3307" s="22">
        <v>0</v>
      </c>
      <c r="Q3307" s="22">
        <v>0</v>
      </c>
      <c r="R3307">
        <f>IFERROR(IF(I3307=1,VLOOKUP(F3307,Lookup!$A$2:$B$15,2,FALSE),0),0.5)</f>
        <v>0</v>
      </c>
      <c r="S3307">
        <f>IF(K3307=1,1,IFERROR(IF(H3307="pass",VLOOKUP(F3307,[1]Lookup!$D$2:$E$26,2,FALSE),0),1.6))</f>
        <v>0</v>
      </c>
      <c r="T3307" s="6">
        <v>0</v>
      </c>
      <c r="U3307" s="6">
        <f t="shared" si="51"/>
        <v>0</v>
      </c>
      <c r="V3307" t="s">
        <v>2826</v>
      </c>
    </row>
    <row r="3308" spans="1:22" hidden="1">
      <c r="A3308">
        <v>826</v>
      </c>
      <c r="B3308" s="30">
        <v>2</v>
      </c>
      <c r="C3308" s="30" t="s">
        <v>4</v>
      </c>
      <c r="D3308" s="30" t="s">
        <v>19</v>
      </c>
      <c r="E3308" s="30">
        <v>52</v>
      </c>
      <c r="F3308" s="30">
        <v>48</v>
      </c>
      <c r="G3308" s="30" t="s">
        <v>3688</v>
      </c>
      <c r="H3308" s="30" t="s">
        <v>587</v>
      </c>
      <c r="I3308" s="30">
        <v>1</v>
      </c>
      <c r="J3308" s="30">
        <v>0</v>
      </c>
      <c r="K3308" s="30">
        <v>0</v>
      </c>
      <c r="L3308" s="30">
        <v>0</v>
      </c>
      <c r="M3308" s="30" t="s">
        <v>1005</v>
      </c>
      <c r="N3308" s="30" t="s">
        <v>589</v>
      </c>
      <c r="O3308" s="22">
        <v>0</v>
      </c>
      <c r="P3308" s="22">
        <v>1</v>
      </c>
      <c r="Q3308" s="22">
        <v>0</v>
      </c>
      <c r="R3308">
        <f>IFERROR(IF(I3308=1,VLOOKUP(F3308,Lookup!$A$2:$B$15,2,FALSE),0),0.5)</f>
        <v>0.5</v>
      </c>
      <c r="S3308">
        <f>IF(K3308=1,1,IFERROR(IF(H3308="pass",VLOOKUP(F3308,[1]Lookup!$D$2:$E$26,2,FALSE),0),1.6))</f>
        <v>0</v>
      </c>
      <c r="T3308" s="6">
        <v>0</v>
      </c>
      <c r="U3308" s="6">
        <f t="shared" si="51"/>
        <v>0.5</v>
      </c>
      <c r="V3308" t="s">
        <v>129</v>
      </c>
    </row>
    <row r="3309" spans="1:22" hidden="1">
      <c r="A3309">
        <v>827</v>
      </c>
      <c r="B3309" s="30">
        <v>2</v>
      </c>
      <c r="C3309" s="30" t="s">
        <v>4</v>
      </c>
      <c r="D3309" s="30" t="s">
        <v>19</v>
      </c>
      <c r="E3309" s="30">
        <v>47</v>
      </c>
      <c r="F3309" s="30">
        <v>53</v>
      </c>
      <c r="G3309" s="30" t="s">
        <v>3689</v>
      </c>
      <c r="H3309" s="30" t="s">
        <v>587</v>
      </c>
      <c r="I3309" s="30">
        <v>1</v>
      </c>
      <c r="J3309" s="30">
        <v>0</v>
      </c>
      <c r="K3309" s="30">
        <v>0</v>
      </c>
      <c r="L3309" s="30">
        <v>0</v>
      </c>
      <c r="M3309" s="30" t="s">
        <v>1005</v>
      </c>
      <c r="N3309" s="30" t="s">
        <v>589</v>
      </c>
      <c r="O3309" s="22">
        <v>0</v>
      </c>
      <c r="P3309" s="22">
        <v>1</v>
      </c>
      <c r="Q3309" s="22">
        <v>0</v>
      </c>
      <c r="R3309">
        <f>IFERROR(IF(I3309=1,VLOOKUP(F3309,Lookup!$A$2:$B$15,2,FALSE),0),0.5)</f>
        <v>0.5</v>
      </c>
      <c r="S3309">
        <f>IF(K3309=1,1,IFERROR(IF(H3309="pass",VLOOKUP(F3309,[1]Lookup!$D$2:$E$26,2,FALSE),0),1.6))</f>
        <v>0</v>
      </c>
      <c r="T3309" s="6">
        <v>0</v>
      </c>
      <c r="U3309" s="6">
        <f t="shared" si="51"/>
        <v>0.5</v>
      </c>
      <c r="V3309" t="s">
        <v>129</v>
      </c>
    </row>
    <row r="3310" spans="1:22" hidden="1">
      <c r="A3310">
        <v>828</v>
      </c>
      <c r="B3310" s="30">
        <v>2</v>
      </c>
      <c r="C3310" s="30" t="s">
        <v>4</v>
      </c>
      <c r="D3310" s="30" t="s">
        <v>19</v>
      </c>
      <c r="E3310" s="30">
        <v>41</v>
      </c>
      <c r="F3310" s="30">
        <v>59</v>
      </c>
      <c r="G3310" s="30" t="s">
        <v>3690</v>
      </c>
      <c r="H3310" s="30" t="s">
        <v>587</v>
      </c>
      <c r="I3310" s="30">
        <v>1</v>
      </c>
      <c r="J3310" s="30">
        <v>0</v>
      </c>
      <c r="K3310" s="30">
        <v>0</v>
      </c>
      <c r="L3310" s="30">
        <v>0</v>
      </c>
      <c r="M3310" s="30" t="s">
        <v>1063</v>
      </c>
      <c r="N3310" s="30" t="s">
        <v>589</v>
      </c>
      <c r="O3310" s="22">
        <v>0</v>
      </c>
      <c r="P3310" s="22">
        <v>1</v>
      </c>
      <c r="Q3310" s="22">
        <v>0</v>
      </c>
      <c r="R3310">
        <f>IFERROR(IF(I3310=1,VLOOKUP(F3310,Lookup!$A$2:$B$15,2,FALSE),0),0.5)</f>
        <v>0.5</v>
      </c>
      <c r="S3310">
        <f>IF(K3310=1,1,IFERROR(IF(H3310="pass",VLOOKUP(F3310,[1]Lookup!$D$2:$E$26,2,FALSE),0),1.6))</f>
        <v>0</v>
      </c>
      <c r="T3310" s="6">
        <v>0</v>
      </c>
      <c r="U3310" s="6">
        <f t="shared" si="51"/>
        <v>0.5</v>
      </c>
      <c r="V3310" t="s">
        <v>151</v>
      </c>
    </row>
    <row r="3311" spans="1:22" hidden="1">
      <c r="A3311">
        <v>829</v>
      </c>
      <c r="B3311" s="30">
        <v>2</v>
      </c>
      <c r="C3311" s="30" t="s">
        <v>4</v>
      </c>
      <c r="D3311" s="30" t="s">
        <v>19</v>
      </c>
      <c r="E3311" s="30">
        <v>27</v>
      </c>
      <c r="F3311" s="30">
        <v>73</v>
      </c>
      <c r="G3311" s="30" t="s">
        <v>3691</v>
      </c>
      <c r="H3311" s="30" t="s">
        <v>587</v>
      </c>
      <c r="I3311" s="30">
        <v>0</v>
      </c>
      <c r="J3311" s="30">
        <v>1</v>
      </c>
      <c r="K3311" s="30">
        <v>0</v>
      </c>
      <c r="L3311" s="30">
        <v>0</v>
      </c>
      <c r="M3311" s="30" t="s">
        <v>3617</v>
      </c>
      <c r="N3311" s="30" t="s">
        <v>589</v>
      </c>
      <c r="O3311" s="22">
        <v>0</v>
      </c>
      <c r="P3311" s="22">
        <v>0</v>
      </c>
      <c r="Q3311" s="22">
        <v>0</v>
      </c>
      <c r="R3311">
        <f>IFERROR(IF(I3311=1,VLOOKUP(F3311,Lookup!$A$2:$B$15,2,FALSE),0),0.5)</f>
        <v>0</v>
      </c>
      <c r="S3311">
        <f>IF(K3311=1,1,IFERROR(IF(H3311="pass",VLOOKUP(F3311,[1]Lookup!$D$2:$E$26,2,FALSE),0),1.6))</f>
        <v>0</v>
      </c>
      <c r="T3311" s="6">
        <v>0</v>
      </c>
      <c r="U3311" s="6">
        <f t="shared" si="51"/>
        <v>0</v>
      </c>
      <c r="V3311" t="s">
        <v>2826</v>
      </c>
    </row>
    <row r="3312" spans="1:22" hidden="1">
      <c r="A3312">
        <v>830</v>
      </c>
      <c r="B3312" s="30">
        <v>2</v>
      </c>
      <c r="C3312" s="30" t="s">
        <v>4</v>
      </c>
      <c r="D3312" s="30" t="s">
        <v>19</v>
      </c>
      <c r="E3312" s="30">
        <v>26</v>
      </c>
      <c r="F3312" s="30">
        <v>74</v>
      </c>
      <c r="G3312" s="30" t="s">
        <v>3692</v>
      </c>
      <c r="H3312" s="30" t="s">
        <v>587</v>
      </c>
      <c r="I3312" s="30">
        <v>1</v>
      </c>
      <c r="J3312" s="30">
        <v>0</v>
      </c>
      <c r="K3312" s="30">
        <v>0</v>
      </c>
      <c r="L3312" s="30">
        <v>0</v>
      </c>
      <c r="M3312" s="30" t="s">
        <v>1063</v>
      </c>
      <c r="N3312" s="30" t="s">
        <v>589</v>
      </c>
      <c r="O3312" s="22">
        <v>0</v>
      </c>
      <c r="P3312" s="22">
        <v>1</v>
      </c>
      <c r="Q3312" s="22">
        <v>0</v>
      </c>
      <c r="R3312">
        <f>IFERROR(IF(I3312=1,VLOOKUP(F3312,Lookup!$A$2:$B$15,2,FALSE),0),0.5)</f>
        <v>0.5</v>
      </c>
      <c r="S3312">
        <f>IF(K3312=1,1,IFERROR(IF(H3312="pass",VLOOKUP(F3312,[1]Lookup!$D$2:$E$26,2,FALSE),0),1.6))</f>
        <v>0</v>
      </c>
      <c r="T3312" s="6">
        <v>0</v>
      </c>
      <c r="U3312" s="6">
        <f t="shared" si="51"/>
        <v>0.5</v>
      </c>
      <c r="V3312" t="s">
        <v>151</v>
      </c>
    </row>
    <row r="3313" spans="1:22" hidden="1">
      <c r="A3313">
        <v>834</v>
      </c>
      <c r="B3313" s="30">
        <v>2</v>
      </c>
      <c r="C3313" s="30" t="s">
        <v>4</v>
      </c>
      <c r="D3313" s="30" t="s">
        <v>19</v>
      </c>
      <c r="E3313" s="30">
        <v>63</v>
      </c>
      <c r="F3313" s="30">
        <v>37</v>
      </c>
      <c r="G3313" s="30" t="s">
        <v>3696</v>
      </c>
      <c r="H3313" s="30" t="s">
        <v>587</v>
      </c>
      <c r="I3313" s="30">
        <v>1</v>
      </c>
      <c r="J3313" s="30">
        <v>0</v>
      </c>
      <c r="K3313" s="30">
        <v>0</v>
      </c>
      <c r="L3313" s="30">
        <v>0</v>
      </c>
      <c r="M3313" s="30" t="s">
        <v>1005</v>
      </c>
      <c r="N3313" s="30" t="s">
        <v>589</v>
      </c>
      <c r="O3313" s="22">
        <v>0</v>
      </c>
      <c r="P3313" s="22">
        <v>1</v>
      </c>
      <c r="Q3313" s="22">
        <v>0</v>
      </c>
      <c r="R3313">
        <f>IFERROR(IF(I3313=1,VLOOKUP(F3313,Lookup!$A$2:$B$15,2,FALSE),0),0.5)</f>
        <v>0.5</v>
      </c>
      <c r="S3313">
        <f>IF(K3313=1,1,IFERROR(IF(H3313="pass",VLOOKUP(F3313,[1]Lookup!$D$2:$E$26,2,FALSE),0),1.6))</f>
        <v>0</v>
      </c>
      <c r="T3313" s="6">
        <v>0</v>
      </c>
      <c r="U3313" s="6">
        <f t="shared" si="51"/>
        <v>0.5</v>
      </c>
      <c r="V3313" t="s">
        <v>129</v>
      </c>
    </row>
    <row r="3314" spans="1:22" hidden="1">
      <c r="A3314">
        <v>835</v>
      </c>
      <c r="B3314" s="30">
        <v>2</v>
      </c>
      <c r="C3314" s="30" t="s">
        <v>4</v>
      </c>
      <c r="D3314" s="30" t="s">
        <v>19</v>
      </c>
      <c r="E3314" s="30">
        <v>62</v>
      </c>
      <c r="F3314" s="30">
        <v>38</v>
      </c>
      <c r="G3314" s="30" t="s">
        <v>3697</v>
      </c>
      <c r="H3314" s="30" t="s">
        <v>587</v>
      </c>
      <c r="I3314" s="30">
        <v>1</v>
      </c>
      <c r="J3314" s="30">
        <v>0</v>
      </c>
      <c r="K3314" s="30">
        <v>0</v>
      </c>
      <c r="L3314" s="30">
        <v>0</v>
      </c>
      <c r="M3314" s="30" t="s">
        <v>1005</v>
      </c>
      <c r="N3314" s="30" t="s">
        <v>589</v>
      </c>
      <c r="O3314" s="22">
        <v>0</v>
      </c>
      <c r="P3314" s="22">
        <v>1</v>
      </c>
      <c r="Q3314" s="22">
        <v>0</v>
      </c>
      <c r="R3314">
        <f>IFERROR(IF(I3314=1,VLOOKUP(F3314,Lookup!$A$2:$B$15,2,FALSE),0),0.5)</f>
        <v>0.5</v>
      </c>
      <c r="S3314">
        <f>IF(K3314=1,1,IFERROR(IF(H3314="pass",VLOOKUP(F3314,[1]Lookup!$D$2:$E$26,2,FALSE),0),1.6))</f>
        <v>0</v>
      </c>
      <c r="T3314" s="6">
        <v>0</v>
      </c>
      <c r="U3314" s="6">
        <f t="shared" si="51"/>
        <v>0.5</v>
      </c>
      <c r="V3314" t="s">
        <v>129</v>
      </c>
    </row>
    <row r="3315" spans="1:22" hidden="1">
      <c r="A3315">
        <v>842</v>
      </c>
      <c r="B3315" s="30">
        <v>2</v>
      </c>
      <c r="C3315" s="30" t="s">
        <v>19</v>
      </c>
      <c r="D3315" s="30" t="s">
        <v>4</v>
      </c>
      <c r="E3315" s="30">
        <v>28</v>
      </c>
      <c r="F3315" s="30">
        <v>72</v>
      </c>
      <c r="G3315" s="30" t="s">
        <v>3704</v>
      </c>
      <c r="H3315" s="30" t="s">
        <v>2866</v>
      </c>
      <c r="I3315" s="30">
        <v>0</v>
      </c>
      <c r="J3315" s="30">
        <v>1</v>
      </c>
      <c r="K3315" s="30">
        <v>0</v>
      </c>
      <c r="L3315" s="30">
        <v>0</v>
      </c>
      <c r="M3315" s="30" t="s">
        <v>3660</v>
      </c>
      <c r="N3315" s="30" t="s">
        <v>589</v>
      </c>
      <c r="O3315" s="22">
        <v>0</v>
      </c>
      <c r="P3315" s="22">
        <v>0</v>
      </c>
      <c r="Q3315" s="22">
        <v>0</v>
      </c>
      <c r="R3315">
        <f>IFERROR(IF(I3315=1,VLOOKUP(F3315,Lookup!$A$2:$B$15,2,FALSE),0),0.5)</f>
        <v>0</v>
      </c>
      <c r="S3315">
        <f>IF(K3315=1,1,IFERROR(IF(H3315="pass",VLOOKUP(F3315,[1]Lookup!$D$2:$E$26,2,FALSE),0),1.6))</f>
        <v>0</v>
      </c>
      <c r="T3315" s="6">
        <v>0</v>
      </c>
      <c r="U3315" s="6">
        <f t="shared" si="51"/>
        <v>0</v>
      </c>
      <c r="V3315" t="s">
        <v>2769</v>
      </c>
    </row>
    <row r="3316" spans="1:22" hidden="1">
      <c r="A3316">
        <v>844</v>
      </c>
      <c r="B3316" s="30">
        <v>2</v>
      </c>
      <c r="C3316" s="30" t="s">
        <v>4</v>
      </c>
      <c r="D3316" s="30" t="s">
        <v>19</v>
      </c>
      <c r="E3316" s="30">
        <v>69</v>
      </c>
      <c r="F3316" s="30">
        <v>31</v>
      </c>
      <c r="G3316" s="30" t="s">
        <v>3706</v>
      </c>
      <c r="H3316" s="30" t="s">
        <v>2965</v>
      </c>
      <c r="I3316" s="30">
        <v>0</v>
      </c>
      <c r="J3316" s="30">
        <v>0</v>
      </c>
      <c r="K3316" s="30">
        <v>0</v>
      </c>
      <c r="L3316" s="30">
        <v>0</v>
      </c>
      <c r="M3316" s="30" t="s">
        <v>3617</v>
      </c>
      <c r="N3316" s="30" t="s">
        <v>589</v>
      </c>
      <c r="O3316" s="22">
        <v>0</v>
      </c>
      <c r="P3316" s="22">
        <v>0</v>
      </c>
      <c r="Q3316" s="22">
        <v>0</v>
      </c>
      <c r="R3316">
        <f>IFERROR(IF(I3316=1,VLOOKUP(F3316,Lookup!$A$2:$B$15,2,FALSE),0),0.5)</f>
        <v>0</v>
      </c>
      <c r="S3316">
        <f>IF(K3316=1,1,IFERROR(IF(H3316="pass",VLOOKUP(F3316,[1]Lookup!$D$2:$E$26,2,FALSE),0),1.6))</f>
        <v>0</v>
      </c>
      <c r="T3316" s="6">
        <v>0</v>
      </c>
      <c r="U3316" s="6">
        <f t="shared" si="51"/>
        <v>0</v>
      </c>
      <c r="V3316" t="s">
        <v>2826</v>
      </c>
    </row>
    <row r="3317" spans="1:22" hidden="1">
      <c r="A3317">
        <v>845</v>
      </c>
      <c r="B3317" s="30">
        <v>2</v>
      </c>
      <c r="C3317" s="30" t="s">
        <v>4</v>
      </c>
      <c r="D3317" s="30" t="s">
        <v>19</v>
      </c>
      <c r="E3317" s="30">
        <v>70</v>
      </c>
      <c r="F3317" s="30">
        <v>30</v>
      </c>
      <c r="G3317" s="30" t="s">
        <v>3707</v>
      </c>
      <c r="H3317" s="30" t="s">
        <v>2965</v>
      </c>
      <c r="I3317" s="30">
        <v>0</v>
      </c>
      <c r="J3317" s="30">
        <v>0</v>
      </c>
      <c r="K3317" s="30">
        <v>0</v>
      </c>
      <c r="L3317" s="30">
        <v>0</v>
      </c>
      <c r="M3317" s="30" t="s">
        <v>3617</v>
      </c>
      <c r="N3317" s="30" t="s">
        <v>589</v>
      </c>
      <c r="O3317" s="22">
        <v>0</v>
      </c>
      <c r="P3317" s="22">
        <v>0</v>
      </c>
      <c r="Q3317" s="22">
        <v>0</v>
      </c>
      <c r="R3317">
        <f>IFERROR(IF(I3317=1,VLOOKUP(F3317,Lookup!$A$2:$B$15,2,FALSE),0),0.5)</f>
        <v>0</v>
      </c>
      <c r="S3317">
        <f>IF(K3317=1,1,IFERROR(IF(H3317="pass",VLOOKUP(F3317,[1]Lookup!$D$2:$E$26,2,FALSE),0),1.6))</f>
        <v>0</v>
      </c>
      <c r="T3317" s="6">
        <v>0</v>
      </c>
      <c r="U3317" s="6">
        <f t="shared" si="51"/>
        <v>0</v>
      </c>
      <c r="V3317" t="s">
        <v>2826</v>
      </c>
    </row>
    <row r="3318" spans="1:22" hidden="1">
      <c r="A3318">
        <v>846</v>
      </c>
      <c r="B3318" s="30">
        <v>2</v>
      </c>
      <c r="C3318" s="30" t="s">
        <v>4</v>
      </c>
      <c r="D3318" s="30" t="s">
        <v>19</v>
      </c>
      <c r="E3318" s="30">
        <v>71</v>
      </c>
      <c r="F3318" s="30">
        <v>29</v>
      </c>
      <c r="G3318" s="30" t="s">
        <v>3708</v>
      </c>
      <c r="H3318" s="30" t="s">
        <v>2965</v>
      </c>
      <c r="I3318" s="30">
        <v>0</v>
      </c>
      <c r="J3318" s="30">
        <v>0</v>
      </c>
      <c r="K3318" s="30">
        <v>0</v>
      </c>
      <c r="L3318" s="30">
        <v>0</v>
      </c>
      <c r="M3318" s="30" t="s">
        <v>3617</v>
      </c>
      <c r="N3318" s="30" t="s">
        <v>589</v>
      </c>
      <c r="O3318" s="22">
        <v>0</v>
      </c>
      <c r="P3318" s="22">
        <v>0</v>
      </c>
      <c r="Q3318" s="22">
        <v>0</v>
      </c>
      <c r="R3318">
        <f>IFERROR(IF(I3318=1,VLOOKUP(F3318,Lookup!$A$2:$B$15,2,FALSE),0),0.5)</f>
        <v>0</v>
      </c>
      <c r="S3318">
        <f>IF(K3318=1,1,IFERROR(IF(H3318="pass",VLOOKUP(F3318,[1]Lookup!$D$2:$E$26,2,FALSE),0),1.6))</f>
        <v>0</v>
      </c>
      <c r="T3318" s="6">
        <v>0</v>
      </c>
      <c r="U3318" s="6">
        <f t="shared" si="51"/>
        <v>0</v>
      </c>
      <c r="V3318" t="s">
        <v>2826</v>
      </c>
    </row>
    <row r="3319" spans="1:22" hidden="1">
      <c r="A3319">
        <v>847</v>
      </c>
      <c r="B3319" s="30">
        <v>2</v>
      </c>
      <c r="C3319" s="30" t="s">
        <v>0</v>
      </c>
      <c r="D3319" s="30" t="s">
        <v>9</v>
      </c>
      <c r="E3319" s="30">
        <v>75</v>
      </c>
      <c r="F3319" s="30">
        <v>25</v>
      </c>
      <c r="G3319" s="30" t="s">
        <v>3709</v>
      </c>
      <c r="H3319" s="30" t="s">
        <v>587</v>
      </c>
      <c r="I3319" s="30">
        <v>1</v>
      </c>
      <c r="J3319" s="30">
        <v>0</v>
      </c>
      <c r="K3319" s="30">
        <v>0</v>
      </c>
      <c r="L3319" s="30">
        <v>0</v>
      </c>
      <c r="M3319" s="30" t="s">
        <v>775</v>
      </c>
      <c r="N3319" s="30" t="s">
        <v>589</v>
      </c>
      <c r="O3319" s="22">
        <v>0</v>
      </c>
      <c r="P3319" s="22">
        <v>1</v>
      </c>
      <c r="Q3319" s="22">
        <v>0</v>
      </c>
      <c r="R3319">
        <f>IFERROR(IF(I3319=1,VLOOKUP(F3319,Lookup!$A$2:$B$15,2,FALSE),0),0.5)</f>
        <v>0.5</v>
      </c>
      <c r="S3319">
        <f>IF(K3319=1,1,IFERROR(IF(H3319="pass",VLOOKUP(F3319,[1]Lookup!$D$2:$E$26,2,FALSE),0),1.6))</f>
        <v>0</v>
      </c>
      <c r="T3319" s="6">
        <v>0</v>
      </c>
      <c r="U3319" s="6">
        <f t="shared" si="51"/>
        <v>0.5</v>
      </c>
      <c r="V3319" t="s">
        <v>399</v>
      </c>
    </row>
    <row r="3320" spans="1:22" hidden="1">
      <c r="A3320">
        <v>850</v>
      </c>
      <c r="B3320" s="30">
        <v>2</v>
      </c>
      <c r="C3320" s="30" t="s">
        <v>0</v>
      </c>
      <c r="D3320" s="30" t="s">
        <v>9</v>
      </c>
      <c r="E3320" s="30">
        <v>75</v>
      </c>
      <c r="F3320" s="30">
        <v>25</v>
      </c>
      <c r="G3320" s="30" t="s">
        <v>3712</v>
      </c>
      <c r="H3320" s="30" t="s">
        <v>587</v>
      </c>
      <c r="I3320" s="30">
        <v>1</v>
      </c>
      <c r="J3320" s="30">
        <v>0</v>
      </c>
      <c r="K3320" s="30">
        <v>0</v>
      </c>
      <c r="L3320" s="30">
        <v>0</v>
      </c>
      <c r="M3320" s="30" t="s">
        <v>769</v>
      </c>
      <c r="N3320" s="30" t="s">
        <v>589</v>
      </c>
      <c r="O3320" s="22">
        <v>0</v>
      </c>
      <c r="P3320" s="22">
        <v>1</v>
      </c>
      <c r="Q3320" s="22">
        <v>0</v>
      </c>
      <c r="R3320">
        <f>IFERROR(IF(I3320=1,VLOOKUP(F3320,Lookup!$A$2:$B$15,2,FALSE),0),0.5)</f>
        <v>0.5</v>
      </c>
      <c r="S3320">
        <f>IF(K3320=1,1,IFERROR(IF(H3320="pass",VLOOKUP(F3320,[1]Lookup!$D$2:$E$26,2,FALSE),0),1.6))</f>
        <v>0</v>
      </c>
      <c r="T3320" s="6">
        <v>0</v>
      </c>
      <c r="U3320" s="6">
        <f t="shared" si="51"/>
        <v>0.5</v>
      </c>
      <c r="V3320" t="s">
        <v>510</v>
      </c>
    </row>
    <row r="3321" spans="1:22" hidden="1">
      <c r="A3321">
        <v>851</v>
      </c>
      <c r="B3321" s="30">
        <v>2</v>
      </c>
      <c r="C3321" s="30" t="s">
        <v>0</v>
      </c>
      <c r="D3321" s="30" t="s">
        <v>9</v>
      </c>
      <c r="E3321" s="30">
        <v>69</v>
      </c>
      <c r="F3321" s="30">
        <v>31</v>
      </c>
      <c r="G3321" s="30" t="s">
        <v>3713</v>
      </c>
      <c r="H3321" s="30" t="s">
        <v>587</v>
      </c>
      <c r="I3321" s="30">
        <v>1</v>
      </c>
      <c r="J3321" s="30">
        <v>0</v>
      </c>
      <c r="K3321" s="30">
        <v>0</v>
      </c>
      <c r="L3321" s="30">
        <v>0</v>
      </c>
      <c r="M3321" s="30" t="s">
        <v>744</v>
      </c>
      <c r="N3321" s="30" t="s">
        <v>589</v>
      </c>
      <c r="O3321" s="22">
        <v>0</v>
      </c>
      <c r="P3321" s="22">
        <v>1</v>
      </c>
      <c r="Q3321" s="22">
        <v>0</v>
      </c>
      <c r="R3321">
        <f>IFERROR(IF(I3321=1,VLOOKUP(F3321,Lookup!$A$2:$B$15,2,FALSE),0),0.5)</f>
        <v>0.5</v>
      </c>
      <c r="S3321">
        <f>IF(K3321=1,1,IFERROR(IF(H3321="pass",VLOOKUP(F3321,[1]Lookup!$D$2:$E$26,2,FALSE),0),1.6))</f>
        <v>0</v>
      </c>
      <c r="T3321" s="6">
        <v>0</v>
      </c>
      <c r="U3321" s="6">
        <f t="shared" si="51"/>
        <v>0.5</v>
      </c>
      <c r="V3321" t="s">
        <v>544</v>
      </c>
    </row>
    <row r="3322" spans="1:22" hidden="1">
      <c r="A3322">
        <v>853</v>
      </c>
      <c r="B3322" s="30">
        <v>2</v>
      </c>
      <c r="C3322" s="30" t="s">
        <v>0</v>
      </c>
      <c r="D3322" s="30" t="s">
        <v>9</v>
      </c>
      <c r="E3322" s="30">
        <v>53</v>
      </c>
      <c r="F3322" s="30">
        <v>47</v>
      </c>
      <c r="G3322" s="30" t="s">
        <v>3715</v>
      </c>
      <c r="H3322" s="30" t="s">
        <v>587</v>
      </c>
      <c r="I3322" s="30">
        <v>1</v>
      </c>
      <c r="J3322" s="30">
        <v>0</v>
      </c>
      <c r="K3322" s="30">
        <v>0</v>
      </c>
      <c r="L3322" s="30">
        <v>0</v>
      </c>
      <c r="M3322" s="30" t="s">
        <v>744</v>
      </c>
      <c r="N3322" s="30" t="s">
        <v>589</v>
      </c>
      <c r="O3322" s="22">
        <v>0</v>
      </c>
      <c r="P3322" s="22">
        <v>1</v>
      </c>
      <c r="Q3322" s="22">
        <v>0</v>
      </c>
      <c r="R3322">
        <f>IFERROR(IF(I3322=1,VLOOKUP(F3322,Lookup!$A$2:$B$15,2,FALSE),0),0.5)</f>
        <v>0.5</v>
      </c>
      <c r="S3322">
        <f>IF(K3322=1,1,IFERROR(IF(H3322="pass",VLOOKUP(F3322,[1]Lookup!$D$2:$E$26,2,FALSE),0),1.6))</f>
        <v>0</v>
      </c>
      <c r="T3322" s="6">
        <v>0</v>
      </c>
      <c r="U3322" s="6">
        <f t="shared" si="51"/>
        <v>0.5</v>
      </c>
      <c r="V3322" t="s">
        <v>544</v>
      </c>
    </row>
    <row r="3323" spans="1:22" hidden="1">
      <c r="A3323">
        <v>854</v>
      </c>
      <c r="B3323" s="30">
        <v>2</v>
      </c>
      <c r="C3323" s="30" t="s">
        <v>0</v>
      </c>
      <c r="D3323" s="30" t="s">
        <v>9</v>
      </c>
      <c r="E3323" s="30">
        <v>41</v>
      </c>
      <c r="F3323" s="30">
        <v>59</v>
      </c>
      <c r="G3323" s="30" t="s">
        <v>3716</v>
      </c>
      <c r="H3323" s="30" t="s">
        <v>587</v>
      </c>
      <c r="I3323" s="30">
        <v>1</v>
      </c>
      <c r="J3323" s="30">
        <v>0</v>
      </c>
      <c r="K3323" s="30">
        <v>0</v>
      </c>
      <c r="L3323" s="30">
        <v>0</v>
      </c>
      <c r="M3323" s="30" t="s">
        <v>3717</v>
      </c>
      <c r="N3323" s="30" t="s">
        <v>589</v>
      </c>
      <c r="O3323" s="22">
        <v>0</v>
      </c>
      <c r="P3323" s="22">
        <v>1</v>
      </c>
      <c r="Q3323" s="22">
        <v>0</v>
      </c>
      <c r="R3323">
        <f>IFERROR(IF(I3323=1,VLOOKUP(F3323,Lookup!$A$2:$B$15,2,FALSE),0),0.5)</f>
        <v>0.5</v>
      </c>
      <c r="S3323">
        <f>IF(K3323=1,1,IFERROR(IF(H3323="pass",VLOOKUP(F3323,[1]Lookup!$D$2:$E$26,2,FALSE),0),1.6))</f>
        <v>0</v>
      </c>
      <c r="T3323" s="6">
        <v>0</v>
      </c>
      <c r="U3323" s="6">
        <f t="shared" si="51"/>
        <v>0.5</v>
      </c>
      <c r="V3323" t="s">
        <v>2783</v>
      </c>
    </row>
    <row r="3324" spans="1:22" hidden="1">
      <c r="A3324">
        <v>855</v>
      </c>
      <c r="B3324" s="30">
        <v>2</v>
      </c>
      <c r="C3324" s="30" t="s">
        <v>0</v>
      </c>
      <c r="D3324" s="30" t="s">
        <v>9</v>
      </c>
      <c r="E3324" s="30">
        <v>10</v>
      </c>
      <c r="F3324" s="30">
        <v>90</v>
      </c>
      <c r="G3324" s="30" t="s">
        <v>3718</v>
      </c>
      <c r="H3324" s="30" t="s">
        <v>587</v>
      </c>
      <c r="I3324" s="30">
        <v>1</v>
      </c>
      <c r="J3324" s="30">
        <v>0</v>
      </c>
      <c r="K3324" s="30">
        <v>0</v>
      </c>
      <c r="L3324" s="30">
        <v>0</v>
      </c>
      <c r="M3324" s="30" t="s">
        <v>744</v>
      </c>
      <c r="N3324" s="30" t="s">
        <v>589</v>
      </c>
      <c r="O3324" s="22">
        <v>0</v>
      </c>
      <c r="P3324" s="22">
        <v>1</v>
      </c>
      <c r="Q3324" s="22">
        <v>0</v>
      </c>
      <c r="R3324">
        <f>IFERROR(IF(I3324=1,VLOOKUP(F3324,Lookup!$A$2:$B$15,2,FALSE),0),0.5)</f>
        <v>0.8</v>
      </c>
      <c r="S3324">
        <f>IF(K3324=1,1,IFERROR(IF(H3324="pass",VLOOKUP(F3324,[1]Lookup!$D$2:$E$26,2,FALSE),0),1.6))</f>
        <v>0</v>
      </c>
      <c r="T3324" s="6">
        <v>0</v>
      </c>
      <c r="U3324" s="6">
        <f t="shared" si="51"/>
        <v>0.8</v>
      </c>
      <c r="V3324" t="s">
        <v>544</v>
      </c>
    </row>
    <row r="3325" spans="1:22" hidden="1">
      <c r="A3325">
        <v>856</v>
      </c>
      <c r="B3325" s="30">
        <v>2</v>
      </c>
      <c r="C3325" s="30" t="s">
        <v>9</v>
      </c>
      <c r="D3325" s="30" t="s">
        <v>0</v>
      </c>
      <c r="E3325" s="30">
        <v>92</v>
      </c>
      <c r="F3325" s="30">
        <v>8</v>
      </c>
      <c r="G3325" s="30" t="s">
        <v>3719</v>
      </c>
      <c r="H3325" s="30" t="s">
        <v>587</v>
      </c>
      <c r="I3325" s="30">
        <v>1</v>
      </c>
      <c r="J3325" s="30">
        <v>0</v>
      </c>
      <c r="K3325" s="30">
        <v>0</v>
      </c>
      <c r="L3325" s="30">
        <v>0</v>
      </c>
      <c r="M3325" s="30" t="s">
        <v>1023</v>
      </c>
      <c r="N3325" s="30" t="s">
        <v>589</v>
      </c>
      <c r="O3325" s="22">
        <v>0</v>
      </c>
      <c r="P3325" s="22">
        <v>1</v>
      </c>
      <c r="Q3325" s="22">
        <v>0</v>
      </c>
      <c r="R3325">
        <f>IFERROR(IF(I3325=1,VLOOKUP(F3325,Lookup!$A$2:$B$15,2,FALSE),0),0.5)</f>
        <v>0.5</v>
      </c>
      <c r="S3325">
        <f>IF(K3325=1,1,IFERROR(IF(H3325="pass",VLOOKUP(F3325,[1]Lookup!$D$2:$E$26,2,FALSE),0),1.6))</f>
        <v>0</v>
      </c>
      <c r="T3325" s="6">
        <v>0</v>
      </c>
      <c r="U3325" s="6">
        <f t="shared" si="51"/>
        <v>0.5</v>
      </c>
      <c r="V3325" t="s">
        <v>57</v>
      </c>
    </row>
    <row r="3326" spans="1:22" hidden="1">
      <c r="A3326">
        <v>860</v>
      </c>
      <c r="B3326" s="30">
        <v>2</v>
      </c>
      <c r="C3326" s="30" t="s">
        <v>9</v>
      </c>
      <c r="D3326" s="30" t="s">
        <v>0</v>
      </c>
      <c r="E3326" s="30">
        <v>51</v>
      </c>
      <c r="F3326" s="30">
        <v>49</v>
      </c>
      <c r="G3326" s="30" t="s">
        <v>3723</v>
      </c>
      <c r="H3326" s="30" t="s">
        <v>587</v>
      </c>
      <c r="I3326" s="30">
        <v>1</v>
      </c>
      <c r="J3326" s="30">
        <v>0</v>
      </c>
      <c r="K3326" s="30">
        <v>0</v>
      </c>
      <c r="L3326" s="30">
        <v>0</v>
      </c>
      <c r="M3326" s="30" t="s">
        <v>1023</v>
      </c>
      <c r="N3326" s="30" t="s">
        <v>589</v>
      </c>
      <c r="O3326" s="22">
        <v>0</v>
      </c>
      <c r="P3326" s="22">
        <v>1</v>
      </c>
      <c r="Q3326" s="22">
        <v>0</v>
      </c>
      <c r="R3326">
        <f>IFERROR(IF(I3326=1,VLOOKUP(F3326,Lookup!$A$2:$B$15,2,FALSE),0),0.5)</f>
        <v>0.5</v>
      </c>
      <c r="S3326">
        <f>IF(K3326=1,1,IFERROR(IF(H3326="pass",VLOOKUP(F3326,[1]Lookup!$D$2:$E$26,2,FALSE),0),1.6))</f>
        <v>0</v>
      </c>
      <c r="T3326" s="6">
        <v>0</v>
      </c>
      <c r="U3326" s="6">
        <f t="shared" si="51"/>
        <v>0.5</v>
      </c>
      <c r="V3326" t="s">
        <v>57</v>
      </c>
    </row>
    <row r="3327" spans="1:22" hidden="1">
      <c r="A3327">
        <v>861</v>
      </c>
      <c r="B3327" s="30">
        <v>2</v>
      </c>
      <c r="C3327" s="30" t="s">
        <v>9</v>
      </c>
      <c r="D3327" s="30" t="s">
        <v>0</v>
      </c>
      <c r="E3327" s="30">
        <v>50</v>
      </c>
      <c r="F3327" s="30">
        <v>50</v>
      </c>
      <c r="G3327" s="30" t="s">
        <v>3724</v>
      </c>
      <c r="H3327" s="30" t="s">
        <v>587</v>
      </c>
      <c r="I3327" s="30">
        <v>1</v>
      </c>
      <c r="J3327" s="30">
        <v>0</v>
      </c>
      <c r="K3327" s="30">
        <v>0</v>
      </c>
      <c r="L3327" s="30">
        <v>0</v>
      </c>
      <c r="M3327" s="30" t="s">
        <v>1023</v>
      </c>
      <c r="N3327" s="30" t="s">
        <v>589</v>
      </c>
      <c r="O3327" s="22">
        <v>0</v>
      </c>
      <c r="P3327" s="22">
        <v>1</v>
      </c>
      <c r="Q3327" s="22">
        <v>0</v>
      </c>
      <c r="R3327">
        <f>IFERROR(IF(I3327=1,VLOOKUP(F3327,Lookup!$A$2:$B$15,2,FALSE),0),0.5)</f>
        <v>0.5</v>
      </c>
      <c r="S3327">
        <f>IF(K3327=1,1,IFERROR(IF(H3327="pass",VLOOKUP(F3327,[1]Lookup!$D$2:$E$26,2,FALSE),0),1.6))</f>
        <v>0</v>
      </c>
      <c r="T3327" s="6">
        <v>0</v>
      </c>
      <c r="U3327" s="6">
        <f t="shared" si="51"/>
        <v>0.5</v>
      </c>
      <c r="V3327" t="s">
        <v>57</v>
      </c>
    </row>
    <row r="3328" spans="1:22" hidden="1">
      <c r="A3328">
        <v>865</v>
      </c>
      <c r="B3328" s="30">
        <v>2</v>
      </c>
      <c r="C3328" s="30" t="s">
        <v>0</v>
      </c>
      <c r="D3328" s="30" t="s">
        <v>9</v>
      </c>
      <c r="E3328" s="30">
        <v>58</v>
      </c>
      <c r="F3328" s="30">
        <v>42</v>
      </c>
      <c r="G3328" s="30" t="s">
        <v>3728</v>
      </c>
      <c r="H3328" s="30" t="s">
        <v>587</v>
      </c>
      <c r="I3328" s="30">
        <v>1</v>
      </c>
      <c r="J3328" s="30">
        <v>0</v>
      </c>
      <c r="K3328" s="30">
        <v>0</v>
      </c>
      <c r="L3328" s="30">
        <v>0</v>
      </c>
      <c r="M3328" s="30" t="s">
        <v>744</v>
      </c>
      <c r="N3328" s="30" t="s">
        <v>589</v>
      </c>
      <c r="O3328" s="22">
        <v>0</v>
      </c>
      <c r="P3328" s="22">
        <v>1</v>
      </c>
      <c r="Q3328" s="22">
        <v>0</v>
      </c>
      <c r="R3328">
        <f>IFERROR(IF(I3328=1,VLOOKUP(F3328,Lookup!$A$2:$B$15,2,FALSE),0),0.5)</f>
        <v>0.5</v>
      </c>
      <c r="S3328">
        <f>IF(K3328=1,1,IFERROR(IF(H3328="pass",VLOOKUP(F3328,[1]Lookup!$D$2:$E$26,2,FALSE),0),1.6))</f>
        <v>0</v>
      </c>
      <c r="T3328" s="6">
        <v>0</v>
      </c>
      <c r="U3328" s="6">
        <f t="shared" si="51"/>
        <v>0.5</v>
      </c>
      <c r="V3328" t="s">
        <v>544</v>
      </c>
    </row>
    <row r="3329" spans="1:22" hidden="1">
      <c r="A3329">
        <v>866</v>
      </c>
      <c r="B3329" s="30">
        <v>2</v>
      </c>
      <c r="C3329" s="30" t="s">
        <v>0</v>
      </c>
      <c r="D3329" s="30" t="s">
        <v>9</v>
      </c>
      <c r="E3329" s="30">
        <v>51</v>
      </c>
      <c r="F3329" s="30">
        <v>49</v>
      </c>
      <c r="G3329" s="30" t="s">
        <v>3729</v>
      </c>
      <c r="H3329" s="30" t="s">
        <v>587</v>
      </c>
      <c r="I3329" s="30">
        <v>1</v>
      </c>
      <c r="J3329" s="30">
        <v>0</v>
      </c>
      <c r="K3329" s="30">
        <v>0</v>
      </c>
      <c r="L3329" s="30">
        <v>0</v>
      </c>
      <c r="M3329" s="30" t="s">
        <v>744</v>
      </c>
      <c r="N3329" s="30" t="s">
        <v>589</v>
      </c>
      <c r="O3329" s="22">
        <v>0</v>
      </c>
      <c r="P3329" s="22">
        <v>1</v>
      </c>
      <c r="Q3329" s="22">
        <v>0</v>
      </c>
      <c r="R3329">
        <f>IFERROR(IF(I3329=1,VLOOKUP(F3329,Lookup!$A$2:$B$15,2,FALSE),0),0.5)</f>
        <v>0.5</v>
      </c>
      <c r="S3329">
        <f>IF(K3329=1,1,IFERROR(IF(H3329="pass",VLOOKUP(F3329,[1]Lookup!$D$2:$E$26,2,FALSE),0),1.6))</f>
        <v>0</v>
      </c>
      <c r="T3329" s="6">
        <v>0</v>
      </c>
      <c r="U3329" s="6">
        <f t="shared" si="51"/>
        <v>0.5</v>
      </c>
      <c r="V3329" t="s">
        <v>544</v>
      </c>
    </row>
    <row r="3330" spans="1:22" hidden="1">
      <c r="A3330">
        <v>867</v>
      </c>
      <c r="B3330" s="30">
        <v>2</v>
      </c>
      <c r="C3330" s="30" t="s">
        <v>0</v>
      </c>
      <c r="D3330" s="30" t="s">
        <v>9</v>
      </c>
      <c r="E3330" s="30">
        <v>50</v>
      </c>
      <c r="F3330" s="30">
        <v>50</v>
      </c>
      <c r="G3330" s="30" t="s">
        <v>3730</v>
      </c>
      <c r="H3330" s="30" t="s">
        <v>587</v>
      </c>
      <c r="I3330" s="30">
        <v>1</v>
      </c>
      <c r="J3330" s="30">
        <v>0</v>
      </c>
      <c r="K3330" s="30">
        <v>0</v>
      </c>
      <c r="L3330" s="30">
        <v>0</v>
      </c>
      <c r="M3330" s="30" t="s">
        <v>775</v>
      </c>
      <c r="N3330" s="30" t="s">
        <v>589</v>
      </c>
      <c r="O3330" s="22">
        <v>0</v>
      </c>
      <c r="P3330" s="22">
        <v>1</v>
      </c>
      <c r="Q3330" s="22">
        <v>0</v>
      </c>
      <c r="R3330">
        <f>IFERROR(IF(I3330=1,VLOOKUP(F3330,Lookup!$A$2:$B$15,2,FALSE),0),0.5)</f>
        <v>0.5</v>
      </c>
      <c r="S3330">
        <f>IF(K3330=1,1,IFERROR(IF(H3330="pass",VLOOKUP(F3330,[1]Lookup!$D$2:$E$26,2,FALSE),0),1.6))</f>
        <v>0</v>
      </c>
      <c r="T3330" s="6">
        <v>0</v>
      </c>
      <c r="U3330" s="6">
        <f t="shared" si="51"/>
        <v>0.5</v>
      </c>
      <c r="V3330" t="s">
        <v>399</v>
      </c>
    </row>
    <row r="3331" spans="1:22" hidden="1">
      <c r="A3331">
        <v>868</v>
      </c>
      <c r="B3331" s="30">
        <v>2</v>
      </c>
      <c r="C3331" s="30" t="s">
        <v>0</v>
      </c>
      <c r="D3331" s="30" t="s">
        <v>9</v>
      </c>
      <c r="E3331" s="30">
        <v>41</v>
      </c>
      <c r="F3331" s="30">
        <v>59</v>
      </c>
      <c r="G3331" s="30" t="s">
        <v>3731</v>
      </c>
      <c r="H3331" s="30" t="s">
        <v>587</v>
      </c>
      <c r="I3331" s="30">
        <v>1</v>
      </c>
      <c r="J3331" s="30">
        <v>0</v>
      </c>
      <c r="K3331" s="30">
        <v>0</v>
      </c>
      <c r="L3331" s="30">
        <v>0</v>
      </c>
      <c r="M3331" s="30" t="s">
        <v>775</v>
      </c>
      <c r="N3331" s="30" t="s">
        <v>589</v>
      </c>
      <c r="O3331" s="22">
        <v>0</v>
      </c>
      <c r="P3331" s="22">
        <v>1</v>
      </c>
      <c r="Q3331" s="22">
        <v>0</v>
      </c>
      <c r="R3331">
        <f>IFERROR(IF(I3331=1,VLOOKUP(F3331,Lookup!$A$2:$B$15,2,FALSE),0),0.5)</f>
        <v>0.5</v>
      </c>
      <c r="S3331">
        <f>IF(K3331=1,1,IFERROR(IF(H3331="pass",VLOOKUP(F3331,[1]Lookup!$D$2:$E$26,2,FALSE),0),1.6))</f>
        <v>0</v>
      </c>
      <c r="T3331" s="6">
        <v>0</v>
      </c>
      <c r="U3331" s="6">
        <f t="shared" ref="U3331:U3394" si="52">R3331+IF(S3331&gt;=3.2,S3331,IF(AND(S3331&lt;3.2,S3331&gt;=1.8),S3331*0.66+T3331*0.34,T3331))+K3331*0.4735*2</f>
        <v>0.5</v>
      </c>
      <c r="V3331" t="s">
        <v>399</v>
      </c>
    </row>
    <row r="3332" spans="1:22" hidden="1">
      <c r="A3332">
        <v>869</v>
      </c>
      <c r="B3332" s="30">
        <v>2</v>
      </c>
      <c r="C3332" s="30" t="s">
        <v>0</v>
      </c>
      <c r="D3332" s="30" t="s">
        <v>9</v>
      </c>
      <c r="E3332" s="30">
        <v>32</v>
      </c>
      <c r="F3332" s="30">
        <v>68</v>
      </c>
      <c r="G3332" s="30" t="s">
        <v>3732</v>
      </c>
      <c r="H3332" s="30" t="s">
        <v>587</v>
      </c>
      <c r="I3332" s="30">
        <v>1</v>
      </c>
      <c r="J3332" s="30">
        <v>0</v>
      </c>
      <c r="K3332" s="30">
        <v>0</v>
      </c>
      <c r="L3332" s="30">
        <v>0</v>
      </c>
      <c r="M3332" s="30" t="s">
        <v>769</v>
      </c>
      <c r="N3332" s="30" t="s">
        <v>589</v>
      </c>
      <c r="O3332" s="22">
        <v>0</v>
      </c>
      <c r="P3332" s="22">
        <v>1</v>
      </c>
      <c r="Q3332" s="22">
        <v>0</v>
      </c>
      <c r="R3332">
        <f>IFERROR(IF(I3332=1,VLOOKUP(F3332,Lookup!$A$2:$B$15,2,FALSE),0),0.5)</f>
        <v>0.5</v>
      </c>
      <c r="S3332">
        <f>IF(K3332=1,1,IFERROR(IF(H3332="pass",VLOOKUP(F3332,[1]Lookup!$D$2:$E$26,2,FALSE),0),1.6))</f>
        <v>0</v>
      </c>
      <c r="T3332" s="6">
        <v>0</v>
      </c>
      <c r="U3332" s="6">
        <f t="shared" si="52"/>
        <v>0.5</v>
      </c>
      <c r="V3332" t="s">
        <v>510</v>
      </c>
    </row>
    <row r="3333" spans="1:22" hidden="1">
      <c r="A3333">
        <v>874</v>
      </c>
      <c r="B3333" s="30">
        <v>2</v>
      </c>
      <c r="C3333" s="30" t="s">
        <v>9</v>
      </c>
      <c r="D3333" s="30" t="s">
        <v>0</v>
      </c>
      <c r="E3333" s="30">
        <v>69</v>
      </c>
      <c r="F3333" s="30">
        <v>31</v>
      </c>
      <c r="G3333" s="30" t="s">
        <v>3737</v>
      </c>
      <c r="H3333" s="30" t="s">
        <v>2866</v>
      </c>
      <c r="I3333" s="30">
        <v>0</v>
      </c>
      <c r="J3333" s="30">
        <v>1</v>
      </c>
      <c r="K3333" s="30">
        <v>0</v>
      </c>
      <c r="L3333" s="30">
        <v>0</v>
      </c>
      <c r="M3333" s="30" t="s">
        <v>1046</v>
      </c>
      <c r="N3333" s="30" t="s">
        <v>589</v>
      </c>
      <c r="O3333" s="22">
        <v>0</v>
      </c>
      <c r="P3333" s="22">
        <v>0</v>
      </c>
      <c r="Q3333" s="22">
        <v>0</v>
      </c>
      <c r="R3333">
        <f>IFERROR(IF(I3333=1,VLOOKUP(F3333,Lookup!$A$2:$B$15,2,FALSE),0),0.5)</f>
        <v>0</v>
      </c>
      <c r="S3333">
        <f>IF(K3333=1,1,IFERROR(IF(H3333="pass",VLOOKUP(F3333,[1]Lookup!$D$2:$E$26,2,FALSE),0),1.6))</f>
        <v>0</v>
      </c>
      <c r="T3333" s="6">
        <v>0</v>
      </c>
      <c r="U3333" s="6">
        <f t="shared" si="52"/>
        <v>0</v>
      </c>
      <c r="V3333" t="s">
        <v>514</v>
      </c>
    </row>
    <row r="3334" spans="1:22" hidden="1">
      <c r="A3334">
        <v>875</v>
      </c>
      <c r="B3334" s="30">
        <v>2</v>
      </c>
      <c r="C3334" s="30" t="s">
        <v>9</v>
      </c>
      <c r="D3334" s="30" t="s">
        <v>0</v>
      </c>
      <c r="E3334" s="30">
        <v>97</v>
      </c>
      <c r="F3334" s="30">
        <v>3</v>
      </c>
      <c r="G3334" s="30" t="s">
        <v>3738</v>
      </c>
      <c r="H3334" s="30" t="s">
        <v>587</v>
      </c>
      <c r="I3334" s="30">
        <v>1</v>
      </c>
      <c r="J3334" s="30">
        <v>0</v>
      </c>
      <c r="K3334" s="30">
        <v>0</v>
      </c>
      <c r="L3334" s="30">
        <v>0</v>
      </c>
      <c r="M3334" s="30" t="s">
        <v>1023</v>
      </c>
      <c r="N3334" s="30" t="s">
        <v>589</v>
      </c>
      <c r="O3334" s="22">
        <v>0</v>
      </c>
      <c r="P3334" s="22">
        <v>1</v>
      </c>
      <c r="Q3334" s="22">
        <v>0</v>
      </c>
      <c r="R3334">
        <f>IFERROR(IF(I3334=1,VLOOKUP(F3334,Lookup!$A$2:$B$15,2,FALSE),0),0.5)</f>
        <v>0.5</v>
      </c>
      <c r="S3334">
        <f>IF(K3334=1,1,IFERROR(IF(H3334="pass",VLOOKUP(F3334,[1]Lookup!$D$2:$E$26,2,FALSE),0),1.6))</f>
        <v>0</v>
      </c>
      <c r="T3334" s="6">
        <v>0</v>
      </c>
      <c r="U3334" s="6">
        <f t="shared" si="52"/>
        <v>0.5</v>
      </c>
      <c r="V3334" t="s">
        <v>57</v>
      </c>
    </row>
    <row r="3335" spans="1:22" hidden="1">
      <c r="A3335">
        <v>877</v>
      </c>
      <c r="B3335" s="30">
        <v>2</v>
      </c>
      <c r="C3335" s="30" t="s">
        <v>0</v>
      </c>
      <c r="D3335" s="30" t="s">
        <v>9</v>
      </c>
      <c r="E3335" s="30">
        <v>67</v>
      </c>
      <c r="F3335" s="30">
        <v>33</v>
      </c>
      <c r="G3335" s="30" t="s">
        <v>3741</v>
      </c>
      <c r="H3335" s="30" t="s">
        <v>587</v>
      </c>
      <c r="I3335" s="30">
        <v>1</v>
      </c>
      <c r="J3335" s="30">
        <v>0</v>
      </c>
      <c r="K3335" s="30">
        <v>0</v>
      </c>
      <c r="L3335" s="30">
        <v>0</v>
      </c>
      <c r="M3335" s="30" t="s">
        <v>744</v>
      </c>
      <c r="N3335" s="30" t="s">
        <v>589</v>
      </c>
      <c r="O3335" s="22">
        <v>0</v>
      </c>
      <c r="P3335" s="22">
        <v>1</v>
      </c>
      <c r="Q3335" s="22">
        <v>0</v>
      </c>
      <c r="R3335">
        <f>IFERROR(IF(I3335=1,VLOOKUP(F3335,Lookup!$A$2:$B$15,2,FALSE),0),0.5)</f>
        <v>0.5</v>
      </c>
      <c r="S3335">
        <f>IF(K3335=1,1,IFERROR(IF(H3335="pass",VLOOKUP(F3335,[1]Lookup!$D$2:$E$26,2,FALSE),0),1.6))</f>
        <v>0</v>
      </c>
      <c r="T3335" s="6">
        <v>0</v>
      </c>
      <c r="U3335" s="6">
        <f t="shared" si="52"/>
        <v>0.5</v>
      </c>
      <c r="V3335" t="s">
        <v>544</v>
      </c>
    </row>
    <row r="3336" spans="1:22" hidden="1">
      <c r="A3336">
        <v>879</v>
      </c>
      <c r="B3336" s="30">
        <v>2</v>
      </c>
      <c r="C3336" s="30" t="s">
        <v>0</v>
      </c>
      <c r="D3336" s="30" t="s">
        <v>9</v>
      </c>
      <c r="E3336" s="30">
        <v>60</v>
      </c>
      <c r="F3336" s="30">
        <v>40</v>
      </c>
      <c r="G3336" s="30" t="s">
        <v>3743</v>
      </c>
      <c r="H3336" s="30" t="s">
        <v>587</v>
      </c>
      <c r="I3336" s="30">
        <v>1</v>
      </c>
      <c r="J3336" s="30">
        <v>0</v>
      </c>
      <c r="K3336" s="30">
        <v>0</v>
      </c>
      <c r="L3336" s="30">
        <v>0</v>
      </c>
      <c r="M3336" s="30" t="s">
        <v>744</v>
      </c>
      <c r="N3336" s="30" t="s">
        <v>589</v>
      </c>
      <c r="O3336" s="22">
        <v>0</v>
      </c>
      <c r="P3336" s="22">
        <v>1</v>
      </c>
      <c r="Q3336" s="22">
        <v>0</v>
      </c>
      <c r="R3336">
        <f>IFERROR(IF(I3336=1,VLOOKUP(F3336,Lookup!$A$2:$B$15,2,FALSE),0),0.5)</f>
        <v>0.5</v>
      </c>
      <c r="S3336">
        <f>IF(K3336=1,1,IFERROR(IF(H3336="pass",VLOOKUP(F3336,[1]Lookup!$D$2:$E$26,2,FALSE),0),1.6))</f>
        <v>0</v>
      </c>
      <c r="T3336" s="6">
        <v>0</v>
      </c>
      <c r="U3336" s="6">
        <f t="shared" si="52"/>
        <v>0.5</v>
      </c>
      <c r="V3336" t="s">
        <v>544</v>
      </c>
    </row>
    <row r="3337" spans="1:22" hidden="1">
      <c r="A3337">
        <v>880</v>
      </c>
      <c r="B3337" s="30">
        <v>2</v>
      </c>
      <c r="C3337" s="30" t="s">
        <v>9</v>
      </c>
      <c r="D3337" s="30" t="s">
        <v>0</v>
      </c>
      <c r="E3337" s="30">
        <v>89</v>
      </c>
      <c r="F3337" s="30">
        <v>11</v>
      </c>
      <c r="G3337" s="30" t="s">
        <v>3744</v>
      </c>
      <c r="H3337" s="30" t="s">
        <v>587</v>
      </c>
      <c r="I3337" s="30">
        <v>1</v>
      </c>
      <c r="J3337" s="30">
        <v>0</v>
      </c>
      <c r="K3337" s="30">
        <v>0</v>
      </c>
      <c r="L3337" s="30">
        <v>0</v>
      </c>
      <c r="M3337" s="30" t="s">
        <v>1095</v>
      </c>
      <c r="N3337" s="30" t="s">
        <v>589</v>
      </c>
      <c r="O3337" s="22">
        <v>0</v>
      </c>
      <c r="P3337" s="22">
        <v>1</v>
      </c>
      <c r="Q3337" s="22">
        <v>0</v>
      </c>
      <c r="R3337">
        <f>IFERROR(IF(I3337=1,VLOOKUP(F3337,Lookup!$A$2:$B$15,2,FALSE),0),0.5)</f>
        <v>0.5</v>
      </c>
      <c r="S3337">
        <f>IF(K3337=1,1,IFERROR(IF(H3337="pass",VLOOKUP(F3337,[1]Lookup!$D$2:$E$26,2,FALSE),0),1.6))</f>
        <v>0</v>
      </c>
      <c r="T3337" s="6">
        <v>0</v>
      </c>
      <c r="U3337" s="6">
        <f t="shared" si="52"/>
        <v>0.5</v>
      </c>
      <c r="V3337" t="s">
        <v>477</v>
      </c>
    </row>
    <row r="3338" spans="1:22" hidden="1">
      <c r="A3338">
        <v>882</v>
      </c>
      <c r="B3338" s="30">
        <v>2</v>
      </c>
      <c r="C3338" s="30" t="s">
        <v>9</v>
      </c>
      <c r="D3338" s="30" t="s">
        <v>0</v>
      </c>
      <c r="E3338" s="30">
        <v>74</v>
      </c>
      <c r="F3338" s="30">
        <v>26</v>
      </c>
      <c r="G3338" s="30" t="s">
        <v>3746</v>
      </c>
      <c r="H3338" s="30" t="s">
        <v>587</v>
      </c>
      <c r="I3338" s="30">
        <v>1</v>
      </c>
      <c r="J3338" s="30">
        <v>0</v>
      </c>
      <c r="K3338" s="30">
        <v>0</v>
      </c>
      <c r="L3338" s="30">
        <v>0</v>
      </c>
      <c r="M3338" s="30" t="s">
        <v>1023</v>
      </c>
      <c r="N3338" s="30" t="s">
        <v>589</v>
      </c>
      <c r="O3338" s="22">
        <v>0</v>
      </c>
      <c r="P3338" s="22">
        <v>1</v>
      </c>
      <c r="Q3338" s="22">
        <v>0</v>
      </c>
      <c r="R3338">
        <f>IFERROR(IF(I3338=1,VLOOKUP(F3338,Lookup!$A$2:$B$15,2,FALSE),0),0.5)</f>
        <v>0.5</v>
      </c>
      <c r="S3338">
        <f>IF(K3338=1,1,IFERROR(IF(H3338="pass",VLOOKUP(F3338,[1]Lookup!$D$2:$E$26,2,FALSE),0),1.6))</f>
        <v>0</v>
      </c>
      <c r="T3338" s="6">
        <v>0</v>
      </c>
      <c r="U3338" s="6">
        <f t="shared" si="52"/>
        <v>0.5</v>
      </c>
      <c r="V3338" t="s">
        <v>57</v>
      </c>
    </row>
    <row r="3339" spans="1:22" hidden="1">
      <c r="A3339">
        <v>887</v>
      </c>
      <c r="B3339" s="30">
        <v>2</v>
      </c>
      <c r="C3339" s="30" t="s">
        <v>0</v>
      </c>
      <c r="D3339" s="30" t="s">
        <v>9</v>
      </c>
      <c r="E3339" s="30">
        <v>72</v>
      </c>
      <c r="F3339" s="30">
        <v>28</v>
      </c>
      <c r="G3339" s="30" t="s">
        <v>3751</v>
      </c>
      <c r="H3339" s="30" t="s">
        <v>587</v>
      </c>
      <c r="I3339" s="30">
        <v>1</v>
      </c>
      <c r="J3339" s="30">
        <v>0</v>
      </c>
      <c r="K3339" s="30">
        <v>0</v>
      </c>
      <c r="L3339" s="30">
        <v>0</v>
      </c>
      <c r="M3339" s="30" t="s">
        <v>775</v>
      </c>
      <c r="N3339" s="30" t="s">
        <v>589</v>
      </c>
      <c r="O3339" s="22">
        <v>0</v>
      </c>
      <c r="P3339" s="22">
        <v>1</v>
      </c>
      <c r="Q3339" s="22">
        <v>0</v>
      </c>
      <c r="R3339">
        <f>IFERROR(IF(I3339=1,VLOOKUP(F3339,Lookup!$A$2:$B$15,2,FALSE),0),0.5)</f>
        <v>0.5</v>
      </c>
      <c r="S3339">
        <f>IF(K3339=1,1,IFERROR(IF(H3339="pass",VLOOKUP(F3339,[1]Lookup!$D$2:$E$26,2,FALSE),0),1.6))</f>
        <v>0</v>
      </c>
      <c r="T3339" s="6">
        <v>0</v>
      </c>
      <c r="U3339" s="6">
        <f t="shared" si="52"/>
        <v>0.5</v>
      </c>
      <c r="V3339" t="s">
        <v>399</v>
      </c>
    </row>
    <row r="3340" spans="1:22" hidden="1">
      <c r="A3340">
        <v>888</v>
      </c>
      <c r="B3340" s="30">
        <v>2</v>
      </c>
      <c r="C3340" s="30" t="s">
        <v>0</v>
      </c>
      <c r="D3340" s="30" t="s">
        <v>9</v>
      </c>
      <c r="E3340" s="30">
        <v>51</v>
      </c>
      <c r="F3340" s="30">
        <v>49</v>
      </c>
      <c r="G3340" s="30" t="s">
        <v>3752</v>
      </c>
      <c r="H3340" s="30" t="s">
        <v>587</v>
      </c>
      <c r="I3340" s="30">
        <v>1</v>
      </c>
      <c r="J3340" s="30">
        <v>0</v>
      </c>
      <c r="K3340" s="30">
        <v>0</v>
      </c>
      <c r="L3340" s="30">
        <v>0</v>
      </c>
      <c r="M3340" s="30" t="s">
        <v>769</v>
      </c>
      <c r="N3340" s="30" t="s">
        <v>589</v>
      </c>
      <c r="O3340" s="22">
        <v>0</v>
      </c>
      <c r="P3340" s="22">
        <v>1</v>
      </c>
      <c r="Q3340" s="22">
        <v>0</v>
      </c>
      <c r="R3340">
        <f>IFERROR(IF(I3340=1,VLOOKUP(F3340,Lookup!$A$2:$B$15,2,FALSE),0),0.5)</f>
        <v>0.5</v>
      </c>
      <c r="S3340">
        <f>IF(K3340=1,1,IFERROR(IF(H3340="pass",VLOOKUP(F3340,[1]Lookup!$D$2:$E$26,2,FALSE),0),1.6))</f>
        <v>0</v>
      </c>
      <c r="T3340" s="6">
        <v>0</v>
      </c>
      <c r="U3340" s="6">
        <f t="shared" si="52"/>
        <v>0.5</v>
      </c>
      <c r="V3340" t="s">
        <v>510</v>
      </c>
    </row>
    <row r="3341" spans="1:22" hidden="1">
      <c r="A3341">
        <v>891</v>
      </c>
      <c r="B3341" s="30">
        <v>2</v>
      </c>
      <c r="C3341" s="30" t="s">
        <v>0</v>
      </c>
      <c r="D3341" s="30" t="s">
        <v>9</v>
      </c>
      <c r="E3341" s="30">
        <v>20</v>
      </c>
      <c r="F3341" s="30">
        <v>80</v>
      </c>
      <c r="G3341" s="30" t="s">
        <v>3755</v>
      </c>
      <c r="H3341" s="30" t="s">
        <v>587</v>
      </c>
      <c r="I3341" s="30">
        <v>1</v>
      </c>
      <c r="J3341" s="30">
        <v>0</v>
      </c>
      <c r="K3341" s="30">
        <v>0</v>
      </c>
      <c r="L3341" s="30">
        <v>0</v>
      </c>
      <c r="M3341" s="30" t="s">
        <v>769</v>
      </c>
      <c r="N3341" s="30" t="s">
        <v>589</v>
      </c>
      <c r="O3341" s="22">
        <v>0</v>
      </c>
      <c r="P3341" s="22">
        <v>1</v>
      </c>
      <c r="Q3341" s="22">
        <v>0</v>
      </c>
      <c r="R3341">
        <f>IFERROR(IF(I3341=1,VLOOKUP(F3341,Lookup!$A$2:$B$15,2,FALSE),0),0.5)</f>
        <v>0.5</v>
      </c>
      <c r="S3341">
        <f>IF(K3341=1,1,IFERROR(IF(H3341="pass",VLOOKUP(F3341,[1]Lookup!$D$2:$E$26,2,FALSE),0),1.6))</f>
        <v>0</v>
      </c>
      <c r="T3341" s="6">
        <v>0</v>
      </c>
      <c r="U3341" s="6">
        <f t="shared" si="52"/>
        <v>0.5</v>
      </c>
      <c r="V3341" t="s">
        <v>510</v>
      </c>
    </row>
    <row r="3342" spans="1:22" hidden="1">
      <c r="A3342">
        <v>893</v>
      </c>
      <c r="B3342" s="30">
        <v>2</v>
      </c>
      <c r="C3342" s="30" t="s">
        <v>0</v>
      </c>
      <c r="D3342" s="30" t="s">
        <v>9</v>
      </c>
      <c r="E3342" s="30">
        <v>16</v>
      </c>
      <c r="F3342" s="30">
        <v>84</v>
      </c>
      <c r="G3342" s="30" t="s">
        <v>3757</v>
      </c>
      <c r="H3342" s="30" t="s">
        <v>2866</v>
      </c>
      <c r="I3342" s="30">
        <v>1</v>
      </c>
      <c r="J3342" s="30">
        <v>0</v>
      </c>
      <c r="K3342" s="30">
        <v>0</v>
      </c>
      <c r="L3342" s="30">
        <v>0</v>
      </c>
      <c r="M3342" s="30" t="s">
        <v>744</v>
      </c>
      <c r="N3342" s="30" t="s">
        <v>589</v>
      </c>
      <c r="O3342" s="22">
        <v>0</v>
      </c>
      <c r="P3342" s="22">
        <v>1</v>
      </c>
      <c r="Q3342" s="22">
        <v>0</v>
      </c>
      <c r="R3342">
        <f>IFERROR(IF(I3342=1,VLOOKUP(F3342,Lookup!$A$2:$B$15,2,FALSE),0),0.5)</f>
        <v>0.5</v>
      </c>
      <c r="S3342">
        <f>IF(K3342=1,1,IFERROR(IF(H3342="pass",VLOOKUP(F3342,[1]Lookup!$D$2:$E$26,2,FALSE),0),1.6))</f>
        <v>0</v>
      </c>
      <c r="T3342" s="6">
        <v>0</v>
      </c>
      <c r="U3342" s="6">
        <f t="shared" si="52"/>
        <v>0.5</v>
      </c>
      <c r="V3342" t="s">
        <v>544</v>
      </c>
    </row>
    <row r="3343" spans="1:22" hidden="1">
      <c r="A3343">
        <v>896</v>
      </c>
      <c r="B3343" s="30">
        <v>2</v>
      </c>
      <c r="C3343" s="30" t="s">
        <v>0</v>
      </c>
      <c r="D3343" s="30" t="s">
        <v>9</v>
      </c>
      <c r="E3343" s="30">
        <v>5</v>
      </c>
      <c r="F3343" s="30">
        <v>95</v>
      </c>
      <c r="G3343" s="30" t="s">
        <v>3760</v>
      </c>
      <c r="H3343" s="30" t="s">
        <v>587</v>
      </c>
      <c r="I3343" s="30">
        <v>1</v>
      </c>
      <c r="J3343" s="30">
        <v>0</v>
      </c>
      <c r="K3343" s="30">
        <v>0</v>
      </c>
      <c r="L3343" s="30">
        <v>0</v>
      </c>
      <c r="M3343" s="30" t="s">
        <v>769</v>
      </c>
      <c r="N3343" s="30" t="s">
        <v>589</v>
      </c>
      <c r="O3343" s="22">
        <v>0</v>
      </c>
      <c r="P3343" s="22">
        <v>1</v>
      </c>
      <c r="Q3343" s="22">
        <v>0</v>
      </c>
      <c r="R3343">
        <f>IFERROR(IF(I3343=1,VLOOKUP(F3343,Lookup!$A$2:$B$15,2,FALSE),0),0.5)</f>
        <v>1.4</v>
      </c>
      <c r="S3343">
        <f>IF(K3343=1,1,IFERROR(IF(H3343="pass",VLOOKUP(F3343,[1]Lookup!$D$2:$E$26,2,FALSE),0),1.6))</f>
        <v>0</v>
      </c>
      <c r="T3343" s="6">
        <v>0</v>
      </c>
      <c r="U3343" s="6">
        <f t="shared" si="52"/>
        <v>1.4</v>
      </c>
      <c r="V3343" t="s">
        <v>510</v>
      </c>
    </row>
    <row r="3344" spans="1:22" hidden="1">
      <c r="A3344">
        <v>897</v>
      </c>
      <c r="B3344" s="30">
        <v>2</v>
      </c>
      <c r="C3344" s="30" t="s">
        <v>9</v>
      </c>
      <c r="D3344" s="30" t="s">
        <v>0</v>
      </c>
      <c r="E3344" s="30">
        <v>67</v>
      </c>
      <c r="F3344" s="30">
        <v>33</v>
      </c>
      <c r="G3344" s="30" t="s">
        <v>3761</v>
      </c>
      <c r="H3344" s="30" t="s">
        <v>587</v>
      </c>
      <c r="I3344" s="30">
        <v>1</v>
      </c>
      <c r="J3344" s="30">
        <v>0</v>
      </c>
      <c r="K3344" s="30">
        <v>0</v>
      </c>
      <c r="L3344" s="30">
        <v>0</v>
      </c>
      <c r="M3344" s="30" t="s">
        <v>1023</v>
      </c>
      <c r="N3344" s="30" t="s">
        <v>589</v>
      </c>
      <c r="O3344" s="22">
        <v>0</v>
      </c>
      <c r="P3344" s="22">
        <v>1</v>
      </c>
      <c r="Q3344" s="22">
        <v>0</v>
      </c>
      <c r="R3344">
        <f>IFERROR(IF(I3344=1,VLOOKUP(F3344,Lookup!$A$2:$B$15,2,FALSE),0),0.5)</f>
        <v>0.5</v>
      </c>
      <c r="S3344">
        <f>IF(K3344=1,1,IFERROR(IF(H3344="pass",VLOOKUP(F3344,[1]Lookup!$D$2:$E$26,2,FALSE),0),1.6))</f>
        <v>0</v>
      </c>
      <c r="T3344" s="6">
        <v>0</v>
      </c>
      <c r="U3344" s="6">
        <f t="shared" si="52"/>
        <v>0.5</v>
      </c>
      <c r="V3344" t="s">
        <v>57</v>
      </c>
    </row>
    <row r="3345" spans="1:22" hidden="1">
      <c r="A3345">
        <v>901</v>
      </c>
      <c r="B3345" s="30">
        <v>2</v>
      </c>
      <c r="C3345" s="30" t="s">
        <v>9</v>
      </c>
      <c r="D3345" s="30" t="s">
        <v>0</v>
      </c>
      <c r="E3345" s="30">
        <v>20</v>
      </c>
      <c r="F3345" s="30">
        <v>80</v>
      </c>
      <c r="G3345" s="30" t="s">
        <v>3765</v>
      </c>
      <c r="H3345" s="30" t="s">
        <v>587</v>
      </c>
      <c r="I3345" s="30">
        <v>1</v>
      </c>
      <c r="J3345" s="30">
        <v>0</v>
      </c>
      <c r="K3345" s="30">
        <v>0</v>
      </c>
      <c r="L3345" s="30">
        <v>0</v>
      </c>
      <c r="M3345" s="30" t="s">
        <v>1023</v>
      </c>
      <c r="N3345" s="30" t="s">
        <v>589</v>
      </c>
      <c r="O3345" s="22">
        <v>0</v>
      </c>
      <c r="P3345" s="22">
        <v>1</v>
      </c>
      <c r="Q3345" s="22">
        <v>0</v>
      </c>
      <c r="R3345">
        <f>IFERROR(IF(I3345=1,VLOOKUP(F3345,Lookup!$A$2:$B$15,2,FALSE),0),0.5)</f>
        <v>0.5</v>
      </c>
      <c r="S3345">
        <f>IF(K3345=1,1,IFERROR(IF(H3345="pass",VLOOKUP(F3345,[1]Lookup!$D$2:$E$26,2,FALSE),0),1.6))</f>
        <v>0</v>
      </c>
      <c r="T3345" s="6">
        <v>0</v>
      </c>
      <c r="U3345" s="6">
        <f t="shared" si="52"/>
        <v>0.5</v>
      </c>
      <c r="V3345" t="s">
        <v>57</v>
      </c>
    </row>
    <row r="3346" spans="1:22" hidden="1">
      <c r="A3346">
        <v>903</v>
      </c>
      <c r="B3346" s="30">
        <v>2</v>
      </c>
      <c r="C3346" s="30" t="s">
        <v>9</v>
      </c>
      <c r="D3346" s="30" t="s">
        <v>0</v>
      </c>
      <c r="E3346" s="30">
        <v>2</v>
      </c>
      <c r="F3346" s="30">
        <v>98</v>
      </c>
      <c r="G3346" s="30" t="s">
        <v>3768</v>
      </c>
      <c r="H3346" s="30" t="s">
        <v>587</v>
      </c>
      <c r="I3346" s="30">
        <v>1</v>
      </c>
      <c r="J3346" s="30">
        <v>0</v>
      </c>
      <c r="K3346" s="30">
        <v>0</v>
      </c>
      <c r="L3346" s="30">
        <v>0</v>
      </c>
      <c r="M3346" s="30" t="s">
        <v>1095</v>
      </c>
      <c r="N3346" s="30" t="s">
        <v>589</v>
      </c>
      <c r="O3346" s="22">
        <v>0</v>
      </c>
      <c r="P3346" s="22">
        <v>1</v>
      </c>
      <c r="Q3346" s="22">
        <v>0</v>
      </c>
      <c r="R3346">
        <f>IFERROR(IF(I3346=1,VLOOKUP(F3346,Lookup!$A$2:$B$15,2,FALSE),0),0.5)</f>
        <v>2.5</v>
      </c>
      <c r="S3346">
        <f>IF(K3346=1,1,IFERROR(IF(H3346="pass",VLOOKUP(F3346,[1]Lookup!$D$2:$E$26,2,FALSE),0),1.6))</f>
        <v>0</v>
      </c>
      <c r="T3346" s="6">
        <v>0</v>
      </c>
      <c r="U3346" s="6">
        <f t="shared" si="52"/>
        <v>2.5</v>
      </c>
      <c r="V3346" t="s">
        <v>477</v>
      </c>
    </row>
    <row r="3347" spans="1:22" hidden="1">
      <c r="A3347">
        <v>905</v>
      </c>
      <c r="B3347" s="30">
        <v>2</v>
      </c>
      <c r="C3347" s="30" t="s">
        <v>0</v>
      </c>
      <c r="D3347" s="30" t="s">
        <v>9</v>
      </c>
      <c r="E3347" s="30">
        <v>69</v>
      </c>
      <c r="F3347" s="30">
        <v>31</v>
      </c>
      <c r="G3347" s="30" t="s">
        <v>3770</v>
      </c>
      <c r="H3347" s="30" t="s">
        <v>2866</v>
      </c>
      <c r="I3347" s="30">
        <v>0</v>
      </c>
      <c r="J3347" s="30">
        <v>1</v>
      </c>
      <c r="K3347" s="30">
        <v>0</v>
      </c>
      <c r="L3347" s="30">
        <v>0</v>
      </c>
      <c r="M3347" s="30" t="s">
        <v>744</v>
      </c>
      <c r="N3347" s="30" t="s">
        <v>589</v>
      </c>
      <c r="O3347" s="22">
        <v>0</v>
      </c>
      <c r="P3347" s="22">
        <v>0</v>
      </c>
      <c r="Q3347" s="22">
        <v>0</v>
      </c>
      <c r="R3347">
        <f>IFERROR(IF(I3347=1,VLOOKUP(F3347,Lookup!$A$2:$B$15,2,FALSE),0),0.5)</f>
        <v>0</v>
      </c>
      <c r="S3347">
        <f>IF(K3347=1,1,IFERROR(IF(H3347="pass",VLOOKUP(F3347,[1]Lookup!$D$2:$E$26,2,FALSE),0),1.6))</f>
        <v>0</v>
      </c>
      <c r="T3347" s="6">
        <v>0</v>
      </c>
      <c r="U3347" s="6">
        <f t="shared" si="52"/>
        <v>0</v>
      </c>
      <c r="V3347" t="s">
        <v>544</v>
      </c>
    </row>
    <row r="3348" spans="1:22" hidden="1">
      <c r="A3348">
        <v>906</v>
      </c>
      <c r="B3348" s="30">
        <v>2</v>
      </c>
      <c r="C3348" s="30" t="s">
        <v>0</v>
      </c>
      <c r="D3348" s="30" t="s">
        <v>9</v>
      </c>
      <c r="E3348" s="30">
        <v>79</v>
      </c>
      <c r="F3348" s="30">
        <v>21</v>
      </c>
      <c r="G3348" s="30" t="s">
        <v>3771</v>
      </c>
      <c r="H3348" s="30" t="s">
        <v>587</v>
      </c>
      <c r="I3348" s="30">
        <v>1</v>
      </c>
      <c r="J3348" s="30">
        <v>0</v>
      </c>
      <c r="K3348" s="30">
        <v>0</v>
      </c>
      <c r="L3348" s="30">
        <v>0</v>
      </c>
      <c r="M3348" s="30" t="s">
        <v>744</v>
      </c>
      <c r="N3348" s="30" t="s">
        <v>589</v>
      </c>
      <c r="O3348" s="22">
        <v>0</v>
      </c>
      <c r="P3348" s="22">
        <v>1</v>
      </c>
      <c r="Q3348" s="22">
        <v>0</v>
      </c>
      <c r="R3348">
        <f>IFERROR(IF(I3348=1,VLOOKUP(F3348,Lookup!$A$2:$B$15,2,FALSE),0),0.5)</f>
        <v>0.5</v>
      </c>
      <c r="S3348">
        <f>IF(K3348=1,1,IFERROR(IF(H3348="pass",VLOOKUP(F3348,[1]Lookup!$D$2:$E$26,2,FALSE),0),1.6))</f>
        <v>0</v>
      </c>
      <c r="T3348" s="6">
        <v>0</v>
      </c>
      <c r="U3348" s="6">
        <f t="shared" si="52"/>
        <v>0.5</v>
      </c>
      <c r="V3348" t="s">
        <v>544</v>
      </c>
    </row>
    <row r="3349" spans="1:22" hidden="1">
      <c r="A3349">
        <v>908</v>
      </c>
      <c r="B3349" s="30">
        <v>2</v>
      </c>
      <c r="C3349" s="30" t="s">
        <v>0</v>
      </c>
      <c r="D3349" s="30" t="s">
        <v>9</v>
      </c>
      <c r="E3349" s="30">
        <v>47</v>
      </c>
      <c r="F3349" s="30">
        <v>53</v>
      </c>
      <c r="G3349" s="30" t="s">
        <v>3773</v>
      </c>
      <c r="H3349" s="30" t="s">
        <v>587</v>
      </c>
      <c r="I3349" s="30">
        <v>1</v>
      </c>
      <c r="J3349" s="30">
        <v>0</v>
      </c>
      <c r="K3349" s="30">
        <v>0</v>
      </c>
      <c r="L3349" s="30">
        <v>0</v>
      </c>
      <c r="M3349" s="30" t="s">
        <v>775</v>
      </c>
      <c r="N3349" s="30" t="s">
        <v>589</v>
      </c>
      <c r="O3349" s="22">
        <v>0</v>
      </c>
      <c r="P3349" s="22">
        <v>1</v>
      </c>
      <c r="Q3349" s="22">
        <v>0</v>
      </c>
      <c r="R3349">
        <f>IFERROR(IF(I3349=1,VLOOKUP(F3349,Lookup!$A$2:$B$15,2,FALSE),0),0.5)</f>
        <v>0.5</v>
      </c>
      <c r="S3349">
        <f>IF(K3349=1,1,IFERROR(IF(H3349="pass",VLOOKUP(F3349,[1]Lookup!$D$2:$E$26,2,FALSE),0),1.6))</f>
        <v>0</v>
      </c>
      <c r="T3349" s="6">
        <v>0</v>
      </c>
      <c r="U3349" s="6">
        <f t="shared" si="52"/>
        <v>0.5</v>
      </c>
      <c r="V3349" t="s">
        <v>399</v>
      </c>
    </row>
    <row r="3350" spans="1:22" hidden="1">
      <c r="A3350">
        <v>910</v>
      </c>
      <c r="B3350" s="30">
        <v>2</v>
      </c>
      <c r="C3350" s="30" t="s">
        <v>9</v>
      </c>
      <c r="D3350" s="30" t="s">
        <v>0</v>
      </c>
      <c r="E3350" s="30">
        <v>74</v>
      </c>
      <c r="F3350" s="30">
        <v>26</v>
      </c>
      <c r="G3350" s="30" t="s">
        <v>3775</v>
      </c>
      <c r="H3350" s="30" t="s">
        <v>2866</v>
      </c>
      <c r="I3350" s="30">
        <v>1</v>
      </c>
      <c r="J3350" s="30">
        <v>0</v>
      </c>
      <c r="K3350" s="30">
        <v>0</v>
      </c>
      <c r="L3350" s="30">
        <v>0</v>
      </c>
      <c r="M3350" s="30" t="s">
        <v>1023</v>
      </c>
      <c r="N3350" s="30" t="s">
        <v>589</v>
      </c>
      <c r="O3350" s="22">
        <v>0</v>
      </c>
      <c r="P3350" s="22">
        <v>1</v>
      </c>
      <c r="Q3350" s="22">
        <v>0</v>
      </c>
      <c r="R3350">
        <f>IFERROR(IF(I3350=1,VLOOKUP(F3350,Lookup!$A$2:$B$15,2,FALSE),0),0.5)</f>
        <v>0.5</v>
      </c>
      <c r="S3350">
        <f>IF(K3350=1,1,IFERROR(IF(H3350="pass",VLOOKUP(F3350,[1]Lookup!$D$2:$E$26,2,FALSE),0),1.6))</f>
        <v>0</v>
      </c>
      <c r="T3350" s="6">
        <v>0</v>
      </c>
      <c r="U3350" s="6">
        <f t="shared" si="52"/>
        <v>0.5</v>
      </c>
      <c r="V3350" t="s">
        <v>57</v>
      </c>
    </row>
    <row r="3351" spans="1:22" hidden="1">
      <c r="A3351">
        <v>911</v>
      </c>
      <c r="B3351" s="30">
        <v>2</v>
      </c>
      <c r="C3351" s="30" t="s">
        <v>9</v>
      </c>
      <c r="D3351" s="30" t="s">
        <v>0</v>
      </c>
      <c r="E3351" s="30">
        <v>69</v>
      </c>
      <c r="F3351" s="30">
        <v>31</v>
      </c>
      <c r="G3351" s="30" t="s">
        <v>3776</v>
      </c>
      <c r="H3351" s="30" t="s">
        <v>587</v>
      </c>
      <c r="I3351" s="30">
        <v>1</v>
      </c>
      <c r="J3351" s="30">
        <v>0</v>
      </c>
      <c r="K3351" s="30">
        <v>0</v>
      </c>
      <c r="L3351" s="30">
        <v>0</v>
      </c>
      <c r="M3351" s="30" t="s">
        <v>1023</v>
      </c>
      <c r="N3351" s="30" t="s">
        <v>589</v>
      </c>
      <c r="O3351" s="22">
        <v>0</v>
      </c>
      <c r="P3351" s="22">
        <v>1</v>
      </c>
      <c r="Q3351" s="22">
        <v>0</v>
      </c>
      <c r="R3351">
        <f>IFERROR(IF(I3351=1,VLOOKUP(F3351,Lookup!$A$2:$B$15,2,FALSE),0),0.5)</f>
        <v>0.5</v>
      </c>
      <c r="S3351">
        <f>IF(K3351=1,1,IFERROR(IF(H3351="pass",VLOOKUP(F3351,[1]Lookup!$D$2:$E$26,2,FALSE),0),1.6))</f>
        <v>0</v>
      </c>
      <c r="T3351" s="6">
        <v>0</v>
      </c>
      <c r="U3351" s="6">
        <f t="shared" si="52"/>
        <v>0.5</v>
      </c>
      <c r="V3351" t="s">
        <v>57</v>
      </c>
    </row>
    <row r="3352" spans="1:22" hidden="1">
      <c r="A3352">
        <v>914</v>
      </c>
      <c r="B3352" s="30">
        <v>2</v>
      </c>
      <c r="C3352" s="30" t="s">
        <v>9</v>
      </c>
      <c r="D3352" s="30" t="s">
        <v>0</v>
      </c>
      <c r="E3352" s="30">
        <v>46</v>
      </c>
      <c r="F3352" s="30">
        <v>54</v>
      </c>
      <c r="G3352" s="30" t="s">
        <v>3779</v>
      </c>
      <c r="H3352" s="30" t="s">
        <v>587</v>
      </c>
      <c r="I3352" s="30">
        <v>1</v>
      </c>
      <c r="J3352" s="30">
        <v>0</v>
      </c>
      <c r="K3352" s="30">
        <v>0</v>
      </c>
      <c r="L3352" s="30">
        <v>0</v>
      </c>
      <c r="M3352" s="30" t="s">
        <v>1023</v>
      </c>
      <c r="N3352" s="30" t="s">
        <v>589</v>
      </c>
      <c r="O3352" s="22">
        <v>0</v>
      </c>
      <c r="P3352" s="22">
        <v>1</v>
      </c>
      <c r="Q3352" s="22">
        <v>0</v>
      </c>
      <c r="R3352">
        <f>IFERROR(IF(I3352=1,VLOOKUP(F3352,Lookup!$A$2:$B$15,2,FALSE),0),0.5)</f>
        <v>0.5</v>
      </c>
      <c r="S3352">
        <f>IF(K3352=1,1,IFERROR(IF(H3352="pass",VLOOKUP(F3352,[1]Lookup!$D$2:$E$26,2,FALSE),0),1.6))</f>
        <v>0</v>
      </c>
      <c r="T3352" s="6">
        <v>0</v>
      </c>
      <c r="U3352" s="6">
        <f t="shared" si="52"/>
        <v>0.5</v>
      </c>
      <c r="V3352" t="s">
        <v>57</v>
      </c>
    </row>
    <row r="3353" spans="1:22" hidden="1">
      <c r="A3353">
        <v>917</v>
      </c>
      <c r="B3353" s="30">
        <v>2</v>
      </c>
      <c r="C3353" s="30" t="s">
        <v>0</v>
      </c>
      <c r="D3353" s="30" t="s">
        <v>9</v>
      </c>
      <c r="E3353" s="30">
        <v>48</v>
      </c>
      <c r="F3353" s="30">
        <v>52</v>
      </c>
      <c r="G3353" s="30" t="s">
        <v>3782</v>
      </c>
      <c r="H3353" s="30" t="s">
        <v>2866</v>
      </c>
      <c r="I3353" s="30">
        <v>1</v>
      </c>
      <c r="J3353" s="30">
        <v>0</v>
      </c>
      <c r="K3353" s="30">
        <v>0</v>
      </c>
      <c r="L3353" s="30">
        <v>0</v>
      </c>
      <c r="M3353" s="30" t="s">
        <v>769</v>
      </c>
      <c r="N3353" s="30" t="s">
        <v>589</v>
      </c>
      <c r="O3353" s="22">
        <v>0</v>
      </c>
      <c r="P3353" s="22">
        <v>1</v>
      </c>
      <c r="Q3353" s="22">
        <v>0</v>
      </c>
      <c r="R3353">
        <f>IFERROR(IF(I3353=1,VLOOKUP(F3353,Lookup!$A$2:$B$15,2,FALSE),0),0.5)</f>
        <v>0.5</v>
      </c>
      <c r="S3353">
        <f>IF(K3353=1,1,IFERROR(IF(H3353="pass",VLOOKUP(F3353,[1]Lookup!$D$2:$E$26,2,FALSE),0),1.6))</f>
        <v>0</v>
      </c>
      <c r="T3353" s="6">
        <v>0</v>
      </c>
      <c r="U3353" s="6">
        <f t="shared" si="52"/>
        <v>0.5</v>
      </c>
      <c r="V3353" t="s">
        <v>510</v>
      </c>
    </row>
    <row r="3354" spans="1:22" hidden="1">
      <c r="A3354">
        <v>918</v>
      </c>
      <c r="B3354" s="30">
        <v>2</v>
      </c>
      <c r="C3354" s="30" t="s">
        <v>0</v>
      </c>
      <c r="D3354" s="30" t="s">
        <v>9</v>
      </c>
      <c r="E3354" s="30">
        <v>58</v>
      </c>
      <c r="F3354" s="30">
        <v>42</v>
      </c>
      <c r="G3354" s="30" t="s">
        <v>3783</v>
      </c>
      <c r="H3354" s="30" t="s">
        <v>587</v>
      </c>
      <c r="I3354" s="30">
        <v>1</v>
      </c>
      <c r="J3354" s="30">
        <v>0</v>
      </c>
      <c r="K3354" s="30">
        <v>0</v>
      </c>
      <c r="L3354" s="30">
        <v>0</v>
      </c>
      <c r="M3354" s="30" t="s">
        <v>769</v>
      </c>
      <c r="N3354" s="30" t="s">
        <v>589</v>
      </c>
      <c r="O3354" s="22">
        <v>0</v>
      </c>
      <c r="P3354" s="22">
        <v>1</v>
      </c>
      <c r="Q3354" s="22">
        <v>0</v>
      </c>
      <c r="R3354">
        <f>IFERROR(IF(I3354=1,VLOOKUP(F3354,Lookup!$A$2:$B$15,2,FALSE),0),0.5)</f>
        <v>0.5</v>
      </c>
      <c r="S3354">
        <f>IF(K3354=1,1,IFERROR(IF(H3354="pass",VLOOKUP(F3354,[1]Lookup!$D$2:$E$26,2,FALSE),0),1.6))</f>
        <v>0</v>
      </c>
      <c r="T3354" s="6">
        <v>0</v>
      </c>
      <c r="U3354" s="6">
        <f t="shared" si="52"/>
        <v>0.5</v>
      </c>
      <c r="V3354" t="s">
        <v>510</v>
      </c>
    </row>
    <row r="3355" spans="1:22" hidden="1">
      <c r="A3355">
        <v>921</v>
      </c>
      <c r="B3355" s="30">
        <v>2</v>
      </c>
      <c r="C3355" s="30" t="s">
        <v>9</v>
      </c>
      <c r="D3355" s="30" t="s">
        <v>0</v>
      </c>
      <c r="E3355" s="30">
        <v>75</v>
      </c>
      <c r="F3355" s="30">
        <v>25</v>
      </c>
      <c r="G3355" s="30" t="s">
        <v>3786</v>
      </c>
      <c r="H3355" s="30" t="s">
        <v>587</v>
      </c>
      <c r="I3355" s="30">
        <v>1</v>
      </c>
      <c r="J3355" s="30">
        <v>0</v>
      </c>
      <c r="K3355" s="30">
        <v>0</v>
      </c>
      <c r="L3355" s="30">
        <v>0</v>
      </c>
      <c r="M3355" s="30" t="s">
        <v>1030</v>
      </c>
      <c r="N3355" s="30" t="s">
        <v>589</v>
      </c>
      <c r="O3355" s="22">
        <v>0</v>
      </c>
      <c r="P3355" s="22">
        <v>1</v>
      </c>
      <c r="Q3355" s="22">
        <v>0</v>
      </c>
      <c r="R3355">
        <f>IFERROR(IF(I3355=1,VLOOKUP(F3355,Lookup!$A$2:$B$15,2,FALSE),0),0.5)</f>
        <v>0.5</v>
      </c>
      <c r="S3355">
        <f>IF(K3355=1,1,IFERROR(IF(H3355="pass",VLOOKUP(F3355,[1]Lookup!$D$2:$E$26,2,FALSE),0),1.6))</f>
        <v>0</v>
      </c>
      <c r="T3355" s="6">
        <v>0</v>
      </c>
      <c r="U3355" s="6">
        <f t="shared" si="52"/>
        <v>0.5</v>
      </c>
      <c r="V3355" t="s">
        <v>171</v>
      </c>
    </row>
    <row r="3356" spans="1:22" hidden="1">
      <c r="A3356">
        <v>922</v>
      </c>
      <c r="B3356" s="30">
        <v>2</v>
      </c>
      <c r="C3356" s="30" t="s">
        <v>9</v>
      </c>
      <c r="D3356" s="30" t="s">
        <v>0</v>
      </c>
      <c r="E3356" s="30">
        <v>60</v>
      </c>
      <c r="F3356" s="30">
        <v>40</v>
      </c>
      <c r="G3356" s="30" t="s">
        <v>3787</v>
      </c>
      <c r="H3356" s="30" t="s">
        <v>587</v>
      </c>
      <c r="I3356" s="30">
        <v>1</v>
      </c>
      <c r="J3356" s="30">
        <v>0</v>
      </c>
      <c r="K3356" s="30">
        <v>0</v>
      </c>
      <c r="L3356" s="30">
        <v>0</v>
      </c>
      <c r="M3356" s="30" t="s">
        <v>1023</v>
      </c>
      <c r="N3356" s="30" t="s">
        <v>589</v>
      </c>
      <c r="O3356" s="22">
        <v>0</v>
      </c>
      <c r="P3356" s="22">
        <v>1</v>
      </c>
      <c r="Q3356" s="22">
        <v>0</v>
      </c>
      <c r="R3356">
        <f>IFERROR(IF(I3356=1,VLOOKUP(F3356,Lookup!$A$2:$B$15,2,FALSE),0),0.5)</f>
        <v>0.5</v>
      </c>
      <c r="S3356">
        <f>IF(K3356=1,1,IFERROR(IF(H3356="pass",VLOOKUP(F3356,[1]Lookup!$D$2:$E$26,2,FALSE),0),1.6))</f>
        <v>0</v>
      </c>
      <c r="T3356" s="6">
        <v>0</v>
      </c>
      <c r="U3356" s="6">
        <f t="shared" si="52"/>
        <v>0.5</v>
      </c>
      <c r="V3356" t="s">
        <v>57</v>
      </c>
    </row>
    <row r="3357" spans="1:22" hidden="1">
      <c r="A3357">
        <v>924</v>
      </c>
      <c r="B3357" s="30">
        <v>2</v>
      </c>
      <c r="C3357" s="30" t="s">
        <v>9</v>
      </c>
      <c r="D3357" s="30" t="s">
        <v>0</v>
      </c>
      <c r="E3357" s="30">
        <v>54</v>
      </c>
      <c r="F3357" s="30">
        <v>46</v>
      </c>
      <c r="G3357" s="30" t="s">
        <v>3789</v>
      </c>
      <c r="H3357" s="30" t="s">
        <v>587</v>
      </c>
      <c r="I3357" s="30">
        <v>0</v>
      </c>
      <c r="J3357" s="30">
        <v>1</v>
      </c>
      <c r="K3357" s="30">
        <v>0</v>
      </c>
      <c r="L3357" s="30">
        <v>0</v>
      </c>
      <c r="M3357" s="30" t="s">
        <v>3790</v>
      </c>
      <c r="N3357" s="30" t="s">
        <v>589</v>
      </c>
      <c r="O3357" s="22">
        <v>0</v>
      </c>
      <c r="P3357" s="22">
        <v>0</v>
      </c>
      <c r="Q3357" s="22">
        <v>0</v>
      </c>
      <c r="R3357">
        <f>IFERROR(IF(I3357=1,VLOOKUP(F3357,Lookup!$A$2:$B$15,2,FALSE),0),0.5)</f>
        <v>0</v>
      </c>
      <c r="S3357">
        <f>IF(K3357=1,1,IFERROR(IF(H3357="pass",VLOOKUP(F3357,[1]Lookup!$D$2:$E$26,2,FALSE),0),1.6))</f>
        <v>0</v>
      </c>
      <c r="T3357" s="6">
        <v>0</v>
      </c>
      <c r="U3357" s="6">
        <f t="shared" si="52"/>
        <v>0</v>
      </c>
      <c r="V3357" t="s">
        <v>2803</v>
      </c>
    </row>
    <row r="3358" spans="1:22" hidden="1">
      <c r="A3358">
        <v>927</v>
      </c>
      <c r="B3358" s="30">
        <v>2</v>
      </c>
      <c r="C3358" s="30" t="s">
        <v>0</v>
      </c>
      <c r="D3358" s="30" t="s">
        <v>9</v>
      </c>
      <c r="E3358" s="30">
        <v>75</v>
      </c>
      <c r="F3358" s="30">
        <v>25</v>
      </c>
      <c r="G3358" s="30" t="s">
        <v>3793</v>
      </c>
      <c r="H3358" s="30" t="s">
        <v>587</v>
      </c>
      <c r="I3358" s="30">
        <v>1</v>
      </c>
      <c r="J3358" s="30">
        <v>0</v>
      </c>
      <c r="K3358" s="30">
        <v>0</v>
      </c>
      <c r="L3358" s="30">
        <v>0</v>
      </c>
      <c r="M3358" s="30" t="s">
        <v>744</v>
      </c>
      <c r="N3358" s="30" t="s">
        <v>589</v>
      </c>
      <c r="O3358" s="22">
        <v>0</v>
      </c>
      <c r="P3358" s="22">
        <v>1</v>
      </c>
      <c r="Q3358" s="22">
        <v>0</v>
      </c>
      <c r="R3358">
        <f>IFERROR(IF(I3358=1,VLOOKUP(F3358,Lookup!$A$2:$B$15,2,FALSE),0),0.5)</f>
        <v>0.5</v>
      </c>
      <c r="S3358">
        <f>IF(K3358=1,1,IFERROR(IF(H3358="pass",VLOOKUP(F3358,[1]Lookup!$D$2:$E$26,2,FALSE),0),1.6))</f>
        <v>0</v>
      </c>
      <c r="T3358" s="6">
        <v>0</v>
      </c>
      <c r="U3358" s="6">
        <f t="shared" si="52"/>
        <v>0.5</v>
      </c>
      <c r="V3358" t="s">
        <v>544</v>
      </c>
    </row>
    <row r="3359" spans="1:22" hidden="1">
      <c r="A3359">
        <v>928</v>
      </c>
      <c r="B3359" s="30">
        <v>2</v>
      </c>
      <c r="C3359" s="30" t="s">
        <v>0</v>
      </c>
      <c r="D3359" s="30" t="s">
        <v>9</v>
      </c>
      <c r="E3359" s="30">
        <v>72</v>
      </c>
      <c r="F3359" s="30">
        <v>28</v>
      </c>
      <c r="G3359" s="30" t="s">
        <v>3794</v>
      </c>
      <c r="H3359" s="30" t="s">
        <v>2866</v>
      </c>
      <c r="I3359" s="30">
        <v>0</v>
      </c>
      <c r="J3359" s="30">
        <v>1</v>
      </c>
      <c r="K3359" s="30">
        <v>0</v>
      </c>
      <c r="L3359" s="30">
        <v>0</v>
      </c>
      <c r="M3359" s="30" t="s">
        <v>749</v>
      </c>
      <c r="N3359" s="30" t="s">
        <v>589</v>
      </c>
      <c r="O3359" s="22">
        <v>0</v>
      </c>
      <c r="P3359" s="22">
        <v>0</v>
      </c>
      <c r="Q3359" s="22">
        <v>0</v>
      </c>
      <c r="R3359">
        <f>IFERROR(IF(I3359=1,VLOOKUP(F3359,Lookup!$A$2:$B$15,2,FALSE),0),0.5)</f>
        <v>0</v>
      </c>
      <c r="S3359">
        <f>IF(K3359=1,1,IFERROR(IF(H3359="pass",VLOOKUP(F3359,[1]Lookup!$D$2:$E$26,2,FALSE),0),1.6))</f>
        <v>0</v>
      </c>
      <c r="T3359" s="6">
        <v>0</v>
      </c>
      <c r="U3359" s="6">
        <f t="shared" si="52"/>
        <v>0</v>
      </c>
      <c r="V3359" t="s">
        <v>135</v>
      </c>
    </row>
    <row r="3360" spans="1:22" hidden="1">
      <c r="A3360">
        <v>929</v>
      </c>
      <c r="B3360" s="30">
        <v>2</v>
      </c>
      <c r="C3360" s="30" t="s">
        <v>0</v>
      </c>
      <c r="D3360" s="30" t="s">
        <v>9</v>
      </c>
      <c r="E3360" s="30">
        <v>67</v>
      </c>
      <c r="F3360" s="30">
        <v>33</v>
      </c>
      <c r="G3360" s="30" t="s">
        <v>3795</v>
      </c>
      <c r="H3360" s="30" t="s">
        <v>587</v>
      </c>
      <c r="I3360" s="30">
        <v>1</v>
      </c>
      <c r="J3360" s="30">
        <v>0</v>
      </c>
      <c r="K3360" s="30">
        <v>0</v>
      </c>
      <c r="L3360" s="30">
        <v>0</v>
      </c>
      <c r="M3360" s="30" t="s">
        <v>769</v>
      </c>
      <c r="N3360" s="30" t="s">
        <v>589</v>
      </c>
      <c r="O3360" s="22">
        <v>0</v>
      </c>
      <c r="P3360" s="22">
        <v>1</v>
      </c>
      <c r="Q3360" s="22">
        <v>0</v>
      </c>
      <c r="R3360">
        <f>IFERROR(IF(I3360=1,VLOOKUP(F3360,Lookup!$A$2:$B$15,2,FALSE),0),0.5)</f>
        <v>0.5</v>
      </c>
      <c r="S3360">
        <f>IF(K3360=1,1,IFERROR(IF(H3360="pass",VLOOKUP(F3360,[1]Lookup!$D$2:$E$26,2,FALSE),0),1.6))</f>
        <v>0</v>
      </c>
      <c r="T3360" s="6">
        <v>0</v>
      </c>
      <c r="U3360" s="6">
        <f t="shared" si="52"/>
        <v>0.5</v>
      </c>
      <c r="V3360" t="s">
        <v>510</v>
      </c>
    </row>
    <row r="3361" spans="1:22" hidden="1">
      <c r="A3361">
        <v>930</v>
      </c>
      <c r="B3361" s="30">
        <v>2</v>
      </c>
      <c r="C3361" s="30" t="s">
        <v>0</v>
      </c>
      <c r="D3361" s="30" t="s">
        <v>9</v>
      </c>
      <c r="E3361" s="30">
        <v>63</v>
      </c>
      <c r="F3361" s="30">
        <v>37</v>
      </c>
      <c r="G3361" s="30" t="s">
        <v>3796</v>
      </c>
      <c r="H3361" s="30" t="s">
        <v>587</v>
      </c>
      <c r="I3361" s="30">
        <v>1</v>
      </c>
      <c r="J3361" s="30">
        <v>0</v>
      </c>
      <c r="K3361" s="30">
        <v>0</v>
      </c>
      <c r="L3361" s="30">
        <v>0</v>
      </c>
      <c r="M3361" s="30" t="s">
        <v>3717</v>
      </c>
      <c r="N3361" s="30" t="s">
        <v>589</v>
      </c>
      <c r="O3361" s="22">
        <v>0</v>
      </c>
      <c r="P3361" s="22">
        <v>1</v>
      </c>
      <c r="Q3361" s="22">
        <v>0</v>
      </c>
      <c r="R3361">
        <f>IFERROR(IF(I3361=1,VLOOKUP(F3361,Lookup!$A$2:$B$15,2,FALSE),0),0.5)</f>
        <v>0.5</v>
      </c>
      <c r="S3361">
        <f>IF(K3361=1,1,IFERROR(IF(H3361="pass",VLOOKUP(F3361,[1]Lookup!$D$2:$E$26,2,FALSE),0),1.6))</f>
        <v>0</v>
      </c>
      <c r="T3361" s="6">
        <v>0</v>
      </c>
      <c r="U3361" s="6">
        <f t="shared" si="52"/>
        <v>0.5</v>
      </c>
      <c r="V3361" t="s">
        <v>2783</v>
      </c>
    </row>
    <row r="3362" spans="1:22" hidden="1">
      <c r="A3362">
        <v>931</v>
      </c>
      <c r="B3362" s="30">
        <v>2</v>
      </c>
      <c r="C3362" s="30" t="s">
        <v>9</v>
      </c>
      <c r="D3362" s="30" t="s">
        <v>0</v>
      </c>
      <c r="E3362" s="30">
        <v>49</v>
      </c>
      <c r="F3362" s="30">
        <v>51</v>
      </c>
      <c r="G3362" s="30" t="s">
        <v>3797</v>
      </c>
      <c r="H3362" s="30" t="s">
        <v>587</v>
      </c>
      <c r="I3362" s="30">
        <v>1</v>
      </c>
      <c r="J3362" s="30">
        <v>0</v>
      </c>
      <c r="K3362" s="30">
        <v>0</v>
      </c>
      <c r="L3362" s="30">
        <v>0</v>
      </c>
      <c r="M3362" s="30" t="s">
        <v>1095</v>
      </c>
      <c r="N3362" s="30" t="s">
        <v>589</v>
      </c>
      <c r="O3362" s="22">
        <v>0</v>
      </c>
      <c r="P3362" s="22">
        <v>1</v>
      </c>
      <c r="Q3362" s="22">
        <v>0</v>
      </c>
      <c r="R3362">
        <f>IFERROR(IF(I3362=1,VLOOKUP(F3362,Lookup!$A$2:$B$15,2,FALSE),0),0.5)</f>
        <v>0.5</v>
      </c>
      <c r="S3362">
        <f>IF(K3362=1,1,IFERROR(IF(H3362="pass",VLOOKUP(F3362,[1]Lookup!$D$2:$E$26,2,FALSE),0),1.6))</f>
        <v>0</v>
      </c>
      <c r="T3362" s="6">
        <v>0</v>
      </c>
      <c r="U3362" s="6">
        <f t="shared" si="52"/>
        <v>0.5</v>
      </c>
      <c r="V3362" t="s">
        <v>477</v>
      </c>
    </row>
    <row r="3363" spans="1:22" hidden="1">
      <c r="A3363">
        <v>934</v>
      </c>
      <c r="B3363" s="30">
        <v>2</v>
      </c>
      <c r="C3363" s="30" t="s">
        <v>0</v>
      </c>
      <c r="D3363" s="30" t="s">
        <v>9</v>
      </c>
      <c r="E3363" s="30">
        <v>56</v>
      </c>
      <c r="F3363" s="30">
        <v>44</v>
      </c>
      <c r="G3363" s="30" t="s">
        <v>3800</v>
      </c>
      <c r="H3363" s="30" t="s">
        <v>587</v>
      </c>
      <c r="I3363" s="30">
        <v>0</v>
      </c>
      <c r="J3363" s="30">
        <v>1</v>
      </c>
      <c r="K3363" s="30">
        <v>0</v>
      </c>
      <c r="L3363" s="30">
        <v>0</v>
      </c>
      <c r="M3363" s="30" t="s">
        <v>775</v>
      </c>
      <c r="N3363" s="30" t="s">
        <v>589</v>
      </c>
      <c r="O3363" s="22">
        <v>0</v>
      </c>
      <c r="P3363" s="22">
        <v>0</v>
      </c>
      <c r="Q3363" s="22">
        <v>0</v>
      </c>
      <c r="R3363">
        <f>IFERROR(IF(I3363=1,VLOOKUP(F3363,Lookup!$A$2:$B$15,2,FALSE),0),0.5)</f>
        <v>0</v>
      </c>
      <c r="S3363">
        <f>IF(K3363=1,1,IFERROR(IF(H3363="pass",VLOOKUP(F3363,[1]Lookup!$D$2:$E$26,2,FALSE),0),1.6))</f>
        <v>0</v>
      </c>
      <c r="T3363" s="6">
        <v>0</v>
      </c>
      <c r="U3363" s="6">
        <f t="shared" si="52"/>
        <v>0</v>
      </c>
      <c r="V3363" t="s">
        <v>399</v>
      </c>
    </row>
    <row r="3364" spans="1:22" hidden="1">
      <c r="A3364">
        <v>936</v>
      </c>
      <c r="B3364" s="30">
        <v>2</v>
      </c>
      <c r="C3364" s="30" t="s">
        <v>0</v>
      </c>
      <c r="D3364" s="30" t="s">
        <v>9</v>
      </c>
      <c r="E3364" s="30">
        <v>17</v>
      </c>
      <c r="F3364" s="30">
        <v>83</v>
      </c>
      <c r="G3364" s="30" t="s">
        <v>3802</v>
      </c>
      <c r="H3364" s="30" t="s">
        <v>587</v>
      </c>
      <c r="I3364" s="30">
        <v>1</v>
      </c>
      <c r="J3364" s="30">
        <v>0</v>
      </c>
      <c r="K3364" s="30">
        <v>0</v>
      </c>
      <c r="L3364" s="30">
        <v>0</v>
      </c>
      <c r="M3364" s="30" t="s">
        <v>744</v>
      </c>
      <c r="N3364" s="30" t="s">
        <v>589</v>
      </c>
      <c r="O3364" s="22">
        <v>0</v>
      </c>
      <c r="P3364" s="22">
        <v>1</v>
      </c>
      <c r="Q3364" s="22">
        <v>0</v>
      </c>
      <c r="R3364">
        <f>IFERROR(IF(I3364=1,VLOOKUP(F3364,Lookup!$A$2:$B$15,2,FALSE),0),0.5)</f>
        <v>0.5</v>
      </c>
      <c r="S3364">
        <f>IF(K3364=1,1,IFERROR(IF(H3364="pass",VLOOKUP(F3364,[1]Lookup!$D$2:$E$26,2,FALSE),0),1.6))</f>
        <v>0</v>
      </c>
      <c r="T3364" s="6">
        <v>0</v>
      </c>
      <c r="U3364" s="6">
        <f t="shared" si="52"/>
        <v>0.5</v>
      </c>
      <c r="V3364" t="s">
        <v>544</v>
      </c>
    </row>
    <row r="3365" spans="1:22" hidden="1">
      <c r="A3365">
        <v>938</v>
      </c>
      <c r="B3365" s="30">
        <v>2</v>
      </c>
      <c r="C3365" s="30" t="s">
        <v>0</v>
      </c>
      <c r="D3365" s="30" t="s">
        <v>9</v>
      </c>
      <c r="E3365" s="30">
        <v>2</v>
      </c>
      <c r="F3365" s="30">
        <v>98</v>
      </c>
      <c r="G3365" s="30" t="s">
        <v>3804</v>
      </c>
      <c r="H3365" s="30" t="s">
        <v>587</v>
      </c>
      <c r="I3365" s="30">
        <v>1</v>
      </c>
      <c r="J3365" s="30">
        <v>0</v>
      </c>
      <c r="K3365" s="30">
        <v>0</v>
      </c>
      <c r="L3365" s="30">
        <v>0</v>
      </c>
      <c r="M3365" s="30" t="s">
        <v>775</v>
      </c>
      <c r="N3365" s="30" t="s">
        <v>589</v>
      </c>
      <c r="O3365" s="22">
        <v>0</v>
      </c>
      <c r="P3365" s="22">
        <v>1</v>
      </c>
      <c r="Q3365" s="22">
        <v>0</v>
      </c>
      <c r="R3365">
        <f>IFERROR(IF(I3365=1,VLOOKUP(F3365,Lookup!$A$2:$B$15,2,FALSE),0),0.5)</f>
        <v>2.5</v>
      </c>
      <c r="S3365">
        <f>IF(K3365=1,1,IFERROR(IF(H3365="pass",VLOOKUP(F3365,[1]Lookup!$D$2:$E$26,2,FALSE),0),1.6))</f>
        <v>0</v>
      </c>
      <c r="T3365" s="6">
        <v>0</v>
      </c>
      <c r="U3365" s="6">
        <f t="shared" si="52"/>
        <v>2.5</v>
      </c>
      <c r="V3365" t="s">
        <v>399</v>
      </c>
    </row>
    <row r="3366" spans="1:22" hidden="1">
      <c r="A3366">
        <v>939</v>
      </c>
      <c r="B3366" s="30">
        <v>2</v>
      </c>
      <c r="C3366" s="30" t="s">
        <v>0</v>
      </c>
      <c r="D3366" s="30" t="s">
        <v>9</v>
      </c>
      <c r="E3366" s="30">
        <v>2</v>
      </c>
      <c r="F3366" s="30">
        <v>98</v>
      </c>
      <c r="G3366" s="30" t="s">
        <v>3805</v>
      </c>
      <c r="H3366" s="30" t="s">
        <v>2866</v>
      </c>
      <c r="I3366" s="30">
        <v>0</v>
      </c>
      <c r="J3366" s="30">
        <v>1</v>
      </c>
      <c r="K3366" s="30">
        <v>0</v>
      </c>
      <c r="L3366" s="30">
        <v>0</v>
      </c>
      <c r="M3366" s="30" t="s">
        <v>756</v>
      </c>
      <c r="N3366" s="30" t="s">
        <v>589</v>
      </c>
      <c r="O3366" s="22">
        <v>0</v>
      </c>
      <c r="P3366" s="22">
        <v>0</v>
      </c>
      <c r="Q3366" s="22">
        <v>0</v>
      </c>
      <c r="R3366">
        <f>IFERROR(IF(I3366=1,VLOOKUP(F3366,Lookup!$A$2:$B$15,2,FALSE),0),0.5)</f>
        <v>0</v>
      </c>
      <c r="S3366">
        <f>IF(K3366=1,1,IFERROR(IF(H3366="pass",VLOOKUP(F3366,[1]Lookup!$D$2:$E$26,2,FALSE),0),1.6))</f>
        <v>0</v>
      </c>
      <c r="T3366" s="6">
        <v>0</v>
      </c>
      <c r="U3366" s="6">
        <f t="shared" si="52"/>
        <v>0</v>
      </c>
      <c r="V3366" t="s">
        <v>136</v>
      </c>
    </row>
    <row r="3367" spans="1:22" hidden="1">
      <c r="A3367">
        <v>941</v>
      </c>
      <c r="B3367" s="30">
        <v>2</v>
      </c>
      <c r="C3367" s="30" t="s">
        <v>9</v>
      </c>
      <c r="D3367" s="30" t="s">
        <v>0</v>
      </c>
      <c r="E3367" s="30">
        <v>77</v>
      </c>
      <c r="F3367" s="30">
        <v>23</v>
      </c>
      <c r="G3367" s="30" t="s">
        <v>3807</v>
      </c>
      <c r="H3367" s="30" t="s">
        <v>587</v>
      </c>
      <c r="I3367" s="30">
        <v>1</v>
      </c>
      <c r="J3367" s="30">
        <v>0</v>
      </c>
      <c r="K3367" s="30">
        <v>0</v>
      </c>
      <c r="L3367" s="30">
        <v>0</v>
      </c>
      <c r="M3367" s="30" t="s">
        <v>1023</v>
      </c>
      <c r="N3367" s="30" t="s">
        <v>589</v>
      </c>
      <c r="O3367" s="22">
        <v>0</v>
      </c>
      <c r="P3367" s="22">
        <v>1</v>
      </c>
      <c r="Q3367" s="22">
        <v>0</v>
      </c>
      <c r="R3367">
        <f>IFERROR(IF(I3367=1,VLOOKUP(F3367,Lookup!$A$2:$B$15,2,FALSE),0),0.5)</f>
        <v>0.5</v>
      </c>
      <c r="S3367">
        <f>IF(K3367=1,1,IFERROR(IF(H3367="pass",VLOOKUP(F3367,[1]Lookup!$D$2:$E$26,2,FALSE),0),1.6))</f>
        <v>0</v>
      </c>
      <c r="T3367" s="6">
        <v>0</v>
      </c>
      <c r="U3367" s="6">
        <f t="shared" si="52"/>
        <v>0.5</v>
      </c>
      <c r="V3367" t="s">
        <v>57</v>
      </c>
    </row>
    <row r="3368" spans="1:22" hidden="1">
      <c r="A3368">
        <v>943</v>
      </c>
      <c r="B3368" s="30">
        <v>2</v>
      </c>
      <c r="C3368" s="30" t="s">
        <v>9</v>
      </c>
      <c r="D3368" s="30" t="s">
        <v>0</v>
      </c>
      <c r="E3368" s="30">
        <v>65</v>
      </c>
      <c r="F3368" s="30">
        <v>35</v>
      </c>
      <c r="G3368" s="30" t="s">
        <v>3809</v>
      </c>
      <c r="H3368" s="30" t="s">
        <v>587</v>
      </c>
      <c r="I3368" s="30">
        <v>1</v>
      </c>
      <c r="J3368" s="30">
        <v>0</v>
      </c>
      <c r="K3368" s="30">
        <v>0</v>
      </c>
      <c r="L3368" s="30">
        <v>0</v>
      </c>
      <c r="M3368" s="30" t="s">
        <v>1023</v>
      </c>
      <c r="N3368" s="30" t="s">
        <v>589</v>
      </c>
      <c r="O3368" s="22">
        <v>0</v>
      </c>
      <c r="P3368" s="22">
        <v>1</v>
      </c>
      <c r="Q3368" s="22">
        <v>0</v>
      </c>
      <c r="R3368">
        <f>IFERROR(IF(I3368=1,VLOOKUP(F3368,Lookup!$A$2:$B$15,2,FALSE),0),0.5)</f>
        <v>0.5</v>
      </c>
      <c r="S3368">
        <f>IF(K3368=1,1,IFERROR(IF(H3368="pass",VLOOKUP(F3368,[1]Lookup!$D$2:$E$26,2,FALSE),0),1.6))</f>
        <v>0</v>
      </c>
      <c r="T3368" s="6">
        <v>0</v>
      </c>
      <c r="U3368" s="6">
        <f t="shared" si="52"/>
        <v>0.5</v>
      </c>
      <c r="V3368" t="s">
        <v>57</v>
      </c>
    </row>
    <row r="3369" spans="1:22" hidden="1">
      <c r="A3369">
        <v>946</v>
      </c>
      <c r="B3369" s="30">
        <v>2</v>
      </c>
      <c r="C3369" s="30" t="s">
        <v>0</v>
      </c>
      <c r="D3369" s="30" t="s">
        <v>9</v>
      </c>
      <c r="E3369" s="30">
        <v>68</v>
      </c>
      <c r="F3369" s="30">
        <v>32</v>
      </c>
      <c r="G3369" s="30" t="s">
        <v>3812</v>
      </c>
      <c r="H3369" s="30" t="s">
        <v>587</v>
      </c>
      <c r="I3369" s="30">
        <v>1</v>
      </c>
      <c r="J3369" s="30">
        <v>0</v>
      </c>
      <c r="K3369" s="30">
        <v>0</v>
      </c>
      <c r="L3369" s="30">
        <v>0</v>
      </c>
      <c r="M3369" s="30" t="s">
        <v>775</v>
      </c>
      <c r="N3369" s="30" t="s">
        <v>589</v>
      </c>
      <c r="O3369" s="22">
        <v>0</v>
      </c>
      <c r="P3369" s="22">
        <v>1</v>
      </c>
      <c r="Q3369" s="22">
        <v>0</v>
      </c>
      <c r="R3369">
        <f>IFERROR(IF(I3369=1,VLOOKUP(F3369,Lookup!$A$2:$B$15,2,FALSE),0),0.5)</f>
        <v>0.5</v>
      </c>
      <c r="S3369">
        <f>IF(K3369=1,1,IFERROR(IF(H3369="pass",VLOOKUP(F3369,[1]Lookup!$D$2:$E$26,2,FALSE),0),1.6))</f>
        <v>0</v>
      </c>
      <c r="T3369" s="6">
        <v>0</v>
      </c>
      <c r="U3369" s="6">
        <f t="shared" si="52"/>
        <v>0.5</v>
      </c>
      <c r="V3369" t="s">
        <v>399</v>
      </c>
    </row>
    <row r="3370" spans="1:22" hidden="1">
      <c r="A3370">
        <v>947</v>
      </c>
      <c r="B3370" s="30">
        <v>2</v>
      </c>
      <c r="C3370" s="30" t="s">
        <v>0</v>
      </c>
      <c r="D3370" s="30" t="s">
        <v>9</v>
      </c>
      <c r="E3370" s="30">
        <v>60</v>
      </c>
      <c r="F3370" s="30">
        <v>40</v>
      </c>
      <c r="G3370" s="30" t="s">
        <v>3813</v>
      </c>
      <c r="H3370" s="30" t="s">
        <v>587</v>
      </c>
      <c r="I3370" s="30">
        <v>1</v>
      </c>
      <c r="J3370" s="30">
        <v>0</v>
      </c>
      <c r="K3370" s="30">
        <v>0</v>
      </c>
      <c r="L3370" s="30">
        <v>0</v>
      </c>
      <c r="M3370" s="30" t="s">
        <v>769</v>
      </c>
      <c r="N3370" s="30" t="s">
        <v>589</v>
      </c>
      <c r="O3370" s="22">
        <v>0</v>
      </c>
      <c r="P3370" s="22">
        <v>1</v>
      </c>
      <c r="Q3370" s="22">
        <v>0</v>
      </c>
      <c r="R3370">
        <f>IFERROR(IF(I3370=1,VLOOKUP(F3370,Lookup!$A$2:$B$15,2,FALSE),0),0.5)</f>
        <v>0.5</v>
      </c>
      <c r="S3370">
        <f>IF(K3370=1,1,IFERROR(IF(H3370="pass",VLOOKUP(F3370,[1]Lookup!$D$2:$E$26,2,FALSE),0),1.6))</f>
        <v>0</v>
      </c>
      <c r="T3370" s="6">
        <v>0</v>
      </c>
      <c r="U3370" s="6">
        <f t="shared" si="52"/>
        <v>0.5</v>
      </c>
      <c r="V3370" t="s">
        <v>510</v>
      </c>
    </row>
    <row r="3371" spans="1:22" hidden="1">
      <c r="A3371">
        <v>949</v>
      </c>
      <c r="B3371" s="30">
        <v>2</v>
      </c>
      <c r="C3371" s="30" t="s">
        <v>0</v>
      </c>
      <c r="D3371" s="30" t="s">
        <v>9</v>
      </c>
      <c r="E3371" s="30">
        <v>55</v>
      </c>
      <c r="F3371" s="30">
        <v>45</v>
      </c>
      <c r="G3371" s="30" t="s">
        <v>3815</v>
      </c>
      <c r="H3371" s="30" t="s">
        <v>587</v>
      </c>
      <c r="I3371" s="30">
        <v>1</v>
      </c>
      <c r="J3371" s="30">
        <v>0</v>
      </c>
      <c r="K3371" s="30">
        <v>0</v>
      </c>
      <c r="L3371" s="30">
        <v>0</v>
      </c>
      <c r="M3371" s="30" t="s">
        <v>775</v>
      </c>
      <c r="N3371" s="30" t="s">
        <v>589</v>
      </c>
      <c r="O3371" s="22">
        <v>0</v>
      </c>
      <c r="P3371" s="22">
        <v>1</v>
      </c>
      <c r="Q3371" s="22">
        <v>0</v>
      </c>
      <c r="R3371">
        <f>IFERROR(IF(I3371=1,VLOOKUP(F3371,Lookup!$A$2:$B$15,2,FALSE),0),0.5)</f>
        <v>0.5</v>
      </c>
      <c r="S3371">
        <f>IF(K3371=1,1,IFERROR(IF(H3371="pass",VLOOKUP(F3371,[1]Lookup!$D$2:$E$26,2,FALSE),0),1.6))</f>
        <v>0</v>
      </c>
      <c r="T3371" s="6">
        <v>0</v>
      </c>
      <c r="U3371" s="6">
        <f t="shared" si="52"/>
        <v>0.5</v>
      </c>
      <c r="V3371" t="s">
        <v>399</v>
      </c>
    </row>
    <row r="3372" spans="1:22" hidden="1">
      <c r="A3372">
        <v>950</v>
      </c>
      <c r="B3372" s="30">
        <v>2</v>
      </c>
      <c r="C3372" s="30" t="s">
        <v>0</v>
      </c>
      <c r="D3372" s="30" t="s">
        <v>9</v>
      </c>
      <c r="E3372" s="30">
        <v>46</v>
      </c>
      <c r="F3372" s="30">
        <v>54</v>
      </c>
      <c r="G3372" s="30" t="s">
        <v>3816</v>
      </c>
      <c r="H3372" s="30" t="s">
        <v>587</v>
      </c>
      <c r="I3372" s="30">
        <v>1</v>
      </c>
      <c r="J3372" s="30">
        <v>0</v>
      </c>
      <c r="K3372" s="30">
        <v>0</v>
      </c>
      <c r="L3372" s="30">
        <v>0</v>
      </c>
      <c r="M3372" s="30" t="s">
        <v>816</v>
      </c>
      <c r="N3372" s="30" t="s">
        <v>589</v>
      </c>
      <c r="O3372" s="22">
        <v>0</v>
      </c>
      <c r="P3372" s="22">
        <v>1</v>
      </c>
      <c r="Q3372" s="22">
        <v>0</v>
      </c>
      <c r="R3372">
        <f>IFERROR(IF(I3372=1,VLOOKUP(F3372,Lookup!$A$2:$B$15,2,FALSE),0),0.5)</f>
        <v>0.5</v>
      </c>
      <c r="S3372">
        <f>IF(K3372=1,1,IFERROR(IF(H3372="pass",VLOOKUP(F3372,[1]Lookup!$D$2:$E$26,2,FALSE),0),1.6))</f>
        <v>0</v>
      </c>
      <c r="T3372" s="6">
        <v>0</v>
      </c>
      <c r="U3372" s="6">
        <f t="shared" si="52"/>
        <v>0.5</v>
      </c>
      <c r="V3372" t="s">
        <v>408</v>
      </c>
    </row>
    <row r="3373" spans="1:22" hidden="1">
      <c r="A3373">
        <v>952</v>
      </c>
      <c r="B3373" s="30">
        <v>2</v>
      </c>
      <c r="C3373" s="30" t="s">
        <v>0</v>
      </c>
      <c r="D3373" s="30" t="s">
        <v>9</v>
      </c>
      <c r="E3373" s="30">
        <v>29</v>
      </c>
      <c r="F3373" s="30">
        <v>71</v>
      </c>
      <c r="G3373" s="30" t="s">
        <v>3818</v>
      </c>
      <c r="H3373" s="30" t="s">
        <v>587</v>
      </c>
      <c r="I3373" s="30">
        <v>1</v>
      </c>
      <c r="J3373" s="30">
        <v>0</v>
      </c>
      <c r="K3373" s="30">
        <v>0</v>
      </c>
      <c r="L3373" s="30">
        <v>0</v>
      </c>
      <c r="M3373" s="30" t="s">
        <v>744</v>
      </c>
      <c r="N3373" s="30" t="s">
        <v>589</v>
      </c>
      <c r="O3373" s="22">
        <v>0</v>
      </c>
      <c r="P3373" s="22">
        <v>1</v>
      </c>
      <c r="Q3373" s="22">
        <v>0</v>
      </c>
      <c r="R3373">
        <f>IFERROR(IF(I3373=1,VLOOKUP(F3373,Lookup!$A$2:$B$15,2,FALSE),0),0.5)</f>
        <v>0.5</v>
      </c>
      <c r="S3373">
        <f>IF(K3373=1,1,IFERROR(IF(H3373="pass",VLOOKUP(F3373,[1]Lookup!$D$2:$E$26,2,FALSE),0),1.6))</f>
        <v>0</v>
      </c>
      <c r="T3373" s="6">
        <v>0</v>
      </c>
      <c r="U3373" s="6">
        <f t="shared" si="52"/>
        <v>0.5</v>
      </c>
      <c r="V3373" t="s">
        <v>544</v>
      </c>
    </row>
    <row r="3374" spans="1:22" hidden="1">
      <c r="A3374">
        <v>953</v>
      </c>
      <c r="B3374" s="30">
        <v>2</v>
      </c>
      <c r="C3374" s="30" t="s">
        <v>0</v>
      </c>
      <c r="D3374" s="30" t="s">
        <v>9</v>
      </c>
      <c r="E3374" s="30">
        <v>28</v>
      </c>
      <c r="F3374" s="30">
        <v>72</v>
      </c>
      <c r="G3374" s="30" t="s">
        <v>3819</v>
      </c>
      <c r="H3374" s="30" t="s">
        <v>587</v>
      </c>
      <c r="I3374" s="30">
        <v>1</v>
      </c>
      <c r="J3374" s="30">
        <v>0</v>
      </c>
      <c r="K3374" s="30">
        <v>0</v>
      </c>
      <c r="L3374" s="30">
        <v>0</v>
      </c>
      <c r="M3374" s="30" t="s">
        <v>744</v>
      </c>
      <c r="N3374" s="30" t="s">
        <v>589</v>
      </c>
      <c r="O3374" s="22">
        <v>0</v>
      </c>
      <c r="P3374" s="22">
        <v>1</v>
      </c>
      <c r="Q3374" s="22">
        <v>0</v>
      </c>
      <c r="R3374">
        <f>IFERROR(IF(I3374=1,VLOOKUP(F3374,Lookup!$A$2:$B$15,2,FALSE),0),0.5)</f>
        <v>0.5</v>
      </c>
      <c r="S3374">
        <f>IF(K3374=1,1,IFERROR(IF(H3374="pass",VLOOKUP(F3374,[1]Lookup!$D$2:$E$26,2,FALSE),0),1.6))</f>
        <v>0</v>
      </c>
      <c r="T3374" s="6">
        <v>0</v>
      </c>
      <c r="U3374" s="6">
        <f t="shared" si="52"/>
        <v>0.5</v>
      </c>
      <c r="V3374" t="s">
        <v>544</v>
      </c>
    </row>
    <row r="3375" spans="1:22" hidden="1">
      <c r="A3375">
        <v>954</v>
      </c>
      <c r="B3375" s="30">
        <v>2</v>
      </c>
      <c r="C3375" s="30" t="s">
        <v>0</v>
      </c>
      <c r="D3375" s="30" t="s">
        <v>9</v>
      </c>
      <c r="E3375" s="30">
        <v>17</v>
      </c>
      <c r="F3375" s="30">
        <v>83</v>
      </c>
      <c r="G3375" s="30" t="s">
        <v>3820</v>
      </c>
      <c r="H3375" s="30" t="s">
        <v>587</v>
      </c>
      <c r="I3375" s="30">
        <v>1</v>
      </c>
      <c r="J3375" s="30">
        <v>0</v>
      </c>
      <c r="K3375" s="30">
        <v>0</v>
      </c>
      <c r="L3375" s="30">
        <v>0</v>
      </c>
      <c r="M3375" s="30" t="s">
        <v>769</v>
      </c>
      <c r="N3375" s="30" t="s">
        <v>589</v>
      </c>
      <c r="O3375" s="22">
        <v>0</v>
      </c>
      <c r="P3375" s="22">
        <v>1</v>
      </c>
      <c r="Q3375" s="22">
        <v>0</v>
      </c>
      <c r="R3375">
        <f>IFERROR(IF(I3375=1,VLOOKUP(F3375,Lookup!$A$2:$B$15,2,FALSE),0),0.5)</f>
        <v>0.5</v>
      </c>
      <c r="S3375">
        <f>IF(K3375=1,1,IFERROR(IF(H3375="pass",VLOOKUP(F3375,[1]Lookup!$D$2:$E$26,2,FALSE),0),1.6))</f>
        <v>0</v>
      </c>
      <c r="T3375" s="6">
        <v>0</v>
      </c>
      <c r="U3375" s="6">
        <f t="shared" si="52"/>
        <v>0.5</v>
      </c>
      <c r="V3375" t="s">
        <v>510</v>
      </c>
    </row>
    <row r="3376" spans="1:22" hidden="1">
      <c r="A3376">
        <v>956</v>
      </c>
      <c r="B3376" s="30">
        <v>2</v>
      </c>
      <c r="C3376" s="30" t="s">
        <v>0</v>
      </c>
      <c r="D3376" s="30" t="s">
        <v>9</v>
      </c>
      <c r="E3376" s="30">
        <v>12</v>
      </c>
      <c r="F3376" s="30">
        <v>88</v>
      </c>
      <c r="G3376" s="30" t="s">
        <v>3822</v>
      </c>
      <c r="H3376" s="30" t="s">
        <v>587</v>
      </c>
      <c r="I3376" s="30">
        <v>1</v>
      </c>
      <c r="J3376" s="30">
        <v>0</v>
      </c>
      <c r="K3376" s="30">
        <v>0</v>
      </c>
      <c r="L3376" s="30">
        <v>0</v>
      </c>
      <c r="M3376" s="30" t="s">
        <v>775</v>
      </c>
      <c r="N3376" s="30" t="s">
        <v>589</v>
      </c>
      <c r="O3376" s="22">
        <v>0</v>
      </c>
      <c r="P3376" s="22">
        <v>1</v>
      </c>
      <c r="Q3376" s="22">
        <v>0</v>
      </c>
      <c r="R3376">
        <f>IFERROR(IF(I3376=1,VLOOKUP(F3376,Lookup!$A$2:$B$15,2,FALSE),0),0.5)</f>
        <v>0.7</v>
      </c>
      <c r="S3376">
        <f>IF(K3376=1,1,IFERROR(IF(H3376="pass",VLOOKUP(F3376,[1]Lookup!$D$2:$E$26,2,FALSE),0),1.6))</f>
        <v>0</v>
      </c>
      <c r="T3376" s="6">
        <v>0</v>
      </c>
      <c r="U3376" s="6">
        <f t="shared" si="52"/>
        <v>0.7</v>
      </c>
      <c r="V3376" t="s">
        <v>399</v>
      </c>
    </row>
    <row r="3377" spans="1:22" hidden="1">
      <c r="A3377">
        <v>957</v>
      </c>
      <c r="B3377" s="30">
        <v>2</v>
      </c>
      <c r="C3377" s="30" t="s">
        <v>0</v>
      </c>
      <c r="D3377" s="30" t="s">
        <v>9</v>
      </c>
      <c r="E3377" s="30">
        <v>3</v>
      </c>
      <c r="F3377" s="30">
        <v>97</v>
      </c>
      <c r="G3377" s="30" t="s">
        <v>3823</v>
      </c>
      <c r="H3377" s="30" t="s">
        <v>587</v>
      </c>
      <c r="I3377" s="30">
        <v>1</v>
      </c>
      <c r="J3377" s="30">
        <v>0</v>
      </c>
      <c r="K3377" s="30">
        <v>0</v>
      </c>
      <c r="L3377" s="30">
        <v>0</v>
      </c>
      <c r="M3377" s="30" t="s">
        <v>775</v>
      </c>
      <c r="N3377" s="30" t="s">
        <v>589</v>
      </c>
      <c r="O3377" s="22">
        <v>0</v>
      </c>
      <c r="P3377" s="22">
        <v>1</v>
      </c>
      <c r="Q3377" s="22">
        <v>0</v>
      </c>
      <c r="R3377">
        <f>IFERROR(IF(I3377=1,VLOOKUP(F3377,Lookup!$A$2:$B$15,2,FALSE),0),0.5)</f>
        <v>2.1</v>
      </c>
      <c r="S3377">
        <f>IF(K3377=1,1,IFERROR(IF(H3377="pass",VLOOKUP(F3377,[1]Lookup!$D$2:$E$26,2,FALSE),0),1.6))</f>
        <v>0</v>
      </c>
      <c r="T3377" s="6">
        <v>0</v>
      </c>
      <c r="U3377" s="6">
        <f t="shared" si="52"/>
        <v>2.1</v>
      </c>
      <c r="V3377" t="s">
        <v>399</v>
      </c>
    </row>
    <row r="3378" spans="1:22" hidden="1">
      <c r="A3378">
        <v>958</v>
      </c>
      <c r="B3378" s="30">
        <v>2</v>
      </c>
      <c r="C3378" s="30" t="s">
        <v>0</v>
      </c>
      <c r="D3378" s="30" t="s">
        <v>9</v>
      </c>
      <c r="E3378" s="30">
        <v>4</v>
      </c>
      <c r="F3378" s="30">
        <v>96</v>
      </c>
      <c r="G3378" s="30" t="s">
        <v>3824</v>
      </c>
      <c r="H3378" s="30" t="s">
        <v>587</v>
      </c>
      <c r="I3378" s="30">
        <v>1</v>
      </c>
      <c r="J3378" s="30">
        <v>0</v>
      </c>
      <c r="K3378" s="30">
        <v>0</v>
      </c>
      <c r="L3378" s="30">
        <v>0</v>
      </c>
      <c r="M3378" s="30" t="s">
        <v>744</v>
      </c>
      <c r="N3378" s="30" t="s">
        <v>589</v>
      </c>
      <c r="O3378" s="22">
        <v>0</v>
      </c>
      <c r="P3378" s="22">
        <v>1</v>
      </c>
      <c r="Q3378" s="22">
        <v>0</v>
      </c>
      <c r="R3378">
        <f>IFERROR(IF(I3378=1,VLOOKUP(F3378,Lookup!$A$2:$B$15,2,FALSE),0),0.5)</f>
        <v>1.8</v>
      </c>
      <c r="S3378">
        <f>IF(K3378=1,1,IFERROR(IF(H3378="pass",VLOOKUP(F3378,[1]Lookup!$D$2:$E$26,2,FALSE),0),1.6))</f>
        <v>0</v>
      </c>
      <c r="T3378" s="6">
        <v>0</v>
      </c>
      <c r="U3378" s="6">
        <f t="shared" si="52"/>
        <v>1.8</v>
      </c>
      <c r="V3378" t="s">
        <v>544</v>
      </c>
    </row>
    <row r="3379" spans="1:22" hidden="1">
      <c r="A3379">
        <v>959</v>
      </c>
      <c r="B3379" s="30">
        <v>2</v>
      </c>
      <c r="C3379" s="30" t="s">
        <v>0</v>
      </c>
      <c r="D3379" s="30" t="s">
        <v>9</v>
      </c>
      <c r="E3379" s="30">
        <v>1</v>
      </c>
      <c r="F3379" s="30">
        <v>99</v>
      </c>
      <c r="G3379" s="30" t="s">
        <v>3825</v>
      </c>
      <c r="H3379" s="30" t="s">
        <v>587</v>
      </c>
      <c r="I3379" s="30">
        <v>1</v>
      </c>
      <c r="J3379" s="30">
        <v>0</v>
      </c>
      <c r="K3379" s="30">
        <v>0</v>
      </c>
      <c r="L3379" s="30">
        <v>0</v>
      </c>
      <c r="M3379" s="30" t="s">
        <v>775</v>
      </c>
      <c r="N3379" s="30" t="s">
        <v>589</v>
      </c>
      <c r="O3379" s="22">
        <v>0</v>
      </c>
      <c r="P3379" s="22">
        <v>1</v>
      </c>
      <c r="Q3379" s="22">
        <v>0</v>
      </c>
      <c r="R3379">
        <f>IFERROR(IF(I3379=1,VLOOKUP(F3379,Lookup!$A$2:$B$15,2,FALSE),0),0.5)</f>
        <v>3.3</v>
      </c>
      <c r="S3379">
        <f>IF(K3379=1,1,IFERROR(IF(H3379="pass",VLOOKUP(F3379,[1]Lookup!$D$2:$E$26,2,FALSE),0),1.6))</f>
        <v>0</v>
      </c>
      <c r="T3379" s="6">
        <v>0</v>
      </c>
      <c r="U3379" s="6">
        <f t="shared" si="52"/>
        <v>3.3</v>
      </c>
      <c r="V3379" t="s">
        <v>399</v>
      </c>
    </row>
    <row r="3380" spans="1:22" hidden="1">
      <c r="A3380">
        <v>964</v>
      </c>
      <c r="B3380" s="30">
        <v>2</v>
      </c>
      <c r="C3380" s="30" t="s">
        <v>9</v>
      </c>
      <c r="D3380" s="30" t="s">
        <v>0</v>
      </c>
      <c r="E3380" s="30">
        <v>32</v>
      </c>
      <c r="F3380" s="30">
        <v>68</v>
      </c>
      <c r="G3380" s="30" t="s">
        <v>3830</v>
      </c>
      <c r="H3380" s="30" t="s">
        <v>587</v>
      </c>
      <c r="I3380" s="30">
        <v>1</v>
      </c>
      <c r="J3380" s="30">
        <v>0</v>
      </c>
      <c r="K3380" s="30">
        <v>0</v>
      </c>
      <c r="L3380" s="30">
        <v>0</v>
      </c>
      <c r="M3380" s="30" t="s">
        <v>1023</v>
      </c>
      <c r="N3380" s="30" t="s">
        <v>589</v>
      </c>
      <c r="O3380" s="22">
        <v>0</v>
      </c>
      <c r="P3380" s="22">
        <v>1</v>
      </c>
      <c r="Q3380" s="22">
        <v>0</v>
      </c>
      <c r="R3380">
        <f>IFERROR(IF(I3380=1,VLOOKUP(F3380,Lookup!$A$2:$B$15,2,FALSE),0),0.5)</f>
        <v>0.5</v>
      </c>
      <c r="S3380">
        <f>IF(K3380=1,1,IFERROR(IF(H3380="pass",VLOOKUP(F3380,[1]Lookup!$D$2:$E$26,2,FALSE),0),1.6))</f>
        <v>0</v>
      </c>
      <c r="T3380" s="6">
        <v>0</v>
      </c>
      <c r="U3380" s="6">
        <f t="shared" si="52"/>
        <v>0.5</v>
      </c>
      <c r="V3380" t="s">
        <v>57</v>
      </c>
    </row>
    <row r="3381" spans="1:22" hidden="1">
      <c r="A3381">
        <v>965</v>
      </c>
      <c r="B3381" s="30">
        <v>2</v>
      </c>
      <c r="C3381" s="30" t="s">
        <v>0</v>
      </c>
      <c r="D3381" s="30" t="s">
        <v>9</v>
      </c>
      <c r="E3381" s="30">
        <v>66</v>
      </c>
      <c r="F3381" s="30">
        <v>34</v>
      </c>
      <c r="G3381" s="30" t="s">
        <v>3831</v>
      </c>
      <c r="H3381" s="30" t="s">
        <v>587</v>
      </c>
      <c r="I3381" s="30">
        <v>1</v>
      </c>
      <c r="J3381" s="30">
        <v>0</v>
      </c>
      <c r="K3381" s="30">
        <v>0</v>
      </c>
      <c r="L3381" s="30">
        <v>0</v>
      </c>
      <c r="M3381" s="30" t="s">
        <v>775</v>
      </c>
      <c r="N3381" s="30" t="s">
        <v>589</v>
      </c>
      <c r="O3381" s="22">
        <v>0</v>
      </c>
      <c r="P3381" s="22">
        <v>1</v>
      </c>
      <c r="Q3381" s="22">
        <v>0</v>
      </c>
      <c r="R3381">
        <f>IFERROR(IF(I3381=1,VLOOKUP(F3381,Lookup!$A$2:$B$15,2,FALSE),0),0.5)</f>
        <v>0.5</v>
      </c>
      <c r="S3381">
        <f>IF(K3381=1,1,IFERROR(IF(H3381="pass",VLOOKUP(F3381,[1]Lookup!$D$2:$E$26,2,FALSE),0),1.6))</f>
        <v>0</v>
      </c>
      <c r="T3381" s="6">
        <v>0</v>
      </c>
      <c r="U3381" s="6">
        <f t="shared" si="52"/>
        <v>0.5</v>
      </c>
      <c r="V3381" t="s">
        <v>399</v>
      </c>
    </row>
    <row r="3382" spans="1:22" hidden="1">
      <c r="A3382">
        <v>966</v>
      </c>
      <c r="B3382" s="30">
        <v>2</v>
      </c>
      <c r="C3382" s="30" t="s">
        <v>0</v>
      </c>
      <c r="D3382" s="30" t="s">
        <v>9</v>
      </c>
      <c r="E3382" s="30">
        <v>65</v>
      </c>
      <c r="F3382" s="30">
        <v>35</v>
      </c>
      <c r="G3382" s="30" t="s">
        <v>3832</v>
      </c>
      <c r="H3382" s="30" t="s">
        <v>587</v>
      </c>
      <c r="I3382" s="30">
        <v>1</v>
      </c>
      <c r="J3382" s="30">
        <v>0</v>
      </c>
      <c r="K3382" s="30">
        <v>0</v>
      </c>
      <c r="L3382" s="30">
        <v>0</v>
      </c>
      <c r="M3382" s="30" t="s">
        <v>775</v>
      </c>
      <c r="N3382" s="30" t="s">
        <v>589</v>
      </c>
      <c r="O3382" s="22">
        <v>0</v>
      </c>
      <c r="P3382" s="22">
        <v>1</v>
      </c>
      <c r="Q3382" s="22">
        <v>0</v>
      </c>
      <c r="R3382">
        <f>IFERROR(IF(I3382=1,VLOOKUP(F3382,Lookup!$A$2:$B$15,2,FALSE),0),0.5)</f>
        <v>0.5</v>
      </c>
      <c r="S3382">
        <f>IF(K3382=1,1,IFERROR(IF(H3382="pass",VLOOKUP(F3382,[1]Lookup!$D$2:$E$26,2,FALSE),0),1.6))</f>
        <v>0</v>
      </c>
      <c r="T3382" s="6">
        <v>0</v>
      </c>
      <c r="U3382" s="6">
        <f t="shared" si="52"/>
        <v>0.5</v>
      </c>
      <c r="V3382" t="s">
        <v>399</v>
      </c>
    </row>
    <row r="3383" spans="1:22" hidden="1">
      <c r="A3383">
        <v>968</v>
      </c>
      <c r="B3383" s="30">
        <v>2</v>
      </c>
      <c r="C3383" s="30" t="s">
        <v>0</v>
      </c>
      <c r="D3383" s="30" t="s">
        <v>9</v>
      </c>
      <c r="E3383" s="30">
        <v>57</v>
      </c>
      <c r="F3383" s="30">
        <v>43</v>
      </c>
      <c r="G3383" s="30" t="s">
        <v>3834</v>
      </c>
      <c r="H3383" s="30" t="s">
        <v>587</v>
      </c>
      <c r="I3383" s="30">
        <v>1</v>
      </c>
      <c r="J3383" s="30">
        <v>0</v>
      </c>
      <c r="K3383" s="30">
        <v>0</v>
      </c>
      <c r="L3383" s="30">
        <v>0</v>
      </c>
      <c r="M3383" s="30" t="s">
        <v>775</v>
      </c>
      <c r="N3383" s="30" t="s">
        <v>589</v>
      </c>
      <c r="O3383" s="22">
        <v>0</v>
      </c>
      <c r="P3383" s="22">
        <v>1</v>
      </c>
      <c r="Q3383" s="22">
        <v>0</v>
      </c>
      <c r="R3383">
        <f>IFERROR(IF(I3383=1,VLOOKUP(F3383,Lookup!$A$2:$B$15,2,FALSE),0),0.5)</f>
        <v>0.5</v>
      </c>
      <c r="S3383">
        <f>IF(K3383=1,1,IFERROR(IF(H3383="pass",VLOOKUP(F3383,[1]Lookup!$D$2:$E$26,2,FALSE),0),1.6))</f>
        <v>0</v>
      </c>
      <c r="T3383" s="6">
        <v>0</v>
      </c>
      <c r="U3383" s="6">
        <f t="shared" si="52"/>
        <v>0.5</v>
      </c>
      <c r="V3383" t="s">
        <v>399</v>
      </c>
    </row>
    <row r="3384" spans="1:22" hidden="1">
      <c r="A3384">
        <v>969</v>
      </c>
      <c r="B3384" s="30">
        <v>2</v>
      </c>
      <c r="C3384" s="30" t="s">
        <v>0</v>
      </c>
      <c r="D3384" s="30" t="s">
        <v>9</v>
      </c>
      <c r="E3384" s="30">
        <v>55</v>
      </c>
      <c r="F3384" s="30">
        <v>45</v>
      </c>
      <c r="G3384" s="30" t="s">
        <v>3835</v>
      </c>
      <c r="H3384" s="30" t="s">
        <v>2965</v>
      </c>
      <c r="I3384" s="30">
        <v>0</v>
      </c>
      <c r="J3384" s="30">
        <v>0</v>
      </c>
      <c r="K3384" s="30">
        <v>0</v>
      </c>
      <c r="L3384" s="30">
        <v>0</v>
      </c>
      <c r="M3384" s="30" t="s">
        <v>775</v>
      </c>
      <c r="N3384" s="30" t="s">
        <v>589</v>
      </c>
      <c r="O3384" s="22">
        <v>0</v>
      </c>
      <c r="P3384" s="22">
        <v>0</v>
      </c>
      <c r="Q3384" s="22">
        <v>0</v>
      </c>
      <c r="R3384">
        <f>IFERROR(IF(I3384=1,VLOOKUP(F3384,Lookup!$A$2:$B$15,2,FALSE),0),0.5)</f>
        <v>0</v>
      </c>
      <c r="S3384">
        <f>IF(K3384=1,1,IFERROR(IF(H3384="pass",VLOOKUP(F3384,[1]Lookup!$D$2:$E$26,2,FALSE),0),1.6))</f>
        <v>0</v>
      </c>
      <c r="T3384" s="6">
        <v>0</v>
      </c>
      <c r="U3384" s="6">
        <f t="shared" si="52"/>
        <v>0</v>
      </c>
      <c r="V3384" t="s">
        <v>399</v>
      </c>
    </row>
    <row r="3385" spans="1:22" hidden="1">
      <c r="A3385">
        <v>973</v>
      </c>
      <c r="B3385" s="30">
        <v>2</v>
      </c>
      <c r="C3385" s="30" t="s">
        <v>5</v>
      </c>
      <c r="D3385" s="30" t="s">
        <v>877</v>
      </c>
      <c r="E3385" s="30">
        <v>26</v>
      </c>
      <c r="F3385" s="30">
        <v>74</v>
      </c>
      <c r="G3385" s="30" t="s">
        <v>3840</v>
      </c>
      <c r="H3385" s="30" t="s">
        <v>587</v>
      </c>
      <c r="I3385" s="30">
        <v>1</v>
      </c>
      <c r="J3385" s="30">
        <v>0</v>
      </c>
      <c r="K3385" s="30">
        <v>0</v>
      </c>
      <c r="L3385" s="30">
        <v>0</v>
      </c>
      <c r="M3385" s="30" t="s">
        <v>2497</v>
      </c>
      <c r="N3385" s="30" t="s">
        <v>589</v>
      </c>
      <c r="O3385" s="22">
        <v>0</v>
      </c>
      <c r="P3385" s="22">
        <v>1</v>
      </c>
      <c r="Q3385" s="22">
        <v>0</v>
      </c>
      <c r="R3385">
        <f>IFERROR(IF(I3385=1,VLOOKUP(F3385,Lookup!$A$2:$B$15,2,FALSE),0),0.5)</f>
        <v>0.5</v>
      </c>
      <c r="S3385">
        <f>IF(K3385=1,1,IFERROR(IF(H3385="pass",VLOOKUP(F3385,[1]Lookup!$D$2:$E$26,2,FALSE),0),1.6))</f>
        <v>0</v>
      </c>
      <c r="T3385" s="6">
        <v>0</v>
      </c>
      <c r="U3385" s="6">
        <f t="shared" si="52"/>
        <v>0.5</v>
      </c>
      <c r="V3385" t="s">
        <v>123</v>
      </c>
    </row>
    <row r="3386" spans="1:22" hidden="1">
      <c r="A3386">
        <v>974</v>
      </c>
      <c r="B3386" s="30">
        <v>2</v>
      </c>
      <c r="C3386" s="30" t="s">
        <v>5</v>
      </c>
      <c r="D3386" s="30" t="s">
        <v>877</v>
      </c>
      <c r="E3386" s="30">
        <v>23</v>
      </c>
      <c r="F3386" s="30">
        <v>77</v>
      </c>
      <c r="G3386" s="30" t="s">
        <v>3841</v>
      </c>
      <c r="H3386" s="30" t="s">
        <v>587</v>
      </c>
      <c r="I3386" s="30">
        <v>1</v>
      </c>
      <c r="J3386" s="30">
        <v>0</v>
      </c>
      <c r="K3386" s="30">
        <v>0</v>
      </c>
      <c r="L3386" s="30">
        <v>0</v>
      </c>
      <c r="M3386" s="30" t="s">
        <v>2497</v>
      </c>
      <c r="N3386" s="30" t="s">
        <v>589</v>
      </c>
      <c r="O3386" s="22">
        <v>0</v>
      </c>
      <c r="P3386" s="22">
        <v>1</v>
      </c>
      <c r="Q3386" s="22">
        <v>0</v>
      </c>
      <c r="R3386">
        <f>IFERROR(IF(I3386=1,VLOOKUP(F3386,Lookup!$A$2:$B$15,2,FALSE),0),0.5)</f>
        <v>0.5</v>
      </c>
      <c r="S3386">
        <f>IF(K3386=1,1,IFERROR(IF(H3386="pass",VLOOKUP(F3386,[1]Lookup!$D$2:$E$26,2,FALSE),0),1.6))</f>
        <v>0</v>
      </c>
      <c r="T3386" s="6">
        <v>0</v>
      </c>
      <c r="U3386" s="6">
        <f t="shared" si="52"/>
        <v>0.5</v>
      </c>
      <c r="V3386" t="s">
        <v>123</v>
      </c>
    </row>
    <row r="3387" spans="1:22" hidden="1">
      <c r="A3387">
        <v>976</v>
      </c>
      <c r="B3387" s="30">
        <v>2</v>
      </c>
      <c r="C3387" s="30" t="s">
        <v>5</v>
      </c>
      <c r="D3387" s="30" t="s">
        <v>877</v>
      </c>
      <c r="E3387" s="30">
        <v>14</v>
      </c>
      <c r="F3387" s="30">
        <v>86</v>
      </c>
      <c r="G3387" s="30" t="s">
        <v>3843</v>
      </c>
      <c r="H3387" s="30" t="s">
        <v>587</v>
      </c>
      <c r="I3387" s="30">
        <v>1</v>
      </c>
      <c r="J3387" s="30">
        <v>0</v>
      </c>
      <c r="K3387" s="30">
        <v>0</v>
      </c>
      <c r="L3387" s="30">
        <v>0</v>
      </c>
      <c r="M3387" s="30" t="s">
        <v>2497</v>
      </c>
      <c r="N3387" s="30" t="s">
        <v>589</v>
      </c>
      <c r="O3387" s="22">
        <v>0</v>
      </c>
      <c r="P3387" s="22">
        <v>1</v>
      </c>
      <c r="Q3387" s="22">
        <v>0</v>
      </c>
      <c r="R3387">
        <f>IFERROR(IF(I3387=1,VLOOKUP(F3387,Lookup!$A$2:$B$15,2,FALSE),0),0.5)</f>
        <v>0.6</v>
      </c>
      <c r="S3387">
        <f>IF(K3387=1,1,IFERROR(IF(H3387="pass",VLOOKUP(F3387,[1]Lookup!$D$2:$E$26,2,FALSE),0),1.6))</f>
        <v>0</v>
      </c>
      <c r="T3387" s="6">
        <v>0</v>
      </c>
      <c r="U3387" s="6">
        <f t="shared" si="52"/>
        <v>0.6</v>
      </c>
      <c r="V3387" t="s">
        <v>123</v>
      </c>
    </row>
    <row r="3388" spans="1:22" hidden="1">
      <c r="A3388">
        <v>977</v>
      </c>
      <c r="B3388" s="30">
        <v>2</v>
      </c>
      <c r="C3388" s="30" t="s">
        <v>5</v>
      </c>
      <c r="D3388" s="30" t="s">
        <v>877</v>
      </c>
      <c r="E3388" s="30">
        <v>1</v>
      </c>
      <c r="F3388" s="30">
        <v>99</v>
      </c>
      <c r="G3388" s="30" t="s">
        <v>3844</v>
      </c>
      <c r="H3388" s="30" t="s">
        <v>587</v>
      </c>
      <c r="I3388" s="30">
        <v>1</v>
      </c>
      <c r="J3388" s="30">
        <v>0</v>
      </c>
      <c r="K3388" s="30">
        <v>0</v>
      </c>
      <c r="L3388" s="30">
        <v>0</v>
      </c>
      <c r="M3388" s="30" t="s">
        <v>2497</v>
      </c>
      <c r="N3388" s="30" t="s">
        <v>589</v>
      </c>
      <c r="O3388" s="22">
        <v>0</v>
      </c>
      <c r="P3388" s="22">
        <v>1</v>
      </c>
      <c r="Q3388" s="22">
        <v>0</v>
      </c>
      <c r="R3388">
        <f>IFERROR(IF(I3388=1,VLOOKUP(F3388,Lookup!$A$2:$B$15,2,FALSE),0),0.5)</f>
        <v>3.3</v>
      </c>
      <c r="S3388">
        <f>IF(K3388=1,1,IFERROR(IF(H3388="pass",VLOOKUP(F3388,[1]Lookup!$D$2:$E$26,2,FALSE),0),1.6))</f>
        <v>0</v>
      </c>
      <c r="T3388" s="6">
        <v>0</v>
      </c>
      <c r="U3388" s="6">
        <f t="shared" si="52"/>
        <v>3.3</v>
      </c>
      <c r="V3388" t="s">
        <v>123</v>
      </c>
    </row>
    <row r="3389" spans="1:22" hidden="1">
      <c r="A3389">
        <v>978</v>
      </c>
      <c r="B3389" s="30">
        <v>2</v>
      </c>
      <c r="C3389" s="30" t="s">
        <v>5</v>
      </c>
      <c r="D3389" s="30" t="s">
        <v>877</v>
      </c>
      <c r="E3389" s="30">
        <v>1</v>
      </c>
      <c r="F3389" s="30">
        <v>99</v>
      </c>
      <c r="G3389" s="30" t="s">
        <v>3845</v>
      </c>
      <c r="H3389" s="30" t="s">
        <v>587</v>
      </c>
      <c r="I3389" s="30">
        <v>1</v>
      </c>
      <c r="J3389" s="30">
        <v>0</v>
      </c>
      <c r="K3389" s="30">
        <v>0</v>
      </c>
      <c r="L3389" s="30">
        <v>0</v>
      </c>
      <c r="M3389" s="30" t="s">
        <v>2497</v>
      </c>
      <c r="N3389" s="30" t="s">
        <v>589</v>
      </c>
      <c r="O3389" s="22">
        <v>0</v>
      </c>
      <c r="P3389" s="22">
        <v>1</v>
      </c>
      <c r="Q3389" s="22">
        <v>0</v>
      </c>
      <c r="R3389">
        <f>IFERROR(IF(I3389=1,VLOOKUP(F3389,Lookup!$A$2:$B$15,2,FALSE),0),0.5)</f>
        <v>3.3</v>
      </c>
      <c r="S3389">
        <f>IF(K3389=1,1,IFERROR(IF(H3389="pass",VLOOKUP(F3389,[1]Lookup!$D$2:$E$26,2,FALSE),0),1.6))</f>
        <v>0</v>
      </c>
      <c r="T3389" s="6">
        <v>0</v>
      </c>
      <c r="U3389" s="6">
        <f t="shared" si="52"/>
        <v>3.3</v>
      </c>
      <c r="V3389" t="s">
        <v>123</v>
      </c>
    </row>
    <row r="3390" spans="1:22" hidden="1">
      <c r="A3390">
        <v>979</v>
      </c>
      <c r="B3390" s="30">
        <v>2</v>
      </c>
      <c r="C3390" s="30" t="s">
        <v>5</v>
      </c>
      <c r="D3390" s="30" t="s">
        <v>877</v>
      </c>
      <c r="E3390" s="30">
        <v>1</v>
      </c>
      <c r="F3390" s="30">
        <v>99</v>
      </c>
      <c r="G3390" s="30" t="s">
        <v>3846</v>
      </c>
      <c r="H3390" s="30" t="s">
        <v>587</v>
      </c>
      <c r="I3390" s="30">
        <v>1</v>
      </c>
      <c r="J3390" s="30">
        <v>0</v>
      </c>
      <c r="K3390" s="30">
        <v>0</v>
      </c>
      <c r="L3390" s="30">
        <v>0</v>
      </c>
      <c r="M3390" s="30" t="s">
        <v>2497</v>
      </c>
      <c r="N3390" s="30" t="s">
        <v>589</v>
      </c>
      <c r="O3390" s="22">
        <v>0</v>
      </c>
      <c r="P3390" s="22">
        <v>1</v>
      </c>
      <c r="Q3390" s="22">
        <v>0</v>
      </c>
      <c r="R3390">
        <f>IFERROR(IF(I3390=1,VLOOKUP(F3390,Lookup!$A$2:$B$15,2,FALSE),0),0.5)</f>
        <v>3.3</v>
      </c>
      <c r="S3390">
        <f>IF(K3390=1,1,IFERROR(IF(H3390="pass",VLOOKUP(F3390,[1]Lookup!$D$2:$E$26,2,FALSE),0),1.6))</f>
        <v>0</v>
      </c>
      <c r="T3390" s="6">
        <v>0</v>
      </c>
      <c r="U3390" s="6">
        <f t="shared" si="52"/>
        <v>3.3</v>
      </c>
      <c r="V3390" t="s">
        <v>123</v>
      </c>
    </row>
    <row r="3391" spans="1:22" hidden="1">
      <c r="A3391">
        <v>980</v>
      </c>
      <c r="B3391" s="30">
        <v>2</v>
      </c>
      <c r="C3391" s="30" t="s">
        <v>877</v>
      </c>
      <c r="D3391" s="30" t="s">
        <v>5</v>
      </c>
      <c r="E3391" s="30">
        <v>90</v>
      </c>
      <c r="F3391" s="30">
        <v>10</v>
      </c>
      <c r="G3391" s="30" t="s">
        <v>3847</v>
      </c>
      <c r="H3391" s="30" t="s">
        <v>587</v>
      </c>
      <c r="I3391" s="30">
        <v>1</v>
      </c>
      <c r="J3391" s="30">
        <v>0</v>
      </c>
      <c r="K3391" s="30">
        <v>0</v>
      </c>
      <c r="L3391" s="30">
        <v>0</v>
      </c>
      <c r="M3391" s="30" t="s">
        <v>888</v>
      </c>
      <c r="N3391" s="30" t="s">
        <v>589</v>
      </c>
      <c r="O3391" s="22">
        <v>0</v>
      </c>
      <c r="P3391" s="22">
        <v>1</v>
      </c>
      <c r="Q3391" s="22">
        <v>0</v>
      </c>
      <c r="R3391">
        <f>IFERROR(IF(I3391=1,VLOOKUP(F3391,Lookup!$A$2:$B$15,2,FALSE),0),0.5)</f>
        <v>0.5</v>
      </c>
      <c r="S3391">
        <f>IF(K3391=1,1,IFERROR(IF(H3391="pass",VLOOKUP(F3391,[1]Lookup!$D$2:$E$26,2,FALSE),0),1.6))</f>
        <v>0</v>
      </c>
      <c r="T3391" s="6">
        <v>0</v>
      </c>
      <c r="U3391" s="6">
        <f t="shared" si="52"/>
        <v>0.5</v>
      </c>
      <c r="V3391" t="s">
        <v>73</v>
      </c>
    </row>
    <row r="3392" spans="1:22" hidden="1">
      <c r="A3392">
        <v>984</v>
      </c>
      <c r="B3392" s="30">
        <v>2</v>
      </c>
      <c r="C3392" s="30" t="s">
        <v>877</v>
      </c>
      <c r="D3392" s="30" t="s">
        <v>5</v>
      </c>
      <c r="E3392" s="30">
        <v>35</v>
      </c>
      <c r="F3392" s="30">
        <v>65</v>
      </c>
      <c r="G3392" s="30" t="s">
        <v>3851</v>
      </c>
      <c r="H3392" s="30" t="s">
        <v>587</v>
      </c>
      <c r="I3392" s="30">
        <v>1</v>
      </c>
      <c r="J3392" s="30">
        <v>0</v>
      </c>
      <c r="K3392" s="30">
        <v>0</v>
      </c>
      <c r="L3392" s="30">
        <v>0</v>
      </c>
      <c r="M3392" s="30" t="s">
        <v>888</v>
      </c>
      <c r="N3392" s="30" t="s">
        <v>589</v>
      </c>
      <c r="O3392" s="22">
        <v>0</v>
      </c>
      <c r="P3392" s="22">
        <v>1</v>
      </c>
      <c r="Q3392" s="22">
        <v>0</v>
      </c>
      <c r="R3392">
        <f>IFERROR(IF(I3392=1,VLOOKUP(F3392,Lookup!$A$2:$B$15,2,FALSE),0),0.5)</f>
        <v>0.5</v>
      </c>
      <c r="S3392">
        <f>IF(K3392=1,1,IFERROR(IF(H3392="pass",VLOOKUP(F3392,[1]Lookup!$D$2:$E$26,2,FALSE),0),1.6))</f>
        <v>0</v>
      </c>
      <c r="T3392" s="6">
        <v>0</v>
      </c>
      <c r="U3392" s="6">
        <f t="shared" si="52"/>
        <v>0.5</v>
      </c>
      <c r="V3392" t="s">
        <v>73</v>
      </c>
    </row>
    <row r="3393" spans="1:22" hidden="1">
      <c r="A3393">
        <v>986</v>
      </c>
      <c r="B3393" s="30">
        <v>2</v>
      </c>
      <c r="C3393" s="30" t="s">
        <v>877</v>
      </c>
      <c r="D3393" s="30" t="s">
        <v>5</v>
      </c>
      <c r="E3393" s="30">
        <v>20</v>
      </c>
      <c r="F3393" s="30">
        <v>80</v>
      </c>
      <c r="G3393" s="30" t="s">
        <v>3853</v>
      </c>
      <c r="H3393" s="30" t="s">
        <v>587</v>
      </c>
      <c r="I3393" s="30">
        <v>1</v>
      </c>
      <c r="J3393" s="30">
        <v>0</v>
      </c>
      <c r="K3393" s="30">
        <v>0</v>
      </c>
      <c r="L3393" s="30">
        <v>0</v>
      </c>
      <c r="M3393" s="30" t="s">
        <v>888</v>
      </c>
      <c r="N3393" s="30" t="s">
        <v>589</v>
      </c>
      <c r="O3393" s="22">
        <v>0</v>
      </c>
      <c r="P3393" s="22">
        <v>1</v>
      </c>
      <c r="Q3393" s="22">
        <v>0</v>
      </c>
      <c r="R3393">
        <f>IFERROR(IF(I3393=1,VLOOKUP(F3393,Lookup!$A$2:$B$15,2,FALSE),0),0.5)</f>
        <v>0.5</v>
      </c>
      <c r="S3393">
        <f>IF(K3393=1,1,IFERROR(IF(H3393="pass",VLOOKUP(F3393,[1]Lookup!$D$2:$E$26,2,FALSE),0),1.6))</f>
        <v>0</v>
      </c>
      <c r="T3393" s="6">
        <v>0</v>
      </c>
      <c r="U3393" s="6">
        <f t="shared" si="52"/>
        <v>0.5</v>
      </c>
      <c r="V3393" t="s">
        <v>73</v>
      </c>
    </row>
    <row r="3394" spans="1:22" hidden="1">
      <c r="A3394">
        <v>990</v>
      </c>
      <c r="B3394" s="30">
        <v>2</v>
      </c>
      <c r="C3394" s="30" t="s">
        <v>5</v>
      </c>
      <c r="D3394" s="30" t="s">
        <v>877</v>
      </c>
      <c r="E3394" s="30">
        <v>37</v>
      </c>
      <c r="F3394" s="30">
        <v>63</v>
      </c>
      <c r="G3394" s="30" t="s">
        <v>3857</v>
      </c>
      <c r="H3394" s="30" t="s">
        <v>587</v>
      </c>
      <c r="I3394" s="30">
        <v>1</v>
      </c>
      <c r="J3394" s="30">
        <v>0</v>
      </c>
      <c r="K3394" s="30">
        <v>0</v>
      </c>
      <c r="L3394" s="30">
        <v>0</v>
      </c>
      <c r="M3394" s="30" t="s">
        <v>2497</v>
      </c>
      <c r="N3394" s="30" t="s">
        <v>589</v>
      </c>
      <c r="O3394" s="22">
        <v>0</v>
      </c>
      <c r="P3394" s="22">
        <v>1</v>
      </c>
      <c r="Q3394" s="22">
        <v>0</v>
      </c>
      <c r="R3394">
        <f>IFERROR(IF(I3394=1,VLOOKUP(F3394,Lookup!$A$2:$B$15,2,FALSE),0),0.5)</f>
        <v>0.5</v>
      </c>
      <c r="S3394">
        <f>IF(K3394=1,1,IFERROR(IF(H3394="pass",VLOOKUP(F3394,[1]Lookup!$D$2:$E$26,2,FALSE),0),1.6))</f>
        <v>0</v>
      </c>
      <c r="T3394" s="6">
        <v>0</v>
      </c>
      <c r="U3394" s="6">
        <f t="shared" si="52"/>
        <v>0.5</v>
      </c>
      <c r="V3394" t="s">
        <v>123</v>
      </c>
    </row>
    <row r="3395" spans="1:22" hidden="1">
      <c r="A3395">
        <v>994</v>
      </c>
      <c r="B3395" s="30">
        <v>2</v>
      </c>
      <c r="C3395" s="30" t="s">
        <v>5</v>
      </c>
      <c r="D3395" s="30" t="s">
        <v>877</v>
      </c>
      <c r="E3395" s="30">
        <v>42</v>
      </c>
      <c r="F3395" s="30">
        <v>58</v>
      </c>
      <c r="G3395" s="30" t="s">
        <v>3861</v>
      </c>
      <c r="H3395" s="30" t="s">
        <v>587</v>
      </c>
      <c r="I3395" s="30">
        <v>1</v>
      </c>
      <c r="J3395" s="30">
        <v>0</v>
      </c>
      <c r="K3395" s="30">
        <v>0</v>
      </c>
      <c r="L3395" s="30">
        <v>0</v>
      </c>
      <c r="M3395" s="30" t="s">
        <v>2497</v>
      </c>
      <c r="N3395" s="30" t="s">
        <v>589</v>
      </c>
      <c r="O3395" s="22">
        <v>0</v>
      </c>
      <c r="P3395" s="22">
        <v>1</v>
      </c>
      <c r="Q3395" s="22">
        <v>0</v>
      </c>
      <c r="R3395">
        <f>IFERROR(IF(I3395=1,VLOOKUP(F3395,Lookup!$A$2:$B$15,2,FALSE),0),0.5)</f>
        <v>0.5</v>
      </c>
      <c r="S3395">
        <f>IF(K3395=1,1,IFERROR(IF(H3395="pass",VLOOKUP(F3395,[1]Lookup!$D$2:$E$26,2,FALSE),0),1.6))</f>
        <v>0</v>
      </c>
      <c r="T3395" s="6">
        <v>0</v>
      </c>
      <c r="U3395" s="6">
        <f t="shared" ref="U3395:U3458" si="53">R3395+IF(S3395&gt;=3.2,S3395,IF(AND(S3395&lt;3.2,S3395&gt;=1.8),S3395*0.66+T3395*0.34,T3395))+K3395*0.4735*2</f>
        <v>0.5</v>
      </c>
      <c r="V3395" t="s">
        <v>123</v>
      </c>
    </row>
    <row r="3396" spans="1:22" hidden="1">
      <c r="A3396">
        <v>996</v>
      </c>
      <c r="B3396" s="30">
        <v>2</v>
      </c>
      <c r="C3396" s="30" t="s">
        <v>5</v>
      </c>
      <c r="D3396" s="30" t="s">
        <v>877</v>
      </c>
      <c r="E3396" s="30">
        <v>22</v>
      </c>
      <c r="F3396" s="30">
        <v>78</v>
      </c>
      <c r="G3396" s="30" t="s">
        <v>3863</v>
      </c>
      <c r="H3396" s="30" t="s">
        <v>587</v>
      </c>
      <c r="I3396" s="30">
        <v>1</v>
      </c>
      <c r="J3396" s="30">
        <v>0</v>
      </c>
      <c r="K3396" s="30">
        <v>0</v>
      </c>
      <c r="L3396" s="30">
        <v>0</v>
      </c>
      <c r="M3396" s="30" t="s">
        <v>2497</v>
      </c>
      <c r="N3396" s="30" t="s">
        <v>589</v>
      </c>
      <c r="O3396" s="22">
        <v>0</v>
      </c>
      <c r="P3396" s="22">
        <v>1</v>
      </c>
      <c r="Q3396" s="22">
        <v>0</v>
      </c>
      <c r="R3396">
        <f>IFERROR(IF(I3396=1,VLOOKUP(F3396,Lookup!$A$2:$B$15,2,FALSE),0),0.5)</f>
        <v>0.5</v>
      </c>
      <c r="S3396">
        <f>IF(K3396=1,1,IFERROR(IF(H3396="pass",VLOOKUP(F3396,[1]Lookup!$D$2:$E$26,2,FALSE),0),1.6))</f>
        <v>0</v>
      </c>
      <c r="T3396" s="6">
        <v>0</v>
      </c>
      <c r="U3396" s="6">
        <f t="shared" si="53"/>
        <v>0.5</v>
      </c>
      <c r="V3396" t="s">
        <v>123</v>
      </c>
    </row>
    <row r="3397" spans="1:22" hidden="1">
      <c r="A3397">
        <v>997</v>
      </c>
      <c r="B3397" s="30">
        <v>2</v>
      </c>
      <c r="C3397" s="30" t="s">
        <v>5</v>
      </c>
      <c r="D3397" s="30" t="s">
        <v>877</v>
      </c>
      <c r="E3397" s="30">
        <v>14</v>
      </c>
      <c r="F3397" s="30">
        <v>86</v>
      </c>
      <c r="G3397" s="30" t="s">
        <v>3864</v>
      </c>
      <c r="H3397" s="30" t="s">
        <v>587</v>
      </c>
      <c r="I3397" s="30">
        <v>1</v>
      </c>
      <c r="J3397" s="30">
        <v>0</v>
      </c>
      <c r="K3397" s="30">
        <v>0</v>
      </c>
      <c r="L3397" s="30">
        <v>0</v>
      </c>
      <c r="M3397" s="30" t="s">
        <v>2497</v>
      </c>
      <c r="N3397" s="30" t="s">
        <v>589</v>
      </c>
      <c r="O3397" s="22">
        <v>0</v>
      </c>
      <c r="P3397" s="22">
        <v>1</v>
      </c>
      <c r="Q3397" s="22">
        <v>0</v>
      </c>
      <c r="R3397">
        <f>IFERROR(IF(I3397=1,VLOOKUP(F3397,Lookup!$A$2:$B$15,2,FALSE),0),0.5)</f>
        <v>0.6</v>
      </c>
      <c r="S3397">
        <f>IF(K3397=1,1,IFERROR(IF(H3397="pass",VLOOKUP(F3397,[1]Lookup!$D$2:$E$26,2,FALSE),0),1.6))</f>
        <v>0</v>
      </c>
      <c r="T3397" s="6">
        <v>0</v>
      </c>
      <c r="U3397" s="6">
        <f t="shared" si="53"/>
        <v>0.6</v>
      </c>
      <c r="V3397" t="s">
        <v>123</v>
      </c>
    </row>
    <row r="3398" spans="1:22" hidden="1">
      <c r="A3398">
        <v>999</v>
      </c>
      <c r="B3398" s="30">
        <v>2</v>
      </c>
      <c r="C3398" s="30" t="s">
        <v>5</v>
      </c>
      <c r="D3398" s="30" t="s">
        <v>877</v>
      </c>
      <c r="E3398" s="30">
        <v>3</v>
      </c>
      <c r="F3398" s="30">
        <v>97</v>
      </c>
      <c r="G3398" s="30" t="s">
        <v>3866</v>
      </c>
      <c r="H3398" s="30" t="s">
        <v>587</v>
      </c>
      <c r="I3398" s="30">
        <v>1</v>
      </c>
      <c r="J3398" s="30">
        <v>0</v>
      </c>
      <c r="K3398" s="30">
        <v>0</v>
      </c>
      <c r="L3398" s="30">
        <v>0</v>
      </c>
      <c r="M3398" s="30" t="s">
        <v>2497</v>
      </c>
      <c r="N3398" s="30" t="s">
        <v>589</v>
      </c>
      <c r="O3398" s="22">
        <v>0</v>
      </c>
      <c r="P3398" s="22">
        <v>1</v>
      </c>
      <c r="Q3398" s="22">
        <v>0</v>
      </c>
      <c r="R3398">
        <f>IFERROR(IF(I3398=1,VLOOKUP(F3398,Lookup!$A$2:$B$15,2,FALSE),0),0.5)</f>
        <v>2.1</v>
      </c>
      <c r="S3398">
        <f>IF(K3398=1,1,IFERROR(IF(H3398="pass",VLOOKUP(F3398,[1]Lookup!$D$2:$E$26,2,FALSE),0),1.6))</f>
        <v>0</v>
      </c>
      <c r="T3398" s="6">
        <v>0</v>
      </c>
      <c r="U3398" s="6">
        <f t="shared" si="53"/>
        <v>2.1</v>
      </c>
      <c r="V3398" t="s">
        <v>123</v>
      </c>
    </row>
    <row r="3399" spans="1:22" hidden="1">
      <c r="A3399">
        <v>1002</v>
      </c>
      <c r="B3399" s="30">
        <v>2</v>
      </c>
      <c r="C3399" s="30" t="s">
        <v>877</v>
      </c>
      <c r="D3399" s="30" t="s">
        <v>5</v>
      </c>
      <c r="E3399" s="30">
        <v>86</v>
      </c>
      <c r="F3399" s="30">
        <v>14</v>
      </c>
      <c r="G3399" s="30" t="s">
        <v>3869</v>
      </c>
      <c r="H3399" s="30" t="s">
        <v>587</v>
      </c>
      <c r="I3399" s="30">
        <v>1</v>
      </c>
      <c r="J3399" s="30">
        <v>0</v>
      </c>
      <c r="K3399" s="30">
        <v>0</v>
      </c>
      <c r="L3399" s="30">
        <v>0</v>
      </c>
      <c r="M3399" s="30" t="s">
        <v>888</v>
      </c>
      <c r="N3399" s="30" t="s">
        <v>589</v>
      </c>
      <c r="O3399" s="22">
        <v>0</v>
      </c>
      <c r="P3399" s="22">
        <v>1</v>
      </c>
      <c r="Q3399" s="22">
        <v>0</v>
      </c>
      <c r="R3399">
        <f>IFERROR(IF(I3399=1,VLOOKUP(F3399,Lookup!$A$2:$B$15,2,FALSE),0),0.5)</f>
        <v>0.5</v>
      </c>
      <c r="S3399">
        <f>IF(K3399=1,1,IFERROR(IF(H3399="pass",VLOOKUP(F3399,[1]Lookup!$D$2:$E$26,2,FALSE),0),1.6))</f>
        <v>0</v>
      </c>
      <c r="T3399" s="6">
        <v>0</v>
      </c>
      <c r="U3399" s="6">
        <f t="shared" si="53"/>
        <v>0.5</v>
      </c>
      <c r="V3399" t="s">
        <v>73</v>
      </c>
    </row>
    <row r="3400" spans="1:22" hidden="1">
      <c r="A3400">
        <v>1004</v>
      </c>
      <c r="B3400" s="30">
        <v>2</v>
      </c>
      <c r="C3400" s="30" t="s">
        <v>877</v>
      </c>
      <c r="D3400" s="30" t="s">
        <v>5</v>
      </c>
      <c r="E3400" s="30">
        <v>69</v>
      </c>
      <c r="F3400" s="30">
        <v>31</v>
      </c>
      <c r="G3400" s="30" t="s">
        <v>3871</v>
      </c>
      <c r="H3400" s="30" t="s">
        <v>587</v>
      </c>
      <c r="I3400" s="30">
        <v>1</v>
      </c>
      <c r="J3400" s="30">
        <v>0</v>
      </c>
      <c r="K3400" s="30">
        <v>0</v>
      </c>
      <c r="L3400" s="30">
        <v>0</v>
      </c>
      <c r="M3400" s="30" t="s">
        <v>888</v>
      </c>
      <c r="N3400" s="30" t="s">
        <v>589</v>
      </c>
      <c r="O3400" s="22">
        <v>0</v>
      </c>
      <c r="P3400" s="22">
        <v>1</v>
      </c>
      <c r="Q3400" s="22">
        <v>0</v>
      </c>
      <c r="R3400">
        <f>IFERROR(IF(I3400=1,VLOOKUP(F3400,Lookup!$A$2:$B$15,2,FALSE),0),0.5)</f>
        <v>0.5</v>
      </c>
      <c r="S3400">
        <f>IF(K3400=1,1,IFERROR(IF(H3400="pass",VLOOKUP(F3400,[1]Lookup!$D$2:$E$26,2,FALSE),0),1.6))</f>
        <v>0</v>
      </c>
      <c r="T3400" s="6">
        <v>0</v>
      </c>
      <c r="U3400" s="6">
        <f t="shared" si="53"/>
        <v>0.5</v>
      </c>
      <c r="V3400" t="s">
        <v>73</v>
      </c>
    </row>
    <row r="3401" spans="1:22" hidden="1">
      <c r="A3401">
        <v>1006</v>
      </c>
      <c r="B3401" s="30">
        <v>2</v>
      </c>
      <c r="C3401" s="30" t="s">
        <v>877</v>
      </c>
      <c r="D3401" s="30" t="s">
        <v>5</v>
      </c>
      <c r="E3401" s="30">
        <v>59</v>
      </c>
      <c r="F3401" s="30">
        <v>41</v>
      </c>
      <c r="G3401" s="30" t="s">
        <v>3873</v>
      </c>
      <c r="H3401" s="30" t="s">
        <v>587</v>
      </c>
      <c r="I3401" s="30">
        <v>1</v>
      </c>
      <c r="J3401" s="30">
        <v>0</v>
      </c>
      <c r="K3401" s="30">
        <v>0</v>
      </c>
      <c r="L3401" s="30">
        <v>0</v>
      </c>
      <c r="M3401" s="30" t="s">
        <v>907</v>
      </c>
      <c r="N3401" s="30" t="s">
        <v>589</v>
      </c>
      <c r="O3401" s="22">
        <v>0</v>
      </c>
      <c r="P3401" s="22">
        <v>1</v>
      </c>
      <c r="Q3401" s="22">
        <v>0</v>
      </c>
      <c r="R3401">
        <f>IFERROR(IF(I3401=1,VLOOKUP(F3401,Lookup!$A$2:$B$15,2,FALSE),0),0.5)</f>
        <v>0.5</v>
      </c>
      <c r="S3401">
        <f>IF(K3401=1,1,IFERROR(IF(H3401="pass",VLOOKUP(F3401,[1]Lookup!$D$2:$E$26,2,FALSE),0),1.6))</f>
        <v>0</v>
      </c>
      <c r="T3401" s="6">
        <v>0</v>
      </c>
      <c r="U3401" s="6">
        <f t="shared" si="53"/>
        <v>0.5</v>
      </c>
      <c r="V3401" t="s">
        <v>522</v>
      </c>
    </row>
    <row r="3402" spans="1:22" hidden="1">
      <c r="A3402">
        <v>1008</v>
      </c>
      <c r="B3402" s="30">
        <v>2</v>
      </c>
      <c r="C3402" s="30" t="s">
        <v>877</v>
      </c>
      <c r="D3402" s="30" t="s">
        <v>5</v>
      </c>
      <c r="E3402" s="30">
        <v>47</v>
      </c>
      <c r="F3402" s="30">
        <v>53</v>
      </c>
      <c r="G3402" s="30" t="s">
        <v>3875</v>
      </c>
      <c r="H3402" s="30" t="s">
        <v>587</v>
      </c>
      <c r="I3402" s="30">
        <v>1</v>
      </c>
      <c r="J3402" s="30">
        <v>0</v>
      </c>
      <c r="K3402" s="30">
        <v>0</v>
      </c>
      <c r="L3402" s="30">
        <v>0</v>
      </c>
      <c r="M3402" s="30" t="s">
        <v>888</v>
      </c>
      <c r="N3402" s="30" t="s">
        <v>589</v>
      </c>
      <c r="O3402" s="22">
        <v>0</v>
      </c>
      <c r="P3402" s="22">
        <v>1</v>
      </c>
      <c r="Q3402" s="22">
        <v>0</v>
      </c>
      <c r="R3402">
        <f>IFERROR(IF(I3402=1,VLOOKUP(F3402,Lookup!$A$2:$B$15,2,FALSE),0),0.5)</f>
        <v>0.5</v>
      </c>
      <c r="S3402">
        <f>IF(K3402=1,1,IFERROR(IF(H3402="pass",VLOOKUP(F3402,[1]Lookup!$D$2:$E$26,2,FALSE),0),1.6))</f>
        <v>0</v>
      </c>
      <c r="T3402" s="6">
        <v>0</v>
      </c>
      <c r="U3402" s="6">
        <f t="shared" si="53"/>
        <v>0.5</v>
      </c>
      <c r="V3402" t="s">
        <v>73</v>
      </c>
    </row>
    <row r="3403" spans="1:22" hidden="1">
      <c r="A3403">
        <v>1009</v>
      </c>
      <c r="B3403" s="30">
        <v>2</v>
      </c>
      <c r="C3403" s="30" t="s">
        <v>877</v>
      </c>
      <c r="D3403" s="30" t="s">
        <v>5</v>
      </c>
      <c r="E3403" s="30">
        <v>44</v>
      </c>
      <c r="F3403" s="30">
        <v>56</v>
      </c>
      <c r="G3403" s="30" t="s">
        <v>3876</v>
      </c>
      <c r="H3403" s="30" t="s">
        <v>587</v>
      </c>
      <c r="I3403" s="30">
        <v>1</v>
      </c>
      <c r="J3403" s="30">
        <v>0</v>
      </c>
      <c r="K3403" s="30">
        <v>0</v>
      </c>
      <c r="L3403" s="30">
        <v>0</v>
      </c>
      <c r="M3403" s="30" t="s">
        <v>919</v>
      </c>
      <c r="N3403" s="30" t="s">
        <v>589</v>
      </c>
      <c r="O3403" s="22">
        <v>0</v>
      </c>
      <c r="P3403" s="22">
        <v>1</v>
      </c>
      <c r="Q3403" s="22">
        <v>0</v>
      </c>
      <c r="R3403">
        <f>IFERROR(IF(I3403=1,VLOOKUP(F3403,Lookup!$A$2:$B$15,2,FALSE),0),0.5)</f>
        <v>0.5</v>
      </c>
      <c r="S3403">
        <f>IF(K3403=1,1,IFERROR(IF(H3403="pass",VLOOKUP(F3403,[1]Lookup!$D$2:$E$26,2,FALSE),0),1.6))</f>
        <v>0</v>
      </c>
      <c r="T3403" s="6">
        <v>0</v>
      </c>
      <c r="U3403" s="6">
        <f t="shared" si="53"/>
        <v>0.5</v>
      </c>
      <c r="V3403" t="s">
        <v>164</v>
      </c>
    </row>
    <row r="3404" spans="1:22" hidden="1">
      <c r="A3404">
        <v>1011</v>
      </c>
      <c r="B3404" s="30">
        <v>2</v>
      </c>
      <c r="C3404" s="30" t="s">
        <v>877</v>
      </c>
      <c r="D3404" s="30" t="s">
        <v>5</v>
      </c>
      <c r="E3404" s="30">
        <v>36</v>
      </c>
      <c r="F3404" s="30">
        <v>64</v>
      </c>
      <c r="G3404" s="30" t="s">
        <v>3878</v>
      </c>
      <c r="H3404" s="30" t="s">
        <v>587</v>
      </c>
      <c r="I3404" s="30">
        <v>0</v>
      </c>
      <c r="J3404" s="30">
        <v>1</v>
      </c>
      <c r="K3404" s="30">
        <v>0</v>
      </c>
      <c r="L3404" s="30">
        <v>0</v>
      </c>
      <c r="M3404" s="30" t="s">
        <v>907</v>
      </c>
      <c r="N3404" s="30">
        <v>9</v>
      </c>
      <c r="O3404" s="22">
        <v>9</v>
      </c>
      <c r="P3404" s="22">
        <v>0</v>
      </c>
      <c r="Q3404" s="22">
        <v>0</v>
      </c>
      <c r="R3404">
        <f>IFERROR(IF(I3404=1,VLOOKUP(F3404,Lookup!$A$2:$B$15,2,FALSE),0),0.5)</f>
        <v>0</v>
      </c>
      <c r="S3404">
        <f>IF(K3404=1,1,IFERROR(IF(H3404="pass",VLOOKUP(F3404,[1]Lookup!$D$2:$E$26,2,FALSE),0),1.6))</f>
        <v>0</v>
      </c>
      <c r="T3404" s="6">
        <v>1.7575000000000001</v>
      </c>
      <c r="U3404" s="6">
        <f t="shared" si="53"/>
        <v>1.7575000000000001</v>
      </c>
      <c r="V3404" t="s">
        <v>522</v>
      </c>
    </row>
    <row r="3405" spans="1:22" hidden="1">
      <c r="A3405">
        <v>1014</v>
      </c>
      <c r="B3405" s="30">
        <v>2</v>
      </c>
      <c r="C3405" s="30" t="s">
        <v>877</v>
      </c>
      <c r="D3405" s="30" t="s">
        <v>5</v>
      </c>
      <c r="E3405" s="30">
        <v>17</v>
      </c>
      <c r="F3405" s="30">
        <v>83</v>
      </c>
      <c r="G3405" s="30" t="s">
        <v>3881</v>
      </c>
      <c r="H3405" s="30" t="s">
        <v>587</v>
      </c>
      <c r="I3405" s="30">
        <v>1</v>
      </c>
      <c r="J3405" s="30">
        <v>0</v>
      </c>
      <c r="K3405" s="30">
        <v>0</v>
      </c>
      <c r="L3405" s="30">
        <v>0</v>
      </c>
      <c r="M3405" s="30" t="s">
        <v>888</v>
      </c>
      <c r="N3405" s="30" t="s">
        <v>589</v>
      </c>
      <c r="O3405" s="22">
        <v>0</v>
      </c>
      <c r="P3405" s="22">
        <v>1</v>
      </c>
      <c r="Q3405" s="22">
        <v>0</v>
      </c>
      <c r="R3405">
        <f>IFERROR(IF(I3405=1,VLOOKUP(F3405,Lookup!$A$2:$B$15,2,FALSE),0),0.5)</f>
        <v>0.5</v>
      </c>
      <c r="S3405">
        <f>IF(K3405=1,1,IFERROR(IF(H3405="pass",VLOOKUP(F3405,[1]Lookup!$D$2:$E$26,2,FALSE),0),1.6))</f>
        <v>0</v>
      </c>
      <c r="T3405" s="6">
        <v>0</v>
      </c>
      <c r="U3405" s="6">
        <f t="shared" si="53"/>
        <v>0.5</v>
      </c>
      <c r="V3405" t="s">
        <v>73</v>
      </c>
    </row>
    <row r="3406" spans="1:22" hidden="1">
      <c r="A3406">
        <v>1018</v>
      </c>
      <c r="B3406" s="30">
        <v>2</v>
      </c>
      <c r="C3406" s="30" t="s">
        <v>5</v>
      </c>
      <c r="D3406" s="30" t="s">
        <v>877</v>
      </c>
      <c r="E3406" s="30">
        <v>55</v>
      </c>
      <c r="F3406" s="30">
        <v>45</v>
      </c>
      <c r="G3406" s="30" t="s">
        <v>3885</v>
      </c>
      <c r="H3406" s="30" t="s">
        <v>587</v>
      </c>
      <c r="I3406" s="30">
        <v>1</v>
      </c>
      <c r="J3406" s="30">
        <v>0</v>
      </c>
      <c r="K3406" s="30">
        <v>0</v>
      </c>
      <c r="L3406" s="30">
        <v>0</v>
      </c>
      <c r="M3406" s="30" t="s">
        <v>2506</v>
      </c>
      <c r="N3406" s="30" t="s">
        <v>589</v>
      </c>
      <c r="O3406" s="22">
        <v>0</v>
      </c>
      <c r="P3406" s="22">
        <v>1</v>
      </c>
      <c r="Q3406" s="22">
        <v>0</v>
      </c>
      <c r="R3406">
        <f>IFERROR(IF(I3406=1,VLOOKUP(F3406,Lookup!$A$2:$B$15,2,FALSE),0),0.5)</f>
        <v>0.5</v>
      </c>
      <c r="S3406">
        <f>IF(K3406=1,1,IFERROR(IF(H3406="pass",VLOOKUP(F3406,[1]Lookup!$D$2:$E$26,2,FALSE),0),1.6))</f>
        <v>0</v>
      </c>
      <c r="T3406" s="6">
        <v>0</v>
      </c>
      <c r="U3406" s="6">
        <f t="shared" si="53"/>
        <v>0.5</v>
      </c>
      <c r="V3406" t="s">
        <v>153</v>
      </c>
    </row>
    <row r="3407" spans="1:22" hidden="1">
      <c r="A3407">
        <v>1019</v>
      </c>
      <c r="B3407" s="30">
        <v>2</v>
      </c>
      <c r="C3407" s="30" t="s">
        <v>5</v>
      </c>
      <c r="D3407" s="30" t="s">
        <v>877</v>
      </c>
      <c r="E3407" s="30">
        <v>50</v>
      </c>
      <c r="F3407" s="30">
        <v>50</v>
      </c>
      <c r="G3407" s="30" t="s">
        <v>3886</v>
      </c>
      <c r="H3407" s="30" t="s">
        <v>587</v>
      </c>
      <c r="I3407" s="30">
        <v>0</v>
      </c>
      <c r="J3407" s="30">
        <v>1</v>
      </c>
      <c r="K3407" s="30">
        <v>0</v>
      </c>
      <c r="L3407" s="30">
        <v>0</v>
      </c>
      <c r="M3407" s="30" t="s">
        <v>2582</v>
      </c>
      <c r="N3407" s="30" t="s">
        <v>589</v>
      </c>
      <c r="O3407" s="22">
        <v>0</v>
      </c>
      <c r="P3407" s="22">
        <v>0</v>
      </c>
      <c r="Q3407" s="22">
        <v>0</v>
      </c>
      <c r="R3407">
        <f>IFERROR(IF(I3407=1,VLOOKUP(F3407,Lookup!$A$2:$B$15,2,FALSE),0),0.5)</f>
        <v>0</v>
      </c>
      <c r="S3407">
        <f>IF(K3407=1,1,IFERROR(IF(H3407="pass",VLOOKUP(F3407,[1]Lookup!$D$2:$E$26,2,FALSE),0),1.6))</f>
        <v>0</v>
      </c>
      <c r="T3407" s="6">
        <v>0</v>
      </c>
      <c r="U3407" s="6">
        <f t="shared" si="53"/>
        <v>0</v>
      </c>
      <c r="V3407" t="s">
        <v>462</v>
      </c>
    </row>
    <row r="3408" spans="1:22" hidden="1">
      <c r="A3408">
        <v>1025</v>
      </c>
      <c r="B3408" s="30">
        <v>2</v>
      </c>
      <c r="C3408" s="30" t="s">
        <v>877</v>
      </c>
      <c r="D3408" s="30" t="s">
        <v>5</v>
      </c>
      <c r="E3408" s="30">
        <v>31</v>
      </c>
      <c r="F3408" s="30">
        <v>69</v>
      </c>
      <c r="G3408" s="30" t="s">
        <v>3892</v>
      </c>
      <c r="H3408" s="30" t="s">
        <v>587</v>
      </c>
      <c r="I3408" s="30">
        <v>1</v>
      </c>
      <c r="J3408" s="30">
        <v>0</v>
      </c>
      <c r="K3408" s="30">
        <v>0</v>
      </c>
      <c r="L3408" s="30">
        <v>0</v>
      </c>
      <c r="M3408" s="30" t="s">
        <v>919</v>
      </c>
      <c r="N3408" s="30" t="s">
        <v>589</v>
      </c>
      <c r="O3408" s="22">
        <v>0</v>
      </c>
      <c r="P3408" s="22">
        <v>1</v>
      </c>
      <c r="Q3408" s="22">
        <v>0</v>
      </c>
      <c r="R3408">
        <f>IFERROR(IF(I3408=1,VLOOKUP(F3408,Lookup!$A$2:$B$15,2,FALSE),0),0.5)</f>
        <v>0.5</v>
      </c>
      <c r="S3408">
        <f>IF(K3408=1,1,IFERROR(IF(H3408="pass",VLOOKUP(F3408,[1]Lookup!$D$2:$E$26,2,FALSE),0),1.6))</f>
        <v>0</v>
      </c>
      <c r="T3408" s="6">
        <v>0</v>
      </c>
      <c r="U3408" s="6">
        <f t="shared" si="53"/>
        <v>0.5</v>
      </c>
      <c r="V3408" t="s">
        <v>164</v>
      </c>
    </row>
    <row r="3409" spans="1:22" hidden="1">
      <c r="A3409">
        <v>1026</v>
      </c>
      <c r="B3409" s="30">
        <v>2</v>
      </c>
      <c r="C3409" s="30" t="s">
        <v>877</v>
      </c>
      <c r="D3409" s="30" t="s">
        <v>5</v>
      </c>
      <c r="E3409" s="30">
        <v>22</v>
      </c>
      <c r="F3409" s="30">
        <v>78</v>
      </c>
      <c r="G3409" s="30" t="s">
        <v>3893</v>
      </c>
      <c r="H3409" s="30" t="s">
        <v>587</v>
      </c>
      <c r="I3409" s="30">
        <v>1</v>
      </c>
      <c r="J3409" s="30">
        <v>0</v>
      </c>
      <c r="K3409" s="30">
        <v>0</v>
      </c>
      <c r="L3409" s="30">
        <v>0</v>
      </c>
      <c r="M3409" s="30" t="s">
        <v>888</v>
      </c>
      <c r="N3409" s="30" t="s">
        <v>589</v>
      </c>
      <c r="O3409" s="22">
        <v>0</v>
      </c>
      <c r="P3409" s="22">
        <v>1</v>
      </c>
      <c r="Q3409" s="22">
        <v>0</v>
      </c>
      <c r="R3409">
        <f>IFERROR(IF(I3409=1,VLOOKUP(F3409,Lookup!$A$2:$B$15,2,FALSE),0),0.5)</f>
        <v>0.5</v>
      </c>
      <c r="S3409">
        <f>IF(K3409=1,1,IFERROR(IF(H3409="pass",VLOOKUP(F3409,[1]Lookup!$D$2:$E$26,2,FALSE),0),1.6))</f>
        <v>0</v>
      </c>
      <c r="T3409" s="6">
        <v>0</v>
      </c>
      <c r="U3409" s="6">
        <f t="shared" si="53"/>
        <v>0.5</v>
      </c>
      <c r="V3409" t="s">
        <v>73</v>
      </c>
    </row>
    <row r="3410" spans="1:22" hidden="1">
      <c r="A3410">
        <v>1027</v>
      </c>
      <c r="B3410" s="30">
        <v>2</v>
      </c>
      <c r="C3410" s="30" t="s">
        <v>877</v>
      </c>
      <c r="D3410" s="30" t="s">
        <v>5</v>
      </c>
      <c r="E3410" s="30">
        <v>12</v>
      </c>
      <c r="F3410" s="30">
        <v>88</v>
      </c>
      <c r="G3410" s="30" t="s">
        <v>3894</v>
      </c>
      <c r="H3410" s="30" t="s">
        <v>587</v>
      </c>
      <c r="I3410" s="30">
        <v>1</v>
      </c>
      <c r="J3410" s="30">
        <v>0</v>
      </c>
      <c r="K3410" s="30">
        <v>0</v>
      </c>
      <c r="L3410" s="30">
        <v>0</v>
      </c>
      <c r="M3410" s="30" t="s">
        <v>888</v>
      </c>
      <c r="N3410" s="30" t="s">
        <v>589</v>
      </c>
      <c r="O3410" s="22">
        <v>0</v>
      </c>
      <c r="P3410" s="22">
        <v>1</v>
      </c>
      <c r="Q3410" s="22">
        <v>0</v>
      </c>
      <c r="R3410">
        <f>IFERROR(IF(I3410=1,VLOOKUP(F3410,Lookup!$A$2:$B$15,2,FALSE),0),0.5)</f>
        <v>0.7</v>
      </c>
      <c r="S3410">
        <f>IF(K3410=1,1,IFERROR(IF(H3410="pass",VLOOKUP(F3410,[1]Lookup!$D$2:$E$26,2,FALSE),0),1.6))</f>
        <v>0</v>
      </c>
      <c r="T3410" s="6">
        <v>0</v>
      </c>
      <c r="U3410" s="6">
        <f t="shared" si="53"/>
        <v>0.7</v>
      </c>
      <c r="V3410" t="s">
        <v>73</v>
      </c>
    </row>
    <row r="3411" spans="1:22" hidden="1">
      <c r="A3411">
        <v>1028</v>
      </c>
      <c r="B3411" s="30">
        <v>2</v>
      </c>
      <c r="C3411" s="30" t="s">
        <v>877</v>
      </c>
      <c r="D3411" s="30" t="s">
        <v>5</v>
      </c>
      <c r="E3411" s="30">
        <v>6</v>
      </c>
      <c r="F3411" s="30">
        <v>94</v>
      </c>
      <c r="G3411" s="30" t="s">
        <v>3895</v>
      </c>
      <c r="H3411" s="30" t="s">
        <v>587</v>
      </c>
      <c r="I3411" s="30">
        <v>1</v>
      </c>
      <c r="J3411" s="30">
        <v>0</v>
      </c>
      <c r="K3411" s="30">
        <v>0</v>
      </c>
      <c r="L3411" s="30">
        <v>0</v>
      </c>
      <c r="M3411" s="30" t="s">
        <v>888</v>
      </c>
      <c r="N3411" s="30" t="s">
        <v>589</v>
      </c>
      <c r="O3411" s="22">
        <v>0</v>
      </c>
      <c r="P3411" s="22">
        <v>1</v>
      </c>
      <c r="Q3411" s="22">
        <v>0</v>
      </c>
      <c r="R3411">
        <f>IFERROR(IF(I3411=1,VLOOKUP(F3411,Lookup!$A$2:$B$15,2,FALSE),0),0.5)</f>
        <v>1.3</v>
      </c>
      <c r="S3411">
        <f>IF(K3411=1,1,IFERROR(IF(H3411="pass",VLOOKUP(F3411,[1]Lookup!$D$2:$E$26,2,FALSE),0),1.6))</f>
        <v>0</v>
      </c>
      <c r="T3411" s="6">
        <v>0</v>
      </c>
      <c r="U3411" s="6">
        <f t="shared" si="53"/>
        <v>1.3</v>
      </c>
      <c r="V3411" t="s">
        <v>73</v>
      </c>
    </row>
    <row r="3412" spans="1:22" hidden="1">
      <c r="A3412">
        <v>1029</v>
      </c>
      <c r="B3412" s="30">
        <v>2</v>
      </c>
      <c r="C3412" s="30" t="s">
        <v>877</v>
      </c>
      <c r="D3412" s="30" t="s">
        <v>5</v>
      </c>
      <c r="E3412" s="30">
        <v>2</v>
      </c>
      <c r="F3412" s="30">
        <v>98</v>
      </c>
      <c r="G3412" s="30" t="s">
        <v>3896</v>
      </c>
      <c r="H3412" s="30" t="s">
        <v>587</v>
      </c>
      <c r="I3412" s="30">
        <v>1</v>
      </c>
      <c r="J3412" s="30">
        <v>0</v>
      </c>
      <c r="K3412" s="30">
        <v>0</v>
      </c>
      <c r="L3412" s="30">
        <v>0</v>
      </c>
      <c r="M3412" s="30" t="s">
        <v>888</v>
      </c>
      <c r="N3412" s="30" t="s">
        <v>589</v>
      </c>
      <c r="O3412" s="22">
        <v>0</v>
      </c>
      <c r="P3412" s="22">
        <v>1</v>
      </c>
      <c r="Q3412" s="22">
        <v>0</v>
      </c>
      <c r="R3412">
        <f>IFERROR(IF(I3412=1,VLOOKUP(F3412,Lookup!$A$2:$B$15,2,FALSE),0),0.5)</f>
        <v>2.5</v>
      </c>
      <c r="S3412">
        <f>IF(K3412=1,1,IFERROR(IF(H3412="pass",VLOOKUP(F3412,[1]Lookup!$D$2:$E$26,2,FALSE),0),1.6))</f>
        <v>0</v>
      </c>
      <c r="T3412" s="6">
        <v>0</v>
      </c>
      <c r="U3412" s="6">
        <f t="shared" si="53"/>
        <v>2.5</v>
      </c>
      <c r="V3412" t="s">
        <v>73</v>
      </c>
    </row>
    <row r="3413" spans="1:22" hidden="1">
      <c r="A3413">
        <v>1030</v>
      </c>
      <c r="B3413" s="30">
        <v>2</v>
      </c>
      <c r="C3413" s="30" t="s">
        <v>5</v>
      </c>
      <c r="D3413" s="30" t="s">
        <v>877</v>
      </c>
      <c r="E3413" s="30">
        <v>75</v>
      </c>
      <c r="F3413" s="30">
        <v>25</v>
      </c>
      <c r="G3413" s="30" t="s">
        <v>3897</v>
      </c>
      <c r="H3413" s="30" t="s">
        <v>587</v>
      </c>
      <c r="I3413" s="30">
        <v>1</v>
      </c>
      <c r="J3413" s="30">
        <v>0</v>
      </c>
      <c r="K3413" s="30">
        <v>0</v>
      </c>
      <c r="L3413" s="30">
        <v>0</v>
      </c>
      <c r="M3413" s="30" t="s">
        <v>2497</v>
      </c>
      <c r="N3413" s="30" t="s">
        <v>589</v>
      </c>
      <c r="O3413" s="22">
        <v>0</v>
      </c>
      <c r="P3413" s="22">
        <v>1</v>
      </c>
      <c r="Q3413" s="22">
        <v>0</v>
      </c>
      <c r="R3413">
        <f>IFERROR(IF(I3413=1,VLOOKUP(F3413,Lookup!$A$2:$B$15,2,FALSE),0),0.5)</f>
        <v>0.5</v>
      </c>
      <c r="S3413">
        <f>IF(K3413=1,1,IFERROR(IF(H3413="pass",VLOOKUP(F3413,[1]Lookup!$D$2:$E$26,2,FALSE),0),1.6))</f>
        <v>0</v>
      </c>
      <c r="T3413" s="6">
        <v>0</v>
      </c>
      <c r="U3413" s="6">
        <f t="shared" si="53"/>
        <v>0.5</v>
      </c>
      <c r="V3413" t="s">
        <v>123</v>
      </c>
    </row>
    <row r="3414" spans="1:22" hidden="1">
      <c r="A3414">
        <v>1035</v>
      </c>
      <c r="B3414" s="30">
        <v>2</v>
      </c>
      <c r="C3414" s="30" t="s">
        <v>5</v>
      </c>
      <c r="D3414" s="30" t="s">
        <v>877</v>
      </c>
      <c r="E3414" s="30">
        <v>74</v>
      </c>
      <c r="F3414" s="30">
        <v>26</v>
      </c>
      <c r="G3414" s="30" t="s">
        <v>3902</v>
      </c>
      <c r="H3414" s="30" t="s">
        <v>587</v>
      </c>
      <c r="I3414" s="30">
        <v>0</v>
      </c>
      <c r="J3414" s="30">
        <v>1</v>
      </c>
      <c r="K3414" s="30">
        <v>0</v>
      </c>
      <c r="L3414" s="30">
        <v>0</v>
      </c>
      <c r="M3414" s="30" t="s">
        <v>2582</v>
      </c>
      <c r="N3414" s="30" t="s">
        <v>589</v>
      </c>
      <c r="O3414" s="22">
        <v>0</v>
      </c>
      <c r="P3414" s="22">
        <v>0</v>
      </c>
      <c r="Q3414" s="22">
        <v>0</v>
      </c>
      <c r="R3414">
        <f>IFERROR(IF(I3414=1,VLOOKUP(F3414,Lookup!$A$2:$B$15,2,FALSE),0),0.5)</f>
        <v>0</v>
      </c>
      <c r="S3414">
        <f>IF(K3414=1,1,IFERROR(IF(H3414="pass",VLOOKUP(F3414,[1]Lookup!$D$2:$E$26,2,FALSE),0),1.6))</f>
        <v>0</v>
      </c>
      <c r="T3414" s="6">
        <v>0</v>
      </c>
      <c r="U3414" s="6">
        <f t="shared" si="53"/>
        <v>0</v>
      </c>
      <c r="V3414" t="s">
        <v>462</v>
      </c>
    </row>
    <row r="3415" spans="1:22" hidden="1">
      <c r="A3415">
        <v>1036</v>
      </c>
      <c r="B3415" s="30">
        <v>2</v>
      </c>
      <c r="C3415" s="30" t="s">
        <v>5</v>
      </c>
      <c r="D3415" s="30" t="s">
        <v>877</v>
      </c>
      <c r="E3415" s="30">
        <v>60</v>
      </c>
      <c r="F3415" s="30">
        <v>40</v>
      </c>
      <c r="G3415" s="30" t="s">
        <v>3903</v>
      </c>
      <c r="H3415" s="30" t="s">
        <v>587</v>
      </c>
      <c r="I3415" s="30">
        <v>1</v>
      </c>
      <c r="J3415" s="30">
        <v>0</v>
      </c>
      <c r="K3415" s="30">
        <v>0</v>
      </c>
      <c r="L3415" s="30">
        <v>0</v>
      </c>
      <c r="M3415" s="30" t="s">
        <v>3904</v>
      </c>
      <c r="N3415" s="30" t="s">
        <v>589</v>
      </c>
      <c r="O3415" s="22">
        <v>0</v>
      </c>
      <c r="P3415" s="22">
        <v>1</v>
      </c>
      <c r="Q3415" s="22">
        <v>0</v>
      </c>
      <c r="R3415">
        <f>IFERROR(IF(I3415=1,VLOOKUP(F3415,Lookup!$A$2:$B$15,2,FALSE),0),0.5)</f>
        <v>0.5</v>
      </c>
      <c r="S3415">
        <f>IF(K3415=1,1,IFERROR(IF(H3415="pass",VLOOKUP(F3415,[1]Lookup!$D$2:$E$26,2,FALSE),0),1.6))</f>
        <v>0</v>
      </c>
      <c r="T3415" s="6">
        <v>0</v>
      </c>
      <c r="U3415" s="6">
        <f t="shared" si="53"/>
        <v>0.5</v>
      </c>
      <c r="V3415" t="s">
        <v>2805</v>
      </c>
    </row>
    <row r="3416" spans="1:22" hidden="1">
      <c r="A3416">
        <v>1037</v>
      </c>
      <c r="B3416" s="30">
        <v>2</v>
      </c>
      <c r="C3416" s="30" t="s">
        <v>5</v>
      </c>
      <c r="D3416" s="30" t="s">
        <v>877</v>
      </c>
      <c r="E3416" s="30">
        <v>54</v>
      </c>
      <c r="F3416" s="30">
        <v>46</v>
      </c>
      <c r="G3416" s="30" t="s">
        <v>3905</v>
      </c>
      <c r="H3416" s="30" t="s">
        <v>587</v>
      </c>
      <c r="I3416" s="30">
        <v>1</v>
      </c>
      <c r="J3416" s="30">
        <v>0</v>
      </c>
      <c r="K3416" s="30">
        <v>0</v>
      </c>
      <c r="L3416" s="30">
        <v>0</v>
      </c>
      <c r="M3416" s="30" t="s">
        <v>3904</v>
      </c>
      <c r="N3416" s="30" t="s">
        <v>589</v>
      </c>
      <c r="O3416" s="22">
        <v>0</v>
      </c>
      <c r="P3416" s="22">
        <v>1</v>
      </c>
      <c r="Q3416" s="22">
        <v>0</v>
      </c>
      <c r="R3416">
        <f>IFERROR(IF(I3416=1,VLOOKUP(F3416,Lookup!$A$2:$B$15,2,FALSE),0),0.5)</f>
        <v>0.5</v>
      </c>
      <c r="S3416">
        <f>IF(K3416=1,1,IFERROR(IF(H3416="pass",VLOOKUP(F3416,[1]Lookup!$D$2:$E$26,2,FALSE),0),1.6))</f>
        <v>0</v>
      </c>
      <c r="T3416" s="6">
        <v>0</v>
      </c>
      <c r="U3416" s="6">
        <f t="shared" si="53"/>
        <v>0.5</v>
      </c>
      <c r="V3416" t="s">
        <v>2805</v>
      </c>
    </row>
    <row r="3417" spans="1:22" hidden="1">
      <c r="A3417">
        <v>1041</v>
      </c>
      <c r="B3417" s="30">
        <v>2</v>
      </c>
      <c r="C3417" s="30" t="s">
        <v>5</v>
      </c>
      <c r="D3417" s="30" t="s">
        <v>877</v>
      </c>
      <c r="E3417" s="30">
        <v>17</v>
      </c>
      <c r="F3417" s="30">
        <v>83</v>
      </c>
      <c r="G3417" s="30" t="s">
        <v>3909</v>
      </c>
      <c r="H3417" s="30" t="s">
        <v>587</v>
      </c>
      <c r="I3417" s="30">
        <v>0</v>
      </c>
      <c r="J3417" s="30">
        <v>1</v>
      </c>
      <c r="K3417" s="30">
        <v>0</v>
      </c>
      <c r="L3417" s="30">
        <v>0</v>
      </c>
      <c r="M3417" s="30" t="s">
        <v>2582</v>
      </c>
      <c r="N3417" s="30" t="s">
        <v>589</v>
      </c>
      <c r="O3417" s="22">
        <v>0</v>
      </c>
      <c r="P3417" s="22">
        <v>0</v>
      </c>
      <c r="Q3417" s="22">
        <v>0</v>
      </c>
      <c r="R3417">
        <f>IFERROR(IF(I3417=1,VLOOKUP(F3417,Lookup!$A$2:$B$15,2,FALSE),0),0.5)</f>
        <v>0</v>
      </c>
      <c r="S3417">
        <f>IF(K3417=1,1,IFERROR(IF(H3417="pass",VLOOKUP(F3417,[1]Lookup!$D$2:$E$26,2,FALSE),0),1.6))</f>
        <v>0</v>
      </c>
      <c r="T3417" s="6">
        <v>0</v>
      </c>
      <c r="U3417" s="6">
        <f t="shared" si="53"/>
        <v>0</v>
      </c>
      <c r="V3417" t="s">
        <v>462</v>
      </c>
    </row>
    <row r="3418" spans="1:22" hidden="1">
      <c r="A3418">
        <v>1042</v>
      </c>
      <c r="B3418" s="30">
        <v>2</v>
      </c>
      <c r="C3418" s="30" t="s">
        <v>5</v>
      </c>
      <c r="D3418" s="30" t="s">
        <v>877</v>
      </c>
      <c r="E3418" s="30">
        <v>3</v>
      </c>
      <c r="F3418" s="30">
        <v>97</v>
      </c>
      <c r="G3418" s="30" t="s">
        <v>3910</v>
      </c>
      <c r="H3418" s="30" t="s">
        <v>587</v>
      </c>
      <c r="I3418" s="30">
        <v>1</v>
      </c>
      <c r="J3418" s="30">
        <v>0</v>
      </c>
      <c r="K3418" s="30">
        <v>0</v>
      </c>
      <c r="L3418" s="30">
        <v>0</v>
      </c>
      <c r="M3418" s="30" t="s">
        <v>2497</v>
      </c>
      <c r="N3418" s="30" t="s">
        <v>589</v>
      </c>
      <c r="O3418" s="22">
        <v>0</v>
      </c>
      <c r="P3418" s="22">
        <v>1</v>
      </c>
      <c r="Q3418" s="22">
        <v>0</v>
      </c>
      <c r="R3418">
        <f>IFERROR(IF(I3418=1,VLOOKUP(F3418,Lookup!$A$2:$B$15,2,FALSE),0),0.5)</f>
        <v>2.1</v>
      </c>
      <c r="S3418">
        <f>IF(K3418=1,1,IFERROR(IF(H3418="pass",VLOOKUP(F3418,[1]Lookup!$D$2:$E$26,2,FALSE),0),1.6))</f>
        <v>0</v>
      </c>
      <c r="T3418" s="6">
        <v>0</v>
      </c>
      <c r="U3418" s="6">
        <f t="shared" si="53"/>
        <v>2.1</v>
      </c>
      <c r="V3418" t="s">
        <v>123</v>
      </c>
    </row>
    <row r="3419" spans="1:22" hidden="1">
      <c r="A3419">
        <v>1043</v>
      </c>
      <c r="B3419" s="30">
        <v>2</v>
      </c>
      <c r="C3419" s="30" t="s">
        <v>5</v>
      </c>
      <c r="D3419" s="30" t="s">
        <v>877</v>
      </c>
      <c r="E3419" s="30">
        <v>9</v>
      </c>
      <c r="F3419" s="30">
        <v>91</v>
      </c>
      <c r="G3419" s="30" t="s">
        <v>3911</v>
      </c>
      <c r="H3419" s="30" t="s">
        <v>587</v>
      </c>
      <c r="I3419" s="30">
        <v>0</v>
      </c>
      <c r="J3419" s="30">
        <v>1</v>
      </c>
      <c r="K3419" s="30">
        <v>0</v>
      </c>
      <c r="L3419" s="30">
        <v>0</v>
      </c>
      <c r="M3419" s="30" t="s">
        <v>2582</v>
      </c>
      <c r="N3419" s="30" t="s">
        <v>589</v>
      </c>
      <c r="O3419" s="22">
        <v>0</v>
      </c>
      <c r="P3419" s="22">
        <v>0</v>
      </c>
      <c r="Q3419" s="22">
        <v>0</v>
      </c>
      <c r="R3419">
        <f>IFERROR(IF(I3419=1,VLOOKUP(F3419,Lookup!$A$2:$B$15,2,FALSE),0),0.5)</f>
        <v>0</v>
      </c>
      <c r="S3419">
        <f>IF(K3419=1,1,IFERROR(IF(H3419="pass",VLOOKUP(F3419,[1]Lookup!$D$2:$E$26,2,FALSE),0),1.6))</f>
        <v>0</v>
      </c>
      <c r="T3419" s="6">
        <v>0</v>
      </c>
      <c r="U3419" s="6">
        <f t="shared" si="53"/>
        <v>0</v>
      </c>
      <c r="V3419" t="s">
        <v>462</v>
      </c>
    </row>
    <row r="3420" spans="1:22" hidden="1">
      <c r="A3420">
        <v>1052</v>
      </c>
      <c r="B3420" s="30">
        <v>2</v>
      </c>
      <c r="C3420" s="30" t="s">
        <v>5</v>
      </c>
      <c r="D3420" s="30" t="s">
        <v>877</v>
      </c>
      <c r="E3420" s="30">
        <v>48</v>
      </c>
      <c r="F3420" s="30">
        <v>52</v>
      </c>
      <c r="G3420" s="30" t="s">
        <v>3920</v>
      </c>
      <c r="H3420" s="30" t="s">
        <v>587</v>
      </c>
      <c r="I3420" s="30">
        <v>0</v>
      </c>
      <c r="J3420" s="30">
        <v>1</v>
      </c>
      <c r="K3420" s="30">
        <v>0</v>
      </c>
      <c r="L3420" s="30">
        <v>0</v>
      </c>
      <c r="M3420" s="30" t="s">
        <v>2582</v>
      </c>
      <c r="N3420" s="30" t="s">
        <v>589</v>
      </c>
      <c r="O3420" s="22">
        <v>0</v>
      </c>
      <c r="P3420" s="22">
        <v>0</v>
      </c>
      <c r="Q3420" s="22">
        <v>0</v>
      </c>
      <c r="R3420">
        <f>IFERROR(IF(I3420=1,VLOOKUP(F3420,Lookup!$A$2:$B$15,2,FALSE),0),0.5)</f>
        <v>0</v>
      </c>
      <c r="S3420">
        <f>IF(K3420=1,1,IFERROR(IF(H3420="pass",VLOOKUP(F3420,[1]Lookup!$D$2:$E$26,2,FALSE),0),1.6))</f>
        <v>0</v>
      </c>
      <c r="T3420" s="6">
        <v>0</v>
      </c>
      <c r="U3420" s="6">
        <f t="shared" si="53"/>
        <v>0</v>
      </c>
      <c r="V3420" t="s">
        <v>462</v>
      </c>
    </row>
    <row r="3421" spans="1:22" hidden="1">
      <c r="A3421">
        <v>1054</v>
      </c>
      <c r="B3421" s="30">
        <v>2</v>
      </c>
      <c r="C3421" s="30" t="s">
        <v>877</v>
      </c>
      <c r="D3421" s="30" t="s">
        <v>5</v>
      </c>
      <c r="E3421" s="30">
        <v>93</v>
      </c>
      <c r="F3421" s="30">
        <v>7</v>
      </c>
      <c r="G3421" s="30" t="s">
        <v>3922</v>
      </c>
      <c r="H3421" s="30" t="s">
        <v>587</v>
      </c>
      <c r="I3421" s="30">
        <v>1</v>
      </c>
      <c r="J3421" s="30">
        <v>0</v>
      </c>
      <c r="K3421" s="30">
        <v>0</v>
      </c>
      <c r="L3421" s="30">
        <v>0</v>
      </c>
      <c r="M3421" s="30" t="s">
        <v>888</v>
      </c>
      <c r="N3421" s="30" t="s">
        <v>589</v>
      </c>
      <c r="O3421" s="22">
        <v>0</v>
      </c>
      <c r="P3421" s="22">
        <v>1</v>
      </c>
      <c r="Q3421" s="22">
        <v>0</v>
      </c>
      <c r="R3421">
        <f>IFERROR(IF(I3421=1,VLOOKUP(F3421,Lookup!$A$2:$B$15,2,FALSE),0),0.5)</f>
        <v>0.5</v>
      </c>
      <c r="S3421">
        <f>IF(K3421=1,1,IFERROR(IF(H3421="pass",VLOOKUP(F3421,[1]Lookup!$D$2:$E$26,2,FALSE),0),1.6))</f>
        <v>0</v>
      </c>
      <c r="T3421" s="6">
        <v>0</v>
      </c>
      <c r="U3421" s="6">
        <f t="shared" si="53"/>
        <v>0.5</v>
      </c>
      <c r="V3421" t="s">
        <v>73</v>
      </c>
    </row>
    <row r="3422" spans="1:22" hidden="1">
      <c r="A3422">
        <v>1055</v>
      </c>
      <c r="B3422" s="30">
        <v>2</v>
      </c>
      <c r="C3422" s="30" t="s">
        <v>877</v>
      </c>
      <c r="D3422" s="30" t="s">
        <v>5</v>
      </c>
      <c r="E3422" s="30">
        <v>89</v>
      </c>
      <c r="F3422" s="30">
        <v>11</v>
      </c>
      <c r="G3422" s="30" t="s">
        <v>3923</v>
      </c>
      <c r="H3422" s="30" t="s">
        <v>587</v>
      </c>
      <c r="I3422" s="30">
        <v>1</v>
      </c>
      <c r="J3422" s="30">
        <v>0</v>
      </c>
      <c r="K3422" s="30">
        <v>0</v>
      </c>
      <c r="L3422" s="30">
        <v>0</v>
      </c>
      <c r="M3422" s="30" t="s">
        <v>888</v>
      </c>
      <c r="N3422" s="30" t="s">
        <v>589</v>
      </c>
      <c r="O3422" s="22">
        <v>0</v>
      </c>
      <c r="P3422" s="22">
        <v>1</v>
      </c>
      <c r="Q3422" s="22">
        <v>0</v>
      </c>
      <c r="R3422">
        <f>IFERROR(IF(I3422=1,VLOOKUP(F3422,Lookup!$A$2:$B$15,2,FALSE),0),0.5)</f>
        <v>0.5</v>
      </c>
      <c r="S3422">
        <f>IF(K3422=1,1,IFERROR(IF(H3422="pass",VLOOKUP(F3422,[1]Lookup!$D$2:$E$26,2,FALSE),0),1.6))</f>
        <v>0</v>
      </c>
      <c r="T3422" s="6">
        <v>0</v>
      </c>
      <c r="U3422" s="6">
        <f t="shared" si="53"/>
        <v>0.5</v>
      </c>
      <c r="V3422" t="s">
        <v>73</v>
      </c>
    </row>
    <row r="3423" spans="1:22" hidden="1">
      <c r="A3423">
        <v>1057</v>
      </c>
      <c r="B3423" s="30">
        <v>2</v>
      </c>
      <c r="C3423" s="30" t="s">
        <v>877</v>
      </c>
      <c r="D3423" s="30" t="s">
        <v>5</v>
      </c>
      <c r="E3423" s="30">
        <v>89</v>
      </c>
      <c r="F3423" s="30">
        <v>11</v>
      </c>
      <c r="G3423" s="30" t="s">
        <v>3925</v>
      </c>
      <c r="H3423" s="30" t="s">
        <v>587</v>
      </c>
      <c r="I3423" s="30">
        <v>1</v>
      </c>
      <c r="J3423" s="30">
        <v>0</v>
      </c>
      <c r="K3423" s="30">
        <v>0</v>
      </c>
      <c r="L3423" s="30">
        <v>0</v>
      </c>
      <c r="M3423" s="30" t="s">
        <v>3926</v>
      </c>
      <c r="N3423" s="30" t="s">
        <v>589</v>
      </c>
      <c r="O3423" s="22">
        <v>0</v>
      </c>
      <c r="P3423" s="22">
        <v>1</v>
      </c>
      <c r="Q3423" s="22">
        <v>0</v>
      </c>
      <c r="R3423">
        <f>IFERROR(IF(I3423=1,VLOOKUP(F3423,Lookup!$A$2:$B$15,2,FALSE),0),0.5)</f>
        <v>0.5</v>
      </c>
      <c r="S3423">
        <f>IF(K3423=1,1,IFERROR(IF(H3423="pass",VLOOKUP(F3423,[1]Lookup!$D$2:$E$26,2,FALSE),0),1.6))</f>
        <v>0</v>
      </c>
      <c r="T3423" s="6">
        <v>0</v>
      </c>
      <c r="U3423" s="6">
        <f t="shared" si="53"/>
        <v>0.5</v>
      </c>
      <c r="V3423" t="s">
        <v>2771</v>
      </c>
    </row>
    <row r="3424" spans="1:22" hidden="1">
      <c r="A3424">
        <v>1059</v>
      </c>
      <c r="B3424" s="30">
        <v>2</v>
      </c>
      <c r="C3424" s="30" t="s">
        <v>877</v>
      </c>
      <c r="D3424" s="30" t="s">
        <v>5</v>
      </c>
      <c r="E3424" s="30">
        <v>59</v>
      </c>
      <c r="F3424" s="30">
        <v>41</v>
      </c>
      <c r="G3424" s="30" t="s">
        <v>3928</v>
      </c>
      <c r="H3424" s="30" t="s">
        <v>587</v>
      </c>
      <c r="I3424" s="30">
        <v>1</v>
      </c>
      <c r="J3424" s="30">
        <v>0</v>
      </c>
      <c r="K3424" s="30">
        <v>0</v>
      </c>
      <c r="L3424" s="30">
        <v>0</v>
      </c>
      <c r="M3424" s="30" t="s">
        <v>992</v>
      </c>
      <c r="N3424" s="30" t="s">
        <v>589</v>
      </c>
      <c r="O3424" s="22">
        <v>0</v>
      </c>
      <c r="P3424" s="22">
        <v>1</v>
      </c>
      <c r="Q3424" s="22">
        <v>0</v>
      </c>
      <c r="R3424">
        <f>IFERROR(IF(I3424=1,VLOOKUP(F3424,Lookup!$A$2:$B$15,2,FALSE),0),0.5)</f>
        <v>0.5</v>
      </c>
      <c r="S3424">
        <f>IF(K3424=1,1,IFERROR(IF(H3424="pass",VLOOKUP(F3424,[1]Lookup!$D$2:$E$26,2,FALSE),0),1.6))</f>
        <v>0</v>
      </c>
      <c r="T3424" s="6">
        <v>0</v>
      </c>
      <c r="U3424" s="6">
        <f t="shared" si="53"/>
        <v>0.5</v>
      </c>
      <c r="V3424" t="s">
        <v>534</v>
      </c>
    </row>
    <row r="3425" spans="1:22" hidden="1">
      <c r="A3425">
        <v>1062</v>
      </c>
      <c r="B3425" s="30">
        <v>2</v>
      </c>
      <c r="C3425" s="30" t="s">
        <v>5</v>
      </c>
      <c r="D3425" s="30" t="s">
        <v>877</v>
      </c>
      <c r="E3425" s="30">
        <v>75</v>
      </c>
      <c r="F3425" s="30">
        <v>25</v>
      </c>
      <c r="G3425" s="30" t="s">
        <v>3931</v>
      </c>
      <c r="H3425" s="30" t="s">
        <v>587</v>
      </c>
      <c r="I3425" s="30">
        <v>1</v>
      </c>
      <c r="J3425" s="30">
        <v>0</v>
      </c>
      <c r="K3425" s="30">
        <v>0</v>
      </c>
      <c r="L3425" s="30">
        <v>0</v>
      </c>
      <c r="M3425" s="30" t="s">
        <v>2497</v>
      </c>
      <c r="N3425" s="30" t="s">
        <v>589</v>
      </c>
      <c r="O3425" s="22">
        <v>0</v>
      </c>
      <c r="P3425" s="22">
        <v>1</v>
      </c>
      <c r="Q3425" s="22">
        <v>0</v>
      </c>
      <c r="R3425">
        <f>IFERROR(IF(I3425=1,VLOOKUP(F3425,Lookup!$A$2:$B$15,2,FALSE),0),0.5)</f>
        <v>0.5</v>
      </c>
      <c r="S3425">
        <f>IF(K3425=1,1,IFERROR(IF(H3425="pass",VLOOKUP(F3425,[1]Lookup!$D$2:$E$26,2,FALSE),0),1.6))</f>
        <v>0</v>
      </c>
      <c r="T3425" s="6">
        <v>0</v>
      </c>
      <c r="U3425" s="6">
        <f t="shared" si="53"/>
        <v>0.5</v>
      </c>
      <c r="V3425" t="s">
        <v>123</v>
      </c>
    </row>
    <row r="3426" spans="1:22" hidden="1">
      <c r="A3426">
        <v>1063</v>
      </c>
      <c r="B3426" s="30">
        <v>2</v>
      </c>
      <c r="C3426" s="30" t="s">
        <v>5</v>
      </c>
      <c r="D3426" s="30" t="s">
        <v>877</v>
      </c>
      <c r="E3426" s="30">
        <v>66</v>
      </c>
      <c r="F3426" s="30">
        <v>34</v>
      </c>
      <c r="G3426" s="30" t="s">
        <v>3932</v>
      </c>
      <c r="H3426" s="30" t="s">
        <v>587</v>
      </c>
      <c r="I3426" s="30">
        <v>1</v>
      </c>
      <c r="J3426" s="30">
        <v>0</v>
      </c>
      <c r="K3426" s="30">
        <v>0</v>
      </c>
      <c r="L3426" s="30">
        <v>0</v>
      </c>
      <c r="M3426" s="30" t="s">
        <v>2497</v>
      </c>
      <c r="N3426" s="30" t="s">
        <v>589</v>
      </c>
      <c r="O3426" s="22">
        <v>0</v>
      </c>
      <c r="P3426" s="22">
        <v>1</v>
      </c>
      <c r="Q3426" s="22">
        <v>0</v>
      </c>
      <c r="R3426">
        <f>IFERROR(IF(I3426=1,VLOOKUP(F3426,Lookup!$A$2:$B$15,2,FALSE),0),0.5)</f>
        <v>0.5</v>
      </c>
      <c r="S3426">
        <f>IF(K3426=1,1,IFERROR(IF(H3426="pass",VLOOKUP(F3426,[1]Lookup!$D$2:$E$26,2,FALSE),0),1.6))</f>
        <v>0</v>
      </c>
      <c r="T3426" s="6">
        <v>0</v>
      </c>
      <c r="U3426" s="6">
        <f t="shared" si="53"/>
        <v>0.5</v>
      </c>
      <c r="V3426" t="s">
        <v>123</v>
      </c>
    </row>
    <row r="3427" spans="1:22" hidden="1">
      <c r="A3427">
        <v>1065</v>
      </c>
      <c r="B3427" s="30">
        <v>2</v>
      </c>
      <c r="C3427" s="30" t="s">
        <v>5</v>
      </c>
      <c r="D3427" s="30" t="s">
        <v>877</v>
      </c>
      <c r="E3427" s="30">
        <v>54</v>
      </c>
      <c r="F3427" s="30">
        <v>46</v>
      </c>
      <c r="G3427" s="30" t="s">
        <v>3934</v>
      </c>
      <c r="H3427" s="30" t="s">
        <v>587</v>
      </c>
      <c r="I3427" s="30">
        <v>1</v>
      </c>
      <c r="J3427" s="30">
        <v>0</v>
      </c>
      <c r="K3427" s="30">
        <v>0</v>
      </c>
      <c r="L3427" s="30">
        <v>0</v>
      </c>
      <c r="M3427" s="30" t="s">
        <v>3904</v>
      </c>
      <c r="N3427" s="30" t="s">
        <v>589</v>
      </c>
      <c r="O3427" s="22">
        <v>0</v>
      </c>
      <c r="P3427" s="22">
        <v>1</v>
      </c>
      <c r="Q3427" s="22">
        <v>0</v>
      </c>
      <c r="R3427">
        <f>IFERROR(IF(I3427=1,VLOOKUP(F3427,Lookup!$A$2:$B$15,2,FALSE),0),0.5)</f>
        <v>0.5</v>
      </c>
      <c r="S3427">
        <f>IF(K3427=1,1,IFERROR(IF(H3427="pass",VLOOKUP(F3427,[1]Lookup!$D$2:$E$26,2,FALSE),0),1.6))</f>
        <v>0</v>
      </c>
      <c r="T3427" s="6">
        <v>0</v>
      </c>
      <c r="U3427" s="6">
        <f t="shared" si="53"/>
        <v>0.5</v>
      </c>
      <c r="V3427" t="s">
        <v>2805</v>
      </c>
    </row>
    <row r="3428" spans="1:22" hidden="1">
      <c r="A3428">
        <v>1067</v>
      </c>
      <c r="B3428" s="30">
        <v>2</v>
      </c>
      <c r="C3428" s="30" t="s">
        <v>5</v>
      </c>
      <c r="D3428" s="30" t="s">
        <v>877</v>
      </c>
      <c r="E3428" s="30">
        <v>22</v>
      </c>
      <c r="F3428" s="30">
        <v>78</v>
      </c>
      <c r="G3428" s="30" t="s">
        <v>3936</v>
      </c>
      <c r="H3428" s="30" t="s">
        <v>587</v>
      </c>
      <c r="I3428" s="30">
        <v>1</v>
      </c>
      <c r="J3428" s="30">
        <v>0</v>
      </c>
      <c r="K3428" s="30">
        <v>0</v>
      </c>
      <c r="L3428" s="30">
        <v>0</v>
      </c>
      <c r="M3428" s="30" t="s">
        <v>3904</v>
      </c>
      <c r="N3428" s="30" t="s">
        <v>589</v>
      </c>
      <c r="O3428" s="22">
        <v>0</v>
      </c>
      <c r="P3428" s="22">
        <v>1</v>
      </c>
      <c r="Q3428" s="22">
        <v>0</v>
      </c>
      <c r="R3428">
        <f>IFERROR(IF(I3428=1,VLOOKUP(F3428,Lookup!$A$2:$B$15,2,FALSE),0),0.5)</f>
        <v>0.5</v>
      </c>
      <c r="S3428">
        <f>IF(K3428=1,1,IFERROR(IF(H3428="pass",VLOOKUP(F3428,[1]Lookup!$D$2:$E$26,2,FALSE),0),1.6))</f>
        <v>0</v>
      </c>
      <c r="T3428" s="6">
        <v>0</v>
      </c>
      <c r="U3428" s="6">
        <f t="shared" si="53"/>
        <v>0.5</v>
      </c>
      <c r="V3428" t="s">
        <v>2805</v>
      </c>
    </row>
    <row r="3429" spans="1:22" hidden="1">
      <c r="A3429">
        <v>1068</v>
      </c>
      <c r="B3429" s="30">
        <v>2</v>
      </c>
      <c r="C3429" s="30" t="s">
        <v>5</v>
      </c>
      <c r="D3429" s="30" t="s">
        <v>877</v>
      </c>
      <c r="E3429" s="30">
        <v>21</v>
      </c>
      <c r="F3429" s="30">
        <v>79</v>
      </c>
      <c r="G3429" s="30" t="s">
        <v>3937</v>
      </c>
      <c r="H3429" s="30" t="s">
        <v>587</v>
      </c>
      <c r="I3429" s="30">
        <v>1</v>
      </c>
      <c r="J3429" s="30">
        <v>0</v>
      </c>
      <c r="K3429" s="30">
        <v>0</v>
      </c>
      <c r="L3429" s="30">
        <v>0</v>
      </c>
      <c r="M3429" s="30" t="s">
        <v>3904</v>
      </c>
      <c r="N3429" s="30" t="s">
        <v>589</v>
      </c>
      <c r="O3429" s="22">
        <v>0</v>
      </c>
      <c r="P3429" s="22">
        <v>1</v>
      </c>
      <c r="Q3429" s="22">
        <v>0</v>
      </c>
      <c r="R3429">
        <f>IFERROR(IF(I3429=1,VLOOKUP(F3429,Lookup!$A$2:$B$15,2,FALSE),0),0.5)</f>
        <v>0.5</v>
      </c>
      <c r="S3429">
        <f>IF(K3429=1,1,IFERROR(IF(H3429="pass",VLOOKUP(F3429,[1]Lookup!$D$2:$E$26,2,FALSE),0),1.6))</f>
        <v>0</v>
      </c>
      <c r="T3429" s="6">
        <v>0</v>
      </c>
      <c r="U3429" s="6">
        <f t="shared" si="53"/>
        <v>0.5</v>
      </c>
      <c r="V3429" t="s">
        <v>2805</v>
      </c>
    </row>
    <row r="3430" spans="1:22" hidden="1">
      <c r="A3430">
        <v>1072</v>
      </c>
      <c r="B3430" s="30">
        <v>2</v>
      </c>
      <c r="C3430" s="30" t="s">
        <v>877</v>
      </c>
      <c r="D3430" s="30" t="s">
        <v>5</v>
      </c>
      <c r="E3430" s="30">
        <v>61</v>
      </c>
      <c r="F3430" s="30">
        <v>39</v>
      </c>
      <c r="G3430" s="30" t="s">
        <v>3941</v>
      </c>
      <c r="H3430" s="30" t="s">
        <v>587</v>
      </c>
      <c r="I3430" s="30">
        <v>1</v>
      </c>
      <c r="J3430" s="30">
        <v>0</v>
      </c>
      <c r="K3430" s="30">
        <v>0</v>
      </c>
      <c r="L3430" s="30">
        <v>0</v>
      </c>
      <c r="M3430" s="30" t="s">
        <v>992</v>
      </c>
      <c r="N3430" s="30" t="s">
        <v>589</v>
      </c>
      <c r="O3430" s="22">
        <v>0</v>
      </c>
      <c r="P3430" s="22">
        <v>1</v>
      </c>
      <c r="Q3430" s="22">
        <v>0</v>
      </c>
      <c r="R3430">
        <f>IFERROR(IF(I3430=1,VLOOKUP(F3430,Lookup!$A$2:$B$15,2,FALSE),0),0.5)</f>
        <v>0.5</v>
      </c>
      <c r="S3430">
        <f>IF(K3430=1,1,IFERROR(IF(H3430="pass",VLOOKUP(F3430,[1]Lookup!$D$2:$E$26,2,FALSE),0),1.6))</f>
        <v>0</v>
      </c>
      <c r="T3430" s="6">
        <v>0</v>
      </c>
      <c r="U3430" s="6">
        <f t="shared" si="53"/>
        <v>0.5</v>
      </c>
      <c r="V3430" t="s">
        <v>534</v>
      </c>
    </row>
    <row r="3431" spans="1:22" hidden="1">
      <c r="A3431">
        <v>1075</v>
      </c>
      <c r="B3431" s="30">
        <v>2</v>
      </c>
      <c r="C3431" s="30" t="s">
        <v>877</v>
      </c>
      <c r="D3431" s="30" t="s">
        <v>5</v>
      </c>
      <c r="E3431" s="30">
        <v>49</v>
      </c>
      <c r="F3431" s="30">
        <v>51</v>
      </c>
      <c r="G3431" s="30" t="s">
        <v>3944</v>
      </c>
      <c r="H3431" s="30" t="s">
        <v>587</v>
      </c>
      <c r="I3431" s="30">
        <v>1</v>
      </c>
      <c r="J3431" s="30">
        <v>0</v>
      </c>
      <c r="K3431" s="30">
        <v>0</v>
      </c>
      <c r="L3431" s="30">
        <v>0</v>
      </c>
      <c r="M3431" s="30" t="s">
        <v>992</v>
      </c>
      <c r="N3431" s="30" t="s">
        <v>589</v>
      </c>
      <c r="O3431" s="22">
        <v>0</v>
      </c>
      <c r="P3431" s="22">
        <v>1</v>
      </c>
      <c r="Q3431" s="22">
        <v>0</v>
      </c>
      <c r="R3431">
        <f>IFERROR(IF(I3431=1,VLOOKUP(F3431,Lookup!$A$2:$B$15,2,FALSE),0),0.5)</f>
        <v>0.5</v>
      </c>
      <c r="S3431">
        <f>IF(K3431=1,1,IFERROR(IF(H3431="pass",VLOOKUP(F3431,[1]Lookup!$D$2:$E$26,2,FALSE),0),1.6))</f>
        <v>0</v>
      </c>
      <c r="T3431" s="6">
        <v>0</v>
      </c>
      <c r="U3431" s="6">
        <f t="shared" si="53"/>
        <v>0.5</v>
      </c>
      <c r="V3431" t="s">
        <v>534</v>
      </c>
    </row>
    <row r="3432" spans="1:22" hidden="1">
      <c r="A3432">
        <v>1076</v>
      </c>
      <c r="B3432" s="30">
        <v>2</v>
      </c>
      <c r="C3432" s="30" t="s">
        <v>877</v>
      </c>
      <c r="D3432" s="30" t="s">
        <v>5</v>
      </c>
      <c r="E3432" s="30">
        <v>39</v>
      </c>
      <c r="F3432" s="30">
        <v>61</v>
      </c>
      <c r="G3432" s="30" t="s">
        <v>3945</v>
      </c>
      <c r="H3432" s="30" t="s">
        <v>587</v>
      </c>
      <c r="I3432" s="30">
        <v>1</v>
      </c>
      <c r="J3432" s="30">
        <v>0</v>
      </c>
      <c r="K3432" s="30">
        <v>0</v>
      </c>
      <c r="L3432" s="30">
        <v>0</v>
      </c>
      <c r="M3432" s="30" t="s">
        <v>992</v>
      </c>
      <c r="N3432" s="30" t="s">
        <v>589</v>
      </c>
      <c r="O3432" s="22">
        <v>0</v>
      </c>
      <c r="P3432" s="22">
        <v>1</v>
      </c>
      <c r="Q3432" s="22">
        <v>0</v>
      </c>
      <c r="R3432">
        <f>IFERROR(IF(I3432=1,VLOOKUP(F3432,Lookup!$A$2:$B$15,2,FALSE),0),0.5)</f>
        <v>0.5</v>
      </c>
      <c r="S3432">
        <f>IF(K3432=1,1,IFERROR(IF(H3432="pass",VLOOKUP(F3432,[1]Lookup!$D$2:$E$26,2,FALSE),0),1.6))</f>
        <v>0</v>
      </c>
      <c r="T3432" s="6">
        <v>0</v>
      </c>
      <c r="U3432" s="6">
        <f t="shared" si="53"/>
        <v>0.5</v>
      </c>
      <c r="V3432" t="s">
        <v>534</v>
      </c>
    </row>
    <row r="3433" spans="1:22" hidden="1">
      <c r="A3433">
        <v>1077</v>
      </c>
      <c r="B3433" s="30">
        <v>2</v>
      </c>
      <c r="C3433" s="30" t="s">
        <v>877</v>
      </c>
      <c r="D3433" s="30" t="s">
        <v>5</v>
      </c>
      <c r="E3433" s="30">
        <v>34</v>
      </c>
      <c r="F3433" s="30">
        <v>66</v>
      </c>
      <c r="G3433" s="30" t="s">
        <v>3946</v>
      </c>
      <c r="H3433" s="30" t="s">
        <v>587</v>
      </c>
      <c r="I3433" s="30">
        <v>1</v>
      </c>
      <c r="J3433" s="30">
        <v>0</v>
      </c>
      <c r="K3433" s="30">
        <v>0</v>
      </c>
      <c r="L3433" s="30">
        <v>0</v>
      </c>
      <c r="M3433" s="30" t="s">
        <v>992</v>
      </c>
      <c r="N3433" s="30" t="s">
        <v>589</v>
      </c>
      <c r="O3433" s="22">
        <v>0</v>
      </c>
      <c r="P3433" s="22">
        <v>1</v>
      </c>
      <c r="Q3433" s="22">
        <v>0</v>
      </c>
      <c r="R3433">
        <f>IFERROR(IF(I3433=1,VLOOKUP(F3433,Lookup!$A$2:$B$15,2,FALSE),0),0.5)</f>
        <v>0.5</v>
      </c>
      <c r="S3433">
        <f>IF(K3433=1,1,IFERROR(IF(H3433="pass",VLOOKUP(F3433,[1]Lookup!$D$2:$E$26,2,FALSE),0),1.6))</f>
        <v>0</v>
      </c>
      <c r="T3433" s="6">
        <v>0</v>
      </c>
      <c r="U3433" s="6">
        <f t="shared" si="53"/>
        <v>0.5</v>
      </c>
      <c r="V3433" t="s">
        <v>534</v>
      </c>
    </row>
    <row r="3434" spans="1:22" hidden="1">
      <c r="A3434">
        <v>1078</v>
      </c>
      <c r="B3434" s="30">
        <v>2</v>
      </c>
      <c r="C3434" s="30" t="s">
        <v>877</v>
      </c>
      <c r="D3434" s="30" t="s">
        <v>5</v>
      </c>
      <c r="E3434" s="30">
        <v>23</v>
      </c>
      <c r="F3434" s="30">
        <v>77</v>
      </c>
      <c r="G3434" s="30" t="s">
        <v>3947</v>
      </c>
      <c r="H3434" s="30" t="s">
        <v>587</v>
      </c>
      <c r="I3434" s="30">
        <v>1</v>
      </c>
      <c r="J3434" s="30">
        <v>0</v>
      </c>
      <c r="K3434" s="30">
        <v>0</v>
      </c>
      <c r="L3434" s="30">
        <v>0</v>
      </c>
      <c r="M3434" s="30" t="s">
        <v>992</v>
      </c>
      <c r="N3434" s="30" t="s">
        <v>589</v>
      </c>
      <c r="O3434" s="22">
        <v>0</v>
      </c>
      <c r="P3434" s="22">
        <v>1</v>
      </c>
      <c r="Q3434" s="22">
        <v>0</v>
      </c>
      <c r="R3434">
        <f>IFERROR(IF(I3434=1,VLOOKUP(F3434,Lookup!$A$2:$B$15,2,FALSE),0),0.5)</f>
        <v>0.5</v>
      </c>
      <c r="S3434">
        <f>IF(K3434=1,1,IFERROR(IF(H3434="pass",VLOOKUP(F3434,[1]Lookup!$D$2:$E$26,2,FALSE),0),1.6))</f>
        <v>0</v>
      </c>
      <c r="T3434" s="6">
        <v>0</v>
      </c>
      <c r="U3434" s="6">
        <f t="shared" si="53"/>
        <v>0.5</v>
      </c>
      <c r="V3434" t="s">
        <v>534</v>
      </c>
    </row>
    <row r="3435" spans="1:22" hidden="1">
      <c r="A3435">
        <v>1079</v>
      </c>
      <c r="B3435" s="30">
        <v>2</v>
      </c>
      <c r="C3435" s="30" t="s">
        <v>877</v>
      </c>
      <c r="D3435" s="30" t="s">
        <v>5</v>
      </c>
      <c r="E3435" s="30">
        <v>17</v>
      </c>
      <c r="F3435" s="30">
        <v>83</v>
      </c>
      <c r="G3435" s="30" t="s">
        <v>3948</v>
      </c>
      <c r="H3435" s="30" t="s">
        <v>587</v>
      </c>
      <c r="I3435" s="30">
        <v>1</v>
      </c>
      <c r="J3435" s="30">
        <v>0</v>
      </c>
      <c r="K3435" s="30">
        <v>0</v>
      </c>
      <c r="L3435" s="30">
        <v>0</v>
      </c>
      <c r="M3435" s="30" t="s">
        <v>992</v>
      </c>
      <c r="N3435" s="30" t="s">
        <v>589</v>
      </c>
      <c r="O3435" s="22">
        <v>0</v>
      </c>
      <c r="P3435" s="22">
        <v>1</v>
      </c>
      <c r="Q3435" s="22">
        <v>0</v>
      </c>
      <c r="R3435">
        <f>IFERROR(IF(I3435=1,VLOOKUP(F3435,Lookup!$A$2:$B$15,2,FALSE),0),0.5)</f>
        <v>0.5</v>
      </c>
      <c r="S3435">
        <f>IF(K3435=1,1,IFERROR(IF(H3435="pass",VLOOKUP(F3435,[1]Lookup!$D$2:$E$26,2,FALSE),0),1.6))</f>
        <v>0</v>
      </c>
      <c r="T3435" s="6">
        <v>0</v>
      </c>
      <c r="U3435" s="6">
        <f t="shared" si="53"/>
        <v>0.5</v>
      </c>
      <c r="V3435" t="s">
        <v>534</v>
      </c>
    </row>
    <row r="3436" spans="1:22" hidden="1">
      <c r="A3436">
        <v>1080</v>
      </c>
      <c r="B3436" s="30">
        <v>2</v>
      </c>
      <c r="C3436" s="30" t="s">
        <v>877</v>
      </c>
      <c r="D3436" s="30" t="s">
        <v>5</v>
      </c>
      <c r="E3436" s="30">
        <v>15</v>
      </c>
      <c r="F3436" s="30">
        <v>85</v>
      </c>
      <c r="G3436" s="30" t="s">
        <v>3949</v>
      </c>
      <c r="H3436" s="30" t="s">
        <v>587</v>
      </c>
      <c r="I3436" s="30">
        <v>1</v>
      </c>
      <c r="J3436" s="30">
        <v>0</v>
      </c>
      <c r="K3436" s="30">
        <v>0</v>
      </c>
      <c r="L3436" s="30">
        <v>0</v>
      </c>
      <c r="M3436" s="30" t="s">
        <v>903</v>
      </c>
      <c r="N3436" s="30" t="s">
        <v>589</v>
      </c>
      <c r="O3436" s="22">
        <v>0</v>
      </c>
      <c r="P3436" s="22">
        <v>1</v>
      </c>
      <c r="Q3436" s="22">
        <v>0</v>
      </c>
      <c r="R3436">
        <f>IFERROR(IF(I3436=1,VLOOKUP(F3436,Lookup!$A$2:$B$15,2,FALSE),0),0.5)</f>
        <v>0.5</v>
      </c>
      <c r="S3436">
        <f>IF(K3436=1,1,IFERROR(IF(H3436="pass",VLOOKUP(F3436,[1]Lookup!$D$2:$E$26,2,FALSE),0),1.6))</f>
        <v>0</v>
      </c>
      <c r="T3436" s="6">
        <v>0</v>
      </c>
      <c r="U3436" s="6">
        <f t="shared" si="53"/>
        <v>0.5</v>
      </c>
      <c r="V3436" t="s">
        <v>61</v>
      </c>
    </row>
    <row r="3437" spans="1:22" hidden="1">
      <c r="A3437">
        <v>1083</v>
      </c>
      <c r="B3437" s="30">
        <v>2</v>
      </c>
      <c r="C3437" s="30" t="s">
        <v>877</v>
      </c>
      <c r="D3437" s="30" t="s">
        <v>5</v>
      </c>
      <c r="E3437" s="30">
        <v>45</v>
      </c>
      <c r="F3437" s="30">
        <v>55</v>
      </c>
      <c r="G3437" s="30" t="s">
        <v>3952</v>
      </c>
      <c r="H3437" s="30" t="s">
        <v>587</v>
      </c>
      <c r="I3437" s="30">
        <v>1</v>
      </c>
      <c r="J3437" s="30">
        <v>0</v>
      </c>
      <c r="K3437" s="30">
        <v>0</v>
      </c>
      <c r="L3437" s="30">
        <v>0</v>
      </c>
      <c r="M3437" s="30" t="s">
        <v>992</v>
      </c>
      <c r="N3437" s="30" t="s">
        <v>589</v>
      </c>
      <c r="O3437" s="22">
        <v>0</v>
      </c>
      <c r="P3437" s="22">
        <v>1</v>
      </c>
      <c r="Q3437" s="22">
        <v>0</v>
      </c>
      <c r="R3437">
        <f>IFERROR(IF(I3437=1,VLOOKUP(F3437,Lookup!$A$2:$B$15,2,FALSE),0),0.5)</f>
        <v>0.5</v>
      </c>
      <c r="S3437">
        <f>IF(K3437=1,1,IFERROR(IF(H3437="pass",VLOOKUP(F3437,[1]Lookup!$D$2:$E$26,2,FALSE),0),1.6))</f>
        <v>0</v>
      </c>
      <c r="T3437" s="6">
        <v>0</v>
      </c>
      <c r="U3437" s="6">
        <f t="shared" si="53"/>
        <v>0.5</v>
      </c>
      <c r="V3437" t="s">
        <v>534</v>
      </c>
    </row>
    <row r="3438" spans="1:22" hidden="1">
      <c r="A3438">
        <v>1084</v>
      </c>
      <c r="B3438" s="30">
        <v>2</v>
      </c>
      <c r="C3438" s="30" t="s">
        <v>877</v>
      </c>
      <c r="D3438" s="30" t="s">
        <v>5</v>
      </c>
      <c r="E3438" s="30">
        <v>44</v>
      </c>
      <c r="F3438" s="30">
        <v>56</v>
      </c>
      <c r="G3438" s="30" t="s">
        <v>3953</v>
      </c>
      <c r="H3438" s="30" t="s">
        <v>587</v>
      </c>
      <c r="I3438" s="30">
        <v>1</v>
      </c>
      <c r="J3438" s="30">
        <v>0</v>
      </c>
      <c r="K3438" s="30">
        <v>0</v>
      </c>
      <c r="L3438" s="30">
        <v>0</v>
      </c>
      <c r="M3438" s="30" t="s">
        <v>992</v>
      </c>
      <c r="N3438" s="30" t="s">
        <v>589</v>
      </c>
      <c r="O3438" s="22">
        <v>0</v>
      </c>
      <c r="P3438" s="22">
        <v>1</v>
      </c>
      <c r="Q3438" s="22">
        <v>0</v>
      </c>
      <c r="R3438">
        <f>IFERROR(IF(I3438=1,VLOOKUP(F3438,Lookup!$A$2:$B$15,2,FALSE),0),0.5)</f>
        <v>0.5</v>
      </c>
      <c r="S3438">
        <f>IF(K3438=1,1,IFERROR(IF(H3438="pass",VLOOKUP(F3438,[1]Lookup!$D$2:$E$26,2,FALSE),0),1.6))</f>
        <v>0</v>
      </c>
      <c r="T3438" s="6">
        <v>0</v>
      </c>
      <c r="U3438" s="6">
        <f t="shared" si="53"/>
        <v>0.5</v>
      </c>
      <c r="V3438" t="s">
        <v>534</v>
      </c>
    </row>
    <row r="3439" spans="1:22" hidden="1">
      <c r="A3439">
        <v>1085</v>
      </c>
      <c r="B3439" s="30">
        <v>2</v>
      </c>
      <c r="C3439" s="30" t="s">
        <v>877</v>
      </c>
      <c r="D3439" s="30" t="s">
        <v>5</v>
      </c>
      <c r="E3439" s="30">
        <v>42</v>
      </c>
      <c r="F3439" s="30">
        <v>58</v>
      </c>
      <c r="G3439" s="30" t="s">
        <v>3954</v>
      </c>
      <c r="H3439" s="30" t="s">
        <v>587</v>
      </c>
      <c r="I3439" s="30">
        <v>1</v>
      </c>
      <c r="J3439" s="30">
        <v>0</v>
      </c>
      <c r="K3439" s="30">
        <v>0</v>
      </c>
      <c r="L3439" s="30">
        <v>0</v>
      </c>
      <c r="M3439" s="30" t="s">
        <v>992</v>
      </c>
      <c r="N3439" s="30" t="s">
        <v>589</v>
      </c>
      <c r="O3439" s="22">
        <v>0</v>
      </c>
      <c r="P3439" s="22">
        <v>1</v>
      </c>
      <c r="Q3439" s="22">
        <v>0</v>
      </c>
      <c r="R3439">
        <f>IFERROR(IF(I3439=1,VLOOKUP(F3439,Lookup!$A$2:$B$15,2,FALSE),0),0.5)</f>
        <v>0.5</v>
      </c>
      <c r="S3439">
        <f>IF(K3439=1,1,IFERROR(IF(H3439="pass",VLOOKUP(F3439,[1]Lookup!$D$2:$E$26,2,FALSE),0),1.6))</f>
        <v>0</v>
      </c>
      <c r="T3439" s="6">
        <v>0</v>
      </c>
      <c r="U3439" s="6">
        <f t="shared" si="53"/>
        <v>0.5</v>
      </c>
      <c r="V3439" t="s">
        <v>534</v>
      </c>
    </row>
    <row r="3440" spans="1:22" hidden="1">
      <c r="A3440">
        <v>1090</v>
      </c>
      <c r="B3440" s="30">
        <v>2</v>
      </c>
      <c r="C3440" s="30" t="s">
        <v>15</v>
      </c>
      <c r="D3440" s="30" t="s">
        <v>8</v>
      </c>
      <c r="E3440" s="30">
        <v>62</v>
      </c>
      <c r="F3440" s="30">
        <v>38</v>
      </c>
      <c r="G3440" s="30" t="s">
        <v>3959</v>
      </c>
      <c r="H3440" s="30" t="s">
        <v>587</v>
      </c>
      <c r="I3440" s="30">
        <v>1</v>
      </c>
      <c r="J3440" s="30">
        <v>0</v>
      </c>
      <c r="K3440" s="30">
        <v>0</v>
      </c>
      <c r="L3440" s="30">
        <v>0</v>
      </c>
      <c r="M3440" s="30" t="s">
        <v>2364</v>
      </c>
      <c r="N3440" s="30" t="s">
        <v>589</v>
      </c>
      <c r="O3440" s="22">
        <v>0</v>
      </c>
      <c r="P3440" s="22">
        <v>1</v>
      </c>
      <c r="Q3440" s="22">
        <v>0</v>
      </c>
      <c r="R3440">
        <f>IFERROR(IF(I3440=1,VLOOKUP(F3440,Lookup!$A$2:$B$15,2,FALSE),0),0.5)</f>
        <v>0.5</v>
      </c>
      <c r="S3440">
        <f>IF(K3440=1,1,IFERROR(IF(H3440="pass",VLOOKUP(F3440,[1]Lookup!$D$2:$E$26,2,FALSE),0),1.6))</f>
        <v>0</v>
      </c>
      <c r="T3440" s="6">
        <v>0</v>
      </c>
      <c r="U3440" s="6">
        <f t="shared" si="53"/>
        <v>0.5</v>
      </c>
      <c r="V3440" t="s">
        <v>526</v>
      </c>
    </row>
    <row r="3441" spans="1:22" hidden="1">
      <c r="A3441">
        <v>1092</v>
      </c>
      <c r="B3441" s="30">
        <v>2</v>
      </c>
      <c r="C3441" s="30" t="s">
        <v>15</v>
      </c>
      <c r="D3441" s="30" t="s">
        <v>8</v>
      </c>
      <c r="E3441" s="30">
        <v>55</v>
      </c>
      <c r="F3441" s="30">
        <v>45</v>
      </c>
      <c r="G3441" s="30" t="s">
        <v>3961</v>
      </c>
      <c r="H3441" s="30" t="s">
        <v>587</v>
      </c>
      <c r="I3441" s="30">
        <v>1</v>
      </c>
      <c r="J3441" s="30">
        <v>0</v>
      </c>
      <c r="K3441" s="30">
        <v>0</v>
      </c>
      <c r="L3441" s="30">
        <v>0</v>
      </c>
      <c r="M3441" s="30" t="s">
        <v>2364</v>
      </c>
      <c r="N3441" s="30" t="s">
        <v>589</v>
      </c>
      <c r="O3441" s="22">
        <v>0</v>
      </c>
      <c r="P3441" s="22">
        <v>1</v>
      </c>
      <c r="Q3441" s="22">
        <v>0</v>
      </c>
      <c r="R3441">
        <f>IFERROR(IF(I3441=1,VLOOKUP(F3441,Lookup!$A$2:$B$15,2,FALSE),0),0.5)</f>
        <v>0.5</v>
      </c>
      <c r="S3441">
        <f>IF(K3441=1,1,IFERROR(IF(H3441="pass",VLOOKUP(F3441,[1]Lookup!$D$2:$E$26,2,FALSE),0),1.6))</f>
        <v>0</v>
      </c>
      <c r="T3441" s="6">
        <v>0</v>
      </c>
      <c r="U3441" s="6">
        <f t="shared" si="53"/>
        <v>0.5</v>
      </c>
      <c r="V3441" t="s">
        <v>526</v>
      </c>
    </row>
    <row r="3442" spans="1:22" hidden="1">
      <c r="A3442">
        <v>1097</v>
      </c>
      <c r="B3442" s="30">
        <v>2</v>
      </c>
      <c r="C3442" s="30" t="s">
        <v>8</v>
      </c>
      <c r="D3442" s="30" t="s">
        <v>15</v>
      </c>
      <c r="E3442" s="30">
        <v>75</v>
      </c>
      <c r="F3442" s="30">
        <v>25</v>
      </c>
      <c r="G3442" s="30" t="s">
        <v>3968</v>
      </c>
      <c r="H3442" s="30" t="s">
        <v>587</v>
      </c>
      <c r="I3442" s="30">
        <v>1</v>
      </c>
      <c r="J3442" s="30">
        <v>0</v>
      </c>
      <c r="K3442" s="30">
        <v>0</v>
      </c>
      <c r="L3442" s="30">
        <v>0</v>
      </c>
      <c r="M3442" s="30" t="s">
        <v>742</v>
      </c>
      <c r="N3442" s="30" t="s">
        <v>589</v>
      </c>
      <c r="O3442" s="22">
        <v>0</v>
      </c>
      <c r="P3442" s="22">
        <v>1</v>
      </c>
      <c r="Q3442" s="22">
        <v>0</v>
      </c>
      <c r="R3442">
        <f>IFERROR(IF(I3442=1,VLOOKUP(F3442,Lookup!$A$2:$B$15,2,FALSE),0),0.5)</f>
        <v>0.5</v>
      </c>
      <c r="S3442">
        <f>IF(K3442=1,1,IFERROR(IF(H3442="pass",VLOOKUP(F3442,[1]Lookup!$D$2:$E$26,2,FALSE),0),1.6))</f>
        <v>0</v>
      </c>
      <c r="T3442" s="6">
        <v>0</v>
      </c>
      <c r="U3442" s="6">
        <f t="shared" si="53"/>
        <v>0.5</v>
      </c>
      <c r="V3442" t="s">
        <v>400</v>
      </c>
    </row>
    <row r="3443" spans="1:22" hidden="1">
      <c r="A3443">
        <v>1098</v>
      </c>
      <c r="B3443" s="30">
        <v>2</v>
      </c>
      <c r="C3443" s="30" t="s">
        <v>8</v>
      </c>
      <c r="D3443" s="30" t="s">
        <v>15</v>
      </c>
      <c r="E3443" s="30">
        <v>73</v>
      </c>
      <c r="F3443" s="30">
        <v>27</v>
      </c>
      <c r="G3443" s="30" t="s">
        <v>3969</v>
      </c>
      <c r="H3443" s="30" t="s">
        <v>587</v>
      </c>
      <c r="I3443" s="30">
        <v>1</v>
      </c>
      <c r="J3443" s="30">
        <v>0</v>
      </c>
      <c r="K3443" s="30">
        <v>0</v>
      </c>
      <c r="L3443" s="30">
        <v>0</v>
      </c>
      <c r="M3443" s="30" t="s">
        <v>3970</v>
      </c>
      <c r="N3443" s="30" t="s">
        <v>589</v>
      </c>
      <c r="O3443" s="22">
        <v>0</v>
      </c>
      <c r="P3443" s="22">
        <v>1</v>
      </c>
      <c r="Q3443" s="22">
        <v>0</v>
      </c>
      <c r="R3443">
        <f>IFERROR(IF(I3443=1,VLOOKUP(F3443,Lookup!$A$2:$B$15,2,FALSE),0),0.5)</f>
        <v>0.5</v>
      </c>
      <c r="S3443">
        <f>IF(K3443=1,1,IFERROR(IF(H3443="pass",VLOOKUP(F3443,[1]Lookup!$D$2:$E$26,2,FALSE),0),1.6))</f>
        <v>0</v>
      </c>
      <c r="T3443" s="6">
        <v>0</v>
      </c>
      <c r="U3443" s="6">
        <f t="shared" si="53"/>
        <v>0.5</v>
      </c>
      <c r="V3443" t="s">
        <v>2809</v>
      </c>
    </row>
    <row r="3444" spans="1:22" hidden="1">
      <c r="A3444">
        <v>1100</v>
      </c>
      <c r="B3444" s="30">
        <v>2</v>
      </c>
      <c r="C3444" s="30" t="s">
        <v>8</v>
      </c>
      <c r="D3444" s="30" t="s">
        <v>15</v>
      </c>
      <c r="E3444" s="30">
        <v>66</v>
      </c>
      <c r="F3444" s="30">
        <v>34</v>
      </c>
      <c r="G3444" s="30" t="s">
        <v>3972</v>
      </c>
      <c r="H3444" s="30" t="s">
        <v>587</v>
      </c>
      <c r="I3444" s="30">
        <v>1</v>
      </c>
      <c r="J3444" s="30">
        <v>0</v>
      </c>
      <c r="K3444" s="30">
        <v>0</v>
      </c>
      <c r="L3444" s="30">
        <v>0</v>
      </c>
      <c r="M3444" s="30" t="s">
        <v>734</v>
      </c>
      <c r="N3444" s="30" t="s">
        <v>589</v>
      </c>
      <c r="O3444" s="22">
        <v>0</v>
      </c>
      <c r="P3444" s="22">
        <v>1</v>
      </c>
      <c r="Q3444" s="22">
        <v>0</v>
      </c>
      <c r="R3444">
        <f>IFERROR(IF(I3444=1,VLOOKUP(F3444,Lookup!$A$2:$B$15,2,FALSE),0),0.5)</f>
        <v>0.5</v>
      </c>
      <c r="S3444">
        <f>IF(K3444=1,1,IFERROR(IF(H3444="pass",VLOOKUP(F3444,[1]Lookup!$D$2:$E$26,2,FALSE),0),1.6))</f>
        <v>0</v>
      </c>
      <c r="T3444" s="6">
        <v>0</v>
      </c>
      <c r="U3444" s="6">
        <f t="shared" si="53"/>
        <v>0.5</v>
      </c>
      <c r="V3444" t="s">
        <v>501</v>
      </c>
    </row>
    <row r="3445" spans="1:22" hidden="1">
      <c r="A3445">
        <v>1102</v>
      </c>
      <c r="B3445" s="30">
        <v>2</v>
      </c>
      <c r="C3445" s="30" t="s">
        <v>15</v>
      </c>
      <c r="D3445" s="30" t="s">
        <v>8</v>
      </c>
      <c r="E3445" s="30">
        <v>92</v>
      </c>
      <c r="F3445" s="30">
        <v>8</v>
      </c>
      <c r="G3445" s="30" t="s">
        <v>3974</v>
      </c>
      <c r="H3445" s="30" t="s">
        <v>587</v>
      </c>
      <c r="I3445" s="30">
        <v>1</v>
      </c>
      <c r="J3445" s="30">
        <v>0</v>
      </c>
      <c r="K3445" s="30">
        <v>0</v>
      </c>
      <c r="L3445" s="30">
        <v>0</v>
      </c>
      <c r="M3445" s="30" t="s">
        <v>2364</v>
      </c>
      <c r="N3445" s="30" t="s">
        <v>589</v>
      </c>
      <c r="O3445" s="22">
        <v>0</v>
      </c>
      <c r="P3445" s="22">
        <v>1</v>
      </c>
      <c r="Q3445" s="22">
        <v>0</v>
      </c>
      <c r="R3445">
        <f>IFERROR(IF(I3445=1,VLOOKUP(F3445,Lookup!$A$2:$B$15,2,FALSE),0),0.5)</f>
        <v>0.5</v>
      </c>
      <c r="S3445">
        <f>IF(K3445=1,1,IFERROR(IF(H3445="pass",VLOOKUP(F3445,[1]Lookup!$D$2:$E$26,2,FALSE),0),1.6))</f>
        <v>0</v>
      </c>
      <c r="T3445" s="6">
        <v>0</v>
      </c>
      <c r="U3445" s="6">
        <f t="shared" si="53"/>
        <v>0.5</v>
      </c>
      <c r="V3445" t="s">
        <v>526</v>
      </c>
    </row>
    <row r="3446" spans="1:22" hidden="1">
      <c r="A3446">
        <v>1103</v>
      </c>
      <c r="B3446" s="30">
        <v>2</v>
      </c>
      <c r="C3446" s="30" t="s">
        <v>15</v>
      </c>
      <c r="D3446" s="30" t="s">
        <v>8</v>
      </c>
      <c r="E3446" s="30">
        <v>78</v>
      </c>
      <c r="F3446" s="30">
        <v>22</v>
      </c>
      <c r="G3446" s="30" t="s">
        <v>3975</v>
      </c>
      <c r="H3446" s="30" t="s">
        <v>587</v>
      </c>
      <c r="I3446" s="30">
        <v>1</v>
      </c>
      <c r="J3446" s="30">
        <v>0</v>
      </c>
      <c r="K3446" s="30">
        <v>0</v>
      </c>
      <c r="L3446" s="30">
        <v>0</v>
      </c>
      <c r="M3446" s="30" t="s">
        <v>2364</v>
      </c>
      <c r="N3446" s="30" t="s">
        <v>589</v>
      </c>
      <c r="O3446" s="22">
        <v>0</v>
      </c>
      <c r="P3446" s="22">
        <v>1</v>
      </c>
      <c r="Q3446" s="22">
        <v>0</v>
      </c>
      <c r="R3446">
        <f>IFERROR(IF(I3446=1,VLOOKUP(F3446,Lookup!$A$2:$B$15,2,FALSE),0),0.5)</f>
        <v>0.5</v>
      </c>
      <c r="S3446">
        <f>IF(K3446=1,1,IFERROR(IF(H3446="pass",VLOOKUP(F3446,[1]Lookup!$D$2:$E$26,2,FALSE),0),1.6))</f>
        <v>0</v>
      </c>
      <c r="T3446" s="6">
        <v>0</v>
      </c>
      <c r="U3446" s="6">
        <f t="shared" si="53"/>
        <v>0.5</v>
      </c>
      <c r="V3446" t="s">
        <v>526</v>
      </c>
    </row>
    <row r="3447" spans="1:22" hidden="1">
      <c r="A3447">
        <v>1107</v>
      </c>
      <c r="B3447" s="30">
        <v>2</v>
      </c>
      <c r="C3447" s="30" t="s">
        <v>8</v>
      </c>
      <c r="D3447" s="30" t="s">
        <v>15</v>
      </c>
      <c r="E3447" s="30">
        <v>29</v>
      </c>
      <c r="F3447" s="30">
        <v>71</v>
      </c>
      <c r="G3447" s="30" t="s">
        <v>3979</v>
      </c>
      <c r="H3447" s="30" t="s">
        <v>587</v>
      </c>
      <c r="I3447" s="30">
        <v>1</v>
      </c>
      <c r="J3447" s="30">
        <v>0</v>
      </c>
      <c r="K3447" s="30">
        <v>0</v>
      </c>
      <c r="L3447" s="30">
        <v>0</v>
      </c>
      <c r="M3447" s="30" t="s">
        <v>742</v>
      </c>
      <c r="N3447" s="30" t="s">
        <v>589</v>
      </c>
      <c r="O3447" s="22">
        <v>0</v>
      </c>
      <c r="P3447" s="22">
        <v>1</v>
      </c>
      <c r="Q3447" s="22">
        <v>0</v>
      </c>
      <c r="R3447">
        <f>IFERROR(IF(I3447=1,VLOOKUP(F3447,Lookup!$A$2:$B$15,2,FALSE),0),0.5)</f>
        <v>0.5</v>
      </c>
      <c r="S3447">
        <f>IF(K3447=1,1,IFERROR(IF(H3447="pass",VLOOKUP(F3447,[1]Lookup!$D$2:$E$26,2,FALSE),0),1.6))</f>
        <v>0</v>
      </c>
      <c r="T3447" s="6">
        <v>0</v>
      </c>
      <c r="U3447" s="6">
        <f t="shared" si="53"/>
        <v>0.5</v>
      </c>
      <c r="V3447" t="s">
        <v>400</v>
      </c>
    </row>
    <row r="3448" spans="1:22" hidden="1">
      <c r="A3448">
        <v>1112</v>
      </c>
      <c r="B3448" s="30">
        <v>2</v>
      </c>
      <c r="C3448" s="30" t="s">
        <v>15</v>
      </c>
      <c r="D3448" s="30" t="s">
        <v>8</v>
      </c>
      <c r="E3448" s="30">
        <v>63</v>
      </c>
      <c r="F3448" s="30">
        <v>37</v>
      </c>
      <c r="G3448" s="30" t="s">
        <v>3984</v>
      </c>
      <c r="H3448" s="30" t="s">
        <v>587</v>
      </c>
      <c r="I3448" s="30">
        <v>1</v>
      </c>
      <c r="J3448" s="30">
        <v>0</v>
      </c>
      <c r="K3448" s="30">
        <v>0</v>
      </c>
      <c r="L3448" s="30">
        <v>0</v>
      </c>
      <c r="M3448" s="30" t="s">
        <v>3985</v>
      </c>
      <c r="N3448" s="30" t="s">
        <v>589</v>
      </c>
      <c r="O3448" s="22">
        <v>0</v>
      </c>
      <c r="P3448" s="22">
        <v>1</v>
      </c>
      <c r="Q3448" s="22">
        <v>0</v>
      </c>
      <c r="R3448">
        <f>IFERROR(IF(I3448=1,VLOOKUP(F3448,Lookup!$A$2:$B$15,2,FALSE),0),0.5)</f>
        <v>0.5</v>
      </c>
      <c r="S3448">
        <f>IF(K3448=1,1,IFERROR(IF(H3448="pass",VLOOKUP(F3448,[1]Lookup!$D$2:$E$26,2,FALSE),0),1.6))</f>
        <v>0</v>
      </c>
      <c r="T3448" s="6">
        <v>0</v>
      </c>
      <c r="U3448" s="6">
        <f t="shared" si="53"/>
        <v>0.5</v>
      </c>
      <c r="V3448" t="s">
        <v>2777</v>
      </c>
    </row>
    <row r="3449" spans="1:22" hidden="1">
      <c r="A3449">
        <v>1113</v>
      </c>
      <c r="B3449" s="30">
        <v>2</v>
      </c>
      <c r="C3449" s="30" t="s">
        <v>15</v>
      </c>
      <c r="D3449" s="30" t="s">
        <v>8</v>
      </c>
      <c r="E3449" s="30">
        <v>62</v>
      </c>
      <c r="F3449" s="30">
        <v>38</v>
      </c>
      <c r="G3449" s="30" t="s">
        <v>3986</v>
      </c>
      <c r="H3449" s="30" t="s">
        <v>587</v>
      </c>
      <c r="I3449" s="30">
        <v>1</v>
      </c>
      <c r="J3449" s="30">
        <v>0</v>
      </c>
      <c r="K3449" s="30">
        <v>0</v>
      </c>
      <c r="L3449" s="30">
        <v>0</v>
      </c>
      <c r="M3449" s="30" t="s">
        <v>2364</v>
      </c>
      <c r="N3449" s="30" t="s">
        <v>589</v>
      </c>
      <c r="O3449" s="22">
        <v>0</v>
      </c>
      <c r="P3449" s="22">
        <v>1</v>
      </c>
      <c r="Q3449" s="22">
        <v>0</v>
      </c>
      <c r="R3449">
        <f>IFERROR(IF(I3449=1,VLOOKUP(F3449,Lookup!$A$2:$B$15,2,FALSE),0),0.5)</f>
        <v>0.5</v>
      </c>
      <c r="S3449">
        <f>IF(K3449=1,1,IFERROR(IF(H3449="pass",VLOOKUP(F3449,[1]Lookup!$D$2:$E$26,2,FALSE),0),1.6))</f>
        <v>0</v>
      </c>
      <c r="T3449" s="6">
        <v>0</v>
      </c>
      <c r="U3449" s="6">
        <f t="shared" si="53"/>
        <v>0.5</v>
      </c>
      <c r="V3449" t="s">
        <v>526</v>
      </c>
    </row>
    <row r="3450" spans="1:22" hidden="1">
      <c r="A3450">
        <v>1118</v>
      </c>
      <c r="B3450" s="30">
        <v>2</v>
      </c>
      <c r="C3450" s="30" t="s">
        <v>8</v>
      </c>
      <c r="D3450" s="30" t="s">
        <v>15</v>
      </c>
      <c r="E3450" s="30">
        <v>62</v>
      </c>
      <c r="F3450" s="30">
        <v>38</v>
      </c>
      <c r="G3450" s="30" t="s">
        <v>3991</v>
      </c>
      <c r="H3450" s="30" t="s">
        <v>587</v>
      </c>
      <c r="I3450" s="30">
        <v>1</v>
      </c>
      <c r="J3450" s="30">
        <v>0</v>
      </c>
      <c r="K3450" s="30">
        <v>0</v>
      </c>
      <c r="L3450" s="30">
        <v>0</v>
      </c>
      <c r="M3450" s="30" t="s">
        <v>3970</v>
      </c>
      <c r="N3450" s="30" t="s">
        <v>589</v>
      </c>
      <c r="O3450" s="22">
        <v>0</v>
      </c>
      <c r="P3450" s="22">
        <v>1</v>
      </c>
      <c r="Q3450" s="22">
        <v>0</v>
      </c>
      <c r="R3450">
        <f>IFERROR(IF(I3450=1,VLOOKUP(F3450,Lookup!$A$2:$B$15,2,FALSE),0),0.5)</f>
        <v>0.5</v>
      </c>
      <c r="S3450">
        <f>IF(K3450=1,1,IFERROR(IF(H3450="pass",VLOOKUP(F3450,[1]Lookup!$D$2:$E$26,2,FALSE),0),1.6))</f>
        <v>0</v>
      </c>
      <c r="T3450" s="6">
        <v>0</v>
      </c>
      <c r="U3450" s="6">
        <f t="shared" si="53"/>
        <v>0.5</v>
      </c>
      <c r="V3450" t="s">
        <v>2809</v>
      </c>
    </row>
    <row r="3451" spans="1:22" hidden="1">
      <c r="A3451">
        <v>1119</v>
      </c>
      <c r="B3451" s="30">
        <v>2</v>
      </c>
      <c r="C3451" s="30" t="s">
        <v>8</v>
      </c>
      <c r="D3451" s="30" t="s">
        <v>15</v>
      </c>
      <c r="E3451" s="30">
        <v>58</v>
      </c>
      <c r="F3451" s="30">
        <v>42</v>
      </c>
      <c r="G3451" s="30" t="s">
        <v>3992</v>
      </c>
      <c r="H3451" s="30" t="s">
        <v>587</v>
      </c>
      <c r="I3451" s="30">
        <v>0</v>
      </c>
      <c r="J3451" s="30">
        <v>1</v>
      </c>
      <c r="K3451" s="30">
        <v>0</v>
      </c>
      <c r="L3451" s="30">
        <v>0</v>
      </c>
      <c r="M3451" s="30" t="s">
        <v>742</v>
      </c>
      <c r="N3451" s="30" t="s">
        <v>589</v>
      </c>
      <c r="O3451" s="22">
        <v>0</v>
      </c>
      <c r="P3451" s="22">
        <v>0</v>
      </c>
      <c r="Q3451" s="22">
        <v>0</v>
      </c>
      <c r="R3451">
        <f>IFERROR(IF(I3451=1,VLOOKUP(F3451,Lookup!$A$2:$B$15,2,FALSE),0),0.5)</f>
        <v>0</v>
      </c>
      <c r="S3451">
        <f>IF(K3451=1,1,IFERROR(IF(H3451="pass",VLOOKUP(F3451,[1]Lookup!$D$2:$E$26,2,FALSE),0),1.6))</f>
        <v>0</v>
      </c>
      <c r="T3451" s="6">
        <v>0</v>
      </c>
      <c r="U3451" s="6">
        <f t="shared" si="53"/>
        <v>0</v>
      </c>
      <c r="V3451" t="s">
        <v>400</v>
      </c>
    </row>
    <row r="3452" spans="1:22" hidden="1">
      <c r="A3452">
        <v>1120</v>
      </c>
      <c r="B3452" s="30">
        <v>2</v>
      </c>
      <c r="C3452" s="30" t="s">
        <v>8</v>
      </c>
      <c r="D3452" s="30" t="s">
        <v>15</v>
      </c>
      <c r="E3452" s="30">
        <v>38</v>
      </c>
      <c r="F3452" s="30">
        <v>62</v>
      </c>
      <c r="G3452" s="30" t="s">
        <v>3993</v>
      </c>
      <c r="H3452" s="30" t="s">
        <v>587</v>
      </c>
      <c r="I3452" s="30">
        <v>1</v>
      </c>
      <c r="J3452" s="30">
        <v>0</v>
      </c>
      <c r="K3452" s="30">
        <v>0</v>
      </c>
      <c r="L3452" s="30">
        <v>0</v>
      </c>
      <c r="M3452" s="30" t="s">
        <v>3970</v>
      </c>
      <c r="N3452" s="30" t="s">
        <v>589</v>
      </c>
      <c r="O3452" s="22">
        <v>0</v>
      </c>
      <c r="P3452" s="22">
        <v>1</v>
      </c>
      <c r="Q3452" s="22">
        <v>0</v>
      </c>
      <c r="R3452">
        <f>IFERROR(IF(I3452=1,VLOOKUP(F3452,Lookup!$A$2:$B$15,2,FALSE),0),0.5)</f>
        <v>0.5</v>
      </c>
      <c r="S3452">
        <f>IF(K3452=1,1,IFERROR(IF(H3452="pass",VLOOKUP(F3452,[1]Lookup!$D$2:$E$26,2,FALSE),0),1.6))</f>
        <v>0</v>
      </c>
      <c r="T3452" s="6">
        <v>0</v>
      </c>
      <c r="U3452" s="6">
        <f t="shared" si="53"/>
        <v>0.5</v>
      </c>
      <c r="V3452" t="s">
        <v>2809</v>
      </c>
    </row>
    <row r="3453" spans="1:22" hidden="1">
      <c r="A3453">
        <v>1122</v>
      </c>
      <c r="B3453" s="30">
        <v>2</v>
      </c>
      <c r="C3453" s="30" t="s">
        <v>8</v>
      </c>
      <c r="D3453" s="30" t="s">
        <v>15</v>
      </c>
      <c r="E3453" s="30">
        <v>18</v>
      </c>
      <c r="F3453" s="30">
        <v>82</v>
      </c>
      <c r="G3453" s="30" t="s">
        <v>3995</v>
      </c>
      <c r="H3453" s="30" t="s">
        <v>587</v>
      </c>
      <c r="I3453" s="30">
        <v>1</v>
      </c>
      <c r="J3453" s="30">
        <v>0</v>
      </c>
      <c r="K3453" s="30">
        <v>0</v>
      </c>
      <c r="L3453" s="30">
        <v>0</v>
      </c>
      <c r="M3453" s="30" t="s">
        <v>788</v>
      </c>
      <c r="N3453" s="30" t="s">
        <v>589</v>
      </c>
      <c r="O3453" s="22">
        <v>0</v>
      </c>
      <c r="P3453" s="22">
        <v>1</v>
      </c>
      <c r="Q3453" s="22">
        <v>0</v>
      </c>
      <c r="R3453">
        <f>IFERROR(IF(I3453=1,VLOOKUP(F3453,Lookup!$A$2:$B$15,2,FALSE),0),0.5)</f>
        <v>0.5</v>
      </c>
      <c r="S3453">
        <f>IF(K3453=1,1,IFERROR(IF(H3453="pass",VLOOKUP(F3453,[1]Lookup!$D$2:$E$26,2,FALSE),0),1.6))</f>
        <v>0</v>
      </c>
      <c r="T3453" s="6">
        <v>0</v>
      </c>
      <c r="U3453" s="6">
        <f t="shared" si="53"/>
        <v>0.5</v>
      </c>
      <c r="V3453" t="s">
        <v>101</v>
      </c>
    </row>
    <row r="3454" spans="1:22" hidden="1">
      <c r="A3454">
        <v>1123</v>
      </c>
      <c r="B3454" s="30">
        <v>2</v>
      </c>
      <c r="C3454" s="30" t="s">
        <v>8</v>
      </c>
      <c r="D3454" s="30" t="s">
        <v>15</v>
      </c>
      <c r="E3454" s="30">
        <v>16</v>
      </c>
      <c r="F3454" s="30">
        <v>84</v>
      </c>
      <c r="G3454" s="30" t="s">
        <v>3996</v>
      </c>
      <c r="H3454" s="30" t="s">
        <v>587</v>
      </c>
      <c r="I3454" s="30">
        <v>1</v>
      </c>
      <c r="J3454" s="30">
        <v>0</v>
      </c>
      <c r="K3454" s="30">
        <v>0</v>
      </c>
      <c r="L3454" s="30">
        <v>0</v>
      </c>
      <c r="M3454" s="30" t="s">
        <v>734</v>
      </c>
      <c r="N3454" s="30" t="s">
        <v>589</v>
      </c>
      <c r="O3454" s="22">
        <v>0</v>
      </c>
      <c r="P3454" s="22">
        <v>1</v>
      </c>
      <c r="Q3454" s="22">
        <v>0</v>
      </c>
      <c r="R3454">
        <f>IFERROR(IF(I3454=1,VLOOKUP(F3454,Lookup!$A$2:$B$15,2,FALSE),0),0.5)</f>
        <v>0.5</v>
      </c>
      <c r="S3454">
        <f>IF(K3454=1,1,IFERROR(IF(H3454="pass",VLOOKUP(F3454,[1]Lookup!$D$2:$E$26,2,FALSE),0),1.6))</f>
        <v>0</v>
      </c>
      <c r="T3454" s="6">
        <v>0</v>
      </c>
      <c r="U3454" s="6">
        <f t="shared" si="53"/>
        <v>0.5</v>
      </c>
      <c r="V3454" t="s">
        <v>501</v>
      </c>
    </row>
    <row r="3455" spans="1:22" hidden="1">
      <c r="A3455">
        <v>1126</v>
      </c>
      <c r="B3455" s="30">
        <v>2</v>
      </c>
      <c r="C3455" s="30" t="s">
        <v>15</v>
      </c>
      <c r="D3455" s="30" t="s">
        <v>8</v>
      </c>
      <c r="E3455" s="30">
        <v>62</v>
      </c>
      <c r="F3455" s="30">
        <v>38</v>
      </c>
      <c r="G3455" s="30" t="s">
        <v>3999</v>
      </c>
      <c r="H3455" s="30" t="s">
        <v>587</v>
      </c>
      <c r="I3455" s="30">
        <v>1</v>
      </c>
      <c r="J3455" s="30">
        <v>0</v>
      </c>
      <c r="K3455" s="30">
        <v>0</v>
      </c>
      <c r="L3455" s="30">
        <v>0</v>
      </c>
      <c r="M3455" s="30" t="s">
        <v>2364</v>
      </c>
      <c r="N3455" s="30" t="s">
        <v>589</v>
      </c>
      <c r="O3455" s="22">
        <v>0</v>
      </c>
      <c r="P3455" s="22">
        <v>1</v>
      </c>
      <c r="Q3455" s="22">
        <v>0</v>
      </c>
      <c r="R3455">
        <f>IFERROR(IF(I3455=1,VLOOKUP(F3455,Lookup!$A$2:$B$15,2,FALSE),0),0.5)</f>
        <v>0.5</v>
      </c>
      <c r="S3455">
        <f>IF(K3455=1,1,IFERROR(IF(H3455="pass",VLOOKUP(F3455,[1]Lookup!$D$2:$E$26,2,FALSE),0),1.6))</f>
        <v>0</v>
      </c>
      <c r="T3455" s="6">
        <v>0</v>
      </c>
      <c r="U3455" s="6">
        <f t="shared" si="53"/>
        <v>0.5</v>
      </c>
      <c r="V3455" t="s">
        <v>526</v>
      </c>
    </row>
    <row r="3456" spans="1:22" hidden="1">
      <c r="A3456">
        <v>1127</v>
      </c>
      <c r="B3456" s="30">
        <v>2</v>
      </c>
      <c r="C3456" s="30" t="s">
        <v>15</v>
      </c>
      <c r="D3456" s="30" t="s">
        <v>8</v>
      </c>
      <c r="E3456" s="30">
        <v>48</v>
      </c>
      <c r="F3456" s="30">
        <v>52</v>
      </c>
      <c r="G3456" s="30" t="s">
        <v>4000</v>
      </c>
      <c r="H3456" s="30" t="s">
        <v>587</v>
      </c>
      <c r="I3456" s="30">
        <v>1</v>
      </c>
      <c r="J3456" s="30">
        <v>0</v>
      </c>
      <c r="K3456" s="30">
        <v>0</v>
      </c>
      <c r="L3456" s="30">
        <v>0</v>
      </c>
      <c r="M3456" s="30" t="s">
        <v>2384</v>
      </c>
      <c r="N3456" s="30" t="s">
        <v>589</v>
      </c>
      <c r="O3456" s="22">
        <v>0</v>
      </c>
      <c r="P3456" s="22">
        <v>1</v>
      </c>
      <c r="Q3456" s="22">
        <v>0</v>
      </c>
      <c r="R3456">
        <f>IFERROR(IF(I3456=1,VLOOKUP(F3456,Lookup!$A$2:$B$15,2,FALSE),0),0.5)</f>
        <v>0.5</v>
      </c>
      <c r="S3456">
        <f>IF(K3456=1,1,IFERROR(IF(H3456="pass",VLOOKUP(F3456,[1]Lookup!$D$2:$E$26,2,FALSE),0),1.6))</f>
        <v>0</v>
      </c>
      <c r="T3456" s="6">
        <v>0</v>
      </c>
      <c r="U3456" s="6">
        <f t="shared" si="53"/>
        <v>0.5</v>
      </c>
      <c r="V3456" t="s">
        <v>55</v>
      </c>
    </row>
    <row r="3457" spans="1:22" hidden="1">
      <c r="A3457">
        <v>1130</v>
      </c>
      <c r="B3457" s="30">
        <v>2</v>
      </c>
      <c r="C3457" s="30" t="s">
        <v>15</v>
      </c>
      <c r="D3457" s="30" t="s">
        <v>8</v>
      </c>
      <c r="E3457" s="30">
        <v>5</v>
      </c>
      <c r="F3457" s="30">
        <v>95</v>
      </c>
      <c r="G3457" s="30" t="s">
        <v>4003</v>
      </c>
      <c r="H3457" s="30" t="s">
        <v>587</v>
      </c>
      <c r="I3457" s="30">
        <v>1</v>
      </c>
      <c r="J3457" s="30">
        <v>0</v>
      </c>
      <c r="K3457" s="30">
        <v>0</v>
      </c>
      <c r="L3457" s="30">
        <v>0</v>
      </c>
      <c r="M3457" s="30" t="s">
        <v>2364</v>
      </c>
      <c r="N3457" s="30" t="s">
        <v>589</v>
      </c>
      <c r="O3457" s="22">
        <v>0</v>
      </c>
      <c r="P3457" s="22">
        <v>1</v>
      </c>
      <c r="Q3457" s="22">
        <v>0</v>
      </c>
      <c r="R3457">
        <f>IFERROR(IF(I3457=1,VLOOKUP(F3457,Lookup!$A$2:$B$15,2,FALSE),0),0.5)</f>
        <v>1.4</v>
      </c>
      <c r="S3457">
        <f>IF(K3457=1,1,IFERROR(IF(H3457="pass",VLOOKUP(F3457,[1]Lookup!$D$2:$E$26,2,FALSE),0),1.6))</f>
        <v>0</v>
      </c>
      <c r="T3457" s="6">
        <v>0</v>
      </c>
      <c r="U3457" s="6">
        <f t="shared" si="53"/>
        <v>1.4</v>
      </c>
      <c r="V3457" t="s">
        <v>526</v>
      </c>
    </row>
    <row r="3458" spans="1:22" hidden="1">
      <c r="A3458">
        <v>1131</v>
      </c>
      <c r="B3458" s="30">
        <v>2</v>
      </c>
      <c r="C3458" s="30" t="s">
        <v>15</v>
      </c>
      <c r="D3458" s="30" t="s">
        <v>8</v>
      </c>
      <c r="E3458" s="30">
        <v>3</v>
      </c>
      <c r="F3458" s="30">
        <v>97</v>
      </c>
      <c r="G3458" s="30" t="s">
        <v>4004</v>
      </c>
      <c r="H3458" s="30" t="s">
        <v>587</v>
      </c>
      <c r="I3458" s="30">
        <v>1</v>
      </c>
      <c r="J3458" s="30">
        <v>0</v>
      </c>
      <c r="K3458" s="30">
        <v>0</v>
      </c>
      <c r="L3458" s="30">
        <v>0</v>
      </c>
      <c r="M3458" s="30" t="s">
        <v>2390</v>
      </c>
      <c r="N3458" s="30" t="s">
        <v>589</v>
      </c>
      <c r="O3458" s="22">
        <v>0</v>
      </c>
      <c r="P3458" s="22">
        <v>1</v>
      </c>
      <c r="Q3458" s="22">
        <v>0</v>
      </c>
      <c r="R3458">
        <f>IFERROR(IF(I3458=1,VLOOKUP(F3458,Lookup!$A$2:$B$15,2,FALSE),0),0.5)</f>
        <v>2.1</v>
      </c>
      <c r="S3458">
        <f>IF(K3458=1,1,IFERROR(IF(H3458="pass",VLOOKUP(F3458,[1]Lookup!$D$2:$E$26,2,FALSE),0),1.6))</f>
        <v>0</v>
      </c>
      <c r="T3458" s="6">
        <v>0</v>
      </c>
      <c r="U3458" s="6">
        <f t="shared" si="53"/>
        <v>2.1</v>
      </c>
      <c r="V3458" t="s">
        <v>122</v>
      </c>
    </row>
    <row r="3459" spans="1:22" hidden="1">
      <c r="A3459">
        <v>1138</v>
      </c>
      <c r="B3459" s="30">
        <v>2</v>
      </c>
      <c r="C3459" s="30" t="s">
        <v>8</v>
      </c>
      <c r="D3459" s="30" t="s">
        <v>15</v>
      </c>
      <c r="E3459" s="30">
        <v>17</v>
      </c>
      <c r="F3459" s="30">
        <v>83</v>
      </c>
      <c r="G3459" s="30" t="s">
        <v>4011</v>
      </c>
      <c r="H3459" s="30" t="s">
        <v>587</v>
      </c>
      <c r="I3459" s="30">
        <v>1</v>
      </c>
      <c r="J3459" s="30">
        <v>0</v>
      </c>
      <c r="K3459" s="30">
        <v>0</v>
      </c>
      <c r="L3459" s="30">
        <v>0</v>
      </c>
      <c r="M3459" s="30" t="s">
        <v>3970</v>
      </c>
      <c r="N3459" s="30" t="s">
        <v>589</v>
      </c>
      <c r="O3459" s="22">
        <v>0</v>
      </c>
      <c r="P3459" s="22">
        <v>1</v>
      </c>
      <c r="Q3459" s="22">
        <v>0</v>
      </c>
      <c r="R3459">
        <f>IFERROR(IF(I3459=1,VLOOKUP(F3459,Lookup!$A$2:$B$15,2,FALSE),0),0.5)</f>
        <v>0.5</v>
      </c>
      <c r="S3459">
        <f>IF(K3459=1,1,IFERROR(IF(H3459="pass",VLOOKUP(F3459,[1]Lookup!$D$2:$E$26,2,FALSE),0),1.6))</f>
        <v>0</v>
      </c>
      <c r="T3459" s="6">
        <v>0</v>
      </c>
      <c r="U3459" s="6">
        <f t="shared" ref="U3459:U3522" si="54">R3459+IF(S3459&gt;=3.2,S3459,IF(AND(S3459&lt;3.2,S3459&gt;=1.8),S3459*0.66+T3459*0.34,T3459))+K3459*0.4735*2</f>
        <v>0.5</v>
      </c>
      <c r="V3459" t="s">
        <v>2809</v>
      </c>
    </row>
    <row r="3460" spans="1:22" hidden="1">
      <c r="A3460">
        <v>1141</v>
      </c>
      <c r="B3460" s="30">
        <v>2</v>
      </c>
      <c r="C3460" s="30" t="s">
        <v>8</v>
      </c>
      <c r="D3460" s="30" t="s">
        <v>15</v>
      </c>
      <c r="E3460" s="30">
        <v>8</v>
      </c>
      <c r="F3460" s="30">
        <v>92</v>
      </c>
      <c r="G3460" s="30" t="s">
        <v>4014</v>
      </c>
      <c r="H3460" s="30" t="s">
        <v>587</v>
      </c>
      <c r="I3460" s="30">
        <v>1</v>
      </c>
      <c r="J3460" s="30">
        <v>0</v>
      </c>
      <c r="K3460" s="30">
        <v>0</v>
      </c>
      <c r="L3460" s="30">
        <v>0</v>
      </c>
      <c r="M3460" s="30" t="s">
        <v>742</v>
      </c>
      <c r="N3460" s="30" t="s">
        <v>589</v>
      </c>
      <c r="O3460" s="22">
        <v>0</v>
      </c>
      <c r="P3460" s="22">
        <v>1</v>
      </c>
      <c r="Q3460" s="22">
        <v>0</v>
      </c>
      <c r="R3460">
        <f>IFERROR(IF(I3460=1,VLOOKUP(F3460,Lookup!$A$2:$B$15,2,FALSE),0),0.5)</f>
        <v>1.1000000000000001</v>
      </c>
      <c r="S3460">
        <f>IF(K3460=1,1,IFERROR(IF(H3460="pass",VLOOKUP(F3460,[1]Lookup!$D$2:$E$26,2,FALSE),0),1.6))</f>
        <v>0</v>
      </c>
      <c r="T3460" s="6">
        <v>0</v>
      </c>
      <c r="U3460" s="6">
        <f t="shared" si="54"/>
        <v>1.1000000000000001</v>
      </c>
      <c r="V3460" t="s">
        <v>400</v>
      </c>
    </row>
    <row r="3461" spans="1:22" hidden="1">
      <c r="A3461">
        <v>1142</v>
      </c>
      <c r="B3461" s="30">
        <v>2</v>
      </c>
      <c r="C3461" s="30" t="s">
        <v>8</v>
      </c>
      <c r="D3461" s="30" t="s">
        <v>15</v>
      </c>
      <c r="E3461" s="30">
        <v>6</v>
      </c>
      <c r="F3461" s="30">
        <v>94</v>
      </c>
      <c r="G3461" s="30" t="s">
        <v>4015</v>
      </c>
      <c r="H3461" s="30" t="s">
        <v>587</v>
      </c>
      <c r="I3461" s="30">
        <v>1</v>
      </c>
      <c r="J3461" s="30">
        <v>0</v>
      </c>
      <c r="K3461" s="30">
        <v>0</v>
      </c>
      <c r="L3461" s="30">
        <v>0</v>
      </c>
      <c r="M3461" s="30" t="s">
        <v>734</v>
      </c>
      <c r="N3461" s="30" t="s">
        <v>589</v>
      </c>
      <c r="O3461" s="22">
        <v>0</v>
      </c>
      <c r="P3461" s="22">
        <v>1</v>
      </c>
      <c r="Q3461" s="22">
        <v>0</v>
      </c>
      <c r="R3461">
        <f>IFERROR(IF(I3461=1,VLOOKUP(F3461,Lookup!$A$2:$B$15,2,FALSE),0),0.5)</f>
        <v>1.3</v>
      </c>
      <c r="S3461">
        <f>IF(K3461=1,1,IFERROR(IF(H3461="pass",VLOOKUP(F3461,[1]Lookup!$D$2:$E$26,2,FALSE),0),1.6))</f>
        <v>0</v>
      </c>
      <c r="T3461" s="6">
        <v>0</v>
      </c>
      <c r="U3461" s="6">
        <f t="shared" si="54"/>
        <v>1.3</v>
      </c>
      <c r="V3461" t="s">
        <v>501</v>
      </c>
    </row>
    <row r="3462" spans="1:22" hidden="1">
      <c r="A3462">
        <v>1143</v>
      </c>
      <c r="B3462" s="30">
        <v>2</v>
      </c>
      <c r="C3462" s="30" t="s">
        <v>8</v>
      </c>
      <c r="D3462" s="30" t="s">
        <v>15</v>
      </c>
      <c r="E3462" s="30">
        <v>7</v>
      </c>
      <c r="F3462" s="30">
        <v>93</v>
      </c>
      <c r="G3462" s="30" t="s">
        <v>4016</v>
      </c>
      <c r="H3462" s="30" t="s">
        <v>2866</v>
      </c>
      <c r="I3462" s="30">
        <v>0</v>
      </c>
      <c r="J3462" s="30">
        <v>1</v>
      </c>
      <c r="K3462" s="30">
        <v>0</v>
      </c>
      <c r="L3462" s="30">
        <v>0</v>
      </c>
      <c r="M3462" s="30" t="s">
        <v>806</v>
      </c>
      <c r="N3462" s="30" t="s">
        <v>589</v>
      </c>
      <c r="O3462" s="22">
        <v>0</v>
      </c>
      <c r="P3462" s="22">
        <v>0</v>
      </c>
      <c r="Q3462" s="22">
        <v>0</v>
      </c>
      <c r="R3462">
        <f>IFERROR(IF(I3462=1,VLOOKUP(F3462,Lookup!$A$2:$B$15,2,FALSE),0),0.5)</f>
        <v>0</v>
      </c>
      <c r="S3462">
        <f>IF(K3462=1,1,IFERROR(IF(H3462="pass",VLOOKUP(F3462,[1]Lookup!$D$2:$E$26,2,FALSE),0),1.6))</f>
        <v>0</v>
      </c>
      <c r="T3462" s="6">
        <v>0</v>
      </c>
      <c r="U3462" s="6">
        <f t="shared" si="54"/>
        <v>0</v>
      </c>
      <c r="V3462" t="s">
        <v>416</v>
      </c>
    </row>
    <row r="3463" spans="1:22" hidden="1">
      <c r="A3463">
        <v>1145</v>
      </c>
      <c r="B3463" s="30">
        <v>2</v>
      </c>
      <c r="C3463" s="30" t="s">
        <v>8</v>
      </c>
      <c r="D3463" s="30" t="s">
        <v>15</v>
      </c>
      <c r="E3463" s="30">
        <v>17</v>
      </c>
      <c r="F3463" s="30">
        <v>83</v>
      </c>
      <c r="G3463" s="30" t="s">
        <v>4018</v>
      </c>
      <c r="H3463" s="30" t="s">
        <v>2866</v>
      </c>
      <c r="I3463" s="30">
        <v>0</v>
      </c>
      <c r="J3463" s="30">
        <v>1</v>
      </c>
      <c r="K3463" s="30">
        <v>0</v>
      </c>
      <c r="L3463" s="30">
        <v>0</v>
      </c>
      <c r="M3463" s="30" t="s">
        <v>806</v>
      </c>
      <c r="N3463" s="30" t="s">
        <v>589</v>
      </c>
      <c r="O3463" s="22">
        <v>0</v>
      </c>
      <c r="P3463" s="22">
        <v>0</v>
      </c>
      <c r="Q3463" s="22">
        <v>0</v>
      </c>
      <c r="R3463">
        <f>IFERROR(IF(I3463=1,VLOOKUP(F3463,Lookup!$A$2:$B$15,2,FALSE),0),0.5)</f>
        <v>0</v>
      </c>
      <c r="S3463">
        <f>IF(K3463=1,1,IFERROR(IF(H3463="pass",VLOOKUP(F3463,[1]Lookup!$D$2:$E$26,2,FALSE),0),1.6))</f>
        <v>0</v>
      </c>
      <c r="T3463" s="6">
        <v>0</v>
      </c>
      <c r="U3463" s="6">
        <f t="shared" si="54"/>
        <v>0</v>
      </c>
      <c r="V3463" t="s">
        <v>416</v>
      </c>
    </row>
    <row r="3464" spans="1:22" hidden="1">
      <c r="A3464">
        <v>1147</v>
      </c>
      <c r="B3464" s="30">
        <v>2</v>
      </c>
      <c r="C3464" s="30" t="s">
        <v>8</v>
      </c>
      <c r="D3464" s="30" t="s">
        <v>15</v>
      </c>
      <c r="E3464" s="30">
        <v>66</v>
      </c>
      <c r="F3464" s="30">
        <v>34</v>
      </c>
      <c r="G3464" s="30" t="s">
        <v>4020</v>
      </c>
      <c r="H3464" s="30" t="s">
        <v>587</v>
      </c>
      <c r="I3464" s="30">
        <v>1</v>
      </c>
      <c r="J3464" s="30">
        <v>0</v>
      </c>
      <c r="K3464" s="30">
        <v>0</v>
      </c>
      <c r="L3464" s="30">
        <v>0</v>
      </c>
      <c r="M3464" s="30" t="s">
        <v>3970</v>
      </c>
      <c r="N3464" s="30" t="s">
        <v>589</v>
      </c>
      <c r="O3464" s="22">
        <v>0</v>
      </c>
      <c r="P3464" s="22">
        <v>1</v>
      </c>
      <c r="Q3464" s="22">
        <v>0</v>
      </c>
      <c r="R3464">
        <f>IFERROR(IF(I3464=1,VLOOKUP(F3464,Lookup!$A$2:$B$15,2,FALSE),0),0.5)</f>
        <v>0.5</v>
      </c>
      <c r="S3464">
        <f>IF(K3464=1,1,IFERROR(IF(H3464="pass",VLOOKUP(F3464,[1]Lookup!$D$2:$E$26,2,FALSE),0),1.6))</f>
        <v>0</v>
      </c>
      <c r="T3464" s="6">
        <v>0</v>
      </c>
      <c r="U3464" s="6">
        <f t="shared" si="54"/>
        <v>0.5</v>
      </c>
      <c r="V3464" t="s">
        <v>2809</v>
      </c>
    </row>
    <row r="3465" spans="1:22" hidden="1">
      <c r="A3465">
        <v>1150</v>
      </c>
      <c r="B3465" s="30">
        <v>2</v>
      </c>
      <c r="C3465" s="30" t="s">
        <v>8</v>
      </c>
      <c r="D3465" s="30" t="s">
        <v>15</v>
      </c>
      <c r="E3465" s="30">
        <v>54</v>
      </c>
      <c r="F3465" s="30">
        <v>46</v>
      </c>
      <c r="G3465" s="30" t="s">
        <v>4023</v>
      </c>
      <c r="H3465" s="30" t="s">
        <v>587</v>
      </c>
      <c r="I3465" s="30">
        <v>1</v>
      </c>
      <c r="J3465" s="30">
        <v>0</v>
      </c>
      <c r="K3465" s="30">
        <v>0</v>
      </c>
      <c r="L3465" s="30">
        <v>0</v>
      </c>
      <c r="M3465" s="30" t="s">
        <v>734</v>
      </c>
      <c r="N3465" s="30" t="s">
        <v>589</v>
      </c>
      <c r="O3465" s="22">
        <v>0</v>
      </c>
      <c r="P3465" s="22">
        <v>1</v>
      </c>
      <c r="Q3465" s="22">
        <v>0</v>
      </c>
      <c r="R3465">
        <f>IFERROR(IF(I3465=1,VLOOKUP(F3465,Lookup!$A$2:$B$15,2,FALSE),0),0.5)</f>
        <v>0.5</v>
      </c>
      <c r="S3465">
        <f>IF(K3465=1,1,IFERROR(IF(H3465="pass",VLOOKUP(F3465,[1]Lookup!$D$2:$E$26,2,FALSE),0),1.6))</f>
        <v>0</v>
      </c>
      <c r="T3465" s="6">
        <v>0</v>
      </c>
      <c r="U3465" s="6">
        <f t="shared" si="54"/>
        <v>0.5</v>
      </c>
      <c r="V3465" t="s">
        <v>501</v>
      </c>
    </row>
    <row r="3466" spans="1:22" hidden="1">
      <c r="A3466">
        <v>1155</v>
      </c>
      <c r="B3466" s="30">
        <v>2</v>
      </c>
      <c r="C3466" s="30" t="s">
        <v>15</v>
      </c>
      <c r="D3466" s="30" t="s">
        <v>8</v>
      </c>
      <c r="E3466" s="30">
        <v>68</v>
      </c>
      <c r="F3466" s="30">
        <v>32</v>
      </c>
      <c r="G3466" s="30" t="s">
        <v>4028</v>
      </c>
      <c r="H3466" s="30" t="s">
        <v>587</v>
      </c>
      <c r="I3466" s="30">
        <v>1</v>
      </c>
      <c r="J3466" s="30">
        <v>0</v>
      </c>
      <c r="K3466" s="30">
        <v>0</v>
      </c>
      <c r="L3466" s="30">
        <v>0</v>
      </c>
      <c r="M3466" s="30" t="s">
        <v>2364</v>
      </c>
      <c r="N3466" s="30" t="s">
        <v>589</v>
      </c>
      <c r="O3466" s="22">
        <v>0</v>
      </c>
      <c r="P3466" s="22">
        <v>1</v>
      </c>
      <c r="Q3466" s="22">
        <v>0</v>
      </c>
      <c r="R3466">
        <f>IFERROR(IF(I3466=1,VLOOKUP(F3466,Lookup!$A$2:$B$15,2,FALSE),0),0.5)</f>
        <v>0.5</v>
      </c>
      <c r="S3466">
        <f>IF(K3466=1,1,IFERROR(IF(H3466="pass",VLOOKUP(F3466,[1]Lookup!$D$2:$E$26,2,FALSE),0),1.6))</f>
        <v>0</v>
      </c>
      <c r="T3466" s="6">
        <v>0</v>
      </c>
      <c r="U3466" s="6">
        <f t="shared" si="54"/>
        <v>0.5</v>
      </c>
      <c r="V3466" t="s">
        <v>526</v>
      </c>
    </row>
    <row r="3467" spans="1:22" hidden="1">
      <c r="A3467">
        <v>1160</v>
      </c>
      <c r="B3467" s="30">
        <v>2</v>
      </c>
      <c r="C3467" s="30" t="s">
        <v>8</v>
      </c>
      <c r="D3467" s="30" t="s">
        <v>15</v>
      </c>
      <c r="E3467" s="30">
        <v>40</v>
      </c>
      <c r="F3467" s="30">
        <v>60</v>
      </c>
      <c r="G3467" s="30" t="s">
        <v>4033</v>
      </c>
      <c r="H3467" s="30" t="s">
        <v>587</v>
      </c>
      <c r="I3467" s="30">
        <v>1</v>
      </c>
      <c r="J3467" s="30">
        <v>0</v>
      </c>
      <c r="K3467" s="30">
        <v>0</v>
      </c>
      <c r="L3467" s="30">
        <v>0</v>
      </c>
      <c r="M3467" s="30" t="s">
        <v>734</v>
      </c>
      <c r="N3467" s="30" t="s">
        <v>589</v>
      </c>
      <c r="O3467" s="22">
        <v>0</v>
      </c>
      <c r="P3467" s="22">
        <v>1</v>
      </c>
      <c r="Q3467" s="22">
        <v>0</v>
      </c>
      <c r="R3467">
        <f>IFERROR(IF(I3467=1,VLOOKUP(F3467,Lookup!$A$2:$B$15,2,FALSE),0),0.5)</f>
        <v>0.5</v>
      </c>
      <c r="S3467">
        <f>IF(K3467=1,1,IFERROR(IF(H3467="pass",VLOOKUP(F3467,[1]Lookup!$D$2:$E$26,2,FALSE),0),1.6))</f>
        <v>0</v>
      </c>
      <c r="T3467" s="6">
        <v>0</v>
      </c>
      <c r="U3467" s="6">
        <f t="shared" si="54"/>
        <v>0.5</v>
      </c>
      <c r="V3467" t="s">
        <v>501</v>
      </c>
    </row>
    <row r="3468" spans="1:22" hidden="1">
      <c r="A3468">
        <v>1163</v>
      </c>
      <c r="B3468" s="30">
        <v>2</v>
      </c>
      <c r="C3468" s="30" t="s">
        <v>15</v>
      </c>
      <c r="D3468" s="30" t="s">
        <v>8</v>
      </c>
      <c r="E3468" s="30">
        <v>83</v>
      </c>
      <c r="F3468" s="30">
        <v>17</v>
      </c>
      <c r="G3468" s="30" t="s">
        <v>4036</v>
      </c>
      <c r="H3468" s="30" t="s">
        <v>587</v>
      </c>
      <c r="I3468" s="30">
        <v>1</v>
      </c>
      <c r="J3468" s="30">
        <v>0</v>
      </c>
      <c r="K3468" s="30">
        <v>0</v>
      </c>
      <c r="L3468" s="30">
        <v>0</v>
      </c>
      <c r="M3468" s="30" t="s">
        <v>2364</v>
      </c>
      <c r="N3468" s="30" t="s">
        <v>589</v>
      </c>
      <c r="O3468" s="22">
        <v>0</v>
      </c>
      <c r="P3468" s="22">
        <v>1</v>
      </c>
      <c r="Q3468" s="22">
        <v>0</v>
      </c>
      <c r="R3468">
        <f>IFERROR(IF(I3468=1,VLOOKUP(F3468,Lookup!$A$2:$B$15,2,FALSE),0),0.5)</f>
        <v>0.5</v>
      </c>
      <c r="S3468">
        <f>IF(K3468=1,1,IFERROR(IF(H3468="pass",VLOOKUP(F3468,[1]Lookup!$D$2:$E$26,2,FALSE),0),1.6))</f>
        <v>0</v>
      </c>
      <c r="T3468" s="6">
        <v>0</v>
      </c>
      <c r="U3468" s="6">
        <f t="shared" si="54"/>
        <v>0.5</v>
      </c>
      <c r="V3468" t="s">
        <v>526</v>
      </c>
    </row>
    <row r="3469" spans="1:22" hidden="1">
      <c r="A3469">
        <v>1166</v>
      </c>
      <c r="B3469" s="30">
        <v>2</v>
      </c>
      <c r="C3469" s="30" t="s">
        <v>15</v>
      </c>
      <c r="D3469" s="30" t="s">
        <v>8</v>
      </c>
      <c r="E3469" s="30">
        <v>45</v>
      </c>
      <c r="F3469" s="30">
        <v>55</v>
      </c>
      <c r="G3469" s="30" t="s">
        <v>4039</v>
      </c>
      <c r="H3469" s="30" t="s">
        <v>587</v>
      </c>
      <c r="I3469" s="30">
        <v>1</v>
      </c>
      <c r="J3469" s="30">
        <v>0</v>
      </c>
      <c r="K3469" s="30">
        <v>0</v>
      </c>
      <c r="L3469" s="30">
        <v>0</v>
      </c>
      <c r="M3469" s="30" t="s">
        <v>3985</v>
      </c>
      <c r="N3469" s="30" t="s">
        <v>589</v>
      </c>
      <c r="O3469" s="22">
        <v>0</v>
      </c>
      <c r="P3469" s="22">
        <v>1</v>
      </c>
      <c r="Q3469" s="22">
        <v>0</v>
      </c>
      <c r="R3469">
        <f>IFERROR(IF(I3469=1,VLOOKUP(F3469,Lookup!$A$2:$B$15,2,FALSE),0),0.5)</f>
        <v>0.5</v>
      </c>
      <c r="S3469">
        <f>IF(K3469=1,1,IFERROR(IF(H3469="pass",VLOOKUP(F3469,[1]Lookup!$D$2:$E$26,2,FALSE),0),1.6))</f>
        <v>0</v>
      </c>
      <c r="T3469" s="6">
        <v>0</v>
      </c>
      <c r="U3469" s="6">
        <f t="shared" si="54"/>
        <v>0.5</v>
      </c>
      <c r="V3469" t="s">
        <v>2777</v>
      </c>
    </row>
    <row r="3470" spans="1:22" hidden="1">
      <c r="A3470">
        <v>1174</v>
      </c>
      <c r="B3470" s="30">
        <v>2</v>
      </c>
      <c r="C3470" s="30" t="s">
        <v>8</v>
      </c>
      <c r="D3470" s="30" t="s">
        <v>15</v>
      </c>
      <c r="E3470" s="30">
        <v>46</v>
      </c>
      <c r="F3470" s="30">
        <v>54</v>
      </c>
      <c r="G3470" s="30" t="s">
        <v>4047</v>
      </c>
      <c r="H3470" s="30" t="s">
        <v>587</v>
      </c>
      <c r="I3470" s="30">
        <v>1</v>
      </c>
      <c r="J3470" s="30">
        <v>0</v>
      </c>
      <c r="K3470" s="30">
        <v>0</v>
      </c>
      <c r="L3470" s="30">
        <v>0</v>
      </c>
      <c r="M3470" s="30" t="s">
        <v>734</v>
      </c>
      <c r="N3470" s="30" t="s">
        <v>589</v>
      </c>
      <c r="O3470" s="22">
        <v>0</v>
      </c>
      <c r="P3470" s="22">
        <v>1</v>
      </c>
      <c r="Q3470" s="22">
        <v>0</v>
      </c>
      <c r="R3470">
        <f>IFERROR(IF(I3470=1,VLOOKUP(F3470,Lookup!$A$2:$B$15,2,FALSE),0),0.5)</f>
        <v>0.5</v>
      </c>
      <c r="S3470">
        <f>IF(K3470=1,1,IFERROR(IF(H3470="pass",VLOOKUP(F3470,[1]Lookup!$D$2:$E$26,2,FALSE),0),1.6))</f>
        <v>0</v>
      </c>
      <c r="T3470" s="6">
        <v>0</v>
      </c>
      <c r="U3470" s="6">
        <f t="shared" si="54"/>
        <v>0.5</v>
      </c>
      <c r="V3470" t="s">
        <v>501</v>
      </c>
    </row>
    <row r="3471" spans="1:22" hidden="1">
      <c r="A3471">
        <v>1176</v>
      </c>
      <c r="B3471" s="30">
        <v>2</v>
      </c>
      <c r="C3471" s="30" t="s">
        <v>15</v>
      </c>
      <c r="D3471" s="30" t="s">
        <v>8</v>
      </c>
      <c r="E3471" s="30">
        <v>80</v>
      </c>
      <c r="F3471" s="30">
        <v>20</v>
      </c>
      <c r="G3471" s="30" t="s">
        <v>4049</v>
      </c>
      <c r="H3471" s="30" t="s">
        <v>587</v>
      </c>
      <c r="I3471" s="30">
        <v>1</v>
      </c>
      <c r="J3471" s="30">
        <v>0</v>
      </c>
      <c r="K3471" s="30">
        <v>0</v>
      </c>
      <c r="L3471" s="30">
        <v>0</v>
      </c>
      <c r="M3471" s="30" t="s">
        <v>2364</v>
      </c>
      <c r="N3471" s="30" t="s">
        <v>589</v>
      </c>
      <c r="O3471" s="22">
        <v>0</v>
      </c>
      <c r="P3471" s="22">
        <v>1</v>
      </c>
      <c r="Q3471" s="22">
        <v>0</v>
      </c>
      <c r="R3471">
        <f>IFERROR(IF(I3471=1,VLOOKUP(F3471,Lookup!$A$2:$B$15,2,FALSE),0),0.5)</f>
        <v>0.5</v>
      </c>
      <c r="S3471">
        <f>IF(K3471=1,1,IFERROR(IF(H3471="pass",VLOOKUP(F3471,[1]Lookup!$D$2:$E$26,2,FALSE),0),1.6))</f>
        <v>0</v>
      </c>
      <c r="T3471" s="6">
        <v>0</v>
      </c>
      <c r="U3471" s="6">
        <f t="shared" si="54"/>
        <v>0.5</v>
      </c>
      <c r="V3471" t="s">
        <v>526</v>
      </c>
    </row>
    <row r="3472" spans="1:22" hidden="1">
      <c r="A3472">
        <v>1189</v>
      </c>
      <c r="B3472" s="30">
        <v>2</v>
      </c>
      <c r="C3472" s="30" t="s">
        <v>8</v>
      </c>
      <c r="D3472" s="30" t="s">
        <v>15</v>
      </c>
      <c r="E3472" s="30">
        <v>76</v>
      </c>
      <c r="F3472" s="30">
        <v>24</v>
      </c>
      <c r="G3472" s="30" t="s">
        <v>4062</v>
      </c>
      <c r="H3472" s="30" t="s">
        <v>587</v>
      </c>
      <c r="I3472" s="30">
        <v>1</v>
      </c>
      <c r="J3472" s="30">
        <v>0</v>
      </c>
      <c r="K3472" s="30">
        <v>0</v>
      </c>
      <c r="L3472" s="30">
        <v>0</v>
      </c>
      <c r="M3472" s="30" t="s">
        <v>3970</v>
      </c>
      <c r="N3472" s="30" t="s">
        <v>589</v>
      </c>
      <c r="O3472" s="22">
        <v>0</v>
      </c>
      <c r="P3472" s="22">
        <v>1</v>
      </c>
      <c r="Q3472" s="22">
        <v>0</v>
      </c>
      <c r="R3472">
        <f>IFERROR(IF(I3472=1,VLOOKUP(F3472,Lookup!$A$2:$B$15,2,FALSE),0),0.5)</f>
        <v>0.5</v>
      </c>
      <c r="S3472">
        <f>IF(K3472=1,1,IFERROR(IF(H3472="pass",VLOOKUP(F3472,[1]Lookup!$D$2:$E$26,2,FALSE),0),1.6))</f>
        <v>0</v>
      </c>
      <c r="T3472" s="6">
        <v>0</v>
      </c>
      <c r="U3472" s="6">
        <f t="shared" si="54"/>
        <v>0.5</v>
      </c>
      <c r="V3472" t="s">
        <v>2809</v>
      </c>
    </row>
    <row r="3473" spans="1:22" hidden="1">
      <c r="A3473">
        <v>1190</v>
      </c>
      <c r="B3473" s="30">
        <v>2</v>
      </c>
      <c r="C3473" s="30" t="s">
        <v>8</v>
      </c>
      <c r="D3473" s="30" t="s">
        <v>15</v>
      </c>
      <c r="E3473" s="30">
        <v>65</v>
      </c>
      <c r="F3473" s="30">
        <v>35</v>
      </c>
      <c r="G3473" s="30" t="s">
        <v>4063</v>
      </c>
      <c r="H3473" s="30" t="s">
        <v>587</v>
      </c>
      <c r="I3473" s="30">
        <v>1</v>
      </c>
      <c r="J3473" s="30">
        <v>0</v>
      </c>
      <c r="K3473" s="30">
        <v>0</v>
      </c>
      <c r="L3473" s="30">
        <v>0</v>
      </c>
      <c r="M3473" s="30" t="s">
        <v>734</v>
      </c>
      <c r="N3473" s="30" t="s">
        <v>589</v>
      </c>
      <c r="O3473" s="22">
        <v>0</v>
      </c>
      <c r="P3473" s="22">
        <v>1</v>
      </c>
      <c r="Q3473" s="22">
        <v>0</v>
      </c>
      <c r="R3473">
        <f>IFERROR(IF(I3473=1,VLOOKUP(F3473,Lookup!$A$2:$B$15,2,FALSE),0),0.5)</f>
        <v>0.5</v>
      </c>
      <c r="S3473">
        <f>IF(K3473=1,1,IFERROR(IF(H3473="pass",VLOOKUP(F3473,[1]Lookup!$D$2:$E$26,2,FALSE),0),1.6))</f>
        <v>0</v>
      </c>
      <c r="T3473" s="6">
        <v>0</v>
      </c>
      <c r="U3473" s="6">
        <f t="shared" si="54"/>
        <v>0.5</v>
      </c>
      <c r="V3473" t="s">
        <v>501</v>
      </c>
    </row>
    <row r="3474" spans="1:22" hidden="1">
      <c r="A3474">
        <v>1191</v>
      </c>
      <c r="B3474" s="30">
        <v>2</v>
      </c>
      <c r="C3474" s="30" t="s">
        <v>8</v>
      </c>
      <c r="D3474" s="30" t="s">
        <v>15</v>
      </c>
      <c r="E3474" s="30">
        <v>60</v>
      </c>
      <c r="F3474" s="30">
        <v>40</v>
      </c>
      <c r="G3474" s="30" t="s">
        <v>4064</v>
      </c>
      <c r="H3474" s="30" t="s">
        <v>587</v>
      </c>
      <c r="I3474" s="30">
        <v>1</v>
      </c>
      <c r="J3474" s="30">
        <v>0</v>
      </c>
      <c r="K3474" s="30">
        <v>0</v>
      </c>
      <c r="L3474" s="30">
        <v>0</v>
      </c>
      <c r="M3474" s="30" t="s">
        <v>3970</v>
      </c>
      <c r="N3474" s="30" t="s">
        <v>589</v>
      </c>
      <c r="O3474" s="22">
        <v>0</v>
      </c>
      <c r="P3474" s="22">
        <v>1</v>
      </c>
      <c r="Q3474" s="22">
        <v>0</v>
      </c>
      <c r="R3474">
        <f>IFERROR(IF(I3474=1,VLOOKUP(F3474,Lookup!$A$2:$B$15,2,FALSE),0),0.5)</f>
        <v>0.5</v>
      </c>
      <c r="S3474">
        <f>IF(K3474=1,1,IFERROR(IF(H3474="pass",VLOOKUP(F3474,[1]Lookup!$D$2:$E$26,2,FALSE),0),1.6))</f>
        <v>0</v>
      </c>
      <c r="T3474" s="6">
        <v>0</v>
      </c>
      <c r="U3474" s="6">
        <f t="shared" si="54"/>
        <v>0.5</v>
      </c>
      <c r="V3474" t="s">
        <v>2809</v>
      </c>
    </row>
    <row r="3475" spans="1:22" hidden="1">
      <c r="A3475">
        <v>1192</v>
      </c>
      <c r="B3475" s="30">
        <v>2</v>
      </c>
      <c r="C3475" s="30" t="s">
        <v>8</v>
      </c>
      <c r="D3475" s="30" t="s">
        <v>15</v>
      </c>
      <c r="E3475" s="30">
        <v>58</v>
      </c>
      <c r="F3475" s="30">
        <v>42</v>
      </c>
      <c r="G3475" s="30" t="s">
        <v>4065</v>
      </c>
      <c r="H3475" s="30" t="s">
        <v>587</v>
      </c>
      <c r="I3475" s="30">
        <v>1</v>
      </c>
      <c r="J3475" s="30">
        <v>0</v>
      </c>
      <c r="K3475" s="30">
        <v>0</v>
      </c>
      <c r="L3475" s="30">
        <v>0</v>
      </c>
      <c r="M3475" s="30" t="s">
        <v>3970</v>
      </c>
      <c r="N3475" s="30" t="s">
        <v>589</v>
      </c>
      <c r="O3475" s="22">
        <v>0</v>
      </c>
      <c r="P3475" s="22">
        <v>1</v>
      </c>
      <c r="Q3475" s="22">
        <v>0</v>
      </c>
      <c r="R3475">
        <f>IFERROR(IF(I3475=1,VLOOKUP(F3475,Lookup!$A$2:$B$15,2,FALSE),0),0.5)</f>
        <v>0.5</v>
      </c>
      <c r="S3475">
        <f>IF(K3475=1,1,IFERROR(IF(H3475="pass",VLOOKUP(F3475,[1]Lookup!$D$2:$E$26,2,FALSE),0),1.6))</f>
        <v>0</v>
      </c>
      <c r="T3475" s="6">
        <v>0</v>
      </c>
      <c r="U3475" s="6">
        <f t="shared" si="54"/>
        <v>0.5</v>
      </c>
      <c r="V3475" t="s">
        <v>2809</v>
      </c>
    </row>
    <row r="3476" spans="1:22" hidden="1">
      <c r="A3476">
        <v>1200</v>
      </c>
      <c r="B3476" s="30">
        <v>2</v>
      </c>
      <c r="C3476" s="30" t="s">
        <v>8</v>
      </c>
      <c r="D3476" s="30" t="s">
        <v>15</v>
      </c>
      <c r="E3476" s="30">
        <v>73</v>
      </c>
      <c r="F3476" s="30">
        <v>27</v>
      </c>
      <c r="G3476" s="30" t="s">
        <v>4073</v>
      </c>
      <c r="H3476" s="30" t="s">
        <v>587</v>
      </c>
      <c r="I3476" s="30">
        <v>1</v>
      </c>
      <c r="J3476" s="30">
        <v>0</v>
      </c>
      <c r="K3476" s="30">
        <v>0</v>
      </c>
      <c r="L3476" s="30">
        <v>0</v>
      </c>
      <c r="M3476" s="30" t="s">
        <v>3970</v>
      </c>
      <c r="N3476" s="30" t="s">
        <v>589</v>
      </c>
      <c r="O3476" s="22">
        <v>0</v>
      </c>
      <c r="P3476" s="22">
        <v>1</v>
      </c>
      <c r="Q3476" s="22">
        <v>0</v>
      </c>
      <c r="R3476">
        <f>IFERROR(IF(I3476=1,VLOOKUP(F3476,Lookup!$A$2:$B$15,2,FALSE),0),0.5)</f>
        <v>0.5</v>
      </c>
      <c r="S3476">
        <f>IF(K3476=1,1,IFERROR(IF(H3476="pass",VLOOKUP(F3476,[1]Lookup!$D$2:$E$26,2,FALSE),0),1.6))</f>
        <v>0</v>
      </c>
      <c r="T3476" s="6">
        <v>0</v>
      </c>
      <c r="U3476" s="6">
        <f t="shared" si="54"/>
        <v>0.5</v>
      </c>
      <c r="V3476" t="s">
        <v>2809</v>
      </c>
    </row>
    <row r="3477" spans="1:22" hidden="1">
      <c r="A3477">
        <v>1202</v>
      </c>
      <c r="B3477" s="30">
        <v>2</v>
      </c>
      <c r="C3477" s="30" t="s">
        <v>8</v>
      </c>
      <c r="D3477" s="30" t="s">
        <v>15</v>
      </c>
      <c r="E3477" s="30">
        <v>45</v>
      </c>
      <c r="F3477" s="30">
        <v>55</v>
      </c>
      <c r="G3477" s="30" t="s">
        <v>4075</v>
      </c>
      <c r="H3477" s="30" t="s">
        <v>587</v>
      </c>
      <c r="I3477" s="30">
        <v>1</v>
      </c>
      <c r="J3477" s="30">
        <v>0</v>
      </c>
      <c r="K3477" s="30">
        <v>0</v>
      </c>
      <c r="L3477" s="30">
        <v>0</v>
      </c>
      <c r="M3477" s="30" t="s">
        <v>3970</v>
      </c>
      <c r="N3477" s="30" t="s">
        <v>589</v>
      </c>
      <c r="O3477" s="22">
        <v>0</v>
      </c>
      <c r="P3477" s="22">
        <v>1</v>
      </c>
      <c r="Q3477" s="22">
        <v>0</v>
      </c>
      <c r="R3477">
        <f>IFERROR(IF(I3477=1,VLOOKUP(F3477,Lookup!$A$2:$B$15,2,FALSE),0),0.5)</f>
        <v>0.5</v>
      </c>
      <c r="S3477">
        <f>IF(K3477=1,1,IFERROR(IF(H3477="pass",VLOOKUP(F3477,[1]Lookup!$D$2:$E$26,2,FALSE),0),1.6))</f>
        <v>0</v>
      </c>
      <c r="T3477" s="6">
        <v>0</v>
      </c>
      <c r="U3477" s="6">
        <f t="shared" si="54"/>
        <v>0.5</v>
      </c>
      <c r="V3477" t="s">
        <v>2809</v>
      </c>
    </row>
    <row r="3478" spans="1:22" hidden="1">
      <c r="A3478">
        <v>1203</v>
      </c>
      <c r="B3478" s="30">
        <v>2</v>
      </c>
      <c r="C3478" s="30" t="s">
        <v>8</v>
      </c>
      <c r="D3478" s="30" t="s">
        <v>15</v>
      </c>
      <c r="E3478" s="30">
        <v>32</v>
      </c>
      <c r="F3478" s="30">
        <v>68</v>
      </c>
      <c r="G3478" s="30" t="s">
        <v>4076</v>
      </c>
      <c r="H3478" s="30" t="s">
        <v>587</v>
      </c>
      <c r="I3478" s="30">
        <v>1</v>
      </c>
      <c r="J3478" s="30">
        <v>0</v>
      </c>
      <c r="K3478" s="30">
        <v>0</v>
      </c>
      <c r="L3478" s="30">
        <v>0</v>
      </c>
      <c r="M3478" s="30" t="s">
        <v>3970</v>
      </c>
      <c r="N3478" s="30" t="s">
        <v>589</v>
      </c>
      <c r="O3478" s="22">
        <v>0</v>
      </c>
      <c r="P3478" s="22">
        <v>1</v>
      </c>
      <c r="Q3478" s="22">
        <v>0</v>
      </c>
      <c r="R3478">
        <f>IFERROR(IF(I3478=1,VLOOKUP(F3478,Lookup!$A$2:$B$15,2,FALSE),0),0.5)</f>
        <v>0.5</v>
      </c>
      <c r="S3478">
        <f>IF(K3478=1,1,IFERROR(IF(H3478="pass",VLOOKUP(F3478,[1]Lookup!$D$2:$E$26,2,FALSE),0),1.6))</f>
        <v>0</v>
      </c>
      <c r="T3478" s="6">
        <v>0</v>
      </c>
      <c r="U3478" s="6">
        <f t="shared" si="54"/>
        <v>0.5</v>
      </c>
      <c r="V3478" t="s">
        <v>2809</v>
      </c>
    </row>
    <row r="3479" spans="1:22" hidden="1">
      <c r="A3479">
        <v>1204</v>
      </c>
      <c r="B3479" s="30">
        <v>2</v>
      </c>
      <c r="C3479" s="30" t="s">
        <v>8</v>
      </c>
      <c r="D3479" s="30" t="s">
        <v>15</v>
      </c>
      <c r="E3479" s="30">
        <v>31</v>
      </c>
      <c r="F3479" s="30">
        <v>69</v>
      </c>
      <c r="G3479" s="30" t="s">
        <v>4077</v>
      </c>
      <c r="H3479" s="30" t="s">
        <v>587</v>
      </c>
      <c r="I3479" s="30">
        <v>1</v>
      </c>
      <c r="J3479" s="30">
        <v>0</v>
      </c>
      <c r="K3479" s="30">
        <v>0</v>
      </c>
      <c r="L3479" s="30">
        <v>0</v>
      </c>
      <c r="M3479" s="30" t="s">
        <v>3970</v>
      </c>
      <c r="N3479" s="30" t="s">
        <v>589</v>
      </c>
      <c r="O3479" s="22">
        <v>0</v>
      </c>
      <c r="P3479" s="22">
        <v>1</v>
      </c>
      <c r="Q3479" s="22">
        <v>0</v>
      </c>
      <c r="R3479">
        <f>IFERROR(IF(I3479=1,VLOOKUP(F3479,Lookup!$A$2:$B$15,2,FALSE),0),0.5)</f>
        <v>0.5</v>
      </c>
      <c r="S3479">
        <f>IF(K3479=1,1,IFERROR(IF(H3479="pass",VLOOKUP(F3479,[1]Lookup!$D$2:$E$26,2,FALSE),0),1.6))</f>
        <v>0</v>
      </c>
      <c r="T3479" s="6">
        <v>0</v>
      </c>
      <c r="U3479" s="6">
        <f t="shared" si="54"/>
        <v>0.5</v>
      </c>
      <c r="V3479" t="s">
        <v>2809</v>
      </c>
    </row>
    <row r="3480" spans="1:22" hidden="1">
      <c r="A3480">
        <v>1205</v>
      </c>
      <c r="B3480" s="30">
        <v>2</v>
      </c>
      <c r="C3480" s="30" t="s">
        <v>8</v>
      </c>
      <c r="D3480" s="30" t="s">
        <v>15</v>
      </c>
      <c r="E3480" s="30">
        <v>28</v>
      </c>
      <c r="F3480" s="30">
        <v>72</v>
      </c>
      <c r="G3480" s="30" t="s">
        <v>4078</v>
      </c>
      <c r="H3480" s="30" t="s">
        <v>587</v>
      </c>
      <c r="I3480" s="30">
        <v>1</v>
      </c>
      <c r="J3480" s="30">
        <v>0</v>
      </c>
      <c r="K3480" s="30">
        <v>0</v>
      </c>
      <c r="L3480" s="30">
        <v>0</v>
      </c>
      <c r="M3480" s="30" t="s">
        <v>3970</v>
      </c>
      <c r="N3480" s="30" t="s">
        <v>589</v>
      </c>
      <c r="O3480" s="22">
        <v>0</v>
      </c>
      <c r="P3480" s="22">
        <v>1</v>
      </c>
      <c r="Q3480" s="22">
        <v>0</v>
      </c>
      <c r="R3480">
        <f>IFERROR(IF(I3480=1,VLOOKUP(F3480,Lookup!$A$2:$B$15,2,FALSE),0),0.5)</f>
        <v>0.5</v>
      </c>
      <c r="S3480">
        <f>IF(K3480=1,1,IFERROR(IF(H3480="pass",VLOOKUP(F3480,[1]Lookup!$D$2:$E$26,2,FALSE),0),1.6))</f>
        <v>0</v>
      </c>
      <c r="T3480" s="6">
        <v>0</v>
      </c>
      <c r="U3480" s="6">
        <f t="shared" si="54"/>
        <v>0.5</v>
      </c>
      <c r="V3480" t="s">
        <v>2809</v>
      </c>
    </row>
    <row r="3481" spans="1:22" hidden="1">
      <c r="A3481">
        <v>1207</v>
      </c>
      <c r="B3481" s="30">
        <v>2</v>
      </c>
      <c r="C3481" s="30" t="s">
        <v>7</v>
      </c>
      <c r="D3481" s="30" t="s">
        <v>13</v>
      </c>
      <c r="E3481" s="30">
        <v>75</v>
      </c>
      <c r="F3481" s="30">
        <v>25</v>
      </c>
      <c r="G3481" s="30" t="s">
        <v>4080</v>
      </c>
      <c r="H3481" s="30" t="s">
        <v>587</v>
      </c>
      <c r="I3481" s="30">
        <v>1</v>
      </c>
      <c r="J3481" s="30">
        <v>0</v>
      </c>
      <c r="K3481" s="30">
        <v>0</v>
      </c>
      <c r="L3481" s="30">
        <v>0</v>
      </c>
      <c r="M3481" s="30" t="s">
        <v>1948</v>
      </c>
      <c r="N3481" s="30" t="s">
        <v>589</v>
      </c>
      <c r="O3481" s="22">
        <v>0</v>
      </c>
      <c r="P3481" s="22">
        <v>1</v>
      </c>
      <c r="Q3481" s="22">
        <v>0</v>
      </c>
      <c r="R3481">
        <f>IFERROR(IF(I3481=1,VLOOKUP(F3481,Lookup!$A$2:$B$15,2,FALSE),0),0.5)</f>
        <v>0.5</v>
      </c>
      <c r="S3481">
        <f>IF(K3481=1,1,IFERROR(IF(H3481="pass",VLOOKUP(F3481,[1]Lookup!$D$2:$E$26,2,FALSE),0),1.6))</f>
        <v>0</v>
      </c>
      <c r="T3481" s="6">
        <v>0</v>
      </c>
      <c r="U3481" s="6">
        <f t="shared" si="54"/>
        <v>0.5</v>
      </c>
      <c r="V3481" t="s">
        <v>69</v>
      </c>
    </row>
    <row r="3482" spans="1:22" hidden="1">
      <c r="A3482">
        <v>1210</v>
      </c>
      <c r="B3482" s="30">
        <v>2</v>
      </c>
      <c r="C3482" s="30" t="s">
        <v>13</v>
      </c>
      <c r="D3482" s="30" t="s">
        <v>7</v>
      </c>
      <c r="E3482" s="30">
        <v>71</v>
      </c>
      <c r="F3482" s="30">
        <v>29</v>
      </c>
      <c r="G3482" s="30" t="s">
        <v>4083</v>
      </c>
      <c r="H3482" s="30" t="s">
        <v>587</v>
      </c>
      <c r="I3482" s="30">
        <v>1</v>
      </c>
      <c r="J3482" s="30">
        <v>0</v>
      </c>
      <c r="K3482" s="30">
        <v>0</v>
      </c>
      <c r="L3482" s="30">
        <v>0</v>
      </c>
      <c r="M3482" s="30" t="s">
        <v>598</v>
      </c>
      <c r="N3482" s="30" t="s">
        <v>589</v>
      </c>
      <c r="O3482" s="22">
        <v>0</v>
      </c>
      <c r="P3482" s="22">
        <v>1</v>
      </c>
      <c r="Q3482" s="22">
        <v>0</v>
      </c>
      <c r="R3482">
        <f>IFERROR(IF(I3482=1,VLOOKUP(F3482,Lookup!$A$2:$B$15,2,FALSE),0),0.5)</f>
        <v>0.5</v>
      </c>
      <c r="S3482">
        <f>IF(K3482=1,1,IFERROR(IF(H3482="pass",VLOOKUP(F3482,[1]Lookup!$D$2:$E$26,2,FALSE),0),1.6))</f>
        <v>0</v>
      </c>
      <c r="T3482" s="6">
        <v>0</v>
      </c>
      <c r="U3482" s="6">
        <f t="shared" si="54"/>
        <v>0.5</v>
      </c>
      <c r="V3482" t="s">
        <v>56</v>
      </c>
    </row>
    <row r="3483" spans="1:22" hidden="1">
      <c r="A3483">
        <v>1212</v>
      </c>
      <c r="B3483" s="30">
        <v>2</v>
      </c>
      <c r="C3483" s="30" t="s">
        <v>7</v>
      </c>
      <c r="D3483" s="30" t="s">
        <v>13</v>
      </c>
      <c r="E3483" s="30">
        <v>75</v>
      </c>
      <c r="F3483" s="30">
        <v>25</v>
      </c>
      <c r="G3483" s="30" t="s">
        <v>4085</v>
      </c>
      <c r="H3483" s="30" t="s">
        <v>587</v>
      </c>
      <c r="I3483" s="30">
        <v>1</v>
      </c>
      <c r="J3483" s="30">
        <v>0</v>
      </c>
      <c r="K3483" s="30">
        <v>0</v>
      </c>
      <c r="L3483" s="30">
        <v>0</v>
      </c>
      <c r="M3483" s="30" t="s">
        <v>1948</v>
      </c>
      <c r="N3483" s="30" t="s">
        <v>589</v>
      </c>
      <c r="O3483" s="22">
        <v>0</v>
      </c>
      <c r="P3483" s="22">
        <v>1</v>
      </c>
      <c r="Q3483" s="22">
        <v>0</v>
      </c>
      <c r="R3483">
        <f>IFERROR(IF(I3483=1,VLOOKUP(F3483,Lookup!$A$2:$B$15,2,FALSE),0),0.5)</f>
        <v>0.5</v>
      </c>
      <c r="S3483">
        <f>IF(K3483=1,1,IFERROR(IF(H3483="pass",VLOOKUP(F3483,[1]Lookup!$D$2:$E$26,2,FALSE),0),1.6))</f>
        <v>0</v>
      </c>
      <c r="T3483" s="6">
        <v>0</v>
      </c>
      <c r="U3483" s="6">
        <f t="shared" si="54"/>
        <v>0.5</v>
      </c>
      <c r="V3483" t="s">
        <v>69</v>
      </c>
    </row>
    <row r="3484" spans="1:22" hidden="1">
      <c r="A3484">
        <v>1215</v>
      </c>
      <c r="B3484" s="30">
        <v>2</v>
      </c>
      <c r="C3484" s="30" t="s">
        <v>13</v>
      </c>
      <c r="D3484" s="30" t="s">
        <v>7</v>
      </c>
      <c r="E3484" s="30">
        <v>73</v>
      </c>
      <c r="F3484" s="30">
        <v>27</v>
      </c>
      <c r="G3484" s="30" t="s">
        <v>4088</v>
      </c>
      <c r="H3484" s="30" t="s">
        <v>587</v>
      </c>
      <c r="I3484" s="30">
        <v>1</v>
      </c>
      <c r="J3484" s="30">
        <v>0</v>
      </c>
      <c r="K3484" s="30">
        <v>0</v>
      </c>
      <c r="L3484" s="30">
        <v>0</v>
      </c>
      <c r="M3484" s="30" t="s">
        <v>598</v>
      </c>
      <c r="N3484" s="30" t="s">
        <v>589</v>
      </c>
      <c r="O3484" s="22">
        <v>0</v>
      </c>
      <c r="P3484" s="22">
        <v>1</v>
      </c>
      <c r="Q3484" s="22">
        <v>0</v>
      </c>
      <c r="R3484">
        <f>IFERROR(IF(I3484=1,VLOOKUP(F3484,Lookup!$A$2:$B$15,2,FALSE),0),0.5)</f>
        <v>0.5</v>
      </c>
      <c r="S3484">
        <f>IF(K3484=1,1,IFERROR(IF(H3484="pass",VLOOKUP(F3484,[1]Lookup!$D$2:$E$26,2,FALSE),0),1.6))</f>
        <v>0</v>
      </c>
      <c r="T3484" s="6">
        <v>0</v>
      </c>
      <c r="U3484" s="6">
        <f t="shared" si="54"/>
        <v>0.5</v>
      </c>
      <c r="V3484" t="s">
        <v>56</v>
      </c>
    </row>
    <row r="3485" spans="1:22" hidden="1">
      <c r="A3485">
        <v>1218</v>
      </c>
      <c r="B3485" s="30">
        <v>2</v>
      </c>
      <c r="C3485" s="30" t="s">
        <v>13</v>
      </c>
      <c r="D3485" s="30" t="s">
        <v>7</v>
      </c>
      <c r="E3485" s="30">
        <v>28</v>
      </c>
      <c r="F3485" s="30">
        <v>72</v>
      </c>
      <c r="G3485" s="30" t="s">
        <v>4091</v>
      </c>
      <c r="H3485" s="30" t="s">
        <v>587</v>
      </c>
      <c r="I3485" s="30">
        <v>1</v>
      </c>
      <c r="J3485" s="30">
        <v>0</v>
      </c>
      <c r="K3485" s="30">
        <v>0</v>
      </c>
      <c r="L3485" s="30">
        <v>0</v>
      </c>
      <c r="M3485" s="30" t="s">
        <v>596</v>
      </c>
      <c r="N3485" s="30" t="s">
        <v>589</v>
      </c>
      <c r="O3485" s="22">
        <v>0</v>
      </c>
      <c r="P3485" s="22">
        <v>1</v>
      </c>
      <c r="Q3485" s="22">
        <v>0</v>
      </c>
      <c r="R3485">
        <f>IFERROR(IF(I3485=1,VLOOKUP(F3485,Lookup!$A$2:$B$15,2,FALSE),0),0.5)</f>
        <v>0.5</v>
      </c>
      <c r="S3485">
        <f>IF(K3485=1,1,IFERROR(IF(H3485="pass",VLOOKUP(F3485,[1]Lookup!$D$2:$E$26,2,FALSE),0),1.6))</f>
        <v>0</v>
      </c>
      <c r="T3485" s="6">
        <v>0</v>
      </c>
      <c r="U3485" s="6">
        <f t="shared" si="54"/>
        <v>0.5</v>
      </c>
      <c r="V3485" t="s">
        <v>381</v>
      </c>
    </row>
    <row r="3486" spans="1:22" hidden="1">
      <c r="A3486">
        <v>1220</v>
      </c>
      <c r="B3486" s="30">
        <v>2</v>
      </c>
      <c r="C3486" s="30" t="s">
        <v>13</v>
      </c>
      <c r="D3486" s="30" t="s">
        <v>7</v>
      </c>
      <c r="E3486" s="30">
        <v>24</v>
      </c>
      <c r="F3486" s="30">
        <v>76</v>
      </c>
      <c r="G3486" s="30" t="s">
        <v>4093</v>
      </c>
      <c r="H3486" s="30" t="s">
        <v>587</v>
      </c>
      <c r="I3486" s="30">
        <v>0</v>
      </c>
      <c r="J3486" s="30">
        <v>1</v>
      </c>
      <c r="K3486" s="30">
        <v>0</v>
      </c>
      <c r="L3486" s="30">
        <v>0</v>
      </c>
      <c r="M3486" s="30" t="s">
        <v>596</v>
      </c>
      <c r="N3486" s="30" t="s">
        <v>589</v>
      </c>
      <c r="O3486" s="22">
        <v>0</v>
      </c>
      <c r="P3486" s="22">
        <v>0</v>
      </c>
      <c r="Q3486" s="22">
        <v>0</v>
      </c>
      <c r="R3486">
        <f>IFERROR(IF(I3486=1,VLOOKUP(F3486,Lookup!$A$2:$B$15,2,FALSE),0),0.5)</f>
        <v>0</v>
      </c>
      <c r="S3486">
        <f>IF(K3486=1,1,IFERROR(IF(H3486="pass",VLOOKUP(F3486,[1]Lookup!$D$2:$E$26,2,FALSE),0),1.6))</f>
        <v>0</v>
      </c>
      <c r="T3486" s="6">
        <v>0</v>
      </c>
      <c r="U3486" s="6">
        <f t="shared" si="54"/>
        <v>0</v>
      </c>
      <c r="V3486" t="s">
        <v>381</v>
      </c>
    </row>
    <row r="3487" spans="1:22" hidden="1">
      <c r="A3487">
        <v>1223</v>
      </c>
      <c r="B3487" s="30">
        <v>2</v>
      </c>
      <c r="C3487" s="30" t="s">
        <v>7</v>
      </c>
      <c r="D3487" s="30" t="s">
        <v>13</v>
      </c>
      <c r="E3487" s="30">
        <v>75</v>
      </c>
      <c r="F3487" s="30">
        <v>25</v>
      </c>
      <c r="G3487" s="30" t="s">
        <v>4096</v>
      </c>
      <c r="H3487" s="30" t="s">
        <v>587</v>
      </c>
      <c r="I3487" s="30">
        <v>1</v>
      </c>
      <c r="J3487" s="30">
        <v>0</v>
      </c>
      <c r="K3487" s="30">
        <v>0</v>
      </c>
      <c r="L3487" s="30">
        <v>0</v>
      </c>
      <c r="M3487" s="30" t="s">
        <v>1948</v>
      </c>
      <c r="N3487" s="30" t="s">
        <v>589</v>
      </c>
      <c r="O3487" s="22">
        <v>0</v>
      </c>
      <c r="P3487" s="22">
        <v>1</v>
      </c>
      <c r="Q3487" s="22">
        <v>0</v>
      </c>
      <c r="R3487">
        <f>IFERROR(IF(I3487=1,VLOOKUP(F3487,Lookup!$A$2:$B$15,2,FALSE),0),0.5)</f>
        <v>0.5</v>
      </c>
      <c r="S3487">
        <f>IF(K3487=1,1,IFERROR(IF(H3487="pass",VLOOKUP(F3487,[1]Lookup!$D$2:$E$26,2,FALSE),0),1.6))</f>
        <v>0</v>
      </c>
      <c r="T3487" s="6">
        <v>0</v>
      </c>
      <c r="U3487" s="6">
        <f t="shared" si="54"/>
        <v>0.5</v>
      </c>
      <c r="V3487" t="s">
        <v>69</v>
      </c>
    </row>
    <row r="3488" spans="1:22" hidden="1">
      <c r="A3488">
        <v>1224</v>
      </c>
      <c r="B3488" s="30">
        <v>2</v>
      </c>
      <c r="C3488" s="30" t="s">
        <v>7</v>
      </c>
      <c r="D3488" s="30" t="s">
        <v>13</v>
      </c>
      <c r="E3488" s="30">
        <v>59</v>
      </c>
      <c r="F3488" s="30">
        <v>41</v>
      </c>
      <c r="G3488" s="30" t="s">
        <v>4097</v>
      </c>
      <c r="H3488" s="30" t="s">
        <v>587</v>
      </c>
      <c r="I3488" s="30">
        <v>1</v>
      </c>
      <c r="J3488" s="30">
        <v>0</v>
      </c>
      <c r="K3488" s="30">
        <v>0</v>
      </c>
      <c r="L3488" s="30">
        <v>0</v>
      </c>
      <c r="M3488" s="30" t="s">
        <v>1948</v>
      </c>
      <c r="N3488" s="30" t="s">
        <v>589</v>
      </c>
      <c r="O3488" s="22">
        <v>0</v>
      </c>
      <c r="P3488" s="22">
        <v>1</v>
      </c>
      <c r="Q3488" s="22">
        <v>0</v>
      </c>
      <c r="R3488">
        <f>IFERROR(IF(I3488=1,VLOOKUP(F3488,Lookup!$A$2:$B$15,2,FALSE),0),0.5)</f>
        <v>0.5</v>
      </c>
      <c r="S3488">
        <f>IF(K3488=1,1,IFERROR(IF(H3488="pass",VLOOKUP(F3488,[1]Lookup!$D$2:$E$26,2,FALSE),0),1.6))</f>
        <v>0</v>
      </c>
      <c r="T3488" s="6">
        <v>0</v>
      </c>
      <c r="U3488" s="6">
        <f t="shared" si="54"/>
        <v>0.5</v>
      </c>
      <c r="V3488" t="s">
        <v>69</v>
      </c>
    </row>
    <row r="3489" spans="1:22" hidden="1">
      <c r="A3489">
        <v>1227</v>
      </c>
      <c r="B3489" s="30">
        <v>2</v>
      </c>
      <c r="C3489" s="30" t="s">
        <v>7</v>
      </c>
      <c r="D3489" s="30" t="s">
        <v>13</v>
      </c>
      <c r="E3489" s="30">
        <v>26</v>
      </c>
      <c r="F3489" s="30">
        <v>74</v>
      </c>
      <c r="G3489" s="30" t="s">
        <v>4100</v>
      </c>
      <c r="H3489" s="30" t="s">
        <v>587</v>
      </c>
      <c r="I3489" s="30">
        <v>0</v>
      </c>
      <c r="J3489" s="30">
        <v>1</v>
      </c>
      <c r="K3489" s="30">
        <v>0</v>
      </c>
      <c r="L3489" s="30">
        <v>0</v>
      </c>
      <c r="M3489" s="30" t="s">
        <v>4101</v>
      </c>
      <c r="N3489" s="30" t="s">
        <v>589</v>
      </c>
      <c r="O3489" s="22">
        <v>0</v>
      </c>
      <c r="P3489" s="22">
        <v>0</v>
      </c>
      <c r="Q3489" s="22">
        <v>0</v>
      </c>
      <c r="R3489">
        <f>IFERROR(IF(I3489=1,VLOOKUP(F3489,Lookup!$A$2:$B$15,2,FALSE),0),0.5)</f>
        <v>0</v>
      </c>
      <c r="S3489">
        <f>IF(K3489=1,1,IFERROR(IF(H3489="pass",VLOOKUP(F3489,[1]Lookup!$D$2:$E$26,2,FALSE),0),1.6))</f>
        <v>0</v>
      </c>
      <c r="T3489" s="6">
        <v>0</v>
      </c>
      <c r="U3489" s="6">
        <f t="shared" si="54"/>
        <v>0</v>
      </c>
      <c r="V3489" t="s">
        <v>2811</v>
      </c>
    </row>
    <row r="3490" spans="1:22" hidden="1">
      <c r="A3490">
        <v>1229</v>
      </c>
      <c r="B3490" s="30">
        <v>2</v>
      </c>
      <c r="C3490" s="30" t="s">
        <v>7</v>
      </c>
      <c r="D3490" s="30" t="s">
        <v>13</v>
      </c>
      <c r="E3490" s="30">
        <v>17</v>
      </c>
      <c r="F3490" s="30">
        <v>83</v>
      </c>
      <c r="G3490" s="30" t="s">
        <v>4103</v>
      </c>
      <c r="H3490" s="30" t="s">
        <v>587</v>
      </c>
      <c r="I3490" s="30">
        <v>1</v>
      </c>
      <c r="J3490" s="30">
        <v>0</v>
      </c>
      <c r="K3490" s="30">
        <v>0</v>
      </c>
      <c r="L3490" s="30">
        <v>0</v>
      </c>
      <c r="M3490" s="30" t="s">
        <v>1948</v>
      </c>
      <c r="N3490" s="30" t="s">
        <v>589</v>
      </c>
      <c r="O3490" s="22">
        <v>0</v>
      </c>
      <c r="P3490" s="22">
        <v>1</v>
      </c>
      <c r="Q3490" s="22">
        <v>0</v>
      </c>
      <c r="R3490">
        <f>IFERROR(IF(I3490=1,VLOOKUP(F3490,Lookup!$A$2:$B$15,2,FALSE),0),0.5)</f>
        <v>0.5</v>
      </c>
      <c r="S3490">
        <f>IF(K3490=1,1,IFERROR(IF(H3490="pass",VLOOKUP(F3490,[1]Lookup!$D$2:$E$26,2,FALSE),0),1.6))</f>
        <v>0</v>
      </c>
      <c r="T3490" s="6">
        <v>0</v>
      </c>
      <c r="U3490" s="6">
        <f t="shared" si="54"/>
        <v>0.5</v>
      </c>
      <c r="V3490" t="s">
        <v>69</v>
      </c>
    </row>
    <row r="3491" spans="1:22" hidden="1">
      <c r="A3491">
        <v>1230</v>
      </c>
      <c r="B3491" s="30">
        <v>2</v>
      </c>
      <c r="C3491" s="30" t="s">
        <v>7</v>
      </c>
      <c r="D3491" s="30" t="s">
        <v>13</v>
      </c>
      <c r="E3491" s="30">
        <v>10</v>
      </c>
      <c r="F3491" s="30">
        <v>90</v>
      </c>
      <c r="G3491" s="30" t="s">
        <v>4104</v>
      </c>
      <c r="H3491" s="30" t="s">
        <v>587</v>
      </c>
      <c r="I3491" s="30">
        <v>1</v>
      </c>
      <c r="J3491" s="30">
        <v>0</v>
      </c>
      <c r="K3491" s="30">
        <v>0</v>
      </c>
      <c r="L3491" s="30">
        <v>0</v>
      </c>
      <c r="M3491" s="30" t="s">
        <v>1984</v>
      </c>
      <c r="N3491" s="30" t="s">
        <v>589</v>
      </c>
      <c r="O3491" s="22">
        <v>0</v>
      </c>
      <c r="P3491" s="22">
        <v>1</v>
      </c>
      <c r="Q3491" s="22">
        <v>0</v>
      </c>
      <c r="R3491">
        <f>IFERROR(IF(I3491=1,VLOOKUP(F3491,Lookup!$A$2:$B$15,2,FALSE),0),0.5)</f>
        <v>0.8</v>
      </c>
      <c r="S3491">
        <f>IF(K3491=1,1,IFERROR(IF(H3491="pass",VLOOKUP(F3491,[1]Lookup!$D$2:$E$26,2,FALSE),0),1.6))</f>
        <v>0</v>
      </c>
      <c r="T3491" s="6">
        <v>0</v>
      </c>
      <c r="U3491" s="6">
        <f t="shared" si="54"/>
        <v>0.8</v>
      </c>
      <c r="V3491" t="s">
        <v>46</v>
      </c>
    </row>
    <row r="3492" spans="1:22" hidden="1">
      <c r="A3492">
        <v>1232</v>
      </c>
      <c r="B3492" s="30">
        <v>2</v>
      </c>
      <c r="C3492" s="30" t="s">
        <v>13</v>
      </c>
      <c r="D3492" s="30" t="s">
        <v>7</v>
      </c>
      <c r="E3492" s="30">
        <v>75</v>
      </c>
      <c r="F3492" s="30">
        <v>25</v>
      </c>
      <c r="G3492" s="30" t="s">
        <v>4106</v>
      </c>
      <c r="H3492" s="30" t="s">
        <v>587</v>
      </c>
      <c r="I3492" s="30">
        <v>1</v>
      </c>
      <c r="J3492" s="30">
        <v>0</v>
      </c>
      <c r="K3492" s="30">
        <v>0</v>
      </c>
      <c r="L3492" s="30">
        <v>0</v>
      </c>
      <c r="M3492" s="30" t="s">
        <v>598</v>
      </c>
      <c r="N3492" s="30" t="s">
        <v>589</v>
      </c>
      <c r="O3492" s="22">
        <v>0</v>
      </c>
      <c r="P3492" s="22">
        <v>1</v>
      </c>
      <c r="Q3492" s="22">
        <v>0</v>
      </c>
      <c r="R3492">
        <f>IFERROR(IF(I3492=1,VLOOKUP(F3492,Lookup!$A$2:$B$15,2,FALSE),0),0.5)</f>
        <v>0.5</v>
      </c>
      <c r="S3492">
        <f>IF(K3492=1,1,IFERROR(IF(H3492="pass",VLOOKUP(F3492,[1]Lookup!$D$2:$E$26,2,FALSE),0),1.6))</f>
        <v>0</v>
      </c>
      <c r="T3492" s="6">
        <v>0</v>
      </c>
      <c r="U3492" s="6">
        <f t="shared" si="54"/>
        <v>0.5</v>
      </c>
      <c r="V3492" t="s">
        <v>56</v>
      </c>
    </row>
    <row r="3493" spans="1:22" hidden="1">
      <c r="A3493">
        <v>1234</v>
      </c>
      <c r="B3493" s="30">
        <v>2</v>
      </c>
      <c r="C3493" s="30" t="s">
        <v>13</v>
      </c>
      <c r="D3493" s="30" t="s">
        <v>7</v>
      </c>
      <c r="E3493" s="30">
        <v>66</v>
      </c>
      <c r="F3493" s="30">
        <v>34</v>
      </c>
      <c r="G3493" s="30" t="s">
        <v>4108</v>
      </c>
      <c r="H3493" s="30" t="s">
        <v>587</v>
      </c>
      <c r="I3493" s="30">
        <v>1</v>
      </c>
      <c r="J3493" s="30">
        <v>0</v>
      </c>
      <c r="K3493" s="30">
        <v>0</v>
      </c>
      <c r="L3493" s="30">
        <v>0</v>
      </c>
      <c r="M3493" s="30" t="s">
        <v>626</v>
      </c>
      <c r="N3493" s="30" t="s">
        <v>589</v>
      </c>
      <c r="O3493" s="22">
        <v>0</v>
      </c>
      <c r="P3493" s="22">
        <v>1</v>
      </c>
      <c r="Q3493" s="22">
        <v>0</v>
      </c>
      <c r="R3493">
        <f>IFERROR(IF(I3493=1,VLOOKUP(F3493,Lookup!$A$2:$B$15,2,FALSE),0),0.5)</f>
        <v>0.5</v>
      </c>
      <c r="S3493">
        <f>IF(K3493=1,1,IFERROR(IF(H3493="pass",VLOOKUP(F3493,[1]Lookup!$D$2:$E$26,2,FALSE),0),1.6))</f>
        <v>0</v>
      </c>
      <c r="T3493" s="6">
        <v>0</v>
      </c>
      <c r="U3493" s="6">
        <f t="shared" si="54"/>
        <v>0.5</v>
      </c>
      <c r="V3493" t="s">
        <v>488</v>
      </c>
    </row>
    <row r="3494" spans="1:22" hidden="1">
      <c r="A3494">
        <v>1235</v>
      </c>
      <c r="B3494" s="30">
        <v>2</v>
      </c>
      <c r="C3494" s="30" t="s">
        <v>7</v>
      </c>
      <c r="D3494" s="30" t="s">
        <v>13</v>
      </c>
      <c r="E3494" s="30">
        <v>84</v>
      </c>
      <c r="F3494" s="30">
        <v>16</v>
      </c>
      <c r="G3494" s="30" t="s">
        <v>4109</v>
      </c>
      <c r="H3494" s="30" t="s">
        <v>587</v>
      </c>
      <c r="I3494" s="30">
        <v>1</v>
      </c>
      <c r="J3494" s="30">
        <v>0</v>
      </c>
      <c r="K3494" s="30">
        <v>0</v>
      </c>
      <c r="L3494" s="30">
        <v>0</v>
      </c>
      <c r="M3494" s="30" t="s">
        <v>1948</v>
      </c>
      <c r="N3494" s="30" t="s">
        <v>589</v>
      </c>
      <c r="O3494" s="22">
        <v>0</v>
      </c>
      <c r="P3494" s="22">
        <v>1</v>
      </c>
      <c r="Q3494" s="22">
        <v>0</v>
      </c>
      <c r="R3494">
        <f>IFERROR(IF(I3494=1,VLOOKUP(F3494,Lookup!$A$2:$B$15,2,FALSE),0),0.5)</f>
        <v>0.5</v>
      </c>
      <c r="S3494">
        <f>IF(K3494=1,1,IFERROR(IF(H3494="pass",VLOOKUP(F3494,[1]Lookup!$D$2:$E$26,2,FALSE),0),1.6))</f>
        <v>0</v>
      </c>
      <c r="T3494" s="6">
        <v>0</v>
      </c>
      <c r="U3494" s="6">
        <f t="shared" si="54"/>
        <v>0.5</v>
      </c>
      <c r="V3494" t="s">
        <v>69</v>
      </c>
    </row>
    <row r="3495" spans="1:22" hidden="1">
      <c r="A3495">
        <v>1236</v>
      </c>
      <c r="B3495" s="30">
        <v>2</v>
      </c>
      <c r="C3495" s="30" t="s">
        <v>7</v>
      </c>
      <c r="D3495" s="30" t="s">
        <v>13</v>
      </c>
      <c r="E3495" s="30">
        <v>84</v>
      </c>
      <c r="F3495" s="30">
        <v>16</v>
      </c>
      <c r="G3495" s="30" t="s">
        <v>4110</v>
      </c>
      <c r="H3495" s="30" t="s">
        <v>587</v>
      </c>
      <c r="I3495" s="30">
        <v>1</v>
      </c>
      <c r="J3495" s="30">
        <v>0</v>
      </c>
      <c r="K3495" s="30">
        <v>0</v>
      </c>
      <c r="L3495" s="30">
        <v>0</v>
      </c>
      <c r="M3495" s="30" t="s">
        <v>1948</v>
      </c>
      <c r="N3495" s="30" t="s">
        <v>589</v>
      </c>
      <c r="O3495" s="22">
        <v>0</v>
      </c>
      <c r="P3495" s="22">
        <v>1</v>
      </c>
      <c r="Q3495" s="22">
        <v>0</v>
      </c>
      <c r="R3495">
        <f>IFERROR(IF(I3495=1,VLOOKUP(F3495,Lookup!$A$2:$B$15,2,FALSE),0),0.5)</f>
        <v>0.5</v>
      </c>
      <c r="S3495">
        <f>IF(K3495=1,1,IFERROR(IF(H3495="pass",VLOOKUP(F3495,[1]Lookup!$D$2:$E$26,2,FALSE),0),1.6))</f>
        <v>0</v>
      </c>
      <c r="T3495" s="6">
        <v>0</v>
      </c>
      <c r="U3495" s="6">
        <f t="shared" si="54"/>
        <v>0.5</v>
      </c>
      <c r="V3495" t="s">
        <v>69</v>
      </c>
    </row>
    <row r="3496" spans="1:22" hidden="1">
      <c r="A3496">
        <v>1237</v>
      </c>
      <c r="B3496" s="30">
        <v>2</v>
      </c>
      <c r="C3496" s="30" t="s">
        <v>7</v>
      </c>
      <c r="D3496" s="30" t="s">
        <v>13</v>
      </c>
      <c r="E3496" s="30">
        <v>69</v>
      </c>
      <c r="F3496" s="30">
        <v>31</v>
      </c>
      <c r="G3496" s="30" t="s">
        <v>4111</v>
      </c>
      <c r="H3496" s="30" t="s">
        <v>587</v>
      </c>
      <c r="I3496" s="30">
        <v>1</v>
      </c>
      <c r="J3496" s="30">
        <v>0</v>
      </c>
      <c r="K3496" s="30">
        <v>0</v>
      </c>
      <c r="L3496" s="30">
        <v>0</v>
      </c>
      <c r="M3496" s="30" t="s">
        <v>1984</v>
      </c>
      <c r="N3496" s="30" t="s">
        <v>589</v>
      </c>
      <c r="O3496" s="22">
        <v>0</v>
      </c>
      <c r="P3496" s="22">
        <v>1</v>
      </c>
      <c r="Q3496" s="22">
        <v>0</v>
      </c>
      <c r="R3496">
        <f>IFERROR(IF(I3496=1,VLOOKUP(F3496,Lookup!$A$2:$B$15,2,FALSE),0),0.5)</f>
        <v>0.5</v>
      </c>
      <c r="S3496">
        <f>IF(K3496=1,1,IFERROR(IF(H3496="pass",VLOOKUP(F3496,[1]Lookup!$D$2:$E$26,2,FALSE),0),1.6))</f>
        <v>0</v>
      </c>
      <c r="T3496" s="6">
        <v>0</v>
      </c>
      <c r="U3496" s="6">
        <f t="shared" si="54"/>
        <v>0.5</v>
      </c>
      <c r="V3496" t="s">
        <v>46</v>
      </c>
    </row>
    <row r="3497" spans="1:22" hidden="1">
      <c r="A3497">
        <v>1239</v>
      </c>
      <c r="B3497" s="30">
        <v>2</v>
      </c>
      <c r="C3497" s="30" t="s">
        <v>7</v>
      </c>
      <c r="D3497" s="30" t="s">
        <v>13</v>
      </c>
      <c r="E3497" s="30">
        <v>58</v>
      </c>
      <c r="F3497" s="30">
        <v>42</v>
      </c>
      <c r="G3497" s="30" t="s">
        <v>4113</v>
      </c>
      <c r="H3497" s="30" t="s">
        <v>587</v>
      </c>
      <c r="I3497" s="30">
        <v>1</v>
      </c>
      <c r="J3497" s="30">
        <v>0</v>
      </c>
      <c r="K3497" s="30">
        <v>0</v>
      </c>
      <c r="L3497" s="30">
        <v>0</v>
      </c>
      <c r="M3497" s="30" t="s">
        <v>1948</v>
      </c>
      <c r="N3497" s="30" t="s">
        <v>589</v>
      </c>
      <c r="O3497" s="22">
        <v>0</v>
      </c>
      <c r="P3497" s="22">
        <v>1</v>
      </c>
      <c r="Q3497" s="22">
        <v>0</v>
      </c>
      <c r="R3497">
        <f>IFERROR(IF(I3497=1,VLOOKUP(F3497,Lookup!$A$2:$B$15,2,FALSE),0),0.5)</f>
        <v>0.5</v>
      </c>
      <c r="S3497">
        <f>IF(K3497=1,1,IFERROR(IF(H3497="pass",VLOOKUP(F3497,[1]Lookup!$D$2:$E$26,2,FALSE),0),1.6))</f>
        <v>0</v>
      </c>
      <c r="T3497" s="6">
        <v>0</v>
      </c>
      <c r="U3497" s="6">
        <f t="shared" si="54"/>
        <v>0.5</v>
      </c>
      <c r="V3497" t="s">
        <v>69</v>
      </c>
    </row>
    <row r="3498" spans="1:22" hidden="1">
      <c r="A3498">
        <v>1240</v>
      </c>
      <c r="B3498" s="30">
        <v>2</v>
      </c>
      <c r="C3498" s="30" t="s">
        <v>7</v>
      </c>
      <c r="D3498" s="30" t="s">
        <v>13</v>
      </c>
      <c r="E3498" s="30">
        <v>58</v>
      </c>
      <c r="F3498" s="30">
        <v>42</v>
      </c>
      <c r="G3498" s="30" t="s">
        <v>4114</v>
      </c>
      <c r="H3498" s="30" t="s">
        <v>587</v>
      </c>
      <c r="I3498" s="30">
        <v>0</v>
      </c>
      <c r="J3498" s="30">
        <v>1</v>
      </c>
      <c r="K3498" s="30">
        <v>0</v>
      </c>
      <c r="L3498" s="30">
        <v>0</v>
      </c>
      <c r="M3498" s="30" t="s">
        <v>4101</v>
      </c>
      <c r="N3498" s="30" t="s">
        <v>589</v>
      </c>
      <c r="O3498" s="22">
        <v>0</v>
      </c>
      <c r="P3498" s="22">
        <v>0</v>
      </c>
      <c r="Q3498" s="22">
        <v>0</v>
      </c>
      <c r="R3498">
        <f>IFERROR(IF(I3498=1,VLOOKUP(F3498,Lookup!$A$2:$B$15,2,FALSE),0),0.5)</f>
        <v>0</v>
      </c>
      <c r="S3498">
        <f>IF(K3498=1,1,IFERROR(IF(H3498="pass",VLOOKUP(F3498,[1]Lookup!$D$2:$E$26,2,FALSE),0),1.6))</f>
        <v>0</v>
      </c>
      <c r="T3498" s="6">
        <v>0</v>
      </c>
      <c r="U3498" s="6">
        <f t="shared" si="54"/>
        <v>0</v>
      </c>
      <c r="V3498" t="s">
        <v>2811</v>
      </c>
    </row>
    <row r="3499" spans="1:22" hidden="1">
      <c r="A3499">
        <v>1241</v>
      </c>
      <c r="B3499" s="30">
        <v>2</v>
      </c>
      <c r="C3499" s="30" t="s">
        <v>7</v>
      </c>
      <c r="D3499" s="30" t="s">
        <v>13</v>
      </c>
      <c r="E3499" s="30">
        <v>29</v>
      </c>
      <c r="F3499" s="30">
        <v>71</v>
      </c>
      <c r="G3499" s="30" t="s">
        <v>4115</v>
      </c>
      <c r="H3499" s="30" t="s">
        <v>587</v>
      </c>
      <c r="I3499" s="30">
        <v>1</v>
      </c>
      <c r="J3499" s="30">
        <v>0</v>
      </c>
      <c r="K3499" s="30">
        <v>0</v>
      </c>
      <c r="L3499" s="30">
        <v>0</v>
      </c>
      <c r="M3499" s="30" t="s">
        <v>1948</v>
      </c>
      <c r="N3499" s="30" t="s">
        <v>589</v>
      </c>
      <c r="O3499" s="22">
        <v>0</v>
      </c>
      <c r="P3499" s="22">
        <v>1</v>
      </c>
      <c r="Q3499" s="22">
        <v>0</v>
      </c>
      <c r="R3499">
        <f>IFERROR(IF(I3499=1,VLOOKUP(F3499,Lookup!$A$2:$B$15,2,FALSE),0),0.5)</f>
        <v>0.5</v>
      </c>
      <c r="S3499">
        <f>IF(K3499=1,1,IFERROR(IF(H3499="pass",VLOOKUP(F3499,[1]Lookup!$D$2:$E$26,2,FALSE),0),1.6))</f>
        <v>0</v>
      </c>
      <c r="T3499" s="6">
        <v>0</v>
      </c>
      <c r="U3499" s="6">
        <f t="shared" si="54"/>
        <v>0.5</v>
      </c>
      <c r="V3499" t="s">
        <v>69</v>
      </c>
    </row>
    <row r="3500" spans="1:22" hidden="1">
      <c r="A3500">
        <v>1242</v>
      </c>
      <c r="B3500" s="30">
        <v>2</v>
      </c>
      <c r="C3500" s="30" t="s">
        <v>7</v>
      </c>
      <c r="D3500" s="30" t="s">
        <v>13</v>
      </c>
      <c r="E3500" s="30">
        <v>20</v>
      </c>
      <c r="F3500" s="30">
        <v>80</v>
      </c>
      <c r="G3500" s="30" t="s">
        <v>4116</v>
      </c>
      <c r="H3500" s="30" t="s">
        <v>587</v>
      </c>
      <c r="I3500" s="30">
        <v>1</v>
      </c>
      <c r="J3500" s="30">
        <v>0</v>
      </c>
      <c r="K3500" s="30">
        <v>0</v>
      </c>
      <c r="L3500" s="30">
        <v>0</v>
      </c>
      <c r="M3500" s="30" t="s">
        <v>1984</v>
      </c>
      <c r="N3500" s="30" t="s">
        <v>589</v>
      </c>
      <c r="O3500" s="22">
        <v>0</v>
      </c>
      <c r="P3500" s="22">
        <v>1</v>
      </c>
      <c r="Q3500" s="22">
        <v>0</v>
      </c>
      <c r="R3500">
        <f>IFERROR(IF(I3500=1,VLOOKUP(F3500,Lookup!$A$2:$B$15,2,FALSE),0),0.5)</f>
        <v>0.5</v>
      </c>
      <c r="S3500">
        <f>IF(K3500=1,1,IFERROR(IF(H3500="pass",VLOOKUP(F3500,[1]Lookup!$D$2:$E$26,2,FALSE),0),1.6))</f>
        <v>0</v>
      </c>
      <c r="T3500" s="6">
        <v>0</v>
      </c>
      <c r="U3500" s="6">
        <f t="shared" si="54"/>
        <v>0.5</v>
      </c>
      <c r="V3500" t="s">
        <v>46</v>
      </c>
    </row>
    <row r="3501" spans="1:22" hidden="1">
      <c r="A3501">
        <v>1245</v>
      </c>
      <c r="B3501" s="30">
        <v>2</v>
      </c>
      <c r="C3501" s="30" t="s">
        <v>13</v>
      </c>
      <c r="D3501" s="30" t="s">
        <v>7</v>
      </c>
      <c r="E3501" s="30">
        <v>41</v>
      </c>
      <c r="F3501" s="30">
        <v>59</v>
      </c>
      <c r="G3501" s="30" t="s">
        <v>4119</v>
      </c>
      <c r="H3501" s="30" t="s">
        <v>587</v>
      </c>
      <c r="I3501" s="30">
        <v>1</v>
      </c>
      <c r="J3501" s="30">
        <v>0</v>
      </c>
      <c r="K3501" s="30">
        <v>0</v>
      </c>
      <c r="L3501" s="30">
        <v>0</v>
      </c>
      <c r="M3501" s="30" t="s">
        <v>626</v>
      </c>
      <c r="N3501" s="30" t="s">
        <v>589</v>
      </c>
      <c r="O3501" s="22">
        <v>0</v>
      </c>
      <c r="P3501" s="22">
        <v>1</v>
      </c>
      <c r="Q3501" s="22">
        <v>0</v>
      </c>
      <c r="R3501">
        <f>IFERROR(IF(I3501=1,VLOOKUP(F3501,Lookup!$A$2:$B$15,2,FALSE),0),0.5)</f>
        <v>0.5</v>
      </c>
      <c r="S3501">
        <f>IF(K3501=1,1,IFERROR(IF(H3501="pass",VLOOKUP(F3501,[1]Lookup!$D$2:$E$26,2,FALSE),0),1.6))</f>
        <v>0</v>
      </c>
      <c r="T3501" s="6">
        <v>0</v>
      </c>
      <c r="U3501" s="6">
        <f t="shared" si="54"/>
        <v>0.5</v>
      </c>
      <c r="V3501" t="s">
        <v>488</v>
      </c>
    </row>
    <row r="3502" spans="1:22" hidden="1">
      <c r="A3502">
        <v>1247</v>
      </c>
      <c r="B3502" s="30">
        <v>2</v>
      </c>
      <c r="C3502" s="30" t="s">
        <v>13</v>
      </c>
      <c r="D3502" s="30" t="s">
        <v>7</v>
      </c>
      <c r="E3502" s="30">
        <v>26</v>
      </c>
      <c r="F3502" s="30">
        <v>74</v>
      </c>
      <c r="G3502" s="30" t="s">
        <v>4121</v>
      </c>
      <c r="H3502" s="30" t="s">
        <v>587</v>
      </c>
      <c r="I3502" s="30">
        <v>1</v>
      </c>
      <c r="J3502" s="30">
        <v>0</v>
      </c>
      <c r="K3502" s="30">
        <v>0</v>
      </c>
      <c r="L3502" s="30">
        <v>0</v>
      </c>
      <c r="M3502" s="30" t="s">
        <v>626</v>
      </c>
      <c r="N3502" s="30" t="s">
        <v>589</v>
      </c>
      <c r="O3502" s="22">
        <v>0</v>
      </c>
      <c r="P3502" s="22">
        <v>1</v>
      </c>
      <c r="Q3502" s="22">
        <v>0</v>
      </c>
      <c r="R3502">
        <f>IFERROR(IF(I3502=1,VLOOKUP(F3502,Lookup!$A$2:$B$15,2,FALSE),0),0.5)</f>
        <v>0.5</v>
      </c>
      <c r="S3502">
        <f>IF(K3502=1,1,IFERROR(IF(H3502="pass",VLOOKUP(F3502,[1]Lookup!$D$2:$E$26,2,FALSE),0),1.6))</f>
        <v>0</v>
      </c>
      <c r="T3502" s="6">
        <v>0</v>
      </c>
      <c r="U3502" s="6">
        <f t="shared" si="54"/>
        <v>0.5</v>
      </c>
      <c r="V3502" t="s">
        <v>488</v>
      </c>
    </row>
    <row r="3503" spans="1:22" hidden="1">
      <c r="A3503">
        <v>1249</v>
      </c>
      <c r="B3503" s="30">
        <v>2</v>
      </c>
      <c r="C3503" s="30" t="s">
        <v>13</v>
      </c>
      <c r="D3503" s="30" t="s">
        <v>7</v>
      </c>
      <c r="E3503" s="30">
        <v>13</v>
      </c>
      <c r="F3503" s="30">
        <v>87</v>
      </c>
      <c r="G3503" s="30" t="s">
        <v>4123</v>
      </c>
      <c r="H3503" s="30" t="s">
        <v>587</v>
      </c>
      <c r="I3503" s="30">
        <v>1</v>
      </c>
      <c r="J3503" s="30">
        <v>0</v>
      </c>
      <c r="K3503" s="30">
        <v>0</v>
      </c>
      <c r="L3503" s="30">
        <v>0</v>
      </c>
      <c r="M3503" s="30" t="s">
        <v>598</v>
      </c>
      <c r="N3503" s="30" t="s">
        <v>589</v>
      </c>
      <c r="O3503" s="22">
        <v>0</v>
      </c>
      <c r="P3503" s="22">
        <v>1</v>
      </c>
      <c r="Q3503" s="22">
        <v>0</v>
      </c>
      <c r="R3503">
        <f>IFERROR(IF(I3503=1,VLOOKUP(F3503,Lookup!$A$2:$B$15,2,FALSE),0),0.5)</f>
        <v>0.6</v>
      </c>
      <c r="S3503">
        <f>IF(K3503=1,1,IFERROR(IF(H3503="pass",VLOOKUP(F3503,[1]Lookup!$D$2:$E$26,2,FALSE),0),1.6))</f>
        <v>0</v>
      </c>
      <c r="T3503" s="6">
        <v>0</v>
      </c>
      <c r="U3503" s="6">
        <f t="shared" si="54"/>
        <v>0.6</v>
      </c>
      <c r="V3503" t="s">
        <v>56</v>
      </c>
    </row>
    <row r="3504" spans="1:22" hidden="1">
      <c r="A3504">
        <v>1251</v>
      </c>
      <c r="B3504" s="30">
        <v>2</v>
      </c>
      <c r="C3504" s="30" t="s">
        <v>13</v>
      </c>
      <c r="D3504" s="30" t="s">
        <v>7</v>
      </c>
      <c r="E3504" s="30">
        <v>12</v>
      </c>
      <c r="F3504" s="30">
        <v>88</v>
      </c>
      <c r="G3504" s="30" t="s">
        <v>4125</v>
      </c>
      <c r="H3504" s="30" t="s">
        <v>587</v>
      </c>
      <c r="I3504" s="30">
        <v>0</v>
      </c>
      <c r="J3504" s="30">
        <v>1</v>
      </c>
      <c r="K3504" s="30">
        <v>0</v>
      </c>
      <c r="L3504" s="30">
        <v>0</v>
      </c>
      <c r="M3504" s="30" t="s">
        <v>596</v>
      </c>
      <c r="N3504" s="30" t="s">
        <v>589</v>
      </c>
      <c r="O3504" s="22">
        <v>0</v>
      </c>
      <c r="P3504" s="22">
        <v>0</v>
      </c>
      <c r="Q3504" s="22">
        <v>0</v>
      </c>
      <c r="R3504">
        <f>IFERROR(IF(I3504=1,VLOOKUP(F3504,Lookup!$A$2:$B$15,2,FALSE),0),0.5)</f>
        <v>0</v>
      </c>
      <c r="S3504">
        <f>IF(K3504=1,1,IFERROR(IF(H3504="pass",VLOOKUP(F3504,[1]Lookup!$D$2:$E$26,2,FALSE),0),1.6))</f>
        <v>0</v>
      </c>
      <c r="T3504" s="6">
        <v>0</v>
      </c>
      <c r="U3504" s="6">
        <f t="shared" si="54"/>
        <v>0</v>
      </c>
      <c r="V3504" t="s">
        <v>381</v>
      </c>
    </row>
    <row r="3505" spans="1:22" hidden="1">
      <c r="A3505">
        <v>1253</v>
      </c>
      <c r="B3505" s="30">
        <v>2</v>
      </c>
      <c r="C3505" s="30" t="s">
        <v>7</v>
      </c>
      <c r="D3505" s="30" t="s">
        <v>13</v>
      </c>
      <c r="E3505" s="30">
        <v>78</v>
      </c>
      <c r="F3505" s="30">
        <v>22</v>
      </c>
      <c r="G3505" s="30" t="s">
        <v>4127</v>
      </c>
      <c r="H3505" s="30" t="s">
        <v>587</v>
      </c>
      <c r="I3505" s="30">
        <v>1</v>
      </c>
      <c r="J3505" s="30">
        <v>0</v>
      </c>
      <c r="K3505" s="30">
        <v>0</v>
      </c>
      <c r="L3505" s="30">
        <v>0</v>
      </c>
      <c r="M3505" s="30" t="s">
        <v>1948</v>
      </c>
      <c r="N3505" s="30" t="s">
        <v>589</v>
      </c>
      <c r="O3505" s="22">
        <v>0</v>
      </c>
      <c r="P3505" s="22">
        <v>1</v>
      </c>
      <c r="Q3505" s="22">
        <v>0</v>
      </c>
      <c r="R3505">
        <f>IFERROR(IF(I3505=1,VLOOKUP(F3505,Lookup!$A$2:$B$15,2,FALSE),0),0.5)</f>
        <v>0.5</v>
      </c>
      <c r="S3505">
        <f>IF(K3505=1,1,IFERROR(IF(H3505="pass",VLOOKUP(F3505,[1]Lookup!$D$2:$E$26,2,FALSE),0),1.6))</f>
        <v>0</v>
      </c>
      <c r="T3505" s="6">
        <v>0</v>
      </c>
      <c r="U3505" s="6">
        <f t="shared" si="54"/>
        <v>0.5</v>
      </c>
      <c r="V3505" t="s">
        <v>69</v>
      </c>
    </row>
    <row r="3506" spans="1:22" hidden="1">
      <c r="A3506">
        <v>1254</v>
      </c>
      <c r="B3506" s="30">
        <v>2</v>
      </c>
      <c r="C3506" s="30" t="s">
        <v>7</v>
      </c>
      <c r="D3506" s="30" t="s">
        <v>13</v>
      </c>
      <c r="E3506" s="30">
        <v>66</v>
      </c>
      <c r="F3506" s="30">
        <v>34</v>
      </c>
      <c r="G3506" s="30" t="s">
        <v>4128</v>
      </c>
      <c r="H3506" s="30" t="s">
        <v>587</v>
      </c>
      <c r="I3506" s="30">
        <v>1</v>
      </c>
      <c r="J3506" s="30">
        <v>0</v>
      </c>
      <c r="K3506" s="30">
        <v>0</v>
      </c>
      <c r="L3506" s="30">
        <v>0</v>
      </c>
      <c r="M3506" s="30" t="s">
        <v>1948</v>
      </c>
      <c r="N3506" s="30" t="s">
        <v>589</v>
      </c>
      <c r="O3506" s="22">
        <v>0</v>
      </c>
      <c r="P3506" s="22">
        <v>1</v>
      </c>
      <c r="Q3506" s="22">
        <v>0</v>
      </c>
      <c r="R3506">
        <f>IFERROR(IF(I3506=1,VLOOKUP(F3506,Lookup!$A$2:$B$15,2,FALSE),0),0.5)</f>
        <v>0.5</v>
      </c>
      <c r="S3506">
        <f>IF(K3506=1,1,IFERROR(IF(H3506="pass",VLOOKUP(F3506,[1]Lookup!$D$2:$E$26,2,FALSE),0),1.6))</f>
        <v>0</v>
      </c>
      <c r="T3506" s="6">
        <v>0</v>
      </c>
      <c r="U3506" s="6">
        <f t="shared" si="54"/>
        <v>0.5</v>
      </c>
      <c r="V3506" t="s">
        <v>69</v>
      </c>
    </row>
    <row r="3507" spans="1:22" hidden="1">
      <c r="A3507">
        <v>1259</v>
      </c>
      <c r="B3507" s="30">
        <v>2</v>
      </c>
      <c r="C3507" s="30" t="s">
        <v>7</v>
      </c>
      <c r="D3507" s="30" t="s">
        <v>13</v>
      </c>
      <c r="E3507" s="30">
        <v>50</v>
      </c>
      <c r="F3507" s="30">
        <v>50</v>
      </c>
      <c r="G3507" s="30" t="s">
        <v>4133</v>
      </c>
      <c r="H3507" s="30" t="s">
        <v>587</v>
      </c>
      <c r="I3507" s="30">
        <v>1</v>
      </c>
      <c r="J3507" s="30">
        <v>0</v>
      </c>
      <c r="K3507" s="30">
        <v>0</v>
      </c>
      <c r="L3507" s="30">
        <v>0</v>
      </c>
      <c r="M3507" s="30" t="s">
        <v>1948</v>
      </c>
      <c r="N3507" s="30" t="s">
        <v>589</v>
      </c>
      <c r="O3507" s="22">
        <v>0</v>
      </c>
      <c r="P3507" s="22">
        <v>1</v>
      </c>
      <c r="Q3507" s="22">
        <v>0</v>
      </c>
      <c r="R3507">
        <f>IFERROR(IF(I3507=1,VLOOKUP(F3507,Lookup!$A$2:$B$15,2,FALSE),0),0.5)</f>
        <v>0.5</v>
      </c>
      <c r="S3507">
        <f>IF(K3507=1,1,IFERROR(IF(H3507="pass",VLOOKUP(F3507,[1]Lookup!$D$2:$E$26,2,FALSE),0),1.6))</f>
        <v>0</v>
      </c>
      <c r="T3507" s="6">
        <v>0</v>
      </c>
      <c r="U3507" s="6">
        <f t="shared" si="54"/>
        <v>0.5</v>
      </c>
      <c r="V3507" t="s">
        <v>69</v>
      </c>
    </row>
    <row r="3508" spans="1:22" hidden="1">
      <c r="A3508">
        <v>1260</v>
      </c>
      <c r="B3508" s="30">
        <v>2</v>
      </c>
      <c r="C3508" s="30" t="s">
        <v>7</v>
      </c>
      <c r="D3508" s="30" t="s">
        <v>13</v>
      </c>
      <c r="E3508" s="30">
        <v>40</v>
      </c>
      <c r="F3508" s="30">
        <v>60</v>
      </c>
      <c r="G3508" s="30" t="s">
        <v>4134</v>
      </c>
      <c r="H3508" s="30" t="s">
        <v>587</v>
      </c>
      <c r="I3508" s="30">
        <v>1</v>
      </c>
      <c r="J3508" s="30">
        <v>0</v>
      </c>
      <c r="K3508" s="30">
        <v>0</v>
      </c>
      <c r="L3508" s="30">
        <v>0</v>
      </c>
      <c r="M3508" s="30" t="s">
        <v>1948</v>
      </c>
      <c r="N3508" s="30" t="s">
        <v>589</v>
      </c>
      <c r="O3508" s="22">
        <v>0</v>
      </c>
      <c r="P3508" s="22">
        <v>1</v>
      </c>
      <c r="Q3508" s="22">
        <v>0</v>
      </c>
      <c r="R3508">
        <f>IFERROR(IF(I3508=1,VLOOKUP(F3508,Lookup!$A$2:$B$15,2,FALSE),0),0.5)</f>
        <v>0.5</v>
      </c>
      <c r="S3508">
        <f>IF(K3508=1,1,IFERROR(IF(H3508="pass",VLOOKUP(F3508,[1]Lookup!$D$2:$E$26,2,FALSE),0),1.6))</f>
        <v>0</v>
      </c>
      <c r="T3508" s="6">
        <v>0</v>
      </c>
      <c r="U3508" s="6">
        <f t="shared" si="54"/>
        <v>0.5</v>
      </c>
      <c r="V3508" t="s">
        <v>69</v>
      </c>
    </row>
    <row r="3509" spans="1:22" hidden="1">
      <c r="A3509">
        <v>1265</v>
      </c>
      <c r="B3509" s="30">
        <v>2</v>
      </c>
      <c r="C3509" s="30" t="s">
        <v>13</v>
      </c>
      <c r="D3509" s="30" t="s">
        <v>7</v>
      </c>
      <c r="E3509" s="30">
        <v>76</v>
      </c>
      <c r="F3509" s="30">
        <v>24</v>
      </c>
      <c r="G3509" s="30" t="s">
        <v>4139</v>
      </c>
      <c r="H3509" s="30" t="s">
        <v>587</v>
      </c>
      <c r="I3509" s="30">
        <v>1</v>
      </c>
      <c r="J3509" s="30">
        <v>0</v>
      </c>
      <c r="K3509" s="30">
        <v>0</v>
      </c>
      <c r="L3509" s="30">
        <v>0</v>
      </c>
      <c r="M3509" s="30" t="s">
        <v>598</v>
      </c>
      <c r="N3509" s="30" t="s">
        <v>589</v>
      </c>
      <c r="O3509" s="22">
        <v>0</v>
      </c>
      <c r="P3509" s="22">
        <v>1</v>
      </c>
      <c r="Q3509" s="22">
        <v>0</v>
      </c>
      <c r="R3509">
        <f>IFERROR(IF(I3509=1,VLOOKUP(F3509,Lookup!$A$2:$B$15,2,FALSE),0),0.5)</f>
        <v>0.5</v>
      </c>
      <c r="S3509">
        <f>IF(K3509=1,1,IFERROR(IF(H3509="pass",VLOOKUP(F3509,[1]Lookup!$D$2:$E$26,2,FALSE),0),1.6))</f>
        <v>0</v>
      </c>
      <c r="T3509" s="6">
        <v>0</v>
      </c>
      <c r="U3509" s="6">
        <f t="shared" si="54"/>
        <v>0.5</v>
      </c>
      <c r="V3509" t="s">
        <v>56</v>
      </c>
    </row>
    <row r="3510" spans="1:22" hidden="1">
      <c r="A3510">
        <v>1267</v>
      </c>
      <c r="B3510" s="30">
        <v>2</v>
      </c>
      <c r="C3510" s="30" t="s">
        <v>13</v>
      </c>
      <c r="D3510" s="30" t="s">
        <v>7</v>
      </c>
      <c r="E3510" s="30">
        <v>75</v>
      </c>
      <c r="F3510" s="30">
        <v>25</v>
      </c>
      <c r="G3510" s="30" t="s">
        <v>4141</v>
      </c>
      <c r="H3510" s="30" t="s">
        <v>587</v>
      </c>
      <c r="I3510" s="30">
        <v>1</v>
      </c>
      <c r="J3510" s="30">
        <v>0</v>
      </c>
      <c r="K3510" s="30">
        <v>0</v>
      </c>
      <c r="L3510" s="30">
        <v>0</v>
      </c>
      <c r="M3510" s="30" t="s">
        <v>626</v>
      </c>
      <c r="N3510" s="30" t="s">
        <v>589</v>
      </c>
      <c r="O3510" s="22">
        <v>0</v>
      </c>
      <c r="P3510" s="22">
        <v>1</v>
      </c>
      <c r="Q3510" s="22">
        <v>0</v>
      </c>
      <c r="R3510">
        <f>IFERROR(IF(I3510=1,VLOOKUP(F3510,Lookup!$A$2:$B$15,2,FALSE),0),0.5)</f>
        <v>0.5</v>
      </c>
      <c r="S3510">
        <f>IF(K3510=1,1,IFERROR(IF(H3510="pass",VLOOKUP(F3510,[1]Lookup!$D$2:$E$26,2,FALSE),0),1.6))</f>
        <v>0</v>
      </c>
      <c r="T3510" s="6">
        <v>0</v>
      </c>
      <c r="U3510" s="6">
        <f t="shared" si="54"/>
        <v>0.5</v>
      </c>
      <c r="V3510" t="s">
        <v>488</v>
      </c>
    </row>
    <row r="3511" spans="1:22" hidden="1">
      <c r="A3511">
        <v>1268</v>
      </c>
      <c r="B3511" s="30">
        <v>2</v>
      </c>
      <c r="C3511" s="30" t="s">
        <v>13</v>
      </c>
      <c r="D3511" s="30" t="s">
        <v>7</v>
      </c>
      <c r="E3511" s="30">
        <v>66</v>
      </c>
      <c r="F3511" s="30">
        <v>34</v>
      </c>
      <c r="G3511" s="30" t="s">
        <v>4142</v>
      </c>
      <c r="H3511" s="30" t="s">
        <v>587</v>
      </c>
      <c r="I3511" s="30">
        <v>1</v>
      </c>
      <c r="J3511" s="30">
        <v>0</v>
      </c>
      <c r="K3511" s="30">
        <v>0</v>
      </c>
      <c r="L3511" s="30">
        <v>0</v>
      </c>
      <c r="M3511" s="30" t="s">
        <v>626</v>
      </c>
      <c r="N3511" s="30" t="s">
        <v>589</v>
      </c>
      <c r="O3511" s="22">
        <v>0</v>
      </c>
      <c r="P3511" s="22">
        <v>1</v>
      </c>
      <c r="Q3511" s="22">
        <v>0</v>
      </c>
      <c r="R3511">
        <f>IFERROR(IF(I3511=1,VLOOKUP(F3511,Lookup!$A$2:$B$15,2,FALSE),0),0.5)</f>
        <v>0.5</v>
      </c>
      <c r="S3511">
        <f>IF(K3511=1,1,IFERROR(IF(H3511="pass",VLOOKUP(F3511,[1]Lookup!$D$2:$E$26,2,FALSE),0),1.6))</f>
        <v>0</v>
      </c>
      <c r="T3511" s="6">
        <v>0</v>
      </c>
      <c r="U3511" s="6">
        <f t="shared" si="54"/>
        <v>0.5</v>
      </c>
      <c r="V3511" t="s">
        <v>488</v>
      </c>
    </row>
    <row r="3512" spans="1:22" hidden="1">
      <c r="A3512">
        <v>1270</v>
      </c>
      <c r="B3512" s="30">
        <v>2</v>
      </c>
      <c r="C3512" s="30" t="s">
        <v>13</v>
      </c>
      <c r="D3512" s="30" t="s">
        <v>7</v>
      </c>
      <c r="E3512" s="30">
        <v>57</v>
      </c>
      <c r="F3512" s="30">
        <v>43</v>
      </c>
      <c r="G3512" s="30" t="s">
        <v>4144</v>
      </c>
      <c r="H3512" s="30" t="s">
        <v>587</v>
      </c>
      <c r="I3512" s="30">
        <v>1</v>
      </c>
      <c r="J3512" s="30">
        <v>0</v>
      </c>
      <c r="K3512" s="30">
        <v>0</v>
      </c>
      <c r="L3512" s="30">
        <v>0</v>
      </c>
      <c r="M3512" s="30" t="s">
        <v>626</v>
      </c>
      <c r="N3512" s="30" t="s">
        <v>589</v>
      </c>
      <c r="O3512" s="22">
        <v>0</v>
      </c>
      <c r="P3512" s="22">
        <v>1</v>
      </c>
      <c r="Q3512" s="22">
        <v>0</v>
      </c>
      <c r="R3512">
        <f>IFERROR(IF(I3512=1,VLOOKUP(F3512,Lookup!$A$2:$B$15,2,FALSE),0),0.5)</f>
        <v>0.5</v>
      </c>
      <c r="S3512">
        <f>IF(K3512=1,1,IFERROR(IF(H3512="pass",VLOOKUP(F3512,[1]Lookup!$D$2:$E$26,2,FALSE),0),1.6))</f>
        <v>0</v>
      </c>
      <c r="T3512" s="6">
        <v>0</v>
      </c>
      <c r="U3512" s="6">
        <f t="shared" si="54"/>
        <v>0.5</v>
      </c>
      <c r="V3512" t="s">
        <v>488</v>
      </c>
    </row>
    <row r="3513" spans="1:22" hidden="1">
      <c r="A3513">
        <v>1272</v>
      </c>
      <c r="B3513" s="30">
        <v>2</v>
      </c>
      <c r="C3513" s="30" t="s">
        <v>13</v>
      </c>
      <c r="D3513" s="30" t="s">
        <v>7</v>
      </c>
      <c r="E3513" s="30">
        <v>40</v>
      </c>
      <c r="F3513" s="30">
        <v>60</v>
      </c>
      <c r="G3513" s="30" t="s">
        <v>4146</v>
      </c>
      <c r="H3513" s="30" t="s">
        <v>587</v>
      </c>
      <c r="I3513" s="30">
        <v>1</v>
      </c>
      <c r="J3513" s="30">
        <v>0</v>
      </c>
      <c r="K3513" s="30">
        <v>0</v>
      </c>
      <c r="L3513" s="30">
        <v>0</v>
      </c>
      <c r="M3513" s="30" t="s">
        <v>598</v>
      </c>
      <c r="N3513" s="30" t="s">
        <v>589</v>
      </c>
      <c r="O3513" s="22">
        <v>0</v>
      </c>
      <c r="P3513" s="22">
        <v>1</v>
      </c>
      <c r="Q3513" s="22">
        <v>0</v>
      </c>
      <c r="R3513">
        <f>IFERROR(IF(I3513=1,VLOOKUP(F3513,Lookup!$A$2:$B$15,2,FALSE),0),0.5)</f>
        <v>0.5</v>
      </c>
      <c r="S3513">
        <f>IF(K3513=1,1,IFERROR(IF(H3513="pass",VLOOKUP(F3513,[1]Lookup!$D$2:$E$26,2,FALSE),0),1.6))</f>
        <v>0</v>
      </c>
      <c r="T3513" s="6">
        <v>0</v>
      </c>
      <c r="U3513" s="6">
        <f t="shared" si="54"/>
        <v>0.5</v>
      </c>
      <c r="V3513" t="s">
        <v>56</v>
      </c>
    </row>
    <row r="3514" spans="1:22" hidden="1">
      <c r="A3514">
        <v>1275</v>
      </c>
      <c r="B3514" s="30">
        <v>2</v>
      </c>
      <c r="C3514" s="30" t="s">
        <v>7</v>
      </c>
      <c r="D3514" s="30" t="s">
        <v>13</v>
      </c>
      <c r="E3514" s="30">
        <v>82</v>
      </c>
      <c r="F3514" s="30">
        <v>18</v>
      </c>
      <c r="G3514" s="30" t="s">
        <v>4149</v>
      </c>
      <c r="H3514" s="30" t="s">
        <v>587</v>
      </c>
      <c r="I3514" s="30">
        <v>1</v>
      </c>
      <c r="J3514" s="30">
        <v>0</v>
      </c>
      <c r="K3514" s="30">
        <v>0</v>
      </c>
      <c r="L3514" s="30">
        <v>0</v>
      </c>
      <c r="M3514" s="30" t="s">
        <v>1948</v>
      </c>
      <c r="N3514" s="30" t="s">
        <v>589</v>
      </c>
      <c r="O3514" s="22">
        <v>0</v>
      </c>
      <c r="P3514" s="22">
        <v>1</v>
      </c>
      <c r="Q3514" s="22">
        <v>0</v>
      </c>
      <c r="R3514">
        <f>IFERROR(IF(I3514=1,VLOOKUP(F3514,Lookup!$A$2:$B$15,2,FALSE),0),0.5)</f>
        <v>0.5</v>
      </c>
      <c r="S3514">
        <f>IF(K3514=1,1,IFERROR(IF(H3514="pass",VLOOKUP(F3514,[1]Lookup!$D$2:$E$26,2,FALSE),0),1.6))</f>
        <v>0</v>
      </c>
      <c r="T3514" s="6">
        <v>0</v>
      </c>
      <c r="U3514" s="6">
        <f t="shared" si="54"/>
        <v>0.5</v>
      </c>
      <c r="V3514" t="s">
        <v>69</v>
      </c>
    </row>
    <row r="3515" spans="1:22" hidden="1">
      <c r="A3515">
        <v>1277</v>
      </c>
      <c r="B3515" s="30">
        <v>2</v>
      </c>
      <c r="C3515" s="30" t="s">
        <v>7</v>
      </c>
      <c r="D3515" s="30" t="s">
        <v>13</v>
      </c>
      <c r="E3515" s="30">
        <v>69</v>
      </c>
      <c r="F3515" s="30">
        <v>31</v>
      </c>
      <c r="G3515" s="30" t="s">
        <v>4151</v>
      </c>
      <c r="H3515" s="30" t="s">
        <v>587</v>
      </c>
      <c r="I3515" s="30">
        <v>1</v>
      </c>
      <c r="J3515" s="30">
        <v>0</v>
      </c>
      <c r="K3515" s="30">
        <v>0</v>
      </c>
      <c r="L3515" s="30">
        <v>0</v>
      </c>
      <c r="M3515" s="30" t="s">
        <v>1948</v>
      </c>
      <c r="N3515" s="30" t="s">
        <v>589</v>
      </c>
      <c r="O3515" s="22">
        <v>0</v>
      </c>
      <c r="P3515" s="22">
        <v>1</v>
      </c>
      <c r="Q3515" s="22">
        <v>0</v>
      </c>
      <c r="R3515">
        <f>IFERROR(IF(I3515=1,VLOOKUP(F3515,Lookup!$A$2:$B$15,2,FALSE),0),0.5)</f>
        <v>0.5</v>
      </c>
      <c r="S3515">
        <f>IF(K3515=1,1,IFERROR(IF(H3515="pass",VLOOKUP(F3515,[1]Lookup!$D$2:$E$26,2,FALSE),0),1.6))</f>
        <v>0</v>
      </c>
      <c r="T3515" s="6">
        <v>0</v>
      </c>
      <c r="U3515" s="6">
        <f t="shared" si="54"/>
        <v>0.5</v>
      </c>
      <c r="V3515" t="s">
        <v>69</v>
      </c>
    </row>
    <row r="3516" spans="1:22" hidden="1">
      <c r="A3516">
        <v>1280</v>
      </c>
      <c r="B3516" s="30">
        <v>2</v>
      </c>
      <c r="C3516" s="30" t="s">
        <v>13</v>
      </c>
      <c r="D3516" s="30" t="s">
        <v>7</v>
      </c>
      <c r="E3516" s="30">
        <v>71</v>
      </c>
      <c r="F3516" s="30">
        <v>29</v>
      </c>
      <c r="G3516" s="30" t="s">
        <v>4154</v>
      </c>
      <c r="H3516" s="30" t="s">
        <v>587</v>
      </c>
      <c r="I3516" s="30">
        <v>1</v>
      </c>
      <c r="J3516" s="30">
        <v>0</v>
      </c>
      <c r="K3516" s="30">
        <v>0</v>
      </c>
      <c r="L3516" s="30">
        <v>0</v>
      </c>
      <c r="M3516" s="30" t="s">
        <v>598</v>
      </c>
      <c r="N3516" s="30" t="s">
        <v>589</v>
      </c>
      <c r="O3516" s="22">
        <v>0</v>
      </c>
      <c r="P3516" s="22">
        <v>1</v>
      </c>
      <c r="Q3516" s="22">
        <v>0</v>
      </c>
      <c r="R3516">
        <f>IFERROR(IF(I3516=1,VLOOKUP(F3516,Lookup!$A$2:$B$15,2,FALSE),0),0.5)</f>
        <v>0.5</v>
      </c>
      <c r="S3516">
        <f>IF(K3516=1,1,IFERROR(IF(H3516="pass",VLOOKUP(F3516,[1]Lookup!$D$2:$E$26,2,FALSE),0),1.6))</f>
        <v>0</v>
      </c>
      <c r="T3516" s="6">
        <v>0</v>
      </c>
      <c r="U3516" s="6">
        <f t="shared" si="54"/>
        <v>0.5</v>
      </c>
      <c r="V3516" t="s">
        <v>56</v>
      </c>
    </row>
    <row r="3517" spans="1:22" hidden="1">
      <c r="A3517">
        <v>1282</v>
      </c>
      <c r="B3517" s="30">
        <v>2</v>
      </c>
      <c r="C3517" s="30" t="s">
        <v>13</v>
      </c>
      <c r="D3517" s="30" t="s">
        <v>7</v>
      </c>
      <c r="E3517" s="30">
        <v>39</v>
      </c>
      <c r="F3517" s="30">
        <v>61</v>
      </c>
      <c r="G3517" s="30" t="s">
        <v>4156</v>
      </c>
      <c r="H3517" s="30" t="s">
        <v>587</v>
      </c>
      <c r="I3517" s="30">
        <v>1</v>
      </c>
      <c r="J3517" s="30">
        <v>0</v>
      </c>
      <c r="K3517" s="30">
        <v>0</v>
      </c>
      <c r="L3517" s="30">
        <v>0</v>
      </c>
      <c r="M3517" s="30" t="s">
        <v>598</v>
      </c>
      <c r="N3517" s="30" t="s">
        <v>589</v>
      </c>
      <c r="O3517" s="22">
        <v>0</v>
      </c>
      <c r="P3517" s="22">
        <v>1</v>
      </c>
      <c r="Q3517" s="22">
        <v>0</v>
      </c>
      <c r="R3517">
        <f>IFERROR(IF(I3517=1,VLOOKUP(F3517,Lookup!$A$2:$B$15,2,FALSE),0),0.5)</f>
        <v>0.5</v>
      </c>
      <c r="S3517">
        <f>IF(K3517=1,1,IFERROR(IF(H3517="pass",VLOOKUP(F3517,[1]Lookup!$D$2:$E$26,2,FALSE),0),1.6))</f>
        <v>0</v>
      </c>
      <c r="T3517" s="6">
        <v>0</v>
      </c>
      <c r="U3517" s="6">
        <f t="shared" si="54"/>
        <v>0.5</v>
      </c>
      <c r="V3517" t="s">
        <v>56</v>
      </c>
    </row>
    <row r="3518" spans="1:22" hidden="1">
      <c r="A3518">
        <v>1285</v>
      </c>
      <c r="B3518" s="30">
        <v>2</v>
      </c>
      <c r="C3518" s="30" t="s">
        <v>7</v>
      </c>
      <c r="D3518" s="30" t="s">
        <v>13</v>
      </c>
      <c r="E3518" s="30">
        <v>69</v>
      </c>
      <c r="F3518" s="30">
        <v>31</v>
      </c>
      <c r="G3518" s="30" t="s">
        <v>4159</v>
      </c>
      <c r="H3518" s="30" t="s">
        <v>587</v>
      </c>
      <c r="I3518" s="30">
        <v>1</v>
      </c>
      <c r="J3518" s="30">
        <v>0</v>
      </c>
      <c r="K3518" s="30">
        <v>0</v>
      </c>
      <c r="L3518" s="30">
        <v>0</v>
      </c>
      <c r="M3518" s="30" t="s">
        <v>1948</v>
      </c>
      <c r="N3518" s="30" t="s">
        <v>589</v>
      </c>
      <c r="O3518" s="22">
        <v>0</v>
      </c>
      <c r="P3518" s="22">
        <v>1</v>
      </c>
      <c r="Q3518" s="22">
        <v>0</v>
      </c>
      <c r="R3518">
        <f>IFERROR(IF(I3518=1,VLOOKUP(F3518,Lookup!$A$2:$B$15,2,FALSE),0),0.5)</f>
        <v>0.5</v>
      </c>
      <c r="S3518">
        <f>IF(K3518=1,1,IFERROR(IF(H3518="pass",VLOOKUP(F3518,[1]Lookup!$D$2:$E$26,2,FALSE),0),1.6))</f>
        <v>0</v>
      </c>
      <c r="T3518" s="6">
        <v>0</v>
      </c>
      <c r="U3518" s="6">
        <f t="shared" si="54"/>
        <v>0.5</v>
      </c>
      <c r="V3518" t="s">
        <v>69</v>
      </c>
    </row>
    <row r="3519" spans="1:22" hidden="1">
      <c r="A3519">
        <v>1287</v>
      </c>
      <c r="B3519" s="30">
        <v>2</v>
      </c>
      <c r="C3519" s="30" t="s">
        <v>7</v>
      </c>
      <c r="D3519" s="30" t="s">
        <v>13</v>
      </c>
      <c r="E3519" s="30">
        <v>51</v>
      </c>
      <c r="F3519" s="30">
        <v>49</v>
      </c>
      <c r="G3519" s="30" t="s">
        <v>4161</v>
      </c>
      <c r="H3519" s="30" t="s">
        <v>587</v>
      </c>
      <c r="I3519" s="30">
        <v>1</v>
      </c>
      <c r="J3519" s="30">
        <v>0</v>
      </c>
      <c r="K3519" s="30">
        <v>0</v>
      </c>
      <c r="L3519" s="30">
        <v>0</v>
      </c>
      <c r="M3519" s="30" t="s">
        <v>1948</v>
      </c>
      <c r="N3519" s="30" t="s">
        <v>589</v>
      </c>
      <c r="O3519" s="22">
        <v>0</v>
      </c>
      <c r="P3519" s="22">
        <v>1</v>
      </c>
      <c r="Q3519" s="22">
        <v>0</v>
      </c>
      <c r="R3519">
        <f>IFERROR(IF(I3519=1,VLOOKUP(F3519,Lookup!$A$2:$B$15,2,FALSE),0),0.5)</f>
        <v>0.5</v>
      </c>
      <c r="S3519">
        <f>IF(K3519=1,1,IFERROR(IF(H3519="pass",VLOOKUP(F3519,[1]Lookup!$D$2:$E$26,2,FALSE),0),1.6))</f>
        <v>0</v>
      </c>
      <c r="T3519" s="6">
        <v>0</v>
      </c>
      <c r="U3519" s="6">
        <f t="shared" si="54"/>
        <v>0.5</v>
      </c>
      <c r="V3519" t="s">
        <v>69</v>
      </c>
    </row>
    <row r="3520" spans="1:22" hidden="1">
      <c r="A3520">
        <v>1290</v>
      </c>
      <c r="B3520" s="30">
        <v>2</v>
      </c>
      <c r="C3520" s="30" t="s">
        <v>7</v>
      </c>
      <c r="D3520" s="30" t="s">
        <v>13</v>
      </c>
      <c r="E3520" s="30">
        <v>38</v>
      </c>
      <c r="F3520" s="30">
        <v>62</v>
      </c>
      <c r="G3520" s="30" t="s">
        <v>4164</v>
      </c>
      <c r="H3520" s="30" t="s">
        <v>587</v>
      </c>
      <c r="I3520" s="30">
        <v>1</v>
      </c>
      <c r="J3520" s="30">
        <v>0</v>
      </c>
      <c r="K3520" s="30">
        <v>0</v>
      </c>
      <c r="L3520" s="30">
        <v>0</v>
      </c>
      <c r="M3520" s="30" t="s">
        <v>1948</v>
      </c>
      <c r="N3520" s="30" t="s">
        <v>589</v>
      </c>
      <c r="O3520" s="22">
        <v>0</v>
      </c>
      <c r="P3520" s="22">
        <v>1</v>
      </c>
      <c r="Q3520" s="22">
        <v>0</v>
      </c>
      <c r="R3520">
        <f>IFERROR(IF(I3520=1,VLOOKUP(F3520,Lookup!$A$2:$B$15,2,FALSE),0),0.5)</f>
        <v>0.5</v>
      </c>
      <c r="S3520">
        <f>IF(K3520=1,1,IFERROR(IF(H3520="pass",VLOOKUP(F3520,[1]Lookup!$D$2:$E$26,2,FALSE),0),1.6))</f>
        <v>0</v>
      </c>
      <c r="T3520" s="6">
        <v>0</v>
      </c>
      <c r="U3520" s="6">
        <f t="shared" si="54"/>
        <v>0.5</v>
      </c>
      <c r="V3520" t="s">
        <v>69</v>
      </c>
    </row>
    <row r="3521" spans="1:22" hidden="1">
      <c r="A3521">
        <v>1291</v>
      </c>
      <c r="B3521" s="30">
        <v>2</v>
      </c>
      <c r="C3521" s="30" t="s">
        <v>7</v>
      </c>
      <c r="D3521" s="30" t="s">
        <v>13</v>
      </c>
      <c r="E3521" s="30">
        <v>40</v>
      </c>
      <c r="F3521" s="30">
        <v>60</v>
      </c>
      <c r="G3521" s="30" t="s">
        <v>4165</v>
      </c>
      <c r="H3521" s="30" t="s">
        <v>587</v>
      </c>
      <c r="I3521" s="30">
        <v>1</v>
      </c>
      <c r="J3521" s="30">
        <v>0</v>
      </c>
      <c r="K3521" s="30">
        <v>0</v>
      </c>
      <c r="L3521" s="30">
        <v>0</v>
      </c>
      <c r="M3521" s="30" t="s">
        <v>1948</v>
      </c>
      <c r="N3521" s="30" t="s">
        <v>589</v>
      </c>
      <c r="O3521" s="22">
        <v>0</v>
      </c>
      <c r="P3521" s="22">
        <v>1</v>
      </c>
      <c r="Q3521" s="22">
        <v>0</v>
      </c>
      <c r="R3521">
        <f>IFERROR(IF(I3521=1,VLOOKUP(F3521,Lookup!$A$2:$B$15,2,FALSE),0),0.5)</f>
        <v>0.5</v>
      </c>
      <c r="S3521">
        <f>IF(K3521=1,1,IFERROR(IF(H3521="pass",VLOOKUP(F3521,[1]Lookup!$D$2:$E$26,2,FALSE),0),1.6))</f>
        <v>0</v>
      </c>
      <c r="T3521" s="6">
        <v>0</v>
      </c>
      <c r="U3521" s="6">
        <f t="shared" si="54"/>
        <v>0.5</v>
      </c>
      <c r="V3521" t="s">
        <v>69</v>
      </c>
    </row>
    <row r="3522" spans="1:22" hidden="1">
      <c r="A3522">
        <v>1292</v>
      </c>
      <c r="B3522" s="30">
        <v>2</v>
      </c>
      <c r="C3522" s="30" t="s">
        <v>13</v>
      </c>
      <c r="D3522" s="30" t="s">
        <v>7</v>
      </c>
      <c r="E3522" s="30">
        <v>75</v>
      </c>
      <c r="F3522" s="30">
        <v>25</v>
      </c>
      <c r="G3522" s="30" t="s">
        <v>4166</v>
      </c>
      <c r="H3522" s="30" t="s">
        <v>587</v>
      </c>
      <c r="I3522" s="30">
        <v>1</v>
      </c>
      <c r="J3522" s="30">
        <v>0</v>
      </c>
      <c r="K3522" s="30">
        <v>0</v>
      </c>
      <c r="L3522" s="30">
        <v>0</v>
      </c>
      <c r="M3522" s="30" t="s">
        <v>626</v>
      </c>
      <c r="N3522" s="30" t="s">
        <v>589</v>
      </c>
      <c r="O3522" s="22">
        <v>0</v>
      </c>
      <c r="P3522" s="22">
        <v>1</v>
      </c>
      <c r="Q3522" s="22">
        <v>0</v>
      </c>
      <c r="R3522">
        <f>IFERROR(IF(I3522=1,VLOOKUP(F3522,Lookup!$A$2:$B$15,2,FALSE),0),0.5)</f>
        <v>0.5</v>
      </c>
      <c r="S3522">
        <f>IF(K3522=1,1,IFERROR(IF(H3522="pass",VLOOKUP(F3522,[1]Lookup!$D$2:$E$26,2,FALSE),0),1.6))</f>
        <v>0</v>
      </c>
      <c r="T3522" s="6">
        <v>0</v>
      </c>
      <c r="U3522" s="6">
        <f t="shared" si="54"/>
        <v>0.5</v>
      </c>
      <c r="V3522" t="s">
        <v>488</v>
      </c>
    </row>
    <row r="3523" spans="1:22" hidden="1">
      <c r="A3523">
        <v>1295</v>
      </c>
      <c r="B3523" s="30">
        <v>2</v>
      </c>
      <c r="C3523" s="30" t="s">
        <v>13</v>
      </c>
      <c r="D3523" s="30" t="s">
        <v>7</v>
      </c>
      <c r="E3523" s="30">
        <v>61</v>
      </c>
      <c r="F3523" s="30">
        <v>39</v>
      </c>
      <c r="G3523" s="30" t="s">
        <v>4169</v>
      </c>
      <c r="H3523" s="30" t="s">
        <v>587</v>
      </c>
      <c r="I3523" s="30">
        <v>0</v>
      </c>
      <c r="J3523" s="30">
        <v>1</v>
      </c>
      <c r="K3523" s="30">
        <v>0</v>
      </c>
      <c r="L3523" s="30">
        <v>0</v>
      </c>
      <c r="M3523" s="30" t="s">
        <v>596</v>
      </c>
      <c r="N3523" s="30" t="s">
        <v>589</v>
      </c>
      <c r="O3523" s="22">
        <v>0</v>
      </c>
      <c r="P3523" s="22">
        <v>0</v>
      </c>
      <c r="Q3523" s="22">
        <v>0</v>
      </c>
      <c r="R3523">
        <f>IFERROR(IF(I3523=1,VLOOKUP(F3523,Lookup!$A$2:$B$15,2,FALSE),0),0.5)</f>
        <v>0</v>
      </c>
      <c r="S3523">
        <f>IF(K3523=1,1,IFERROR(IF(H3523="pass",VLOOKUP(F3523,[1]Lookup!$D$2:$E$26,2,FALSE),0),1.6))</f>
        <v>0</v>
      </c>
      <c r="T3523" s="6">
        <v>0</v>
      </c>
      <c r="U3523" s="6">
        <f t="shared" ref="U3523:U3586" si="55">R3523+IF(S3523&gt;=3.2,S3523,IF(AND(S3523&lt;3.2,S3523&gt;=1.8),S3523*0.66+T3523*0.34,T3523))+K3523*0.4735*2</f>
        <v>0</v>
      </c>
      <c r="V3523" t="s">
        <v>381</v>
      </c>
    </row>
    <row r="3524" spans="1:22" hidden="1">
      <c r="A3524">
        <v>1297</v>
      </c>
      <c r="B3524" s="30">
        <v>2</v>
      </c>
      <c r="C3524" s="30" t="s">
        <v>7</v>
      </c>
      <c r="D3524" s="30" t="s">
        <v>13</v>
      </c>
      <c r="E3524" s="30">
        <v>92</v>
      </c>
      <c r="F3524" s="30">
        <v>8</v>
      </c>
      <c r="G3524" s="30" t="s">
        <v>4171</v>
      </c>
      <c r="H3524" s="30" t="s">
        <v>587</v>
      </c>
      <c r="I3524" s="30">
        <v>1</v>
      </c>
      <c r="J3524" s="30">
        <v>0</v>
      </c>
      <c r="K3524" s="30">
        <v>0</v>
      </c>
      <c r="L3524" s="30">
        <v>0</v>
      </c>
      <c r="M3524" s="30" t="s">
        <v>1948</v>
      </c>
      <c r="N3524" s="30" t="s">
        <v>589</v>
      </c>
      <c r="O3524" s="22">
        <v>0</v>
      </c>
      <c r="P3524" s="22">
        <v>1</v>
      </c>
      <c r="Q3524" s="22">
        <v>0</v>
      </c>
      <c r="R3524">
        <f>IFERROR(IF(I3524=1,VLOOKUP(F3524,Lookup!$A$2:$B$15,2,FALSE),0),0.5)</f>
        <v>0.5</v>
      </c>
      <c r="S3524">
        <f>IF(K3524=1,1,IFERROR(IF(H3524="pass",VLOOKUP(F3524,[1]Lookup!$D$2:$E$26,2,FALSE),0),1.6))</f>
        <v>0</v>
      </c>
      <c r="T3524" s="6">
        <v>0</v>
      </c>
      <c r="U3524" s="6">
        <f t="shared" si="55"/>
        <v>0.5</v>
      </c>
      <c r="V3524" t="s">
        <v>69</v>
      </c>
    </row>
    <row r="3525" spans="1:22" hidden="1">
      <c r="A3525">
        <v>1305</v>
      </c>
      <c r="B3525" s="30">
        <v>2</v>
      </c>
      <c r="C3525" s="30" t="s">
        <v>13</v>
      </c>
      <c r="D3525" s="30" t="s">
        <v>7</v>
      </c>
      <c r="E3525" s="30">
        <v>6</v>
      </c>
      <c r="F3525" s="30">
        <v>94</v>
      </c>
      <c r="G3525" s="30" t="s">
        <v>4179</v>
      </c>
      <c r="H3525" s="30" t="s">
        <v>587</v>
      </c>
      <c r="I3525" s="30">
        <v>1</v>
      </c>
      <c r="J3525" s="30">
        <v>0</v>
      </c>
      <c r="K3525" s="30">
        <v>0</v>
      </c>
      <c r="L3525" s="30">
        <v>0</v>
      </c>
      <c r="M3525" s="30" t="s">
        <v>626</v>
      </c>
      <c r="N3525" s="30" t="s">
        <v>589</v>
      </c>
      <c r="O3525" s="22">
        <v>0</v>
      </c>
      <c r="P3525" s="22">
        <v>1</v>
      </c>
      <c r="Q3525" s="22">
        <v>0</v>
      </c>
      <c r="R3525">
        <f>IFERROR(IF(I3525=1,VLOOKUP(F3525,Lookup!$A$2:$B$15,2,FALSE),0),0.5)</f>
        <v>1.3</v>
      </c>
      <c r="S3525">
        <f>IF(K3525=1,1,IFERROR(IF(H3525="pass",VLOOKUP(F3525,[1]Lookup!$D$2:$E$26,2,FALSE),0),1.6))</f>
        <v>0</v>
      </c>
      <c r="T3525" s="6">
        <v>0</v>
      </c>
      <c r="U3525" s="6">
        <f t="shared" si="55"/>
        <v>1.3</v>
      </c>
      <c r="V3525" t="s">
        <v>488</v>
      </c>
    </row>
    <row r="3526" spans="1:22" hidden="1">
      <c r="A3526">
        <v>1308</v>
      </c>
      <c r="B3526" s="30">
        <v>2</v>
      </c>
      <c r="C3526" s="30" t="s">
        <v>7</v>
      </c>
      <c r="D3526" s="30" t="s">
        <v>13</v>
      </c>
      <c r="E3526" s="30">
        <v>75</v>
      </c>
      <c r="F3526" s="30">
        <v>25</v>
      </c>
      <c r="G3526" s="30" t="s">
        <v>4182</v>
      </c>
      <c r="H3526" s="30" t="s">
        <v>2866</v>
      </c>
      <c r="I3526" s="30">
        <v>1</v>
      </c>
      <c r="J3526" s="30">
        <v>0</v>
      </c>
      <c r="K3526" s="30">
        <v>0</v>
      </c>
      <c r="L3526" s="30">
        <v>0</v>
      </c>
      <c r="M3526" s="30" t="s">
        <v>1948</v>
      </c>
      <c r="N3526" s="30" t="s">
        <v>589</v>
      </c>
      <c r="O3526" s="22">
        <v>0</v>
      </c>
      <c r="P3526" s="22">
        <v>1</v>
      </c>
      <c r="Q3526" s="22">
        <v>0</v>
      </c>
      <c r="R3526">
        <f>IFERROR(IF(I3526=1,VLOOKUP(F3526,Lookup!$A$2:$B$15,2,FALSE),0),0.5)</f>
        <v>0.5</v>
      </c>
      <c r="S3526">
        <f>IF(K3526=1,1,IFERROR(IF(H3526="pass",VLOOKUP(F3526,[1]Lookup!$D$2:$E$26,2,FALSE),0),1.6))</f>
        <v>0</v>
      </c>
      <c r="T3526" s="6">
        <v>0</v>
      </c>
      <c r="U3526" s="6">
        <f t="shared" si="55"/>
        <v>0.5</v>
      </c>
      <c r="V3526" t="s">
        <v>69</v>
      </c>
    </row>
    <row r="3527" spans="1:22" hidden="1">
      <c r="A3527">
        <v>1310</v>
      </c>
      <c r="B3527" s="30">
        <v>2</v>
      </c>
      <c r="C3527" s="30" t="s">
        <v>7</v>
      </c>
      <c r="D3527" s="30" t="s">
        <v>13</v>
      </c>
      <c r="E3527" s="30">
        <v>72</v>
      </c>
      <c r="F3527" s="30">
        <v>28</v>
      </c>
      <c r="G3527" s="30" t="s">
        <v>4184</v>
      </c>
      <c r="H3527" s="30" t="s">
        <v>587</v>
      </c>
      <c r="I3527" s="30">
        <v>1</v>
      </c>
      <c r="J3527" s="30">
        <v>0</v>
      </c>
      <c r="K3527" s="30">
        <v>0</v>
      </c>
      <c r="L3527" s="30">
        <v>0</v>
      </c>
      <c r="M3527" s="30" t="s">
        <v>1948</v>
      </c>
      <c r="N3527" s="30" t="s">
        <v>589</v>
      </c>
      <c r="O3527" s="22">
        <v>0</v>
      </c>
      <c r="P3527" s="22">
        <v>1</v>
      </c>
      <c r="Q3527" s="22">
        <v>0</v>
      </c>
      <c r="R3527">
        <f>IFERROR(IF(I3527=1,VLOOKUP(F3527,Lookup!$A$2:$B$15,2,FALSE),0),0.5)</f>
        <v>0.5</v>
      </c>
      <c r="S3527">
        <f>IF(K3527=1,1,IFERROR(IF(H3527="pass",VLOOKUP(F3527,[1]Lookup!$D$2:$E$26,2,FALSE),0),1.6))</f>
        <v>0</v>
      </c>
      <c r="T3527" s="6">
        <v>0</v>
      </c>
      <c r="U3527" s="6">
        <f t="shared" si="55"/>
        <v>0.5</v>
      </c>
      <c r="V3527" t="s">
        <v>69</v>
      </c>
    </row>
    <row r="3528" spans="1:22" hidden="1">
      <c r="A3528">
        <v>1312</v>
      </c>
      <c r="B3528" s="30">
        <v>2</v>
      </c>
      <c r="C3528" s="30" t="s">
        <v>13</v>
      </c>
      <c r="D3528" s="30" t="s">
        <v>7</v>
      </c>
      <c r="E3528" s="30">
        <v>61</v>
      </c>
      <c r="F3528" s="30">
        <v>39</v>
      </c>
      <c r="G3528" s="30" t="s">
        <v>4186</v>
      </c>
      <c r="H3528" s="30" t="s">
        <v>587</v>
      </c>
      <c r="I3528" s="30">
        <v>1</v>
      </c>
      <c r="J3528" s="30">
        <v>0</v>
      </c>
      <c r="K3528" s="30">
        <v>0</v>
      </c>
      <c r="L3528" s="30">
        <v>0</v>
      </c>
      <c r="M3528" s="30" t="s">
        <v>596</v>
      </c>
      <c r="N3528" s="30" t="s">
        <v>589</v>
      </c>
      <c r="O3528" s="22">
        <v>0</v>
      </c>
      <c r="P3528" s="22">
        <v>1</v>
      </c>
      <c r="Q3528" s="22">
        <v>0</v>
      </c>
      <c r="R3528">
        <f>IFERROR(IF(I3528=1,VLOOKUP(F3528,Lookup!$A$2:$B$15,2,FALSE),0),0.5)</f>
        <v>0.5</v>
      </c>
      <c r="S3528">
        <f>IF(K3528=1,1,IFERROR(IF(H3528="pass",VLOOKUP(F3528,[1]Lookup!$D$2:$E$26,2,FALSE),0),1.6))</f>
        <v>0</v>
      </c>
      <c r="T3528" s="6">
        <v>0</v>
      </c>
      <c r="U3528" s="6">
        <f t="shared" si="55"/>
        <v>0.5</v>
      </c>
      <c r="V3528" t="s">
        <v>381</v>
      </c>
    </row>
    <row r="3529" spans="1:22" hidden="1">
      <c r="A3529">
        <v>1315</v>
      </c>
      <c r="B3529" s="30">
        <v>2</v>
      </c>
      <c r="C3529" s="30" t="s">
        <v>7</v>
      </c>
      <c r="D3529" s="30" t="s">
        <v>13</v>
      </c>
      <c r="E3529" s="30">
        <v>74</v>
      </c>
      <c r="F3529" s="30">
        <v>26</v>
      </c>
      <c r="G3529" s="30" t="s">
        <v>4189</v>
      </c>
      <c r="H3529" s="30" t="s">
        <v>587</v>
      </c>
      <c r="I3529" s="30">
        <v>1</v>
      </c>
      <c r="J3529" s="30">
        <v>0</v>
      </c>
      <c r="K3529" s="30">
        <v>0</v>
      </c>
      <c r="L3529" s="30">
        <v>0</v>
      </c>
      <c r="M3529" s="30" t="s">
        <v>1948</v>
      </c>
      <c r="N3529" s="30" t="s">
        <v>589</v>
      </c>
      <c r="O3529" s="22">
        <v>0</v>
      </c>
      <c r="P3529" s="22">
        <v>1</v>
      </c>
      <c r="Q3529" s="22">
        <v>0</v>
      </c>
      <c r="R3529">
        <f>IFERROR(IF(I3529=1,VLOOKUP(F3529,Lookup!$A$2:$B$15,2,FALSE),0),0.5)</f>
        <v>0.5</v>
      </c>
      <c r="S3529">
        <f>IF(K3529=1,1,IFERROR(IF(H3529="pass",VLOOKUP(F3529,[1]Lookup!$D$2:$E$26,2,FALSE),0),1.6))</f>
        <v>0</v>
      </c>
      <c r="T3529" s="6">
        <v>0</v>
      </c>
      <c r="U3529" s="6">
        <f t="shared" si="55"/>
        <v>0.5</v>
      </c>
      <c r="V3529" t="s">
        <v>69</v>
      </c>
    </row>
    <row r="3530" spans="1:22" hidden="1">
      <c r="A3530">
        <v>1322</v>
      </c>
      <c r="B3530" s="30">
        <v>2</v>
      </c>
      <c r="C3530" s="30" t="s">
        <v>23</v>
      </c>
      <c r="D3530" s="30" t="s">
        <v>12</v>
      </c>
      <c r="E3530" s="30">
        <v>75</v>
      </c>
      <c r="F3530" s="30">
        <v>25</v>
      </c>
      <c r="G3530" s="30" t="s">
        <v>4196</v>
      </c>
      <c r="H3530" s="30" t="s">
        <v>587</v>
      </c>
      <c r="I3530" s="30">
        <v>1</v>
      </c>
      <c r="J3530" s="30">
        <v>0</v>
      </c>
      <c r="K3530" s="30">
        <v>0</v>
      </c>
      <c r="L3530" s="30">
        <v>0</v>
      </c>
      <c r="M3530" s="30" t="s">
        <v>609</v>
      </c>
      <c r="N3530" s="30" t="s">
        <v>589</v>
      </c>
      <c r="O3530" s="22">
        <v>0</v>
      </c>
      <c r="P3530" s="22">
        <v>1</v>
      </c>
      <c r="Q3530" s="22">
        <v>0</v>
      </c>
      <c r="R3530">
        <f>IFERROR(IF(I3530=1,VLOOKUP(F3530,Lookup!$A$2:$B$15,2,FALSE),0),0.5)</f>
        <v>0.5</v>
      </c>
      <c r="S3530">
        <f>IF(K3530=1,1,IFERROR(IF(H3530="pass",VLOOKUP(F3530,[1]Lookup!$D$2:$E$26,2,FALSE),0),1.6))</f>
        <v>0</v>
      </c>
      <c r="T3530" s="6">
        <v>0</v>
      </c>
      <c r="U3530" s="6">
        <f t="shared" si="55"/>
        <v>0.5</v>
      </c>
      <c r="V3530" t="s">
        <v>72</v>
      </c>
    </row>
    <row r="3531" spans="1:22" hidden="1">
      <c r="A3531">
        <v>1324</v>
      </c>
      <c r="B3531" s="30">
        <v>2</v>
      </c>
      <c r="C3531" s="30" t="s">
        <v>23</v>
      </c>
      <c r="D3531" s="30" t="s">
        <v>12</v>
      </c>
      <c r="E3531" s="30">
        <v>64</v>
      </c>
      <c r="F3531" s="30">
        <v>36</v>
      </c>
      <c r="G3531" s="30" t="s">
        <v>4198</v>
      </c>
      <c r="H3531" s="30" t="s">
        <v>587</v>
      </c>
      <c r="I3531" s="30">
        <v>1</v>
      </c>
      <c r="J3531" s="30">
        <v>0</v>
      </c>
      <c r="K3531" s="30">
        <v>0</v>
      </c>
      <c r="L3531" s="30">
        <v>0</v>
      </c>
      <c r="M3531" s="30" t="s">
        <v>609</v>
      </c>
      <c r="N3531" s="30" t="s">
        <v>589</v>
      </c>
      <c r="O3531" s="22">
        <v>0</v>
      </c>
      <c r="P3531" s="22">
        <v>1</v>
      </c>
      <c r="Q3531" s="22">
        <v>0</v>
      </c>
      <c r="R3531">
        <f>IFERROR(IF(I3531=1,VLOOKUP(F3531,Lookup!$A$2:$B$15,2,FALSE),0),0.5)</f>
        <v>0.5</v>
      </c>
      <c r="S3531">
        <f>IF(K3531=1,1,IFERROR(IF(H3531="pass",VLOOKUP(F3531,[1]Lookup!$D$2:$E$26,2,FALSE),0),1.6))</f>
        <v>0</v>
      </c>
      <c r="T3531" s="6">
        <v>0</v>
      </c>
      <c r="U3531" s="6">
        <f t="shared" si="55"/>
        <v>0.5</v>
      </c>
      <c r="V3531" t="s">
        <v>72</v>
      </c>
    </row>
    <row r="3532" spans="1:22" hidden="1">
      <c r="A3532">
        <v>1328</v>
      </c>
      <c r="B3532" s="30">
        <v>2</v>
      </c>
      <c r="C3532" s="30" t="s">
        <v>23</v>
      </c>
      <c r="D3532" s="30" t="s">
        <v>12</v>
      </c>
      <c r="E3532" s="30">
        <v>51</v>
      </c>
      <c r="F3532" s="30">
        <v>49</v>
      </c>
      <c r="G3532" s="30" t="s">
        <v>4202</v>
      </c>
      <c r="H3532" s="30" t="s">
        <v>2866</v>
      </c>
      <c r="I3532" s="30">
        <v>0</v>
      </c>
      <c r="J3532" s="30">
        <v>1</v>
      </c>
      <c r="K3532" s="30">
        <v>0</v>
      </c>
      <c r="L3532" s="30">
        <v>0</v>
      </c>
      <c r="M3532" s="30" t="s">
        <v>1820</v>
      </c>
      <c r="N3532" s="30">
        <v>0</v>
      </c>
      <c r="O3532" s="22">
        <v>0</v>
      </c>
      <c r="P3532" s="22">
        <v>0</v>
      </c>
      <c r="Q3532" s="22">
        <v>0</v>
      </c>
      <c r="R3532">
        <f>IFERROR(IF(I3532=1,VLOOKUP(F3532,Lookup!$A$2:$B$15,2,FALSE),0),0.5)</f>
        <v>0</v>
      </c>
      <c r="S3532">
        <f>IF(K3532=1,1,IFERROR(IF(H3532="pass",VLOOKUP(F3532,[1]Lookup!$D$2:$E$26,2,FALSE),0),1.6))</f>
        <v>0</v>
      </c>
      <c r="T3532" s="6">
        <v>1.6</v>
      </c>
      <c r="U3532" s="6">
        <f t="shared" si="55"/>
        <v>1.6</v>
      </c>
      <c r="V3532" t="s">
        <v>125</v>
      </c>
    </row>
    <row r="3533" spans="1:22" hidden="1">
      <c r="A3533">
        <v>1330</v>
      </c>
      <c r="B3533" s="30">
        <v>2</v>
      </c>
      <c r="C3533" s="30" t="s">
        <v>23</v>
      </c>
      <c r="D3533" s="30" t="s">
        <v>12</v>
      </c>
      <c r="E3533" s="30">
        <v>29</v>
      </c>
      <c r="F3533" s="30">
        <v>71</v>
      </c>
      <c r="G3533" s="30" t="s">
        <v>4204</v>
      </c>
      <c r="H3533" s="30" t="s">
        <v>587</v>
      </c>
      <c r="I3533" s="30">
        <v>1</v>
      </c>
      <c r="J3533" s="30">
        <v>0</v>
      </c>
      <c r="K3533" s="30">
        <v>0</v>
      </c>
      <c r="L3533" s="30">
        <v>0</v>
      </c>
      <c r="M3533" s="30" t="s">
        <v>1820</v>
      </c>
      <c r="N3533" s="30" t="s">
        <v>589</v>
      </c>
      <c r="O3533" s="22">
        <v>0</v>
      </c>
      <c r="P3533" s="22">
        <v>1</v>
      </c>
      <c r="Q3533" s="22">
        <v>0</v>
      </c>
      <c r="R3533">
        <f>IFERROR(IF(I3533=1,VLOOKUP(F3533,Lookup!$A$2:$B$15,2,FALSE),0),0.5)</f>
        <v>0.5</v>
      </c>
      <c r="S3533">
        <f>IF(K3533=1,1,IFERROR(IF(H3533="pass",VLOOKUP(F3533,[1]Lookup!$D$2:$E$26,2,FALSE),0),1.6))</f>
        <v>0</v>
      </c>
      <c r="T3533" s="6">
        <v>0</v>
      </c>
      <c r="U3533" s="6">
        <f t="shared" si="55"/>
        <v>0.5</v>
      </c>
      <c r="V3533" t="s">
        <v>125</v>
      </c>
    </row>
    <row r="3534" spans="1:22" hidden="1">
      <c r="A3534">
        <v>1331</v>
      </c>
      <c r="B3534" s="30">
        <v>2</v>
      </c>
      <c r="C3534" s="30" t="s">
        <v>12</v>
      </c>
      <c r="D3534" s="30" t="s">
        <v>23</v>
      </c>
      <c r="E3534" s="30">
        <v>92</v>
      </c>
      <c r="F3534" s="30">
        <v>8</v>
      </c>
      <c r="G3534" s="30" t="s">
        <v>4205</v>
      </c>
      <c r="H3534" s="30" t="s">
        <v>587</v>
      </c>
      <c r="I3534" s="30">
        <v>1</v>
      </c>
      <c r="J3534" s="30">
        <v>0</v>
      </c>
      <c r="K3534" s="30">
        <v>0</v>
      </c>
      <c r="L3534" s="30">
        <v>0</v>
      </c>
      <c r="M3534" s="30" t="s">
        <v>1208</v>
      </c>
      <c r="N3534" s="30" t="s">
        <v>589</v>
      </c>
      <c r="O3534" s="22">
        <v>0</v>
      </c>
      <c r="P3534" s="22">
        <v>1</v>
      </c>
      <c r="Q3534" s="22">
        <v>0</v>
      </c>
      <c r="R3534">
        <f>IFERROR(IF(I3534=1,VLOOKUP(F3534,Lookup!$A$2:$B$15,2,FALSE),0),0.5)</f>
        <v>0.5</v>
      </c>
      <c r="S3534">
        <f>IF(K3534=1,1,IFERROR(IF(H3534="pass",VLOOKUP(F3534,[1]Lookup!$D$2:$E$26,2,FALSE),0),1.6))</f>
        <v>0</v>
      </c>
      <c r="T3534" s="6">
        <v>0</v>
      </c>
      <c r="U3534" s="6">
        <f t="shared" si="55"/>
        <v>0.5</v>
      </c>
      <c r="V3534" t="s">
        <v>369</v>
      </c>
    </row>
    <row r="3535" spans="1:22" hidden="1">
      <c r="A3535">
        <v>1333</v>
      </c>
      <c r="B3535" s="30">
        <v>2</v>
      </c>
      <c r="C3535" s="30" t="s">
        <v>23</v>
      </c>
      <c r="D3535" s="30" t="s">
        <v>12</v>
      </c>
      <c r="E3535" s="30">
        <v>35</v>
      </c>
      <c r="F3535" s="30">
        <v>65</v>
      </c>
      <c r="G3535" s="30" t="s">
        <v>4207</v>
      </c>
      <c r="H3535" s="30" t="s">
        <v>587</v>
      </c>
      <c r="I3535" s="30">
        <v>1</v>
      </c>
      <c r="J3535" s="30">
        <v>0</v>
      </c>
      <c r="K3535" s="30">
        <v>0</v>
      </c>
      <c r="L3535" s="30">
        <v>0</v>
      </c>
      <c r="M3535" s="30" t="s">
        <v>609</v>
      </c>
      <c r="N3535" s="30" t="s">
        <v>589</v>
      </c>
      <c r="O3535" s="22">
        <v>0</v>
      </c>
      <c r="P3535" s="22">
        <v>1</v>
      </c>
      <c r="Q3535" s="22">
        <v>0</v>
      </c>
      <c r="R3535">
        <f>IFERROR(IF(I3535=1,VLOOKUP(F3535,Lookup!$A$2:$B$15,2,FALSE),0),0.5)</f>
        <v>0.5</v>
      </c>
      <c r="S3535">
        <f>IF(K3535=1,1,IFERROR(IF(H3535="pass",VLOOKUP(F3535,[1]Lookup!$D$2:$E$26,2,FALSE),0),1.6))</f>
        <v>0</v>
      </c>
      <c r="T3535" s="6">
        <v>0</v>
      </c>
      <c r="U3535" s="6">
        <f t="shared" si="55"/>
        <v>0.5</v>
      </c>
      <c r="V3535" t="s">
        <v>72</v>
      </c>
    </row>
    <row r="3536" spans="1:22" hidden="1">
      <c r="A3536">
        <v>1334</v>
      </c>
      <c r="B3536" s="30">
        <v>2</v>
      </c>
      <c r="C3536" s="30" t="s">
        <v>23</v>
      </c>
      <c r="D3536" s="30" t="s">
        <v>12</v>
      </c>
      <c r="E3536" s="30">
        <v>26</v>
      </c>
      <c r="F3536" s="30">
        <v>74</v>
      </c>
      <c r="G3536" s="30" t="s">
        <v>4208</v>
      </c>
      <c r="H3536" s="30" t="s">
        <v>587</v>
      </c>
      <c r="I3536" s="30">
        <v>1</v>
      </c>
      <c r="J3536" s="30">
        <v>0</v>
      </c>
      <c r="K3536" s="30">
        <v>0</v>
      </c>
      <c r="L3536" s="30">
        <v>0</v>
      </c>
      <c r="M3536" s="30" t="s">
        <v>609</v>
      </c>
      <c r="N3536" s="30" t="s">
        <v>589</v>
      </c>
      <c r="O3536" s="22">
        <v>0</v>
      </c>
      <c r="P3536" s="22">
        <v>1</v>
      </c>
      <c r="Q3536" s="22">
        <v>0</v>
      </c>
      <c r="R3536">
        <f>IFERROR(IF(I3536=1,VLOOKUP(F3536,Lookup!$A$2:$B$15,2,FALSE),0),0.5)</f>
        <v>0.5</v>
      </c>
      <c r="S3536">
        <f>IF(K3536=1,1,IFERROR(IF(H3536="pass",VLOOKUP(F3536,[1]Lookup!$D$2:$E$26,2,FALSE),0),1.6))</f>
        <v>0</v>
      </c>
      <c r="T3536" s="6">
        <v>0</v>
      </c>
      <c r="U3536" s="6">
        <f t="shared" si="55"/>
        <v>0.5</v>
      </c>
      <c r="V3536" t="s">
        <v>72</v>
      </c>
    </row>
    <row r="3537" spans="1:22" hidden="1">
      <c r="A3537">
        <v>1338</v>
      </c>
      <c r="B3537" s="30">
        <v>2</v>
      </c>
      <c r="C3537" s="30" t="s">
        <v>12</v>
      </c>
      <c r="D3537" s="30" t="s">
        <v>23</v>
      </c>
      <c r="E3537" s="30">
        <v>60</v>
      </c>
      <c r="F3537" s="30">
        <v>40</v>
      </c>
      <c r="G3537" s="30" t="s">
        <v>4212</v>
      </c>
      <c r="H3537" s="30" t="s">
        <v>587</v>
      </c>
      <c r="I3537" s="30">
        <v>1</v>
      </c>
      <c r="J3537" s="30">
        <v>0</v>
      </c>
      <c r="K3537" s="30">
        <v>0</v>
      </c>
      <c r="L3537" s="30">
        <v>0</v>
      </c>
      <c r="M3537" s="30" t="s">
        <v>2103</v>
      </c>
      <c r="N3537" s="30" t="s">
        <v>589</v>
      </c>
      <c r="O3537" s="22">
        <v>0</v>
      </c>
      <c r="P3537" s="22">
        <v>1</v>
      </c>
      <c r="Q3537" s="22">
        <v>0</v>
      </c>
      <c r="R3537">
        <f>IFERROR(IF(I3537=1,VLOOKUP(F3537,Lookup!$A$2:$B$15,2,FALSE),0),0.5)</f>
        <v>0.5</v>
      </c>
      <c r="S3537">
        <f>IF(K3537=1,1,IFERROR(IF(H3537="pass",VLOOKUP(F3537,[1]Lookup!$D$2:$E$26,2,FALSE),0),1.6))</f>
        <v>0</v>
      </c>
      <c r="T3537" s="6">
        <v>0</v>
      </c>
      <c r="U3537" s="6">
        <f t="shared" si="55"/>
        <v>0.5</v>
      </c>
      <c r="V3537" t="s">
        <v>585</v>
      </c>
    </row>
    <row r="3538" spans="1:22" hidden="1">
      <c r="A3538">
        <v>1341</v>
      </c>
      <c r="B3538" s="30">
        <v>2</v>
      </c>
      <c r="C3538" s="30" t="s">
        <v>23</v>
      </c>
      <c r="D3538" s="30" t="s">
        <v>12</v>
      </c>
      <c r="E3538" s="30">
        <v>44</v>
      </c>
      <c r="F3538" s="30">
        <v>56</v>
      </c>
      <c r="G3538" s="30" t="s">
        <v>4215</v>
      </c>
      <c r="H3538" s="30" t="s">
        <v>587</v>
      </c>
      <c r="I3538" s="30">
        <v>1</v>
      </c>
      <c r="J3538" s="30">
        <v>0</v>
      </c>
      <c r="K3538" s="30">
        <v>0</v>
      </c>
      <c r="L3538" s="30">
        <v>0</v>
      </c>
      <c r="M3538" s="30" t="s">
        <v>1820</v>
      </c>
      <c r="N3538" s="30" t="s">
        <v>589</v>
      </c>
      <c r="O3538" s="22">
        <v>0</v>
      </c>
      <c r="P3538" s="22">
        <v>1</v>
      </c>
      <c r="Q3538" s="22">
        <v>0</v>
      </c>
      <c r="R3538">
        <f>IFERROR(IF(I3538=1,VLOOKUP(F3538,Lookup!$A$2:$B$15,2,FALSE),0),0.5)</f>
        <v>0.5</v>
      </c>
      <c r="S3538">
        <f>IF(K3538=1,1,IFERROR(IF(H3538="pass",VLOOKUP(F3538,[1]Lookup!$D$2:$E$26,2,FALSE),0),1.6))</f>
        <v>0</v>
      </c>
      <c r="T3538" s="6">
        <v>0</v>
      </c>
      <c r="U3538" s="6">
        <f t="shared" si="55"/>
        <v>0.5</v>
      </c>
      <c r="V3538" t="s">
        <v>125</v>
      </c>
    </row>
    <row r="3539" spans="1:22" hidden="1">
      <c r="A3539">
        <v>1342</v>
      </c>
      <c r="B3539" s="30">
        <v>2</v>
      </c>
      <c r="C3539" s="30" t="s">
        <v>23</v>
      </c>
      <c r="D3539" s="30" t="s">
        <v>12</v>
      </c>
      <c r="E3539" s="30">
        <v>39</v>
      </c>
      <c r="F3539" s="30">
        <v>61</v>
      </c>
      <c r="G3539" s="30" t="s">
        <v>4216</v>
      </c>
      <c r="H3539" s="30" t="s">
        <v>2866</v>
      </c>
      <c r="I3539" s="30">
        <v>0</v>
      </c>
      <c r="J3539" s="30">
        <v>1</v>
      </c>
      <c r="K3539" s="30">
        <v>0</v>
      </c>
      <c r="L3539" s="30">
        <v>0</v>
      </c>
      <c r="M3539" s="30" t="s">
        <v>1911</v>
      </c>
      <c r="N3539" s="30" t="s">
        <v>589</v>
      </c>
      <c r="O3539" s="22">
        <v>0</v>
      </c>
      <c r="P3539" s="22">
        <v>0</v>
      </c>
      <c r="Q3539" s="22">
        <v>0</v>
      </c>
      <c r="R3539">
        <f>IFERROR(IF(I3539=1,VLOOKUP(F3539,Lookup!$A$2:$B$15,2,FALSE),0),0.5)</f>
        <v>0</v>
      </c>
      <c r="S3539">
        <f>IF(K3539=1,1,IFERROR(IF(H3539="pass",VLOOKUP(F3539,[1]Lookup!$D$2:$E$26,2,FALSE),0),1.6))</f>
        <v>0</v>
      </c>
      <c r="T3539" s="6">
        <v>0</v>
      </c>
      <c r="U3539" s="6">
        <f t="shared" si="55"/>
        <v>0</v>
      </c>
      <c r="V3539" t="s">
        <v>500</v>
      </c>
    </row>
    <row r="3540" spans="1:22" hidden="1">
      <c r="A3540">
        <v>1343</v>
      </c>
      <c r="B3540" s="30">
        <v>2</v>
      </c>
      <c r="C3540" s="30" t="s">
        <v>23</v>
      </c>
      <c r="D3540" s="30" t="s">
        <v>12</v>
      </c>
      <c r="E3540" s="30">
        <v>35</v>
      </c>
      <c r="F3540" s="30">
        <v>65</v>
      </c>
      <c r="G3540" s="30" t="s">
        <v>4217</v>
      </c>
      <c r="H3540" s="30" t="s">
        <v>587</v>
      </c>
      <c r="I3540" s="30">
        <v>1</v>
      </c>
      <c r="J3540" s="30">
        <v>0</v>
      </c>
      <c r="K3540" s="30">
        <v>0</v>
      </c>
      <c r="L3540" s="30">
        <v>0</v>
      </c>
      <c r="M3540" s="30" t="s">
        <v>609</v>
      </c>
      <c r="N3540" s="30" t="s">
        <v>589</v>
      </c>
      <c r="O3540" s="22">
        <v>0</v>
      </c>
      <c r="P3540" s="22">
        <v>1</v>
      </c>
      <c r="Q3540" s="22">
        <v>0</v>
      </c>
      <c r="R3540">
        <f>IFERROR(IF(I3540=1,VLOOKUP(F3540,Lookup!$A$2:$B$15,2,FALSE),0),0.5)</f>
        <v>0.5</v>
      </c>
      <c r="S3540">
        <f>IF(K3540=1,1,IFERROR(IF(H3540="pass",VLOOKUP(F3540,[1]Lookup!$D$2:$E$26,2,FALSE),0),1.6))</f>
        <v>0</v>
      </c>
      <c r="T3540" s="6">
        <v>0</v>
      </c>
      <c r="U3540" s="6">
        <f t="shared" si="55"/>
        <v>0.5</v>
      </c>
      <c r="V3540" t="s">
        <v>72</v>
      </c>
    </row>
    <row r="3541" spans="1:22" hidden="1">
      <c r="A3541">
        <v>1345</v>
      </c>
      <c r="B3541" s="30">
        <v>2</v>
      </c>
      <c r="C3541" s="30" t="s">
        <v>23</v>
      </c>
      <c r="D3541" s="30" t="s">
        <v>12</v>
      </c>
      <c r="E3541" s="30">
        <v>14</v>
      </c>
      <c r="F3541" s="30">
        <v>86</v>
      </c>
      <c r="G3541" s="30" t="s">
        <v>4219</v>
      </c>
      <c r="H3541" s="30" t="s">
        <v>587</v>
      </c>
      <c r="I3541" s="30">
        <v>1</v>
      </c>
      <c r="J3541" s="30">
        <v>0</v>
      </c>
      <c r="K3541" s="30">
        <v>0</v>
      </c>
      <c r="L3541" s="30">
        <v>0</v>
      </c>
      <c r="M3541" s="30" t="s">
        <v>1820</v>
      </c>
      <c r="N3541" s="30" t="s">
        <v>589</v>
      </c>
      <c r="O3541" s="22">
        <v>0</v>
      </c>
      <c r="P3541" s="22">
        <v>1</v>
      </c>
      <c r="Q3541" s="22">
        <v>0</v>
      </c>
      <c r="R3541">
        <f>IFERROR(IF(I3541=1,VLOOKUP(F3541,Lookup!$A$2:$B$15,2,FALSE),0),0.5)</f>
        <v>0.6</v>
      </c>
      <c r="S3541">
        <f>IF(K3541=1,1,IFERROR(IF(H3541="pass",VLOOKUP(F3541,[1]Lookup!$D$2:$E$26,2,FALSE),0),1.6))</f>
        <v>0</v>
      </c>
      <c r="T3541" s="6">
        <v>0</v>
      </c>
      <c r="U3541" s="6">
        <f t="shared" si="55"/>
        <v>0.6</v>
      </c>
      <c r="V3541" t="s">
        <v>125</v>
      </c>
    </row>
    <row r="3542" spans="1:22" hidden="1">
      <c r="A3542">
        <v>1346</v>
      </c>
      <c r="B3542" s="30">
        <v>2</v>
      </c>
      <c r="C3542" s="30" t="s">
        <v>23</v>
      </c>
      <c r="D3542" s="30" t="s">
        <v>12</v>
      </c>
      <c r="E3542" s="30">
        <v>7</v>
      </c>
      <c r="F3542" s="30">
        <v>93</v>
      </c>
      <c r="G3542" s="30" t="s">
        <v>4220</v>
      </c>
      <c r="H3542" s="30" t="s">
        <v>587</v>
      </c>
      <c r="I3542" s="30">
        <v>1</v>
      </c>
      <c r="J3542" s="30">
        <v>0</v>
      </c>
      <c r="K3542" s="30">
        <v>0</v>
      </c>
      <c r="L3542" s="30">
        <v>0</v>
      </c>
      <c r="M3542" s="30" t="s">
        <v>1820</v>
      </c>
      <c r="N3542" s="30" t="s">
        <v>589</v>
      </c>
      <c r="O3542" s="22">
        <v>0</v>
      </c>
      <c r="P3542" s="22">
        <v>1</v>
      </c>
      <c r="Q3542" s="22">
        <v>0</v>
      </c>
      <c r="R3542">
        <f>IFERROR(IF(I3542=1,VLOOKUP(F3542,Lookup!$A$2:$B$15,2,FALSE),0),0.5)</f>
        <v>1.2</v>
      </c>
      <c r="S3542">
        <f>IF(K3542=1,1,IFERROR(IF(H3542="pass",VLOOKUP(F3542,[1]Lookup!$D$2:$E$26,2,FALSE),0),1.6))</f>
        <v>0</v>
      </c>
      <c r="T3542" s="6">
        <v>0</v>
      </c>
      <c r="U3542" s="6">
        <f t="shared" si="55"/>
        <v>1.2</v>
      </c>
      <c r="V3542" t="s">
        <v>125</v>
      </c>
    </row>
    <row r="3543" spans="1:22" hidden="1">
      <c r="A3543">
        <v>1347</v>
      </c>
      <c r="B3543" s="30">
        <v>2</v>
      </c>
      <c r="C3543" s="30" t="s">
        <v>12</v>
      </c>
      <c r="D3543" s="30" t="s">
        <v>23</v>
      </c>
      <c r="E3543" s="30">
        <v>62</v>
      </c>
      <c r="F3543" s="30">
        <v>38</v>
      </c>
      <c r="G3543" s="30" t="s">
        <v>4221</v>
      </c>
      <c r="H3543" s="30" t="s">
        <v>587</v>
      </c>
      <c r="I3543" s="30">
        <v>1</v>
      </c>
      <c r="J3543" s="30">
        <v>0</v>
      </c>
      <c r="K3543" s="30">
        <v>0</v>
      </c>
      <c r="L3543" s="30">
        <v>0</v>
      </c>
      <c r="M3543" s="30" t="s">
        <v>1208</v>
      </c>
      <c r="N3543" s="30" t="s">
        <v>589</v>
      </c>
      <c r="O3543" s="22">
        <v>0</v>
      </c>
      <c r="P3543" s="22">
        <v>1</v>
      </c>
      <c r="Q3543" s="22">
        <v>0</v>
      </c>
      <c r="R3543">
        <f>IFERROR(IF(I3543=1,VLOOKUP(F3543,Lookup!$A$2:$B$15,2,FALSE),0),0.5)</f>
        <v>0.5</v>
      </c>
      <c r="S3543">
        <f>IF(K3543=1,1,IFERROR(IF(H3543="pass",VLOOKUP(F3543,[1]Lookup!$D$2:$E$26,2,FALSE),0),1.6))</f>
        <v>0</v>
      </c>
      <c r="T3543" s="6">
        <v>0</v>
      </c>
      <c r="U3543" s="6">
        <f t="shared" si="55"/>
        <v>0.5</v>
      </c>
      <c r="V3543" t="s">
        <v>369</v>
      </c>
    </row>
    <row r="3544" spans="1:22" hidden="1">
      <c r="A3544">
        <v>1348</v>
      </c>
      <c r="B3544" s="30">
        <v>2</v>
      </c>
      <c r="C3544" s="30" t="s">
        <v>12</v>
      </c>
      <c r="D3544" s="30" t="s">
        <v>23</v>
      </c>
      <c r="E3544" s="30">
        <v>59</v>
      </c>
      <c r="F3544" s="30">
        <v>41</v>
      </c>
      <c r="G3544" s="30" t="s">
        <v>4222</v>
      </c>
      <c r="H3544" s="30" t="s">
        <v>587</v>
      </c>
      <c r="I3544" s="30">
        <v>1</v>
      </c>
      <c r="J3544" s="30">
        <v>0</v>
      </c>
      <c r="K3544" s="30">
        <v>0</v>
      </c>
      <c r="L3544" s="30">
        <v>0</v>
      </c>
      <c r="M3544" s="30" t="s">
        <v>1208</v>
      </c>
      <c r="N3544" s="30" t="s">
        <v>589</v>
      </c>
      <c r="O3544" s="22">
        <v>0</v>
      </c>
      <c r="P3544" s="22">
        <v>1</v>
      </c>
      <c r="Q3544" s="22">
        <v>0</v>
      </c>
      <c r="R3544">
        <f>IFERROR(IF(I3544=1,VLOOKUP(F3544,Lookup!$A$2:$B$15,2,FALSE),0),0.5)</f>
        <v>0.5</v>
      </c>
      <c r="S3544">
        <f>IF(K3544=1,1,IFERROR(IF(H3544="pass",VLOOKUP(F3544,[1]Lookup!$D$2:$E$26,2,FALSE),0),1.6))</f>
        <v>0</v>
      </c>
      <c r="T3544" s="6">
        <v>0</v>
      </c>
      <c r="U3544" s="6">
        <f t="shared" si="55"/>
        <v>0.5</v>
      </c>
      <c r="V3544" t="s">
        <v>369</v>
      </c>
    </row>
    <row r="3545" spans="1:22" hidden="1">
      <c r="A3545">
        <v>1349</v>
      </c>
      <c r="B3545" s="30">
        <v>2</v>
      </c>
      <c r="C3545" s="30" t="s">
        <v>12</v>
      </c>
      <c r="D3545" s="30" t="s">
        <v>23</v>
      </c>
      <c r="E3545" s="30">
        <v>53</v>
      </c>
      <c r="F3545" s="30">
        <v>47</v>
      </c>
      <c r="G3545" s="30" t="s">
        <v>4223</v>
      </c>
      <c r="H3545" s="30" t="s">
        <v>587</v>
      </c>
      <c r="I3545" s="30">
        <v>1</v>
      </c>
      <c r="J3545" s="30">
        <v>0</v>
      </c>
      <c r="K3545" s="30">
        <v>0</v>
      </c>
      <c r="L3545" s="30">
        <v>0</v>
      </c>
      <c r="M3545" s="30" t="s">
        <v>1208</v>
      </c>
      <c r="N3545" s="30" t="s">
        <v>589</v>
      </c>
      <c r="O3545" s="22">
        <v>0</v>
      </c>
      <c r="P3545" s="22">
        <v>1</v>
      </c>
      <c r="Q3545" s="22">
        <v>0</v>
      </c>
      <c r="R3545">
        <f>IFERROR(IF(I3545=1,VLOOKUP(F3545,Lookup!$A$2:$B$15,2,FALSE),0),0.5)</f>
        <v>0.5</v>
      </c>
      <c r="S3545">
        <f>IF(K3545=1,1,IFERROR(IF(H3545="pass",VLOOKUP(F3545,[1]Lookup!$D$2:$E$26,2,FALSE),0),1.6))</f>
        <v>0</v>
      </c>
      <c r="T3545" s="6">
        <v>0</v>
      </c>
      <c r="U3545" s="6">
        <f t="shared" si="55"/>
        <v>0.5</v>
      </c>
      <c r="V3545" t="s">
        <v>369</v>
      </c>
    </row>
    <row r="3546" spans="1:22" hidden="1">
      <c r="A3546">
        <v>1350</v>
      </c>
      <c r="B3546" s="30">
        <v>2</v>
      </c>
      <c r="C3546" s="30" t="s">
        <v>12</v>
      </c>
      <c r="D3546" s="30" t="s">
        <v>23</v>
      </c>
      <c r="E3546" s="30">
        <v>52</v>
      </c>
      <c r="F3546" s="30">
        <v>48</v>
      </c>
      <c r="G3546" s="30" t="s">
        <v>4224</v>
      </c>
      <c r="H3546" s="30" t="s">
        <v>587</v>
      </c>
      <c r="I3546" s="30">
        <v>1</v>
      </c>
      <c r="J3546" s="30">
        <v>0</v>
      </c>
      <c r="K3546" s="30">
        <v>0</v>
      </c>
      <c r="L3546" s="30">
        <v>0</v>
      </c>
      <c r="M3546" s="30" t="s">
        <v>2103</v>
      </c>
      <c r="N3546" s="30" t="s">
        <v>589</v>
      </c>
      <c r="O3546" s="22">
        <v>0</v>
      </c>
      <c r="P3546" s="22">
        <v>1</v>
      </c>
      <c r="Q3546" s="22">
        <v>0</v>
      </c>
      <c r="R3546">
        <f>IFERROR(IF(I3546=1,VLOOKUP(F3546,Lookup!$A$2:$B$15,2,FALSE),0),0.5)</f>
        <v>0.5</v>
      </c>
      <c r="S3546">
        <f>IF(K3546=1,1,IFERROR(IF(H3546="pass",VLOOKUP(F3546,[1]Lookup!$D$2:$E$26,2,FALSE),0),1.6))</f>
        <v>0</v>
      </c>
      <c r="T3546" s="6">
        <v>0</v>
      </c>
      <c r="U3546" s="6">
        <f t="shared" si="55"/>
        <v>0.5</v>
      </c>
      <c r="V3546" t="s">
        <v>585</v>
      </c>
    </row>
    <row r="3547" spans="1:22" hidden="1">
      <c r="A3547">
        <v>1353</v>
      </c>
      <c r="B3547" s="30">
        <v>2</v>
      </c>
      <c r="C3547" s="30" t="s">
        <v>12</v>
      </c>
      <c r="D3547" s="30" t="s">
        <v>23</v>
      </c>
      <c r="E3547" s="30">
        <v>15</v>
      </c>
      <c r="F3547" s="30">
        <v>85</v>
      </c>
      <c r="G3547" s="30" t="s">
        <v>4227</v>
      </c>
      <c r="H3547" s="30" t="s">
        <v>587</v>
      </c>
      <c r="I3547" s="30">
        <v>1</v>
      </c>
      <c r="J3547" s="30">
        <v>0</v>
      </c>
      <c r="K3547" s="30">
        <v>0</v>
      </c>
      <c r="L3547" s="30">
        <v>0</v>
      </c>
      <c r="M3547" s="30" t="s">
        <v>2103</v>
      </c>
      <c r="N3547" s="30" t="s">
        <v>589</v>
      </c>
      <c r="O3547" s="22">
        <v>0</v>
      </c>
      <c r="P3547" s="22">
        <v>1</v>
      </c>
      <c r="Q3547" s="22">
        <v>0</v>
      </c>
      <c r="R3547">
        <f>IFERROR(IF(I3547=1,VLOOKUP(F3547,Lookup!$A$2:$B$15,2,FALSE),0),0.5)</f>
        <v>0.5</v>
      </c>
      <c r="S3547">
        <f>IF(K3547=1,1,IFERROR(IF(H3547="pass",VLOOKUP(F3547,[1]Lookup!$D$2:$E$26,2,FALSE),0),1.6))</f>
        <v>0</v>
      </c>
      <c r="T3547" s="6">
        <v>0</v>
      </c>
      <c r="U3547" s="6">
        <f t="shared" si="55"/>
        <v>0.5</v>
      </c>
      <c r="V3547" t="s">
        <v>585</v>
      </c>
    </row>
    <row r="3548" spans="1:22" hidden="1">
      <c r="A3548">
        <v>1354</v>
      </c>
      <c r="B3548" s="30">
        <v>2</v>
      </c>
      <c r="C3548" s="30" t="s">
        <v>12</v>
      </c>
      <c r="D3548" s="30" t="s">
        <v>23</v>
      </c>
      <c r="E3548" s="30">
        <v>8</v>
      </c>
      <c r="F3548" s="30">
        <v>92</v>
      </c>
      <c r="G3548" s="30" t="s">
        <v>4228</v>
      </c>
      <c r="H3548" s="30" t="s">
        <v>587</v>
      </c>
      <c r="I3548" s="30">
        <v>1</v>
      </c>
      <c r="J3548" s="30">
        <v>0</v>
      </c>
      <c r="K3548" s="30">
        <v>0</v>
      </c>
      <c r="L3548" s="30">
        <v>0</v>
      </c>
      <c r="M3548" s="30" t="s">
        <v>2103</v>
      </c>
      <c r="N3548" s="30" t="s">
        <v>589</v>
      </c>
      <c r="O3548" s="22">
        <v>0</v>
      </c>
      <c r="P3548" s="22">
        <v>1</v>
      </c>
      <c r="Q3548" s="22">
        <v>0</v>
      </c>
      <c r="R3548">
        <f>IFERROR(IF(I3548=1,VLOOKUP(F3548,Lookup!$A$2:$B$15,2,FALSE),0),0.5)</f>
        <v>1.1000000000000001</v>
      </c>
      <c r="S3548">
        <f>IF(K3548=1,1,IFERROR(IF(H3548="pass",VLOOKUP(F3548,[1]Lookup!$D$2:$E$26,2,FALSE),0),1.6))</f>
        <v>0</v>
      </c>
      <c r="T3548" s="6">
        <v>0</v>
      </c>
      <c r="U3548" s="6">
        <f t="shared" si="55"/>
        <v>1.1000000000000001</v>
      </c>
      <c r="V3548" t="s">
        <v>585</v>
      </c>
    </row>
    <row r="3549" spans="1:22" hidden="1">
      <c r="A3549">
        <v>1355</v>
      </c>
      <c r="B3549" s="30">
        <v>2</v>
      </c>
      <c r="C3549" s="30" t="s">
        <v>12</v>
      </c>
      <c r="D3549" s="30" t="s">
        <v>23</v>
      </c>
      <c r="E3549" s="30">
        <v>5</v>
      </c>
      <c r="F3549" s="30">
        <v>95</v>
      </c>
      <c r="G3549" s="30" t="s">
        <v>4229</v>
      </c>
      <c r="H3549" s="30" t="s">
        <v>587</v>
      </c>
      <c r="I3549" s="30">
        <v>1</v>
      </c>
      <c r="J3549" s="30">
        <v>0</v>
      </c>
      <c r="K3549" s="30">
        <v>0</v>
      </c>
      <c r="L3549" s="30">
        <v>0</v>
      </c>
      <c r="M3549" s="30" t="s">
        <v>2103</v>
      </c>
      <c r="N3549" s="30" t="s">
        <v>589</v>
      </c>
      <c r="O3549" s="22">
        <v>0</v>
      </c>
      <c r="P3549" s="22">
        <v>1</v>
      </c>
      <c r="Q3549" s="22">
        <v>0</v>
      </c>
      <c r="R3549">
        <f>IFERROR(IF(I3549=1,VLOOKUP(F3549,Lookup!$A$2:$B$15,2,FALSE),0),0.5)</f>
        <v>1.4</v>
      </c>
      <c r="S3549">
        <f>IF(K3549=1,1,IFERROR(IF(H3549="pass",VLOOKUP(F3549,[1]Lookup!$D$2:$E$26,2,FALSE),0),1.6))</f>
        <v>0</v>
      </c>
      <c r="T3549" s="6">
        <v>0</v>
      </c>
      <c r="U3549" s="6">
        <f t="shared" si="55"/>
        <v>1.4</v>
      </c>
      <c r="V3549" t="s">
        <v>585</v>
      </c>
    </row>
    <row r="3550" spans="1:22" hidden="1">
      <c r="A3550">
        <v>1356</v>
      </c>
      <c r="B3550" s="30">
        <v>2</v>
      </c>
      <c r="C3550" s="30" t="s">
        <v>12</v>
      </c>
      <c r="D3550" s="30" t="s">
        <v>23</v>
      </c>
      <c r="E3550" s="30">
        <v>2</v>
      </c>
      <c r="F3550" s="30">
        <v>98</v>
      </c>
      <c r="G3550" s="30" t="s">
        <v>4230</v>
      </c>
      <c r="H3550" s="30" t="s">
        <v>587</v>
      </c>
      <c r="I3550" s="30">
        <v>1</v>
      </c>
      <c r="J3550" s="30">
        <v>0</v>
      </c>
      <c r="K3550" s="30">
        <v>0</v>
      </c>
      <c r="L3550" s="30">
        <v>0</v>
      </c>
      <c r="M3550" s="30" t="s">
        <v>1208</v>
      </c>
      <c r="N3550" s="30" t="s">
        <v>589</v>
      </c>
      <c r="O3550" s="22">
        <v>0</v>
      </c>
      <c r="P3550" s="22">
        <v>1</v>
      </c>
      <c r="Q3550" s="22">
        <v>0</v>
      </c>
      <c r="R3550">
        <f>IFERROR(IF(I3550=1,VLOOKUP(F3550,Lookup!$A$2:$B$15,2,FALSE),0),0.5)</f>
        <v>2.5</v>
      </c>
      <c r="S3550">
        <f>IF(K3550=1,1,IFERROR(IF(H3550="pass",VLOOKUP(F3550,[1]Lookup!$D$2:$E$26,2,FALSE),0),1.6))</f>
        <v>0</v>
      </c>
      <c r="T3550" s="6">
        <v>0</v>
      </c>
      <c r="U3550" s="6">
        <f t="shared" si="55"/>
        <v>2.5</v>
      </c>
      <c r="V3550" t="s">
        <v>369</v>
      </c>
    </row>
    <row r="3551" spans="1:22" hidden="1">
      <c r="A3551">
        <v>1358</v>
      </c>
      <c r="B3551" s="30">
        <v>2</v>
      </c>
      <c r="C3551" s="30" t="s">
        <v>12</v>
      </c>
      <c r="D3551" s="30" t="s">
        <v>23</v>
      </c>
      <c r="E3551" s="30">
        <v>51</v>
      </c>
      <c r="F3551" s="30">
        <v>49</v>
      </c>
      <c r="G3551" s="30" t="s">
        <v>4232</v>
      </c>
      <c r="H3551" s="30" t="s">
        <v>587</v>
      </c>
      <c r="I3551" s="30">
        <v>1</v>
      </c>
      <c r="J3551" s="30">
        <v>0</v>
      </c>
      <c r="K3551" s="30">
        <v>0</v>
      </c>
      <c r="L3551" s="30">
        <v>0</v>
      </c>
      <c r="M3551" s="30" t="s">
        <v>2097</v>
      </c>
      <c r="N3551" s="30" t="s">
        <v>589</v>
      </c>
      <c r="O3551" s="22">
        <v>0</v>
      </c>
      <c r="P3551" s="22">
        <v>1</v>
      </c>
      <c r="Q3551" s="22">
        <v>0</v>
      </c>
      <c r="R3551">
        <f>IFERROR(IF(I3551=1,VLOOKUP(F3551,Lookup!$A$2:$B$15,2,FALSE),0),0.5)</f>
        <v>0.5</v>
      </c>
      <c r="S3551">
        <f>IF(K3551=1,1,IFERROR(IF(H3551="pass",VLOOKUP(F3551,[1]Lookup!$D$2:$E$26,2,FALSE),0),1.6))</f>
        <v>0</v>
      </c>
      <c r="T3551" s="6">
        <v>0</v>
      </c>
      <c r="U3551" s="6">
        <f t="shared" si="55"/>
        <v>0.5</v>
      </c>
      <c r="V3551" t="s">
        <v>538</v>
      </c>
    </row>
    <row r="3552" spans="1:22" hidden="1">
      <c r="A3552">
        <v>1359</v>
      </c>
      <c r="B3552" s="30">
        <v>2</v>
      </c>
      <c r="C3552" s="30" t="s">
        <v>12</v>
      </c>
      <c r="D3552" s="30" t="s">
        <v>23</v>
      </c>
      <c r="E3552" s="30">
        <v>34</v>
      </c>
      <c r="F3552" s="30">
        <v>66</v>
      </c>
      <c r="G3552" s="30" t="s">
        <v>4233</v>
      </c>
      <c r="H3552" s="30" t="s">
        <v>587</v>
      </c>
      <c r="I3552" s="30">
        <v>1</v>
      </c>
      <c r="J3552" s="30">
        <v>0</v>
      </c>
      <c r="K3552" s="30">
        <v>0</v>
      </c>
      <c r="L3552" s="30">
        <v>0</v>
      </c>
      <c r="M3552" s="30" t="s">
        <v>2097</v>
      </c>
      <c r="N3552" s="30" t="s">
        <v>589</v>
      </c>
      <c r="O3552" s="22">
        <v>0</v>
      </c>
      <c r="P3552" s="22">
        <v>1</v>
      </c>
      <c r="Q3552" s="22">
        <v>0</v>
      </c>
      <c r="R3552">
        <f>IFERROR(IF(I3552=1,VLOOKUP(F3552,Lookup!$A$2:$B$15,2,FALSE),0),0.5)</f>
        <v>0.5</v>
      </c>
      <c r="S3552">
        <f>IF(K3552=1,1,IFERROR(IF(H3552="pass",VLOOKUP(F3552,[1]Lookup!$D$2:$E$26,2,FALSE),0),1.6))</f>
        <v>0</v>
      </c>
      <c r="T3552" s="6">
        <v>0</v>
      </c>
      <c r="U3552" s="6">
        <f t="shared" si="55"/>
        <v>0.5</v>
      </c>
      <c r="V3552" t="s">
        <v>538</v>
      </c>
    </row>
    <row r="3553" spans="1:22" hidden="1">
      <c r="A3553">
        <v>1360</v>
      </c>
      <c r="B3553" s="30">
        <v>2</v>
      </c>
      <c r="C3553" s="30" t="s">
        <v>12</v>
      </c>
      <c r="D3553" s="30" t="s">
        <v>23</v>
      </c>
      <c r="E3553" s="30">
        <v>29</v>
      </c>
      <c r="F3553" s="30">
        <v>71</v>
      </c>
      <c r="G3553" s="30" t="s">
        <v>4234</v>
      </c>
      <c r="H3553" s="30" t="s">
        <v>587</v>
      </c>
      <c r="I3553" s="30">
        <v>1</v>
      </c>
      <c r="J3553" s="30">
        <v>0</v>
      </c>
      <c r="K3553" s="30">
        <v>0</v>
      </c>
      <c r="L3553" s="30">
        <v>0</v>
      </c>
      <c r="M3553" s="30" t="s">
        <v>1208</v>
      </c>
      <c r="N3553" s="30" t="s">
        <v>589</v>
      </c>
      <c r="O3553" s="22">
        <v>0</v>
      </c>
      <c r="P3553" s="22">
        <v>1</v>
      </c>
      <c r="Q3553" s="22">
        <v>0</v>
      </c>
      <c r="R3553">
        <f>IFERROR(IF(I3553=1,VLOOKUP(F3553,Lookup!$A$2:$B$15,2,FALSE),0),0.5)</f>
        <v>0.5</v>
      </c>
      <c r="S3553">
        <f>IF(K3553=1,1,IFERROR(IF(H3553="pass",VLOOKUP(F3553,[1]Lookup!$D$2:$E$26,2,FALSE),0),1.6))</f>
        <v>0</v>
      </c>
      <c r="T3553" s="6">
        <v>0</v>
      </c>
      <c r="U3553" s="6">
        <f t="shared" si="55"/>
        <v>0.5</v>
      </c>
      <c r="V3553" t="s">
        <v>369</v>
      </c>
    </row>
    <row r="3554" spans="1:22" hidden="1">
      <c r="A3554">
        <v>1363</v>
      </c>
      <c r="B3554" s="30">
        <v>2</v>
      </c>
      <c r="C3554" s="30" t="s">
        <v>23</v>
      </c>
      <c r="D3554" s="30" t="s">
        <v>12</v>
      </c>
      <c r="E3554" s="30">
        <v>62</v>
      </c>
      <c r="F3554" s="30">
        <v>38</v>
      </c>
      <c r="G3554" s="30" t="s">
        <v>4237</v>
      </c>
      <c r="H3554" s="30" t="s">
        <v>587</v>
      </c>
      <c r="I3554" s="30">
        <v>1</v>
      </c>
      <c r="J3554" s="30">
        <v>0</v>
      </c>
      <c r="K3554" s="30">
        <v>0</v>
      </c>
      <c r="L3554" s="30">
        <v>0</v>
      </c>
      <c r="M3554" s="30" t="s">
        <v>609</v>
      </c>
      <c r="N3554" s="30" t="s">
        <v>589</v>
      </c>
      <c r="O3554" s="22">
        <v>0</v>
      </c>
      <c r="P3554" s="22">
        <v>1</v>
      </c>
      <c r="Q3554" s="22">
        <v>0</v>
      </c>
      <c r="R3554">
        <f>IFERROR(IF(I3554=1,VLOOKUP(F3554,Lookup!$A$2:$B$15,2,FALSE),0),0.5)</f>
        <v>0.5</v>
      </c>
      <c r="S3554">
        <f>IF(K3554=1,1,IFERROR(IF(H3554="pass",VLOOKUP(F3554,[1]Lookup!$D$2:$E$26,2,FALSE),0),1.6))</f>
        <v>0</v>
      </c>
      <c r="T3554" s="6">
        <v>0</v>
      </c>
      <c r="U3554" s="6">
        <f t="shared" si="55"/>
        <v>0.5</v>
      </c>
      <c r="V3554" t="s">
        <v>72</v>
      </c>
    </row>
    <row r="3555" spans="1:22" hidden="1">
      <c r="A3555">
        <v>1366</v>
      </c>
      <c r="B3555" s="30">
        <v>2</v>
      </c>
      <c r="C3555" s="30" t="s">
        <v>12</v>
      </c>
      <c r="D3555" s="30" t="s">
        <v>23</v>
      </c>
      <c r="E3555" s="30">
        <v>83</v>
      </c>
      <c r="F3555" s="30">
        <v>17</v>
      </c>
      <c r="G3555" s="30" t="s">
        <v>4240</v>
      </c>
      <c r="H3555" s="30" t="s">
        <v>2866</v>
      </c>
      <c r="I3555" s="30">
        <v>1</v>
      </c>
      <c r="J3555" s="30">
        <v>0</v>
      </c>
      <c r="K3555" s="30">
        <v>0</v>
      </c>
      <c r="L3555" s="30">
        <v>0</v>
      </c>
      <c r="M3555" s="30" t="s">
        <v>2103</v>
      </c>
      <c r="N3555" s="30" t="s">
        <v>589</v>
      </c>
      <c r="O3555" s="22">
        <v>0</v>
      </c>
      <c r="P3555" s="22">
        <v>1</v>
      </c>
      <c r="Q3555" s="22">
        <v>0</v>
      </c>
      <c r="R3555">
        <f>IFERROR(IF(I3555=1,VLOOKUP(F3555,Lookup!$A$2:$B$15,2,FALSE),0),0.5)</f>
        <v>0.5</v>
      </c>
      <c r="S3555">
        <f>IF(K3555=1,1,IFERROR(IF(H3555="pass",VLOOKUP(F3555,[1]Lookup!$D$2:$E$26,2,FALSE),0),1.6))</f>
        <v>0</v>
      </c>
      <c r="T3555" s="6">
        <v>0</v>
      </c>
      <c r="U3555" s="6">
        <f t="shared" si="55"/>
        <v>0.5</v>
      </c>
      <c r="V3555" t="s">
        <v>585</v>
      </c>
    </row>
    <row r="3556" spans="1:22" hidden="1">
      <c r="A3556">
        <v>1368</v>
      </c>
      <c r="B3556" s="30">
        <v>2</v>
      </c>
      <c r="C3556" s="30" t="s">
        <v>12</v>
      </c>
      <c r="D3556" s="30" t="s">
        <v>23</v>
      </c>
      <c r="E3556" s="30">
        <v>80</v>
      </c>
      <c r="F3556" s="30">
        <v>20</v>
      </c>
      <c r="G3556" s="30" t="s">
        <v>4242</v>
      </c>
      <c r="H3556" s="30" t="s">
        <v>587</v>
      </c>
      <c r="I3556" s="30">
        <v>1</v>
      </c>
      <c r="J3556" s="30">
        <v>0</v>
      </c>
      <c r="K3556" s="30">
        <v>0</v>
      </c>
      <c r="L3556" s="30">
        <v>0</v>
      </c>
      <c r="M3556" s="30" t="s">
        <v>2103</v>
      </c>
      <c r="N3556" s="30" t="s">
        <v>589</v>
      </c>
      <c r="O3556" s="22">
        <v>0</v>
      </c>
      <c r="P3556" s="22">
        <v>1</v>
      </c>
      <c r="Q3556" s="22">
        <v>0</v>
      </c>
      <c r="R3556">
        <f>IFERROR(IF(I3556=1,VLOOKUP(F3556,Lookup!$A$2:$B$15,2,FALSE),0),0.5)</f>
        <v>0.5</v>
      </c>
      <c r="S3556">
        <f>IF(K3556=1,1,IFERROR(IF(H3556="pass",VLOOKUP(F3556,[1]Lookup!$D$2:$E$26,2,FALSE),0),1.6))</f>
        <v>0</v>
      </c>
      <c r="T3556" s="6">
        <v>0</v>
      </c>
      <c r="U3556" s="6">
        <f t="shared" si="55"/>
        <v>0.5</v>
      </c>
      <c r="V3556" t="s">
        <v>585</v>
      </c>
    </row>
    <row r="3557" spans="1:22" hidden="1">
      <c r="A3557">
        <v>1370</v>
      </c>
      <c r="B3557" s="30">
        <v>2</v>
      </c>
      <c r="C3557" s="30" t="s">
        <v>23</v>
      </c>
      <c r="D3557" s="30" t="s">
        <v>12</v>
      </c>
      <c r="E3557" s="30">
        <v>69</v>
      </c>
      <c r="F3557" s="30">
        <v>31</v>
      </c>
      <c r="G3557" s="30" t="s">
        <v>4244</v>
      </c>
      <c r="H3557" s="30" t="s">
        <v>587</v>
      </c>
      <c r="I3557" s="30">
        <v>1</v>
      </c>
      <c r="J3557" s="30">
        <v>0</v>
      </c>
      <c r="K3557" s="30">
        <v>0</v>
      </c>
      <c r="L3557" s="30">
        <v>0</v>
      </c>
      <c r="M3557" s="30" t="s">
        <v>609</v>
      </c>
      <c r="N3557" s="30" t="s">
        <v>589</v>
      </c>
      <c r="O3557" s="22">
        <v>0</v>
      </c>
      <c r="P3557" s="22">
        <v>1</v>
      </c>
      <c r="Q3557" s="22">
        <v>0</v>
      </c>
      <c r="R3557">
        <f>IFERROR(IF(I3557=1,VLOOKUP(F3557,Lookup!$A$2:$B$15,2,FALSE),0),0.5)</f>
        <v>0.5</v>
      </c>
      <c r="S3557">
        <f>IF(K3557=1,1,IFERROR(IF(H3557="pass",VLOOKUP(F3557,[1]Lookup!$D$2:$E$26,2,FALSE),0),1.6))</f>
        <v>0</v>
      </c>
      <c r="T3557" s="6">
        <v>0</v>
      </c>
      <c r="U3557" s="6">
        <f t="shared" si="55"/>
        <v>0.5</v>
      </c>
      <c r="V3557" t="s">
        <v>72</v>
      </c>
    </row>
    <row r="3558" spans="1:22" hidden="1">
      <c r="A3558">
        <v>1371</v>
      </c>
      <c r="B3558" s="30">
        <v>2</v>
      </c>
      <c r="C3558" s="30" t="s">
        <v>23</v>
      </c>
      <c r="D3558" s="30" t="s">
        <v>12</v>
      </c>
      <c r="E3558" s="30">
        <v>65</v>
      </c>
      <c r="F3558" s="30">
        <v>35</v>
      </c>
      <c r="G3558" s="30" t="s">
        <v>4245</v>
      </c>
      <c r="H3558" s="30" t="s">
        <v>587</v>
      </c>
      <c r="I3558" s="30">
        <v>1</v>
      </c>
      <c r="J3558" s="30">
        <v>0</v>
      </c>
      <c r="K3558" s="30">
        <v>0</v>
      </c>
      <c r="L3558" s="30">
        <v>0</v>
      </c>
      <c r="M3558" s="30" t="s">
        <v>1820</v>
      </c>
      <c r="N3558" s="30" t="s">
        <v>589</v>
      </c>
      <c r="O3558" s="22">
        <v>0</v>
      </c>
      <c r="P3558" s="22">
        <v>1</v>
      </c>
      <c r="Q3558" s="22">
        <v>0</v>
      </c>
      <c r="R3558">
        <f>IFERROR(IF(I3558=1,VLOOKUP(F3558,Lookup!$A$2:$B$15,2,FALSE),0),0.5)</f>
        <v>0.5</v>
      </c>
      <c r="S3558">
        <f>IF(K3558=1,1,IFERROR(IF(H3558="pass",VLOOKUP(F3558,[1]Lookup!$D$2:$E$26,2,FALSE),0),1.6))</f>
        <v>0</v>
      </c>
      <c r="T3558" s="6">
        <v>0</v>
      </c>
      <c r="U3558" s="6">
        <f t="shared" si="55"/>
        <v>0.5</v>
      </c>
      <c r="V3558" t="s">
        <v>125</v>
      </c>
    </row>
    <row r="3559" spans="1:22" hidden="1">
      <c r="A3559">
        <v>1377</v>
      </c>
      <c r="B3559" s="30">
        <v>2</v>
      </c>
      <c r="C3559" s="30" t="s">
        <v>12</v>
      </c>
      <c r="D3559" s="30" t="s">
        <v>23</v>
      </c>
      <c r="E3559" s="30">
        <v>75</v>
      </c>
      <c r="F3559" s="30">
        <v>25</v>
      </c>
      <c r="G3559" s="30" t="s">
        <v>4251</v>
      </c>
      <c r="H3559" s="30" t="s">
        <v>2965</v>
      </c>
      <c r="I3559" s="30">
        <v>0</v>
      </c>
      <c r="J3559" s="30">
        <v>0</v>
      </c>
      <c r="K3559" s="30">
        <v>0</v>
      </c>
      <c r="L3559" s="30">
        <v>0</v>
      </c>
      <c r="M3559" s="30" t="s">
        <v>2195</v>
      </c>
      <c r="N3559" s="30" t="s">
        <v>589</v>
      </c>
      <c r="O3559" s="22">
        <v>0</v>
      </c>
      <c r="P3559" s="22">
        <v>0</v>
      </c>
      <c r="Q3559" s="22">
        <v>0</v>
      </c>
      <c r="R3559">
        <f>IFERROR(IF(I3559=1,VLOOKUP(F3559,Lookup!$A$2:$B$15,2,FALSE),0),0.5)</f>
        <v>0</v>
      </c>
      <c r="S3559">
        <f>IF(K3559=1,1,IFERROR(IF(H3559="pass",VLOOKUP(F3559,[1]Lookup!$D$2:$E$26,2,FALSE),0),1.6))</f>
        <v>0</v>
      </c>
      <c r="T3559" s="6">
        <v>0</v>
      </c>
      <c r="U3559" s="6">
        <f t="shared" si="55"/>
        <v>0</v>
      </c>
      <c r="V3559" t="s">
        <v>548</v>
      </c>
    </row>
    <row r="3560" spans="1:22" hidden="1">
      <c r="A3560">
        <v>1379</v>
      </c>
      <c r="B3560" s="30">
        <v>2</v>
      </c>
      <c r="C3560" s="30" t="s">
        <v>12</v>
      </c>
      <c r="D3560" s="30" t="s">
        <v>23</v>
      </c>
      <c r="E3560" s="30">
        <v>69</v>
      </c>
      <c r="F3560" s="30">
        <v>31</v>
      </c>
      <c r="G3560" s="30" t="s">
        <v>4253</v>
      </c>
      <c r="H3560" s="30" t="s">
        <v>587</v>
      </c>
      <c r="I3560" s="30">
        <v>1</v>
      </c>
      <c r="J3560" s="30">
        <v>0</v>
      </c>
      <c r="K3560" s="30">
        <v>0</v>
      </c>
      <c r="L3560" s="30">
        <v>0</v>
      </c>
      <c r="M3560" s="30" t="s">
        <v>1208</v>
      </c>
      <c r="N3560" s="30" t="s">
        <v>589</v>
      </c>
      <c r="O3560" s="22">
        <v>0</v>
      </c>
      <c r="P3560" s="22">
        <v>1</v>
      </c>
      <c r="Q3560" s="22">
        <v>0</v>
      </c>
      <c r="R3560">
        <f>IFERROR(IF(I3560=1,VLOOKUP(F3560,Lookup!$A$2:$B$15,2,FALSE),0),0.5)</f>
        <v>0.5</v>
      </c>
      <c r="S3560">
        <f>IF(K3560=1,1,IFERROR(IF(H3560="pass",VLOOKUP(F3560,[1]Lookup!$D$2:$E$26,2,FALSE),0),1.6))</f>
        <v>0</v>
      </c>
      <c r="T3560" s="6">
        <v>0</v>
      </c>
      <c r="U3560" s="6">
        <f t="shared" si="55"/>
        <v>0.5</v>
      </c>
      <c r="V3560" t="s">
        <v>369</v>
      </c>
    </row>
    <row r="3561" spans="1:22" hidden="1">
      <c r="A3561">
        <v>1381</v>
      </c>
      <c r="B3561" s="30">
        <v>2</v>
      </c>
      <c r="C3561" s="30" t="s">
        <v>12</v>
      </c>
      <c r="D3561" s="30" t="s">
        <v>23</v>
      </c>
      <c r="E3561" s="30">
        <v>65</v>
      </c>
      <c r="F3561" s="30">
        <v>35</v>
      </c>
      <c r="G3561" s="30" t="s">
        <v>4255</v>
      </c>
      <c r="H3561" s="30" t="s">
        <v>587</v>
      </c>
      <c r="I3561" s="30">
        <v>1</v>
      </c>
      <c r="J3561" s="30">
        <v>0</v>
      </c>
      <c r="K3561" s="30">
        <v>0</v>
      </c>
      <c r="L3561" s="30">
        <v>0</v>
      </c>
      <c r="M3561" s="30" t="s">
        <v>1208</v>
      </c>
      <c r="N3561" s="30" t="s">
        <v>589</v>
      </c>
      <c r="O3561" s="22">
        <v>0</v>
      </c>
      <c r="P3561" s="22">
        <v>1</v>
      </c>
      <c r="Q3561" s="22">
        <v>0</v>
      </c>
      <c r="R3561">
        <f>IFERROR(IF(I3561=1,VLOOKUP(F3561,Lookup!$A$2:$B$15,2,FALSE),0),0.5)</f>
        <v>0.5</v>
      </c>
      <c r="S3561">
        <f>IF(K3561=1,1,IFERROR(IF(H3561="pass",VLOOKUP(F3561,[1]Lookup!$D$2:$E$26,2,FALSE),0),1.6))</f>
        <v>0</v>
      </c>
      <c r="T3561" s="6">
        <v>0</v>
      </c>
      <c r="U3561" s="6">
        <f t="shared" si="55"/>
        <v>0.5</v>
      </c>
      <c r="V3561" t="s">
        <v>369</v>
      </c>
    </row>
    <row r="3562" spans="1:22" hidden="1">
      <c r="A3562">
        <v>1382</v>
      </c>
      <c r="B3562" s="30">
        <v>2</v>
      </c>
      <c r="C3562" s="30" t="s">
        <v>12</v>
      </c>
      <c r="D3562" s="30" t="s">
        <v>23</v>
      </c>
      <c r="E3562" s="30">
        <v>73</v>
      </c>
      <c r="F3562" s="30">
        <v>27</v>
      </c>
      <c r="G3562" s="30" t="s">
        <v>4256</v>
      </c>
      <c r="H3562" s="30" t="s">
        <v>587</v>
      </c>
      <c r="I3562" s="30">
        <v>0</v>
      </c>
      <c r="J3562" s="30">
        <v>1</v>
      </c>
      <c r="K3562" s="30">
        <v>0</v>
      </c>
      <c r="L3562" s="30">
        <v>0</v>
      </c>
      <c r="M3562" s="30" t="s">
        <v>2195</v>
      </c>
      <c r="N3562" s="30" t="s">
        <v>589</v>
      </c>
      <c r="O3562" s="22">
        <v>0</v>
      </c>
      <c r="P3562" s="22">
        <v>0</v>
      </c>
      <c r="Q3562" s="22">
        <v>0</v>
      </c>
      <c r="R3562">
        <f>IFERROR(IF(I3562=1,VLOOKUP(F3562,Lookup!$A$2:$B$15,2,FALSE),0),0.5)</f>
        <v>0</v>
      </c>
      <c r="S3562">
        <f>IF(K3562=1,1,IFERROR(IF(H3562="pass",VLOOKUP(F3562,[1]Lookup!$D$2:$E$26,2,FALSE),0),1.6))</f>
        <v>0</v>
      </c>
      <c r="T3562" s="6">
        <v>0</v>
      </c>
      <c r="U3562" s="6">
        <f t="shared" si="55"/>
        <v>0</v>
      </c>
      <c r="V3562" t="s">
        <v>548</v>
      </c>
    </row>
    <row r="3563" spans="1:22" hidden="1">
      <c r="A3563">
        <v>1383</v>
      </c>
      <c r="B3563" s="30">
        <v>2</v>
      </c>
      <c r="C3563" s="30" t="s">
        <v>12</v>
      </c>
      <c r="D3563" s="30" t="s">
        <v>23</v>
      </c>
      <c r="E3563" s="30">
        <v>58</v>
      </c>
      <c r="F3563" s="30">
        <v>42</v>
      </c>
      <c r="G3563" s="30" t="s">
        <v>4257</v>
      </c>
      <c r="H3563" s="30" t="s">
        <v>587</v>
      </c>
      <c r="I3563" s="30">
        <v>1</v>
      </c>
      <c r="J3563" s="30">
        <v>0</v>
      </c>
      <c r="K3563" s="30">
        <v>0</v>
      </c>
      <c r="L3563" s="30">
        <v>0</v>
      </c>
      <c r="M3563" s="30" t="s">
        <v>2103</v>
      </c>
      <c r="N3563" s="30" t="s">
        <v>589</v>
      </c>
      <c r="O3563" s="22">
        <v>0</v>
      </c>
      <c r="P3563" s="22">
        <v>1</v>
      </c>
      <c r="Q3563" s="22">
        <v>0</v>
      </c>
      <c r="R3563">
        <f>IFERROR(IF(I3563=1,VLOOKUP(F3563,Lookup!$A$2:$B$15,2,FALSE),0),0.5)</f>
        <v>0.5</v>
      </c>
      <c r="S3563">
        <f>IF(K3563=1,1,IFERROR(IF(H3563="pass",VLOOKUP(F3563,[1]Lookup!$D$2:$E$26,2,FALSE),0),1.6))</f>
        <v>0</v>
      </c>
      <c r="T3563" s="6">
        <v>0</v>
      </c>
      <c r="U3563" s="6">
        <f t="shared" si="55"/>
        <v>0.5</v>
      </c>
      <c r="V3563" t="s">
        <v>585</v>
      </c>
    </row>
    <row r="3564" spans="1:22" hidden="1">
      <c r="A3564">
        <v>1384</v>
      </c>
      <c r="B3564" s="30">
        <v>2</v>
      </c>
      <c r="C3564" s="30" t="s">
        <v>12</v>
      </c>
      <c r="D3564" s="30" t="s">
        <v>23</v>
      </c>
      <c r="E3564" s="30">
        <v>61</v>
      </c>
      <c r="F3564" s="30">
        <v>39</v>
      </c>
      <c r="G3564" s="30" t="s">
        <v>4258</v>
      </c>
      <c r="H3564" s="30" t="s">
        <v>2866</v>
      </c>
      <c r="I3564" s="30">
        <v>0</v>
      </c>
      <c r="J3564" s="30">
        <v>1</v>
      </c>
      <c r="K3564" s="30">
        <v>0</v>
      </c>
      <c r="L3564" s="30">
        <v>0</v>
      </c>
      <c r="M3564" s="30" t="s">
        <v>2125</v>
      </c>
      <c r="N3564" s="30">
        <v>10</v>
      </c>
      <c r="O3564" s="22">
        <v>10</v>
      </c>
      <c r="P3564" s="22">
        <v>0</v>
      </c>
      <c r="Q3564" s="22">
        <v>0</v>
      </c>
      <c r="R3564">
        <f>IFERROR(IF(I3564=1,VLOOKUP(F3564,Lookup!$A$2:$B$15,2,FALSE),0),0.5)</f>
        <v>0</v>
      </c>
      <c r="S3564">
        <f>IF(K3564=1,1,IFERROR(IF(H3564="pass",VLOOKUP(F3564,[1]Lookup!$D$2:$E$26,2,FALSE),0),1.6))</f>
        <v>0</v>
      </c>
      <c r="T3564" s="6">
        <v>1.7750000000000001</v>
      </c>
      <c r="U3564" s="6">
        <f t="shared" si="55"/>
        <v>1.7750000000000001</v>
      </c>
      <c r="V3564" t="s">
        <v>479</v>
      </c>
    </row>
    <row r="3565" spans="1:22" hidden="1">
      <c r="A3565">
        <v>1387</v>
      </c>
      <c r="B3565" s="30">
        <v>2</v>
      </c>
      <c r="C3565" s="30" t="s">
        <v>23</v>
      </c>
      <c r="D3565" s="30" t="s">
        <v>12</v>
      </c>
      <c r="E3565" s="30">
        <v>26</v>
      </c>
      <c r="F3565" s="30">
        <v>74</v>
      </c>
      <c r="G3565" s="30" t="s">
        <v>4261</v>
      </c>
      <c r="H3565" s="30" t="s">
        <v>587</v>
      </c>
      <c r="I3565" s="30">
        <v>1</v>
      </c>
      <c r="J3565" s="30">
        <v>0</v>
      </c>
      <c r="K3565" s="30">
        <v>0</v>
      </c>
      <c r="L3565" s="30">
        <v>0</v>
      </c>
      <c r="M3565" s="30" t="s">
        <v>609</v>
      </c>
      <c r="N3565" s="30" t="s">
        <v>589</v>
      </c>
      <c r="O3565" s="22">
        <v>0</v>
      </c>
      <c r="P3565" s="22">
        <v>1</v>
      </c>
      <c r="Q3565" s="22">
        <v>0</v>
      </c>
      <c r="R3565">
        <f>IFERROR(IF(I3565=1,VLOOKUP(F3565,Lookup!$A$2:$B$15,2,FALSE),0),0.5)</f>
        <v>0.5</v>
      </c>
      <c r="S3565">
        <f>IF(K3565=1,1,IFERROR(IF(H3565="pass",VLOOKUP(F3565,[1]Lookup!$D$2:$E$26,2,FALSE),0),1.6))</f>
        <v>0</v>
      </c>
      <c r="T3565" s="6">
        <v>0</v>
      </c>
      <c r="U3565" s="6">
        <f t="shared" si="55"/>
        <v>0.5</v>
      </c>
      <c r="V3565" t="s">
        <v>72</v>
      </c>
    </row>
    <row r="3566" spans="1:22" hidden="1">
      <c r="A3566">
        <v>1388</v>
      </c>
      <c r="B3566" s="30">
        <v>2</v>
      </c>
      <c r="C3566" s="30" t="s">
        <v>12</v>
      </c>
      <c r="D3566" s="30" t="s">
        <v>23</v>
      </c>
      <c r="E3566" s="30">
        <v>90</v>
      </c>
      <c r="F3566" s="30">
        <v>10</v>
      </c>
      <c r="G3566" s="30" t="s">
        <v>4262</v>
      </c>
      <c r="H3566" s="30" t="s">
        <v>587</v>
      </c>
      <c r="I3566" s="30">
        <v>1</v>
      </c>
      <c r="J3566" s="30">
        <v>0</v>
      </c>
      <c r="K3566" s="30">
        <v>0</v>
      </c>
      <c r="L3566" s="30">
        <v>0</v>
      </c>
      <c r="M3566" s="30" t="s">
        <v>2097</v>
      </c>
      <c r="N3566" s="30" t="s">
        <v>589</v>
      </c>
      <c r="O3566" s="22">
        <v>0</v>
      </c>
      <c r="P3566" s="22">
        <v>1</v>
      </c>
      <c r="Q3566" s="22">
        <v>0</v>
      </c>
      <c r="R3566">
        <f>IFERROR(IF(I3566=1,VLOOKUP(F3566,Lookup!$A$2:$B$15,2,FALSE),0),0.5)</f>
        <v>0.5</v>
      </c>
      <c r="S3566">
        <f>IF(K3566=1,1,IFERROR(IF(H3566="pass",VLOOKUP(F3566,[1]Lookup!$D$2:$E$26,2,FALSE),0),1.6))</f>
        <v>0</v>
      </c>
      <c r="T3566" s="6">
        <v>0</v>
      </c>
      <c r="U3566" s="6">
        <f t="shared" si="55"/>
        <v>0.5</v>
      </c>
      <c r="V3566" t="s">
        <v>538</v>
      </c>
    </row>
    <row r="3567" spans="1:22" hidden="1">
      <c r="A3567">
        <v>1389</v>
      </c>
      <c r="B3567" s="30">
        <v>2</v>
      </c>
      <c r="C3567" s="30" t="s">
        <v>12</v>
      </c>
      <c r="D3567" s="30" t="s">
        <v>23</v>
      </c>
      <c r="E3567" s="30">
        <v>86</v>
      </c>
      <c r="F3567" s="30">
        <v>14</v>
      </c>
      <c r="G3567" s="30" t="s">
        <v>4263</v>
      </c>
      <c r="H3567" s="30" t="s">
        <v>587</v>
      </c>
      <c r="I3567" s="30">
        <v>1</v>
      </c>
      <c r="J3567" s="30">
        <v>0</v>
      </c>
      <c r="K3567" s="30">
        <v>0</v>
      </c>
      <c r="L3567" s="30">
        <v>0</v>
      </c>
      <c r="M3567" s="30" t="s">
        <v>2097</v>
      </c>
      <c r="N3567" s="30" t="s">
        <v>589</v>
      </c>
      <c r="O3567" s="22">
        <v>0</v>
      </c>
      <c r="P3567" s="22">
        <v>1</v>
      </c>
      <c r="Q3567" s="22">
        <v>0</v>
      </c>
      <c r="R3567">
        <f>IFERROR(IF(I3567=1,VLOOKUP(F3567,Lookup!$A$2:$B$15,2,FALSE),0),0.5)</f>
        <v>0.5</v>
      </c>
      <c r="S3567">
        <f>IF(K3567=1,1,IFERROR(IF(H3567="pass",VLOOKUP(F3567,[1]Lookup!$D$2:$E$26,2,FALSE),0),1.6))</f>
        <v>0</v>
      </c>
      <c r="T3567" s="6">
        <v>0</v>
      </c>
      <c r="U3567" s="6">
        <f t="shared" si="55"/>
        <v>0.5</v>
      </c>
      <c r="V3567" t="s">
        <v>538</v>
      </c>
    </row>
    <row r="3568" spans="1:22" hidden="1">
      <c r="A3568">
        <v>1390</v>
      </c>
      <c r="B3568" s="30">
        <v>2</v>
      </c>
      <c r="C3568" s="30" t="s">
        <v>12</v>
      </c>
      <c r="D3568" s="30" t="s">
        <v>23</v>
      </c>
      <c r="E3568" s="30">
        <v>88</v>
      </c>
      <c r="F3568" s="30">
        <v>12</v>
      </c>
      <c r="G3568" s="30" t="s">
        <v>4264</v>
      </c>
      <c r="H3568" s="30" t="s">
        <v>587</v>
      </c>
      <c r="I3568" s="30">
        <v>0</v>
      </c>
      <c r="J3568" s="30">
        <v>1</v>
      </c>
      <c r="K3568" s="30">
        <v>0</v>
      </c>
      <c r="L3568" s="30">
        <v>0</v>
      </c>
      <c r="M3568" s="30" t="s">
        <v>2195</v>
      </c>
      <c r="N3568" s="30" t="s">
        <v>589</v>
      </c>
      <c r="O3568" s="22">
        <v>0</v>
      </c>
      <c r="P3568" s="22">
        <v>0</v>
      </c>
      <c r="Q3568" s="22">
        <v>0</v>
      </c>
      <c r="R3568">
        <f>IFERROR(IF(I3568=1,VLOOKUP(F3568,Lookup!$A$2:$B$15,2,FALSE),0),0.5)</f>
        <v>0</v>
      </c>
      <c r="S3568">
        <f>IF(K3568=1,1,IFERROR(IF(H3568="pass",VLOOKUP(F3568,[1]Lookup!$D$2:$E$26,2,FALSE),0),1.6))</f>
        <v>0</v>
      </c>
      <c r="T3568" s="6">
        <v>0</v>
      </c>
      <c r="U3568" s="6">
        <f t="shared" si="55"/>
        <v>0</v>
      </c>
      <c r="V3568" t="s">
        <v>548</v>
      </c>
    </row>
    <row r="3569" spans="1:22" hidden="1">
      <c r="A3569">
        <v>1392</v>
      </c>
      <c r="B3569" s="30">
        <v>2</v>
      </c>
      <c r="C3569" s="30" t="s">
        <v>12</v>
      </c>
      <c r="D3569" s="30" t="s">
        <v>23</v>
      </c>
      <c r="E3569" s="30">
        <v>70</v>
      </c>
      <c r="F3569" s="30">
        <v>30</v>
      </c>
      <c r="G3569" s="30" t="s">
        <v>4266</v>
      </c>
      <c r="H3569" s="30" t="s">
        <v>587</v>
      </c>
      <c r="I3569" s="30">
        <v>1</v>
      </c>
      <c r="J3569" s="30">
        <v>0</v>
      </c>
      <c r="K3569" s="30">
        <v>0</v>
      </c>
      <c r="L3569" s="30">
        <v>0</v>
      </c>
      <c r="M3569" s="30" t="s">
        <v>1208</v>
      </c>
      <c r="N3569" s="30" t="s">
        <v>589</v>
      </c>
      <c r="O3569" s="22">
        <v>0</v>
      </c>
      <c r="P3569" s="22">
        <v>1</v>
      </c>
      <c r="Q3569" s="22">
        <v>0</v>
      </c>
      <c r="R3569">
        <f>IFERROR(IF(I3569=1,VLOOKUP(F3569,Lookup!$A$2:$B$15,2,FALSE),0),0.5)</f>
        <v>0.5</v>
      </c>
      <c r="S3569">
        <f>IF(K3569=1,1,IFERROR(IF(H3569="pass",VLOOKUP(F3569,[1]Lookup!$D$2:$E$26,2,FALSE),0),1.6))</f>
        <v>0</v>
      </c>
      <c r="T3569" s="6">
        <v>0</v>
      </c>
      <c r="U3569" s="6">
        <f t="shared" si="55"/>
        <v>0.5</v>
      </c>
      <c r="V3569" t="s">
        <v>369</v>
      </c>
    </row>
    <row r="3570" spans="1:22" hidden="1">
      <c r="A3570">
        <v>1393</v>
      </c>
      <c r="B3570" s="30">
        <v>2</v>
      </c>
      <c r="C3570" s="30" t="s">
        <v>12</v>
      </c>
      <c r="D3570" s="30" t="s">
        <v>23</v>
      </c>
      <c r="E3570" s="30">
        <v>53</v>
      </c>
      <c r="F3570" s="30">
        <v>47</v>
      </c>
      <c r="G3570" s="30" t="s">
        <v>4267</v>
      </c>
      <c r="H3570" s="30" t="s">
        <v>587</v>
      </c>
      <c r="I3570" s="30">
        <v>1</v>
      </c>
      <c r="J3570" s="30">
        <v>0</v>
      </c>
      <c r="K3570" s="30">
        <v>0</v>
      </c>
      <c r="L3570" s="30">
        <v>0</v>
      </c>
      <c r="M3570" s="30" t="s">
        <v>1208</v>
      </c>
      <c r="N3570" s="30" t="s">
        <v>589</v>
      </c>
      <c r="O3570" s="22">
        <v>0</v>
      </c>
      <c r="P3570" s="22">
        <v>1</v>
      </c>
      <c r="Q3570" s="22">
        <v>0</v>
      </c>
      <c r="R3570">
        <f>IFERROR(IF(I3570=1,VLOOKUP(F3570,Lookup!$A$2:$B$15,2,FALSE),0),0.5)</f>
        <v>0.5</v>
      </c>
      <c r="S3570">
        <f>IF(K3570=1,1,IFERROR(IF(H3570="pass",VLOOKUP(F3570,[1]Lookup!$D$2:$E$26,2,FALSE),0),1.6))</f>
        <v>0</v>
      </c>
      <c r="T3570" s="6">
        <v>0</v>
      </c>
      <c r="U3570" s="6">
        <f t="shared" si="55"/>
        <v>0.5</v>
      </c>
      <c r="V3570" t="s">
        <v>369</v>
      </c>
    </row>
    <row r="3571" spans="1:22" hidden="1">
      <c r="A3571">
        <v>1394</v>
      </c>
      <c r="B3571" s="30">
        <v>2</v>
      </c>
      <c r="C3571" s="30" t="s">
        <v>12</v>
      </c>
      <c r="D3571" s="30" t="s">
        <v>23</v>
      </c>
      <c r="E3571" s="30">
        <v>50</v>
      </c>
      <c r="F3571" s="30">
        <v>50</v>
      </c>
      <c r="G3571" s="30" t="s">
        <v>4268</v>
      </c>
      <c r="H3571" s="30" t="s">
        <v>2866</v>
      </c>
      <c r="I3571" s="30">
        <v>0</v>
      </c>
      <c r="J3571" s="30">
        <v>1</v>
      </c>
      <c r="K3571" s="30">
        <v>0</v>
      </c>
      <c r="L3571" s="30">
        <v>0</v>
      </c>
      <c r="M3571" s="30" t="s">
        <v>2112</v>
      </c>
      <c r="N3571" s="30">
        <v>38</v>
      </c>
      <c r="O3571" s="22">
        <v>38</v>
      </c>
      <c r="P3571" s="22">
        <v>0</v>
      </c>
      <c r="Q3571" s="22">
        <v>0</v>
      </c>
      <c r="R3571">
        <f>IFERROR(IF(I3571=1,VLOOKUP(F3571,Lookup!$A$2:$B$15,2,FALSE),0),0.5)</f>
        <v>0</v>
      </c>
      <c r="S3571">
        <f>IF(K3571=1,1,IFERROR(IF(H3571="pass",VLOOKUP(F3571,[1]Lookup!$D$2:$E$26,2,FALSE),0),1.6))</f>
        <v>0</v>
      </c>
      <c r="T3571" s="6">
        <v>2.2650000000000001</v>
      </c>
      <c r="U3571" s="6">
        <f t="shared" si="55"/>
        <v>2.2650000000000001</v>
      </c>
      <c r="V3571" t="s">
        <v>453</v>
      </c>
    </row>
    <row r="3572" spans="1:22" hidden="1">
      <c r="A3572">
        <v>1395</v>
      </c>
      <c r="B3572" s="30">
        <v>2</v>
      </c>
      <c r="C3572" s="30" t="s">
        <v>12</v>
      </c>
      <c r="D3572" s="30" t="s">
        <v>23</v>
      </c>
      <c r="E3572" s="30">
        <v>31</v>
      </c>
      <c r="F3572" s="30">
        <v>69</v>
      </c>
      <c r="G3572" s="30" t="s">
        <v>4269</v>
      </c>
      <c r="H3572" s="30" t="s">
        <v>587</v>
      </c>
      <c r="I3572" s="30">
        <v>1</v>
      </c>
      <c r="J3572" s="30">
        <v>0</v>
      </c>
      <c r="K3572" s="30">
        <v>0</v>
      </c>
      <c r="L3572" s="30">
        <v>0</v>
      </c>
      <c r="M3572" s="30" t="s">
        <v>2097</v>
      </c>
      <c r="N3572" s="30" t="s">
        <v>589</v>
      </c>
      <c r="O3572" s="22">
        <v>0</v>
      </c>
      <c r="P3572" s="22">
        <v>1</v>
      </c>
      <c r="Q3572" s="22">
        <v>0</v>
      </c>
      <c r="R3572">
        <f>IFERROR(IF(I3572=1,VLOOKUP(F3572,Lookup!$A$2:$B$15,2,FALSE),0),0.5)</f>
        <v>0.5</v>
      </c>
      <c r="S3572">
        <f>IF(K3572=1,1,IFERROR(IF(H3572="pass",VLOOKUP(F3572,[1]Lookup!$D$2:$E$26,2,FALSE),0),1.6))</f>
        <v>0</v>
      </c>
      <c r="T3572" s="6">
        <v>0</v>
      </c>
      <c r="U3572" s="6">
        <f t="shared" si="55"/>
        <v>0.5</v>
      </c>
      <c r="V3572" t="s">
        <v>538</v>
      </c>
    </row>
    <row r="3573" spans="1:22" hidden="1">
      <c r="A3573">
        <v>1398</v>
      </c>
      <c r="B3573" s="30">
        <v>2</v>
      </c>
      <c r="C3573" s="30" t="s">
        <v>23</v>
      </c>
      <c r="D3573" s="30" t="s">
        <v>12</v>
      </c>
      <c r="E3573" s="30">
        <v>25</v>
      </c>
      <c r="F3573" s="30">
        <v>75</v>
      </c>
      <c r="G3573" s="30" t="s">
        <v>4272</v>
      </c>
      <c r="H3573" s="30" t="s">
        <v>587</v>
      </c>
      <c r="I3573" s="30">
        <v>1</v>
      </c>
      <c r="J3573" s="30">
        <v>0</v>
      </c>
      <c r="K3573" s="30">
        <v>0</v>
      </c>
      <c r="L3573" s="30">
        <v>0</v>
      </c>
      <c r="M3573" s="30" t="s">
        <v>2497</v>
      </c>
      <c r="N3573" s="30" t="s">
        <v>589</v>
      </c>
      <c r="O3573" s="22">
        <v>0</v>
      </c>
      <c r="P3573" s="22">
        <v>1</v>
      </c>
      <c r="Q3573" s="22">
        <v>0</v>
      </c>
      <c r="R3573">
        <f>IFERROR(IF(I3573=1,VLOOKUP(F3573,Lookup!$A$2:$B$15,2,FALSE),0),0.5)</f>
        <v>0.5</v>
      </c>
      <c r="S3573">
        <f>IF(K3573=1,1,IFERROR(IF(H3573="pass",VLOOKUP(F3573,[1]Lookup!$D$2:$E$26,2,FALSE),0),1.6))</f>
        <v>0</v>
      </c>
      <c r="T3573" s="6">
        <v>0</v>
      </c>
      <c r="U3573" s="6">
        <f t="shared" si="55"/>
        <v>0.5</v>
      </c>
      <c r="V3573" t="s">
        <v>2789</v>
      </c>
    </row>
    <row r="3574" spans="1:22" hidden="1">
      <c r="A3574">
        <v>1400</v>
      </c>
      <c r="B3574" s="30">
        <v>2</v>
      </c>
      <c r="C3574" s="30" t="s">
        <v>23</v>
      </c>
      <c r="D3574" s="30" t="s">
        <v>12</v>
      </c>
      <c r="E3574" s="30">
        <v>30</v>
      </c>
      <c r="F3574" s="30">
        <v>70</v>
      </c>
      <c r="G3574" s="30" t="s">
        <v>4274</v>
      </c>
      <c r="H3574" s="30" t="s">
        <v>587</v>
      </c>
      <c r="I3574" s="30">
        <v>1</v>
      </c>
      <c r="J3574" s="30">
        <v>0</v>
      </c>
      <c r="K3574" s="30">
        <v>0</v>
      </c>
      <c r="L3574" s="30">
        <v>0</v>
      </c>
      <c r="M3574" s="30" t="s">
        <v>1911</v>
      </c>
      <c r="N3574" s="30" t="s">
        <v>589</v>
      </c>
      <c r="O3574" s="22">
        <v>0</v>
      </c>
      <c r="P3574" s="22">
        <v>1</v>
      </c>
      <c r="Q3574" s="22">
        <v>0</v>
      </c>
      <c r="R3574">
        <f>IFERROR(IF(I3574=1,VLOOKUP(F3574,Lookup!$A$2:$B$15,2,FALSE),0),0.5)</f>
        <v>0.5</v>
      </c>
      <c r="S3574">
        <f>IF(K3574=1,1,IFERROR(IF(H3574="pass",VLOOKUP(F3574,[1]Lookup!$D$2:$E$26,2,FALSE),0),1.6))</f>
        <v>0</v>
      </c>
      <c r="T3574" s="6">
        <v>0</v>
      </c>
      <c r="U3574" s="6">
        <f t="shared" si="55"/>
        <v>0.5</v>
      </c>
      <c r="V3574" t="s">
        <v>500</v>
      </c>
    </row>
    <row r="3575" spans="1:22" hidden="1">
      <c r="A3575">
        <v>1401</v>
      </c>
      <c r="B3575" s="30">
        <v>2</v>
      </c>
      <c r="C3575" s="30" t="s">
        <v>23</v>
      </c>
      <c r="D3575" s="30" t="s">
        <v>12</v>
      </c>
      <c r="E3575" s="30">
        <v>14</v>
      </c>
      <c r="F3575" s="30">
        <v>86</v>
      </c>
      <c r="G3575" s="30" t="s">
        <v>4275</v>
      </c>
      <c r="H3575" s="30" t="s">
        <v>587</v>
      </c>
      <c r="I3575" s="30">
        <v>1</v>
      </c>
      <c r="J3575" s="30">
        <v>0</v>
      </c>
      <c r="K3575" s="30">
        <v>0</v>
      </c>
      <c r="L3575" s="30">
        <v>0</v>
      </c>
      <c r="M3575" s="30" t="s">
        <v>2497</v>
      </c>
      <c r="N3575" s="30" t="s">
        <v>589</v>
      </c>
      <c r="O3575" s="22">
        <v>0</v>
      </c>
      <c r="P3575" s="22">
        <v>1</v>
      </c>
      <c r="Q3575" s="22">
        <v>0</v>
      </c>
      <c r="R3575">
        <f>IFERROR(IF(I3575=1,VLOOKUP(F3575,Lookup!$A$2:$B$15,2,FALSE),0),0.5)</f>
        <v>0.6</v>
      </c>
      <c r="S3575">
        <f>IF(K3575=1,1,IFERROR(IF(H3575="pass",VLOOKUP(F3575,[1]Lookup!$D$2:$E$26,2,FALSE),0),1.6))</f>
        <v>0</v>
      </c>
      <c r="T3575" s="6">
        <v>0</v>
      </c>
      <c r="U3575" s="6">
        <f t="shared" si="55"/>
        <v>0.6</v>
      </c>
      <c r="V3575" t="s">
        <v>2789</v>
      </c>
    </row>
    <row r="3576" spans="1:22" hidden="1">
      <c r="A3576">
        <v>1406</v>
      </c>
      <c r="B3576" s="30">
        <v>2</v>
      </c>
      <c r="C3576" s="30" t="s">
        <v>12</v>
      </c>
      <c r="D3576" s="30" t="s">
        <v>23</v>
      </c>
      <c r="E3576" s="30">
        <v>54</v>
      </c>
      <c r="F3576" s="30">
        <v>46</v>
      </c>
      <c r="G3576" s="30" t="s">
        <v>4280</v>
      </c>
      <c r="H3576" s="30" t="s">
        <v>2866</v>
      </c>
      <c r="I3576" s="30">
        <v>0</v>
      </c>
      <c r="J3576" s="30">
        <v>1</v>
      </c>
      <c r="K3576" s="30">
        <v>0</v>
      </c>
      <c r="L3576" s="30">
        <v>0</v>
      </c>
      <c r="M3576" s="30" t="s">
        <v>2099</v>
      </c>
      <c r="N3576" s="30" t="s">
        <v>589</v>
      </c>
      <c r="O3576" s="22">
        <v>0</v>
      </c>
      <c r="P3576" s="22">
        <v>0</v>
      </c>
      <c r="Q3576" s="22">
        <v>0</v>
      </c>
      <c r="R3576">
        <f>IFERROR(IF(I3576=1,VLOOKUP(F3576,Lookup!$A$2:$B$15,2,FALSE),0),0.5)</f>
        <v>0</v>
      </c>
      <c r="S3576">
        <f>IF(K3576=1,1,IFERROR(IF(H3576="pass",VLOOKUP(F3576,[1]Lookup!$D$2:$E$26,2,FALSE),0),1.6))</f>
        <v>0</v>
      </c>
      <c r="T3576" s="6">
        <v>0</v>
      </c>
      <c r="U3576" s="6">
        <f t="shared" si="55"/>
        <v>0</v>
      </c>
      <c r="V3576" t="s">
        <v>159</v>
      </c>
    </row>
    <row r="3577" spans="1:22" hidden="1">
      <c r="A3577">
        <v>1408</v>
      </c>
      <c r="B3577" s="30">
        <v>2</v>
      </c>
      <c r="C3577" s="30" t="s">
        <v>12</v>
      </c>
      <c r="D3577" s="30" t="s">
        <v>23</v>
      </c>
      <c r="E3577" s="30">
        <v>60</v>
      </c>
      <c r="F3577" s="30">
        <v>40</v>
      </c>
      <c r="G3577" s="30" t="s">
        <v>4282</v>
      </c>
      <c r="H3577" s="30" t="s">
        <v>2866</v>
      </c>
      <c r="I3577" s="30">
        <v>0</v>
      </c>
      <c r="J3577" s="30">
        <v>1</v>
      </c>
      <c r="K3577" s="30">
        <v>0</v>
      </c>
      <c r="L3577" s="30">
        <v>0</v>
      </c>
      <c r="M3577" s="30" t="s">
        <v>2112</v>
      </c>
      <c r="N3577" s="30" t="s">
        <v>589</v>
      </c>
      <c r="O3577" s="22">
        <v>0</v>
      </c>
      <c r="P3577" s="22">
        <v>0</v>
      </c>
      <c r="Q3577" s="22">
        <v>0</v>
      </c>
      <c r="R3577">
        <f>IFERROR(IF(I3577=1,VLOOKUP(F3577,Lookup!$A$2:$B$15,2,FALSE),0),0.5)</f>
        <v>0</v>
      </c>
      <c r="S3577">
        <f>IF(K3577=1,1,IFERROR(IF(H3577="pass",VLOOKUP(F3577,[1]Lookup!$D$2:$E$26,2,FALSE),0),1.6))</f>
        <v>0</v>
      </c>
      <c r="T3577" s="6">
        <v>0</v>
      </c>
      <c r="U3577" s="6">
        <f t="shared" si="55"/>
        <v>0</v>
      </c>
      <c r="V3577" t="s">
        <v>453</v>
      </c>
    </row>
    <row r="3578" spans="1:22" hidden="1">
      <c r="A3578">
        <v>1414</v>
      </c>
      <c r="B3578" s="30">
        <v>2</v>
      </c>
      <c r="C3578" s="30" t="s">
        <v>23</v>
      </c>
      <c r="D3578" s="30" t="s">
        <v>12</v>
      </c>
      <c r="E3578" s="30">
        <v>51</v>
      </c>
      <c r="F3578" s="30">
        <v>49</v>
      </c>
      <c r="G3578" s="30" t="s">
        <v>4288</v>
      </c>
      <c r="H3578" s="30" t="s">
        <v>587</v>
      </c>
      <c r="I3578" s="30">
        <v>1</v>
      </c>
      <c r="J3578" s="30">
        <v>0</v>
      </c>
      <c r="K3578" s="30">
        <v>0</v>
      </c>
      <c r="L3578" s="30">
        <v>0</v>
      </c>
      <c r="M3578" s="30" t="s">
        <v>609</v>
      </c>
      <c r="N3578" s="30" t="s">
        <v>589</v>
      </c>
      <c r="O3578" s="22">
        <v>0</v>
      </c>
      <c r="P3578" s="22">
        <v>1</v>
      </c>
      <c r="Q3578" s="22">
        <v>0</v>
      </c>
      <c r="R3578">
        <f>IFERROR(IF(I3578=1,VLOOKUP(F3578,Lookup!$A$2:$B$15,2,FALSE),0),0.5)</f>
        <v>0.5</v>
      </c>
      <c r="S3578">
        <f>IF(K3578=1,1,IFERROR(IF(H3578="pass",VLOOKUP(F3578,[1]Lookup!$D$2:$E$26,2,FALSE),0),1.6))</f>
        <v>0</v>
      </c>
      <c r="T3578" s="6">
        <v>0</v>
      </c>
      <c r="U3578" s="6">
        <f t="shared" si="55"/>
        <v>0.5</v>
      </c>
      <c r="V3578" t="s">
        <v>72</v>
      </c>
    </row>
    <row r="3579" spans="1:22" hidden="1">
      <c r="A3579">
        <v>1416</v>
      </c>
      <c r="B3579" s="30">
        <v>2</v>
      </c>
      <c r="C3579" s="30" t="s">
        <v>12</v>
      </c>
      <c r="D3579" s="30" t="s">
        <v>23</v>
      </c>
      <c r="E3579" s="30">
        <v>83</v>
      </c>
      <c r="F3579" s="30">
        <v>17</v>
      </c>
      <c r="G3579" s="30" t="s">
        <v>4290</v>
      </c>
      <c r="H3579" s="30" t="s">
        <v>587</v>
      </c>
      <c r="I3579" s="30">
        <v>1</v>
      </c>
      <c r="J3579" s="30">
        <v>0</v>
      </c>
      <c r="K3579" s="30">
        <v>0</v>
      </c>
      <c r="L3579" s="30">
        <v>0</v>
      </c>
      <c r="M3579" s="30" t="s">
        <v>2103</v>
      </c>
      <c r="N3579" s="30" t="s">
        <v>589</v>
      </c>
      <c r="O3579" s="22">
        <v>0</v>
      </c>
      <c r="P3579" s="22">
        <v>1</v>
      </c>
      <c r="Q3579" s="22">
        <v>0</v>
      </c>
      <c r="R3579">
        <f>IFERROR(IF(I3579=1,VLOOKUP(F3579,Lookup!$A$2:$B$15,2,FALSE),0),0.5)</f>
        <v>0.5</v>
      </c>
      <c r="S3579">
        <f>IF(K3579=1,1,IFERROR(IF(H3579="pass",VLOOKUP(F3579,[1]Lookup!$D$2:$E$26,2,FALSE),0),1.6))</f>
        <v>0</v>
      </c>
      <c r="T3579" s="6">
        <v>0</v>
      </c>
      <c r="U3579" s="6">
        <f t="shared" si="55"/>
        <v>0.5</v>
      </c>
      <c r="V3579" t="s">
        <v>585</v>
      </c>
    </row>
    <row r="3580" spans="1:22" hidden="1">
      <c r="A3580">
        <v>1419</v>
      </c>
      <c r="B3580" s="30">
        <v>2</v>
      </c>
      <c r="C3580" s="30" t="s">
        <v>12</v>
      </c>
      <c r="D3580" s="30" t="s">
        <v>23</v>
      </c>
      <c r="E3580" s="30">
        <v>56</v>
      </c>
      <c r="F3580" s="30">
        <v>44</v>
      </c>
      <c r="G3580" s="30" t="s">
        <v>4293</v>
      </c>
      <c r="H3580" s="30" t="s">
        <v>587</v>
      </c>
      <c r="I3580" s="30">
        <v>1</v>
      </c>
      <c r="J3580" s="30">
        <v>0</v>
      </c>
      <c r="K3580" s="30">
        <v>0</v>
      </c>
      <c r="L3580" s="30">
        <v>0</v>
      </c>
      <c r="M3580" s="30" t="s">
        <v>1208</v>
      </c>
      <c r="N3580" s="30" t="s">
        <v>589</v>
      </c>
      <c r="O3580" s="22">
        <v>0</v>
      </c>
      <c r="P3580" s="22">
        <v>1</v>
      </c>
      <c r="Q3580" s="22">
        <v>0</v>
      </c>
      <c r="R3580">
        <f>IFERROR(IF(I3580=1,VLOOKUP(F3580,Lookup!$A$2:$B$15,2,FALSE),0),0.5)</f>
        <v>0.5</v>
      </c>
      <c r="S3580">
        <f>IF(K3580=1,1,IFERROR(IF(H3580="pass",VLOOKUP(F3580,[1]Lookup!$D$2:$E$26,2,FALSE),0),1.6))</f>
        <v>0</v>
      </c>
      <c r="T3580" s="6">
        <v>0</v>
      </c>
      <c r="U3580" s="6">
        <f t="shared" si="55"/>
        <v>0.5</v>
      </c>
      <c r="V3580" t="s">
        <v>369</v>
      </c>
    </row>
    <row r="3581" spans="1:22" hidden="1">
      <c r="A3581">
        <v>1420</v>
      </c>
      <c r="B3581" s="30">
        <v>2</v>
      </c>
      <c r="C3581" s="30" t="s">
        <v>12</v>
      </c>
      <c r="D3581" s="30" t="s">
        <v>23</v>
      </c>
      <c r="E3581" s="30">
        <v>52</v>
      </c>
      <c r="F3581" s="30">
        <v>48</v>
      </c>
      <c r="G3581" s="30" t="s">
        <v>4294</v>
      </c>
      <c r="H3581" s="30" t="s">
        <v>587</v>
      </c>
      <c r="I3581" s="30">
        <v>1</v>
      </c>
      <c r="J3581" s="30">
        <v>0</v>
      </c>
      <c r="K3581" s="30">
        <v>0</v>
      </c>
      <c r="L3581" s="30">
        <v>0</v>
      </c>
      <c r="M3581" s="30" t="s">
        <v>2103</v>
      </c>
      <c r="N3581" s="30" t="s">
        <v>589</v>
      </c>
      <c r="O3581" s="22">
        <v>0</v>
      </c>
      <c r="P3581" s="22">
        <v>1</v>
      </c>
      <c r="Q3581" s="22">
        <v>0</v>
      </c>
      <c r="R3581">
        <f>IFERROR(IF(I3581=1,VLOOKUP(F3581,Lookup!$A$2:$B$15,2,FALSE),0),0.5)</f>
        <v>0.5</v>
      </c>
      <c r="S3581">
        <f>IF(K3581=1,1,IFERROR(IF(H3581="pass",VLOOKUP(F3581,[1]Lookup!$D$2:$E$26,2,FALSE),0),1.6))</f>
        <v>0</v>
      </c>
      <c r="T3581" s="6">
        <v>0</v>
      </c>
      <c r="U3581" s="6">
        <f t="shared" si="55"/>
        <v>0.5</v>
      </c>
      <c r="V3581" t="s">
        <v>585</v>
      </c>
    </row>
    <row r="3582" spans="1:22" hidden="1">
      <c r="A3582">
        <v>1421</v>
      </c>
      <c r="B3582" s="30">
        <v>2</v>
      </c>
      <c r="C3582" s="30" t="s">
        <v>12</v>
      </c>
      <c r="D3582" s="30" t="s">
        <v>23</v>
      </c>
      <c r="E3582" s="30">
        <v>48</v>
      </c>
      <c r="F3582" s="30">
        <v>52</v>
      </c>
      <c r="G3582" s="30" t="s">
        <v>4295</v>
      </c>
      <c r="H3582" s="30" t="s">
        <v>587</v>
      </c>
      <c r="I3582" s="30">
        <v>1</v>
      </c>
      <c r="J3582" s="30">
        <v>0</v>
      </c>
      <c r="K3582" s="30">
        <v>0</v>
      </c>
      <c r="L3582" s="30">
        <v>0</v>
      </c>
      <c r="M3582" s="30" t="s">
        <v>2103</v>
      </c>
      <c r="N3582" s="30" t="s">
        <v>589</v>
      </c>
      <c r="O3582" s="22">
        <v>0</v>
      </c>
      <c r="P3582" s="22">
        <v>1</v>
      </c>
      <c r="Q3582" s="22">
        <v>0</v>
      </c>
      <c r="R3582">
        <f>IFERROR(IF(I3582=1,VLOOKUP(F3582,Lookup!$A$2:$B$15,2,FALSE),0),0.5)</f>
        <v>0.5</v>
      </c>
      <c r="S3582">
        <f>IF(K3582=1,1,IFERROR(IF(H3582="pass",VLOOKUP(F3582,[1]Lookup!$D$2:$E$26,2,FALSE),0),1.6))</f>
        <v>0</v>
      </c>
      <c r="T3582" s="6">
        <v>0</v>
      </c>
      <c r="U3582" s="6">
        <f t="shared" si="55"/>
        <v>0.5</v>
      </c>
      <c r="V3582" t="s">
        <v>585</v>
      </c>
    </row>
    <row r="3583" spans="1:22" hidden="1">
      <c r="A3583">
        <v>1423</v>
      </c>
      <c r="B3583" s="30">
        <v>2</v>
      </c>
      <c r="C3583" s="30" t="s">
        <v>12</v>
      </c>
      <c r="D3583" s="30" t="s">
        <v>23</v>
      </c>
      <c r="E3583" s="30">
        <v>29</v>
      </c>
      <c r="F3583" s="30">
        <v>71</v>
      </c>
      <c r="G3583" s="30" t="s">
        <v>4297</v>
      </c>
      <c r="H3583" s="30" t="s">
        <v>587</v>
      </c>
      <c r="I3583" s="30">
        <v>1</v>
      </c>
      <c r="J3583" s="30">
        <v>0</v>
      </c>
      <c r="K3583" s="30">
        <v>0</v>
      </c>
      <c r="L3583" s="30">
        <v>0</v>
      </c>
      <c r="M3583" s="30" t="s">
        <v>2103</v>
      </c>
      <c r="N3583" s="30" t="s">
        <v>589</v>
      </c>
      <c r="O3583" s="22">
        <v>0</v>
      </c>
      <c r="P3583" s="22">
        <v>1</v>
      </c>
      <c r="Q3583" s="22">
        <v>0</v>
      </c>
      <c r="R3583">
        <f>IFERROR(IF(I3583=1,VLOOKUP(F3583,Lookup!$A$2:$B$15,2,FALSE),0),0.5)</f>
        <v>0.5</v>
      </c>
      <c r="S3583">
        <f>IF(K3583=1,1,IFERROR(IF(H3583="pass",VLOOKUP(F3583,[1]Lookup!$D$2:$E$26,2,FALSE),0),1.6))</f>
        <v>0</v>
      </c>
      <c r="T3583" s="6">
        <v>0</v>
      </c>
      <c r="U3583" s="6">
        <f t="shared" si="55"/>
        <v>0.5</v>
      </c>
      <c r="V3583" t="s">
        <v>585</v>
      </c>
    </row>
    <row r="3584" spans="1:22" hidden="1">
      <c r="A3584">
        <v>1425</v>
      </c>
      <c r="B3584" s="30">
        <v>2</v>
      </c>
      <c r="C3584" s="30" t="s">
        <v>12</v>
      </c>
      <c r="D3584" s="30" t="s">
        <v>23</v>
      </c>
      <c r="E3584" s="30">
        <v>18</v>
      </c>
      <c r="F3584" s="30">
        <v>82</v>
      </c>
      <c r="G3584" s="30" t="s">
        <v>4299</v>
      </c>
      <c r="H3584" s="30" t="s">
        <v>587</v>
      </c>
      <c r="I3584" s="30">
        <v>1</v>
      </c>
      <c r="J3584" s="30">
        <v>0</v>
      </c>
      <c r="K3584" s="30">
        <v>0</v>
      </c>
      <c r="L3584" s="30">
        <v>0</v>
      </c>
      <c r="M3584" s="30" t="s">
        <v>1208</v>
      </c>
      <c r="N3584" s="30" t="s">
        <v>589</v>
      </c>
      <c r="O3584" s="22">
        <v>0</v>
      </c>
      <c r="P3584" s="22">
        <v>1</v>
      </c>
      <c r="Q3584" s="22">
        <v>0</v>
      </c>
      <c r="R3584">
        <f>IFERROR(IF(I3584=1,VLOOKUP(F3584,Lookup!$A$2:$B$15,2,FALSE),0),0.5)</f>
        <v>0.5</v>
      </c>
      <c r="S3584">
        <f>IF(K3584=1,1,IFERROR(IF(H3584="pass",VLOOKUP(F3584,[1]Lookup!$D$2:$E$26,2,FALSE),0),1.6))</f>
        <v>0</v>
      </c>
      <c r="T3584" s="6">
        <v>0</v>
      </c>
      <c r="U3584" s="6">
        <f t="shared" si="55"/>
        <v>0.5</v>
      </c>
      <c r="V3584" t="s">
        <v>369</v>
      </c>
    </row>
    <row r="3585" spans="1:22" hidden="1">
      <c r="A3585">
        <v>1426</v>
      </c>
      <c r="B3585" s="30">
        <v>2</v>
      </c>
      <c r="C3585" s="30" t="s">
        <v>23</v>
      </c>
      <c r="D3585" s="30" t="s">
        <v>12</v>
      </c>
      <c r="E3585" s="30">
        <v>79</v>
      </c>
      <c r="F3585" s="30">
        <v>21</v>
      </c>
      <c r="G3585" s="30" t="s">
        <v>4300</v>
      </c>
      <c r="H3585" s="30" t="s">
        <v>587</v>
      </c>
      <c r="I3585" s="30">
        <v>1</v>
      </c>
      <c r="J3585" s="30">
        <v>0</v>
      </c>
      <c r="K3585" s="30">
        <v>0</v>
      </c>
      <c r="L3585" s="30">
        <v>0</v>
      </c>
      <c r="M3585" s="30" t="s">
        <v>609</v>
      </c>
      <c r="N3585" s="30" t="s">
        <v>589</v>
      </c>
      <c r="O3585" s="22">
        <v>0</v>
      </c>
      <c r="P3585" s="22">
        <v>1</v>
      </c>
      <c r="Q3585" s="22">
        <v>0</v>
      </c>
      <c r="R3585">
        <f>IFERROR(IF(I3585=1,VLOOKUP(F3585,Lookup!$A$2:$B$15,2,FALSE),0),0.5)</f>
        <v>0.5</v>
      </c>
      <c r="S3585">
        <f>IF(K3585=1,1,IFERROR(IF(H3585="pass",VLOOKUP(F3585,[1]Lookup!$D$2:$E$26,2,FALSE),0),1.6))</f>
        <v>0</v>
      </c>
      <c r="T3585" s="6">
        <v>0</v>
      </c>
      <c r="U3585" s="6">
        <f t="shared" si="55"/>
        <v>0.5</v>
      </c>
      <c r="V3585" t="s">
        <v>72</v>
      </c>
    </row>
    <row r="3586" spans="1:22" hidden="1">
      <c r="A3586">
        <v>1433</v>
      </c>
      <c r="B3586" s="30">
        <v>2</v>
      </c>
      <c r="C3586" s="30" t="s">
        <v>23</v>
      </c>
      <c r="D3586" s="30" t="s">
        <v>12</v>
      </c>
      <c r="E3586" s="30">
        <v>25</v>
      </c>
      <c r="F3586" s="30">
        <v>75</v>
      </c>
      <c r="G3586" s="30" t="s">
        <v>4307</v>
      </c>
      <c r="H3586" s="30" t="s">
        <v>587</v>
      </c>
      <c r="I3586" s="30">
        <v>1</v>
      </c>
      <c r="J3586" s="30">
        <v>0</v>
      </c>
      <c r="K3586" s="30">
        <v>0</v>
      </c>
      <c r="L3586" s="30">
        <v>0</v>
      </c>
      <c r="M3586" s="30" t="s">
        <v>609</v>
      </c>
      <c r="N3586" s="30" t="s">
        <v>589</v>
      </c>
      <c r="O3586" s="22">
        <v>0</v>
      </c>
      <c r="P3586" s="22">
        <v>1</v>
      </c>
      <c r="Q3586" s="22">
        <v>0</v>
      </c>
      <c r="R3586">
        <f>IFERROR(IF(I3586=1,VLOOKUP(F3586,Lookup!$A$2:$B$15,2,FALSE),0),0.5)</f>
        <v>0.5</v>
      </c>
      <c r="S3586">
        <f>IF(K3586=1,1,IFERROR(IF(H3586="pass",VLOOKUP(F3586,[1]Lookup!$D$2:$E$26,2,FALSE),0),1.6))</f>
        <v>0</v>
      </c>
      <c r="T3586" s="6">
        <v>0</v>
      </c>
      <c r="U3586" s="6">
        <f t="shared" si="55"/>
        <v>0.5</v>
      </c>
      <c r="V3586" t="s">
        <v>72</v>
      </c>
    </row>
    <row r="3587" spans="1:22" hidden="1">
      <c r="A3587">
        <v>1434</v>
      </c>
      <c r="B3587" s="30">
        <v>2</v>
      </c>
      <c r="C3587" s="30" t="s">
        <v>23</v>
      </c>
      <c r="D3587" s="30" t="s">
        <v>12</v>
      </c>
      <c r="E3587" s="30">
        <v>20</v>
      </c>
      <c r="F3587" s="30">
        <v>80</v>
      </c>
      <c r="G3587" s="30" t="s">
        <v>4308</v>
      </c>
      <c r="H3587" s="30" t="s">
        <v>587</v>
      </c>
      <c r="I3587" s="30">
        <v>1</v>
      </c>
      <c r="J3587" s="30">
        <v>0</v>
      </c>
      <c r="K3587" s="30">
        <v>0</v>
      </c>
      <c r="L3587" s="30">
        <v>0</v>
      </c>
      <c r="M3587" s="30" t="s">
        <v>609</v>
      </c>
      <c r="N3587" s="30" t="s">
        <v>589</v>
      </c>
      <c r="O3587" s="22">
        <v>0</v>
      </c>
      <c r="P3587" s="22">
        <v>1</v>
      </c>
      <c r="Q3587" s="22">
        <v>0</v>
      </c>
      <c r="R3587">
        <f>IFERROR(IF(I3587=1,VLOOKUP(F3587,Lookup!$A$2:$B$15,2,FALSE),0),0.5)</f>
        <v>0.5</v>
      </c>
      <c r="S3587">
        <f>IF(K3587=1,1,IFERROR(IF(H3587="pass",VLOOKUP(F3587,[1]Lookup!$D$2:$E$26,2,FALSE),0),1.6))</f>
        <v>0</v>
      </c>
      <c r="T3587" s="6">
        <v>0</v>
      </c>
      <c r="U3587" s="6">
        <f t="shared" ref="U3587:U3650" si="56">R3587+IF(S3587&gt;=3.2,S3587,IF(AND(S3587&lt;3.2,S3587&gt;=1.8),S3587*0.66+T3587*0.34,T3587))+K3587*0.4735*2</f>
        <v>0.5</v>
      </c>
      <c r="V3587" t="s">
        <v>72</v>
      </c>
    </row>
    <row r="3588" spans="1:22" hidden="1">
      <c r="A3588">
        <v>1435</v>
      </c>
      <c r="B3588" s="30">
        <v>2</v>
      </c>
      <c r="C3588" s="30" t="s">
        <v>23</v>
      </c>
      <c r="D3588" s="30" t="s">
        <v>12</v>
      </c>
      <c r="E3588" s="30">
        <v>22</v>
      </c>
      <c r="F3588" s="30">
        <v>78</v>
      </c>
      <c r="G3588" s="30" t="s">
        <v>4309</v>
      </c>
      <c r="H3588" s="30" t="s">
        <v>587</v>
      </c>
      <c r="I3588" s="30">
        <v>1</v>
      </c>
      <c r="J3588" s="30">
        <v>0</v>
      </c>
      <c r="K3588" s="30">
        <v>0</v>
      </c>
      <c r="L3588" s="30">
        <v>0</v>
      </c>
      <c r="M3588" s="30" t="s">
        <v>609</v>
      </c>
      <c r="N3588" s="30" t="s">
        <v>589</v>
      </c>
      <c r="O3588" s="22">
        <v>0</v>
      </c>
      <c r="P3588" s="22">
        <v>1</v>
      </c>
      <c r="Q3588" s="22">
        <v>0</v>
      </c>
      <c r="R3588">
        <f>IFERROR(IF(I3588=1,VLOOKUP(F3588,Lookup!$A$2:$B$15,2,FALSE),0),0.5)</f>
        <v>0.5</v>
      </c>
      <c r="S3588">
        <f>IF(K3588=1,1,IFERROR(IF(H3588="pass",VLOOKUP(F3588,[1]Lookup!$D$2:$E$26,2,FALSE),0),1.6))</f>
        <v>0</v>
      </c>
      <c r="T3588" s="6">
        <v>0</v>
      </c>
      <c r="U3588" s="6">
        <f t="shared" si="56"/>
        <v>0.5</v>
      </c>
      <c r="V3588" t="s">
        <v>72</v>
      </c>
    </row>
    <row r="3589" spans="1:22" hidden="1">
      <c r="A3589">
        <v>1436</v>
      </c>
      <c r="B3589" s="30">
        <v>2</v>
      </c>
      <c r="C3589" s="30" t="s">
        <v>23</v>
      </c>
      <c r="D3589" s="30" t="s">
        <v>12</v>
      </c>
      <c r="E3589" s="30">
        <v>5</v>
      </c>
      <c r="F3589" s="30">
        <v>95</v>
      </c>
      <c r="G3589" s="30" t="s">
        <v>4310</v>
      </c>
      <c r="H3589" s="30" t="s">
        <v>587</v>
      </c>
      <c r="I3589" s="30">
        <v>1</v>
      </c>
      <c r="J3589" s="30">
        <v>0</v>
      </c>
      <c r="K3589" s="30">
        <v>0</v>
      </c>
      <c r="L3589" s="30">
        <v>0</v>
      </c>
      <c r="M3589" s="30" t="s">
        <v>609</v>
      </c>
      <c r="N3589" s="30" t="s">
        <v>589</v>
      </c>
      <c r="O3589" s="22">
        <v>0</v>
      </c>
      <c r="P3589" s="22">
        <v>1</v>
      </c>
      <c r="Q3589" s="22">
        <v>0</v>
      </c>
      <c r="R3589">
        <f>IFERROR(IF(I3589=1,VLOOKUP(F3589,Lookup!$A$2:$B$15,2,FALSE),0),0.5)</f>
        <v>1.4</v>
      </c>
      <c r="S3589">
        <f>IF(K3589=1,1,IFERROR(IF(H3589="pass",VLOOKUP(F3589,[1]Lookup!$D$2:$E$26,2,FALSE),0),1.6))</f>
        <v>0</v>
      </c>
      <c r="T3589" s="6">
        <v>0</v>
      </c>
      <c r="U3589" s="6">
        <f t="shared" si="56"/>
        <v>1.4</v>
      </c>
      <c r="V3589" t="s">
        <v>72</v>
      </c>
    </row>
    <row r="3590" spans="1:22" hidden="1">
      <c r="A3590">
        <v>1437</v>
      </c>
      <c r="B3590" s="30">
        <v>2</v>
      </c>
      <c r="C3590" s="30" t="s">
        <v>23</v>
      </c>
      <c r="D3590" s="30" t="s">
        <v>12</v>
      </c>
      <c r="E3590" s="30">
        <v>2</v>
      </c>
      <c r="F3590" s="30">
        <v>98</v>
      </c>
      <c r="G3590" s="30" t="s">
        <v>4311</v>
      </c>
      <c r="H3590" s="30" t="s">
        <v>587</v>
      </c>
      <c r="I3590" s="30">
        <v>1</v>
      </c>
      <c r="J3590" s="30">
        <v>0</v>
      </c>
      <c r="K3590" s="30">
        <v>0</v>
      </c>
      <c r="L3590" s="30">
        <v>0</v>
      </c>
      <c r="M3590" s="30" t="s">
        <v>609</v>
      </c>
      <c r="N3590" s="30" t="s">
        <v>589</v>
      </c>
      <c r="O3590" s="22">
        <v>0</v>
      </c>
      <c r="P3590" s="22">
        <v>1</v>
      </c>
      <c r="Q3590" s="22">
        <v>0</v>
      </c>
      <c r="R3590">
        <f>IFERROR(IF(I3590=1,VLOOKUP(F3590,Lookup!$A$2:$B$15,2,FALSE),0),0.5)</f>
        <v>2.5</v>
      </c>
      <c r="S3590">
        <f>IF(K3590=1,1,IFERROR(IF(H3590="pass",VLOOKUP(F3590,[1]Lookup!$D$2:$E$26,2,FALSE),0),1.6))</f>
        <v>0</v>
      </c>
      <c r="T3590" s="6">
        <v>0</v>
      </c>
      <c r="U3590" s="6">
        <f t="shared" si="56"/>
        <v>2.5</v>
      </c>
      <c r="V3590" t="s">
        <v>72</v>
      </c>
    </row>
    <row r="3591" spans="1:22" hidden="1">
      <c r="A3591">
        <v>1438</v>
      </c>
      <c r="B3591" s="30">
        <v>2</v>
      </c>
      <c r="C3591" s="30" t="s">
        <v>23</v>
      </c>
      <c r="D3591" s="30" t="s">
        <v>12</v>
      </c>
      <c r="E3591" s="30">
        <v>3</v>
      </c>
      <c r="F3591" s="30">
        <v>97</v>
      </c>
      <c r="G3591" s="30" t="s">
        <v>4312</v>
      </c>
      <c r="H3591" s="30" t="s">
        <v>587</v>
      </c>
      <c r="I3591" s="30">
        <v>1</v>
      </c>
      <c r="J3591" s="30">
        <v>0</v>
      </c>
      <c r="K3591" s="30">
        <v>0</v>
      </c>
      <c r="L3591" s="30">
        <v>0</v>
      </c>
      <c r="M3591" s="30" t="s">
        <v>609</v>
      </c>
      <c r="N3591" s="30" t="s">
        <v>589</v>
      </c>
      <c r="O3591" s="22">
        <v>0</v>
      </c>
      <c r="P3591" s="22">
        <v>1</v>
      </c>
      <c r="Q3591" s="22">
        <v>0</v>
      </c>
      <c r="R3591">
        <f>IFERROR(IF(I3591=1,VLOOKUP(F3591,Lookup!$A$2:$B$15,2,FALSE),0),0.5)</f>
        <v>2.1</v>
      </c>
      <c r="S3591">
        <f>IF(K3591=1,1,IFERROR(IF(H3591="pass",VLOOKUP(F3591,[1]Lookup!$D$2:$E$26,2,FALSE),0),1.6))</f>
        <v>0</v>
      </c>
      <c r="T3591" s="6">
        <v>0</v>
      </c>
      <c r="U3591" s="6">
        <f t="shared" si="56"/>
        <v>2.1</v>
      </c>
      <c r="V3591" t="s">
        <v>72</v>
      </c>
    </row>
    <row r="3592" spans="1:22" hidden="1">
      <c r="A3592">
        <v>1445</v>
      </c>
      <c r="B3592" s="30">
        <v>2</v>
      </c>
      <c r="C3592" s="30" t="s">
        <v>21</v>
      </c>
      <c r="D3592" s="30" t="s">
        <v>29</v>
      </c>
      <c r="E3592" s="30">
        <v>75</v>
      </c>
      <c r="F3592" s="30">
        <v>25</v>
      </c>
      <c r="G3592" s="30" t="s">
        <v>4319</v>
      </c>
      <c r="H3592" s="30" t="s">
        <v>587</v>
      </c>
      <c r="I3592" s="30">
        <v>1</v>
      </c>
      <c r="J3592" s="30">
        <v>0</v>
      </c>
      <c r="K3592" s="30">
        <v>0</v>
      </c>
      <c r="L3592" s="30">
        <v>0</v>
      </c>
      <c r="M3592" s="30" t="s">
        <v>2105</v>
      </c>
      <c r="N3592" s="30" t="s">
        <v>589</v>
      </c>
      <c r="O3592" s="22">
        <v>0</v>
      </c>
      <c r="P3592" s="22">
        <v>1</v>
      </c>
      <c r="Q3592" s="22">
        <v>0</v>
      </c>
      <c r="R3592">
        <f>IFERROR(IF(I3592=1,VLOOKUP(F3592,Lookup!$A$2:$B$15,2,FALSE),0),0.5)</f>
        <v>0.5</v>
      </c>
      <c r="S3592">
        <f>IF(K3592=1,1,IFERROR(IF(H3592="pass",VLOOKUP(F3592,[1]Lookup!$D$2:$E$26,2,FALSE),0),1.6))</f>
        <v>0</v>
      </c>
      <c r="T3592" s="6">
        <v>0</v>
      </c>
      <c r="U3592" s="6">
        <f t="shared" si="56"/>
        <v>0.5</v>
      </c>
      <c r="V3592" t="s">
        <v>63</v>
      </c>
    </row>
    <row r="3593" spans="1:22" hidden="1">
      <c r="A3593">
        <v>1447</v>
      </c>
      <c r="B3593" s="30">
        <v>2</v>
      </c>
      <c r="C3593" s="30" t="s">
        <v>21</v>
      </c>
      <c r="D3593" s="30" t="s">
        <v>29</v>
      </c>
      <c r="E3593" s="30">
        <v>40</v>
      </c>
      <c r="F3593" s="30">
        <v>60</v>
      </c>
      <c r="G3593" s="30" t="s">
        <v>4321</v>
      </c>
      <c r="H3593" s="30" t="s">
        <v>587</v>
      </c>
      <c r="I3593" s="30">
        <v>1</v>
      </c>
      <c r="J3593" s="30">
        <v>0</v>
      </c>
      <c r="K3593" s="30">
        <v>0</v>
      </c>
      <c r="L3593" s="30">
        <v>0</v>
      </c>
      <c r="M3593" s="30" t="s">
        <v>2178</v>
      </c>
      <c r="N3593" s="30" t="s">
        <v>589</v>
      </c>
      <c r="O3593" s="22">
        <v>0</v>
      </c>
      <c r="P3593" s="22">
        <v>1</v>
      </c>
      <c r="Q3593" s="22">
        <v>0</v>
      </c>
      <c r="R3593">
        <f>IFERROR(IF(I3593=1,VLOOKUP(F3593,Lookup!$A$2:$B$15,2,FALSE),0),0.5)</f>
        <v>0.5</v>
      </c>
      <c r="S3593">
        <f>IF(K3593=1,1,IFERROR(IF(H3593="pass",VLOOKUP(F3593,[1]Lookup!$D$2:$E$26,2,FALSE),0),1.6))</f>
        <v>0</v>
      </c>
      <c r="T3593" s="6">
        <v>0</v>
      </c>
      <c r="U3593" s="6">
        <f t="shared" si="56"/>
        <v>0.5</v>
      </c>
      <c r="V3593" t="s">
        <v>456</v>
      </c>
    </row>
    <row r="3594" spans="1:22" hidden="1">
      <c r="A3594">
        <v>1450</v>
      </c>
      <c r="B3594" s="30">
        <v>2</v>
      </c>
      <c r="C3594" s="30" t="s">
        <v>29</v>
      </c>
      <c r="D3594" s="30" t="s">
        <v>21</v>
      </c>
      <c r="E3594" s="30">
        <v>65</v>
      </c>
      <c r="F3594" s="30">
        <v>35</v>
      </c>
      <c r="G3594" s="30" t="s">
        <v>4325</v>
      </c>
      <c r="H3594" s="30" t="s">
        <v>2866</v>
      </c>
      <c r="I3594" s="30">
        <v>0</v>
      </c>
      <c r="J3594" s="30">
        <v>1</v>
      </c>
      <c r="K3594" s="30">
        <v>0</v>
      </c>
      <c r="L3594" s="30">
        <v>0</v>
      </c>
      <c r="M3594" s="30" t="s">
        <v>1429</v>
      </c>
      <c r="N3594" s="30" t="s">
        <v>589</v>
      </c>
      <c r="O3594" s="22">
        <v>0</v>
      </c>
      <c r="P3594" s="22">
        <v>0</v>
      </c>
      <c r="Q3594" s="22">
        <v>0</v>
      </c>
      <c r="R3594">
        <f>IFERROR(IF(I3594=1,VLOOKUP(F3594,Lookup!$A$2:$B$15,2,FALSE),0),0.5)</f>
        <v>0</v>
      </c>
      <c r="S3594">
        <f>IF(K3594=1,1,IFERROR(IF(H3594="pass",VLOOKUP(F3594,[1]Lookup!$D$2:$E$26,2,FALSE),0),1.6))</f>
        <v>0</v>
      </c>
      <c r="T3594" s="6">
        <v>0</v>
      </c>
      <c r="U3594" s="6">
        <f t="shared" si="56"/>
        <v>0</v>
      </c>
      <c r="V3594" t="s">
        <v>426</v>
      </c>
    </row>
    <row r="3595" spans="1:22" hidden="1">
      <c r="A3595">
        <v>1453</v>
      </c>
      <c r="B3595" s="30">
        <v>2</v>
      </c>
      <c r="C3595" s="30" t="s">
        <v>21</v>
      </c>
      <c r="D3595" s="30" t="s">
        <v>29</v>
      </c>
      <c r="E3595" s="30">
        <v>93</v>
      </c>
      <c r="F3595" s="30">
        <v>7</v>
      </c>
      <c r="G3595" s="30" t="s">
        <v>4328</v>
      </c>
      <c r="H3595" s="30" t="s">
        <v>587</v>
      </c>
      <c r="I3595" s="30">
        <v>1</v>
      </c>
      <c r="J3595" s="30">
        <v>0</v>
      </c>
      <c r="K3595" s="30">
        <v>0</v>
      </c>
      <c r="L3595" s="30">
        <v>0</v>
      </c>
      <c r="M3595" s="30" t="s">
        <v>2105</v>
      </c>
      <c r="N3595" s="30" t="s">
        <v>589</v>
      </c>
      <c r="O3595" s="22">
        <v>0</v>
      </c>
      <c r="P3595" s="22">
        <v>1</v>
      </c>
      <c r="Q3595" s="22">
        <v>0</v>
      </c>
      <c r="R3595">
        <f>IFERROR(IF(I3595=1,VLOOKUP(F3595,Lookup!$A$2:$B$15,2,FALSE),0),0.5)</f>
        <v>0.5</v>
      </c>
      <c r="S3595">
        <f>IF(K3595=1,1,IFERROR(IF(H3595="pass",VLOOKUP(F3595,[1]Lookup!$D$2:$E$26,2,FALSE),0),1.6))</f>
        <v>0</v>
      </c>
      <c r="T3595" s="6">
        <v>0</v>
      </c>
      <c r="U3595" s="6">
        <f t="shared" si="56"/>
        <v>0.5</v>
      </c>
      <c r="V3595" t="s">
        <v>63</v>
      </c>
    </row>
    <row r="3596" spans="1:22" hidden="1">
      <c r="A3596">
        <v>1454</v>
      </c>
      <c r="B3596" s="30">
        <v>2</v>
      </c>
      <c r="C3596" s="30" t="s">
        <v>21</v>
      </c>
      <c r="D3596" s="30" t="s">
        <v>29</v>
      </c>
      <c r="E3596" s="30">
        <v>90</v>
      </c>
      <c r="F3596" s="30">
        <v>10</v>
      </c>
      <c r="G3596" s="30" t="s">
        <v>4329</v>
      </c>
      <c r="H3596" s="30" t="s">
        <v>2866</v>
      </c>
      <c r="I3596" s="30">
        <v>0</v>
      </c>
      <c r="J3596" s="30">
        <v>1</v>
      </c>
      <c r="K3596" s="30">
        <v>0</v>
      </c>
      <c r="L3596" s="30">
        <v>0</v>
      </c>
      <c r="M3596" s="30" t="s">
        <v>2178</v>
      </c>
      <c r="N3596" s="30" t="s">
        <v>589</v>
      </c>
      <c r="O3596" s="22">
        <v>0</v>
      </c>
      <c r="P3596" s="22">
        <v>0</v>
      </c>
      <c r="Q3596" s="22">
        <v>0</v>
      </c>
      <c r="R3596">
        <f>IFERROR(IF(I3596=1,VLOOKUP(F3596,Lookup!$A$2:$B$15,2,FALSE),0),0.5)</f>
        <v>0</v>
      </c>
      <c r="S3596">
        <f>IF(K3596=1,1,IFERROR(IF(H3596="pass",VLOOKUP(F3596,[1]Lookup!$D$2:$E$26,2,FALSE),0),1.6))</f>
        <v>0</v>
      </c>
      <c r="T3596" s="6">
        <v>0</v>
      </c>
      <c r="U3596" s="6">
        <f t="shared" si="56"/>
        <v>0</v>
      </c>
      <c r="V3596" t="s">
        <v>456</v>
      </c>
    </row>
    <row r="3597" spans="1:22" hidden="1">
      <c r="A3597">
        <v>1455</v>
      </c>
      <c r="B3597" s="30">
        <v>2</v>
      </c>
      <c r="C3597" s="30" t="s">
        <v>21</v>
      </c>
      <c r="D3597" s="30" t="s">
        <v>29</v>
      </c>
      <c r="E3597" s="30">
        <v>75</v>
      </c>
      <c r="F3597" s="30">
        <v>25</v>
      </c>
      <c r="G3597" s="30" t="s">
        <v>4330</v>
      </c>
      <c r="H3597" s="30" t="s">
        <v>587</v>
      </c>
      <c r="I3597" s="30">
        <v>1</v>
      </c>
      <c r="J3597" s="30">
        <v>0</v>
      </c>
      <c r="K3597" s="30">
        <v>0</v>
      </c>
      <c r="L3597" s="30">
        <v>0</v>
      </c>
      <c r="M3597" s="30" t="s">
        <v>2105</v>
      </c>
      <c r="N3597" s="30" t="s">
        <v>589</v>
      </c>
      <c r="O3597" s="22">
        <v>0</v>
      </c>
      <c r="P3597" s="22">
        <v>1</v>
      </c>
      <c r="Q3597" s="22">
        <v>0</v>
      </c>
      <c r="R3597">
        <f>IFERROR(IF(I3597=1,VLOOKUP(F3597,Lookup!$A$2:$B$15,2,FALSE),0),0.5)</f>
        <v>0.5</v>
      </c>
      <c r="S3597">
        <f>IF(K3597=1,1,IFERROR(IF(H3597="pass",VLOOKUP(F3597,[1]Lookup!$D$2:$E$26,2,FALSE),0),1.6))</f>
        <v>0</v>
      </c>
      <c r="T3597" s="6">
        <v>0</v>
      </c>
      <c r="U3597" s="6">
        <f t="shared" si="56"/>
        <v>0.5</v>
      </c>
      <c r="V3597" t="s">
        <v>63</v>
      </c>
    </row>
    <row r="3598" spans="1:22" hidden="1">
      <c r="A3598">
        <v>1460</v>
      </c>
      <c r="B3598" s="30">
        <v>2</v>
      </c>
      <c r="C3598" s="30" t="s">
        <v>29</v>
      </c>
      <c r="D3598" s="30" t="s">
        <v>21</v>
      </c>
      <c r="E3598" s="30">
        <v>90</v>
      </c>
      <c r="F3598" s="30">
        <v>10</v>
      </c>
      <c r="G3598" s="30" t="s">
        <v>4335</v>
      </c>
      <c r="H3598" s="30" t="s">
        <v>587</v>
      </c>
      <c r="I3598" s="30">
        <v>1</v>
      </c>
      <c r="J3598" s="30">
        <v>0</v>
      </c>
      <c r="K3598" s="30">
        <v>0</v>
      </c>
      <c r="L3598" s="30">
        <v>0</v>
      </c>
      <c r="M3598" s="30" t="s">
        <v>1409</v>
      </c>
      <c r="N3598" s="30" t="s">
        <v>589</v>
      </c>
      <c r="O3598" s="22">
        <v>0</v>
      </c>
      <c r="P3598" s="22">
        <v>1</v>
      </c>
      <c r="Q3598" s="22">
        <v>0</v>
      </c>
      <c r="R3598">
        <f>IFERROR(IF(I3598=1,VLOOKUP(F3598,Lookup!$A$2:$B$15,2,FALSE),0),0.5)</f>
        <v>0.5</v>
      </c>
      <c r="S3598">
        <f>IF(K3598=1,1,IFERROR(IF(H3598="pass",VLOOKUP(F3598,[1]Lookup!$D$2:$E$26,2,FALSE),0),1.6))</f>
        <v>0</v>
      </c>
      <c r="T3598" s="6">
        <v>0</v>
      </c>
      <c r="U3598" s="6">
        <f t="shared" si="56"/>
        <v>0.5</v>
      </c>
      <c r="V3598" t="s">
        <v>44</v>
      </c>
    </row>
    <row r="3599" spans="1:22" hidden="1">
      <c r="A3599">
        <v>1463</v>
      </c>
      <c r="B3599" s="30">
        <v>2</v>
      </c>
      <c r="C3599" s="30" t="s">
        <v>21</v>
      </c>
      <c r="D3599" s="30" t="s">
        <v>29</v>
      </c>
      <c r="E3599" s="30">
        <v>66</v>
      </c>
      <c r="F3599" s="30">
        <v>34</v>
      </c>
      <c r="G3599" s="30" t="s">
        <v>4338</v>
      </c>
      <c r="H3599" s="30" t="s">
        <v>587</v>
      </c>
      <c r="I3599" s="30">
        <v>1</v>
      </c>
      <c r="J3599" s="30">
        <v>0</v>
      </c>
      <c r="K3599" s="30">
        <v>0</v>
      </c>
      <c r="L3599" s="30">
        <v>0</v>
      </c>
      <c r="M3599" s="30" t="s">
        <v>2105</v>
      </c>
      <c r="N3599" s="30" t="s">
        <v>589</v>
      </c>
      <c r="O3599" s="22">
        <v>0</v>
      </c>
      <c r="P3599" s="22">
        <v>1</v>
      </c>
      <c r="Q3599" s="22">
        <v>0</v>
      </c>
      <c r="R3599">
        <f>IFERROR(IF(I3599=1,VLOOKUP(F3599,Lookup!$A$2:$B$15,2,FALSE),0),0.5)</f>
        <v>0.5</v>
      </c>
      <c r="S3599">
        <f>IF(K3599=1,1,IFERROR(IF(H3599="pass",VLOOKUP(F3599,[1]Lookup!$D$2:$E$26,2,FALSE),0),1.6))</f>
        <v>0</v>
      </c>
      <c r="T3599" s="6">
        <v>0</v>
      </c>
      <c r="U3599" s="6">
        <f t="shared" si="56"/>
        <v>0.5</v>
      </c>
      <c r="V3599" t="s">
        <v>63</v>
      </c>
    </row>
    <row r="3600" spans="1:22" hidden="1">
      <c r="A3600">
        <v>1465</v>
      </c>
      <c r="B3600" s="30">
        <v>2</v>
      </c>
      <c r="C3600" s="30" t="s">
        <v>21</v>
      </c>
      <c r="D3600" s="30" t="s">
        <v>29</v>
      </c>
      <c r="E3600" s="30">
        <v>58</v>
      </c>
      <c r="F3600" s="30">
        <v>42</v>
      </c>
      <c r="G3600" s="30" t="s">
        <v>4340</v>
      </c>
      <c r="H3600" s="30" t="s">
        <v>587</v>
      </c>
      <c r="I3600" s="30">
        <v>1</v>
      </c>
      <c r="J3600" s="30">
        <v>0</v>
      </c>
      <c r="K3600" s="30">
        <v>0</v>
      </c>
      <c r="L3600" s="30">
        <v>0</v>
      </c>
      <c r="M3600" s="30" t="s">
        <v>2105</v>
      </c>
      <c r="N3600" s="30" t="s">
        <v>589</v>
      </c>
      <c r="O3600" s="22">
        <v>0</v>
      </c>
      <c r="P3600" s="22">
        <v>1</v>
      </c>
      <c r="Q3600" s="22">
        <v>0</v>
      </c>
      <c r="R3600">
        <f>IFERROR(IF(I3600=1,VLOOKUP(F3600,Lookup!$A$2:$B$15,2,FALSE),0),0.5)</f>
        <v>0.5</v>
      </c>
      <c r="S3600">
        <f>IF(K3600=1,1,IFERROR(IF(H3600="pass",VLOOKUP(F3600,[1]Lookup!$D$2:$E$26,2,FALSE),0),1.6))</f>
        <v>0</v>
      </c>
      <c r="T3600" s="6">
        <v>0</v>
      </c>
      <c r="U3600" s="6">
        <f t="shared" si="56"/>
        <v>0.5</v>
      </c>
      <c r="V3600" t="s">
        <v>63</v>
      </c>
    </row>
    <row r="3601" spans="1:22" hidden="1">
      <c r="A3601">
        <v>1466</v>
      </c>
      <c r="B3601" s="30">
        <v>2</v>
      </c>
      <c r="C3601" s="30" t="s">
        <v>21</v>
      </c>
      <c r="D3601" s="30" t="s">
        <v>29</v>
      </c>
      <c r="E3601" s="30">
        <v>56</v>
      </c>
      <c r="F3601" s="30">
        <v>44</v>
      </c>
      <c r="G3601" s="30" t="s">
        <v>4341</v>
      </c>
      <c r="H3601" s="30" t="s">
        <v>587</v>
      </c>
      <c r="I3601" s="30">
        <v>1</v>
      </c>
      <c r="J3601" s="30">
        <v>0</v>
      </c>
      <c r="K3601" s="30">
        <v>0</v>
      </c>
      <c r="L3601" s="30">
        <v>0</v>
      </c>
      <c r="M3601" s="30" t="s">
        <v>2105</v>
      </c>
      <c r="N3601" s="30" t="s">
        <v>589</v>
      </c>
      <c r="O3601" s="22">
        <v>0</v>
      </c>
      <c r="P3601" s="22">
        <v>1</v>
      </c>
      <c r="Q3601" s="22">
        <v>0</v>
      </c>
      <c r="R3601">
        <f>IFERROR(IF(I3601=1,VLOOKUP(F3601,Lookup!$A$2:$B$15,2,FALSE),0),0.5)</f>
        <v>0.5</v>
      </c>
      <c r="S3601">
        <f>IF(K3601=1,1,IFERROR(IF(H3601="pass",VLOOKUP(F3601,[1]Lookup!$D$2:$E$26,2,FALSE),0),1.6))</f>
        <v>0</v>
      </c>
      <c r="T3601" s="6">
        <v>0</v>
      </c>
      <c r="U3601" s="6">
        <f t="shared" si="56"/>
        <v>0.5</v>
      </c>
      <c r="V3601" t="s">
        <v>63</v>
      </c>
    </row>
    <row r="3602" spans="1:22" hidden="1">
      <c r="A3602">
        <v>1467</v>
      </c>
      <c r="B3602" s="30">
        <v>2</v>
      </c>
      <c r="C3602" s="30" t="s">
        <v>21</v>
      </c>
      <c r="D3602" s="30" t="s">
        <v>29</v>
      </c>
      <c r="E3602" s="30">
        <v>50</v>
      </c>
      <c r="F3602" s="30">
        <v>50</v>
      </c>
      <c r="G3602" s="30" t="s">
        <v>4342</v>
      </c>
      <c r="H3602" s="30" t="s">
        <v>587</v>
      </c>
      <c r="I3602" s="30">
        <v>1</v>
      </c>
      <c r="J3602" s="30">
        <v>0</v>
      </c>
      <c r="K3602" s="30">
        <v>0</v>
      </c>
      <c r="L3602" s="30">
        <v>0</v>
      </c>
      <c r="M3602" s="30" t="s">
        <v>2105</v>
      </c>
      <c r="N3602" s="30" t="s">
        <v>589</v>
      </c>
      <c r="O3602" s="22">
        <v>0</v>
      </c>
      <c r="P3602" s="22">
        <v>1</v>
      </c>
      <c r="Q3602" s="22">
        <v>0</v>
      </c>
      <c r="R3602">
        <f>IFERROR(IF(I3602=1,VLOOKUP(F3602,Lookup!$A$2:$B$15,2,FALSE),0),0.5)</f>
        <v>0.5</v>
      </c>
      <c r="S3602">
        <f>IF(K3602=1,1,IFERROR(IF(H3602="pass",VLOOKUP(F3602,[1]Lookup!$D$2:$E$26,2,FALSE),0),1.6))</f>
        <v>0</v>
      </c>
      <c r="T3602" s="6">
        <v>0</v>
      </c>
      <c r="U3602" s="6">
        <f t="shared" si="56"/>
        <v>0.5</v>
      </c>
      <c r="V3602" t="s">
        <v>63</v>
      </c>
    </row>
    <row r="3603" spans="1:22" hidden="1">
      <c r="A3603">
        <v>1469</v>
      </c>
      <c r="B3603" s="30">
        <v>2</v>
      </c>
      <c r="C3603" s="30" t="s">
        <v>21</v>
      </c>
      <c r="D3603" s="30" t="s">
        <v>29</v>
      </c>
      <c r="E3603" s="30">
        <v>36</v>
      </c>
      <c r="F3603" s="30">
        <v>64</v>
      </c>
      <c r="G3603" s="30" t="s">
        <v>4344</v>
      </c>
      <c r="H3603" s="30" t="s">
        <v>587</v>
      </c>
      <c r="I3603" s="30">
        <v>1</v>
      </c>
      <c r="J3603" s="30">
        <v>0</v>
      </c>
      <c r="K3603" s="30">
        <v>0</v>
      </c>
      <c r="L3603" s="30">
        <v>0</v>
      </c>
      <c r="M3603" s="30" t="s">
        <v>2178</v>
      </c>
      <c r="N3603" s="30" t="s">
        <v>589</v>
      </c>
      <c r="O3603" s="22">
        <v>0</v>
      </c>
      <c r="P3603" s="22">
        <v>1</v>
      </c>
      <c r="Q3603" s="22">
        <v>0</v>
      </c>
      <c r="R3603">
        <f>IFERROR(IF(I3603=1,VLOOKUP(F3603,Lookup!$A$2:$B$15,2,FALSE),0),0.5)</f>
        <v>0.5</v>
      </c>
      <c r="S3603">
        <f>IF(K3603=1,1,IFERROR(IF(H3603="pass",VLOOKUP(F3603,[1]Lookup!$D$2:$E$26,2,FALSE),0),1.6))</f>
        <v>0</v>
      </c>
      <c r="T3603" s="6">
        <v>0</v>
      </c>
      <c r="U3603" s="6">
        <f t="shared" si="56"/>
        <v>0.5</v>
      </c>
      <c r="V3603" t="s">
        <v>456</v>
      </c>
    </row>
    <row r="3604" spans="1:22" hidden="1">
      <c r="A3604">
        <v>1471</v>
      </c>
      <c r="B3604" s="30">
        <v>2</v>
      </c>
      <c r="C3604" s="30" t="s">
        <v>21</v>
      </c>
      <c r="D3604" s="30" t="s">
        <v>29</v>
      </c>
      <c r="E3604" s="30">
        <v>17</v>
      </c>
      <c r="F3604" s="30">
        <v>83</v>
      </c>
      <c r="G3604" s="30" t="s">
        <v>4346</v>
      </c>
      <c r="H3604" s="30" t="s">
        <v>587</v>
      </c>
      <c r="I3604" s="30">
        <v>1</v>
      </c>
      <c r="J3604" s="30">
        <v>0</v>
      </c>
      <c r="K3604" s="30">
        <v>0</v>
      </c>
      <c r="L3604" s="30">
        <v>0</v>
      </c>
      <c r="M3604" s="30" t="s">
        <v>2105</v>
      </c>
      <c r="N3604" s="30" t="s">
        <v>589</v>
      </c>
      <c r="O3604" s="22">
        <v>0</v>
      </c>
      <c r="P3604" s="22">
        <v>1</v>
      </c>
      <c r="Q3604" s="22">
        <v>0</v>
      </c>
      <c r="R3604">
        <f>IFERROR(IF(I3604=1,VLOOKUP(F3604,Lookup!$A$2:$B$15,2,FALSE),0),0.5)</f>
        <v>0.5</v>
      </c>
      <c r="S3604">
        <f>IF(K3604=1,1,IFERROR(IF(H3604="pass",VLOOKUP(F3604,[1]Lookup!$D$2:$E$26,2,FALSE),0),1.6))</f>
        <v>0</v>
      </c>
      <c r="T3604" s="6">
        <v>0</v>
      </c>
      <c r="U3604" s="6">
        <f t="shared" si="56"/>
        <v>0.5</v>
      </c>
      <c r="V3604" t="s">
        <v>63</v>
      </c>
    </row>
    <row r="3605" spans="1:22" hidden="1">
      <c r="A3605">
        <v>1472</v>
      </c>
      <c r="B3605" s="30">
        <v>2</v>
      </c>
      <c r="C3605" s="30" t="s">
        <v>21</v>
      </c>
      <c r="D3605" s="30" t="s">
        <v>29</v>
      </c>
      <c r="E3605" s="30">
        <v>17</v>
      </c>
      <c r="F3605" s="30">
        <v>83</v>
      </c>
      <c r="G3605" s="30" t="s">
        <v>4347</v>
      </c>
      <c r="H3605" s="30" t="s">
        <v>2866</v>
      </c>
      <c r="I3605" s="30">
        <v>0</v>
      </c>
      <c r="J3605" s="30">
        <v>1</v>
      </c>
      <c r="K3605" s="30">
        <v>0</v>
      </c>
      <c r="L3605" s="30">
        <v>0</v>
      </c>
      <c r="M3605" s="30" t="s">
        <v>2115</v>
      </c>
      <c r="N3605" s="30" t="s">
        <v>589</v>
      </c>
      <c r="O3605" s="22">
        <v>0</v>
      </c>
      <c r="P3605" s="22">
        <v>0</v>
      </c>
      <c r="Q3605" s="22">
        <v>0</v>
      </c>
      <c r="R3605">
        <f>IFERROR(IF(I3605=1,VLOOKUP(F3605,Lookup!$A$2:$B$15,2,FALSE),0),0.5)</f>
        <v>0</v>
      </c>
      <c r="S3605">
        <f>IF(K3605=1,1,IFERROR(IF(H3605="pass",VLOOKUP(F3605,[1]Lookup!$D$2:$E$26,2,FALSE),0),1.6))</f>
        <v>0</v>
      </c>
      <c r="T3605" s="6">
        <v>0</v>
      </c>
      <c r="U3605" s="6">
        <f t="shared" si="56"/>
        <v>0</v>
      </c>
      <c r="V3605" t="s">
        <v>82</v>
      </c>
    </row>
    <row r="3606" spans="1:22" hidden="1">
      <c r="A3606">
        <v>1474</v>
      </c>
      <c r="B3606" s="30">
        <v>2</v>
      </c>
      <c r="C3606" s="30" t="s">
        <v>21</v>
      </c>
      <c r="D3606" s="30" t="s">
        <v>29</v>
      </c>
      <c r="E3606" s="30">
        <v>8</v>
      </c>
      <c r="F3606" s="30">
        <v>92</v>
      </c>
      <c r="G3606" s="30" t="s">
        <v>4349</v>
      </c>
      <c r="H3606" s="30" t="s">
        <v>587</v>
      </c>
      <c r="I3606" s="30">
        <v>1</v>
      </c>
      <c r="J3606" s="30">
        <v>0</v>
      </c>
      <c r="K3606" s="30">
        <v>0</v>
      </c>
      <c r="L3606" s="30">
        <v>0</v>
      </c>
      <c r="M3606" s="30" t="s">
        <v>2105</v>
      </c>
      <c r="N3606" s="30" t="s">
        <v>589</v>
      </c>
      <c r="O3606" s="22">
        <v>0</v>
      </c>
      <c r="P3606" s="22">
        <v>1</v>
      </c>
      <c r="Q3606" s="22">
        <v>0</v>
      </c>
      <c r="R3606">
        <f>IFERROR(IF(I3606=1,VLOOKUP(F3606,Lookup!$A$2:$B$15,2,FALSE),0),0.5)</f>
        <v>1.1000000000000001</v>
      </c>
      <c r="S3606">
        <f>IF(K3606=1,1,IFERROR(IF(H3606="pass",VLOOKUP(F3606,[1]Lookup!$D$2:$E$26,2,FALSE),0),1.6))</f>
        <v>0</v>
      </c>
      <c r="T3606" s="6">
        <v>0</v>
      </c>
      <c r="U3606" s="6">
        <f t="shared" si="56"/>
        <v>1.1000000000000001</v>
      </c>
      <c r="V3606" t="s">
        <v>63</v>
      </c>
    </row>
    <row r="3607" spans="1:22" hidden="1">
      <c r="A3607">
        <v>1475</v>
      </c>
      <c r="B3607" s="30">
        <v>2</v>
      </c>
      <c r="C3607" s="30" t="s">
        <v>21</v>
      </c>
      <c r="D3607" s="30" t="s">
        <v>29</v>
      </c>
      <c r="E3607" s="30">
        <v>6</v>
      </c>
      <c r="F3607" s="30">
        <v>94</v>
      </c>
      <c r="G3607" s="30" t="s">
        <v>4350</v>
      </c>
      <c r="H3607" s="30" t="s">
        <v>587</v>
      </c>
      <c r="I3607" s="30">
        <v>1</v>
      </c>
      <c r="J3607" s="30">
        <v>0</v>
      </c>
      <c r="K3607" s="30">
        <v>0</v>
      </c>
      <c r="L3607" s="30">
        <v>0</v>
      </c>
      <c r="M3607" s="30" t="s">
        <v>2105</v>
      </c>
      <c r="N3607" s="30" t="s">
        <v>589</v>
      </c>
      <c r="O3607" s="22">
        <v>0</v>
      </c>
      <c r="P3607" s="22">
        <v>1</v>
      </c>
      <c r="Q3607" s="22">
        <v>0</v>
      </c>
      <c r="R3607">
        <f>IFERROR(IF(I3607=1,VLOOKUP(F3607,Lookup!$A$2:$B$15,2,FALSE),0),0.5)</f>
        <v>1.3</v>
      </c>
      <c r="S3607">
        <f>IF(K3607=1,1,IFERROR(IF(H3607="pass",VLOOKUP(F3607,[1]Lookup!$D$2:$E$26,2,FALSE),0),1.6))</f>
        <v>0</v>
      </c>
      <c r="T3607" s="6">
        <v>0</v>
      </c>
      <c r="U3607" s="6">
        <f t="shared" si="56"/>
        <v>1.3</v>
      </c>
      <c r="V3607" t="s">
        <v>63</v>
      </c>
    </row>
    <row r="3608" spans="1:22" hidden="1">
      <c r="A3608">
        <v>1476</v>
      </c>
      <c r="B3608" s="30">
        <v>2</v>
      </c>
      <c r="C3608" s="30" t="s">
        <v>21</v>
      </c>
      <c r="D3608" s="30" t="s">
        <v>29</v>
      </c>
      <c r="E3608" s="30">
        <v>1</v>
      </c>
      <c r="F3608" s="30">
        <v>99</v>
      </c>
      <c r="G3608" s="30" t="s">
        <v>4351</v>
      </c>
      <c r="H3608" s="30" t="s">
        <v>587</v>
      </c>
      <c r="I3608" s="30">
        <v>1</v>
      </c>
      <c r="J3608" s="30">
        <v>0</v>
      </c>
      <c r="K3608" s="30">
        <v>0</v>
      </c>
      <c r="L3608" s="30">
        <v>0</v>
      </c>
      <c r="M3608" s="30" t="s">
        <v>2105</v>
      </c>
      <c r="N3608" s="30" t="s">
        <v>589</v>
      </c>
      <c r="O3608" s="22">
        <v>0</v>
      </c>
      <c r="P3608" s="22">
        <v>1</v>
      </c>
      <c r="Q3608" s="22">
        <v>0</v>
      </c>
      <c r="R3608">
        <f>IFERROR(IF(I3608=1,VLOOKUP(F3608,Lookup!$A$2:$B$15,2,FALSE),0),0.5)</f>
        <v>3.3</v>
      </c>
      <c r="S3608">
        <f>IF(K3608=1,1,IFERROR(IF(H3608="pass",VLOOKUP(F3608,[1]Lookup!$D$2:$E$26,2,FALSE),0),1.6))</f>
        <v>0</v>
      </c>
      <c r="T3608" s="6">
        <v>0</v>
      </c>
      <c r="U3608" s="6">
        <f t="shared" si="56"/>
        <v>3.3</v>
      </c>
      <c r="V3608" t="s">
        <v>63</v>
      </c>
    </row>
    <row r="3609" spans="1:22" hidden="1">
      <c r="A3609">
        <v>1477</v>
      </c>
      <c r="B3609" s="30">
        <v>2</v>
      </c>
      <c r="C3609" s="30" t="s">
        <v>29</v>
      </c>
      <c r="D3609" s="30" t="s">
        <v>21</v>
      </c>
      <c r="E3609" s="30">
        <v>75</v>
      </c>
      <c r="F3609" s="30">
        <v>25</v>
      </c>
      <c r="G3609" s="30" t="s">
        <v>4352</v>
      </c>
      <c r="H3609" s="30" t="s">
        <v>587</v>
      </c>
      <c r="I3609" s="30">
        <v>1</v>
      </c>
      <c r="J3609" s="30">
        <v>0</v>
      </c>
      <c r="K3609" s="30">
        <v>0</v>
      </c>
      <c r="L3609" s="30">
        <v>0</v>
      </c>
      <c r="M3609" s="30" t="s">
        <v>1409</v>
      </c>
      <c r="N3609" s="30" t="s">
        <v>589</v>
      </c>
      <c r="O3609" s="22">
        <v>0</v>
      </c>
      <c r="P3609" s="22">
        <v>1</v>
      </c>
      <c r="Q3609" s="22">
        <v>0</v>
      </c>
      <c r="R3609">
        <f>IFERROR(IF(I3609=1,VLOOKUP(F3609,Lookup!$A$2:$B$15,2,FALSE),0),0.5)</f>
        <v>0.5</v>
      </c>
      <c r="S3609">
        <f>IF(K3609=1,1,IFERROR(IF(H3609="pass",VLOOKUP(F3609,[1]Lookup!$D$2:$E$26,2,FALSE),0),1.6))</f>
        <v>0</v>
      </c>
      <c r="T3609" s="6">
        <v>0</v>
      </c>
      <c r="U3609" s="6">
        <f t="shared" si="56"/>
        <v>0.5</v>
      </c>
      <c r="V3609" t="s">
        <v>44</v>
      </c>
    </row>
    <row r="3610" spans="1:22" hidden="1">
      <c r="A3610">
        <v>1482</v>
      </c>
      <c r="B3610" s="30">
        <v>2</v>
      </c>
      <c r="C3610" s="30" t="s">
        <v>21</v>
      </c>
      <c r="D3610" s="30" t="s">
        <v>29</v>
      </c>
      <c r="E3610" s="30">
        <v>67</v>
      </c>
      <c r="F3610" s="30">
        <v>33</v>
      </c>
      <c r="G3610" s="30" t="s">
        <v>4357</v>
      </c>
      <c r="H3610" s="30" t="s">
        <v>587</v>
      </c>
      <c r="I3610" s="30">
        <v>1</v>
      </c>
      <c r="J3610" s="30">
        <v>0</v>
      </c>
      <c r="K3610" s="30">
        <v>0</v>
      </c>
      <c r="L3610" s="30">
        <v>0</v>
      </c>
      <c r="M3610" s="30" t="s">
        <v>2105</v>
      </c>
      <c r="N3610" s="30" t="s">
        <v>589</v>
      </c>
      <c r="O3610" s="22">
        <v>0</v>
      </c>
      <c r="P3610" s="22">
        <v>1</v>
      </c>
      <c r="Q3610" s="22">
        <v>0</v>
      </c>
      <c r="R3610">
        <f>IFERROR(IF(I3610=1,VLOOKUP(F3610,Lookup!$A$2:$B$15,2,FALSE),0),0.5)</f>
        <v>0.5</v>
      </c>
      <c r="S3610">
        <f>IF(K3610=1,1,IFERROR(IF(H3610="pass",VLOOKUP(F3610,[1]Lookup!$D$2:$E$26,2,FALSE),0),1.6))</f>
        <v>0</v>
      </c>
      <c r="T3610" s="6">
        <v>0</v>
      </c>
      <c r="U3610" s="6">
        <f t="shared" si="56"/>
        <v>0.5</v>
      </c>
      <c r="V3610" t="s">
        <v>63</v>
      </c>
    </row>
    <row r="3611" spans="1:22" hidden="1">
      <c r="A3611">
        <v>1484</v>
      </c>
      <c r="B3611" s="30">
        <v>2</v>
      </c>
      <c r="C3611" s="30" t="s">
        <v>21</v>
      </c>
      <c r="D3611" s="30" t="s">
        <v>29</v>
      </c>
      <c r="E3611" s="30">
        <v>52</v>
      </c>
      <c r="F3611" s="30">
        <v>48</v>
      </c>
      <c r="G3611" s="30" t="s">
        <v>4359</v>
      </c>
      <c r="H3611" s="30" t="s">
        <v>587</v>
      </c>
      <c r="I3611" s="30">
        <v>1</v>
      </c>
      <c r="J3611" s="30">
        <v>0</v>
      </c>
      <c r="K3611" s="30">
        <v>0</v>
      </c>
      <c r="L3611" s="30">
        <v>0</v>
      </c>
      <c r="M3611" s="30" t="s">
        <v>2105</v>
      </c>
      <c r="N3611" s="30" t="s">
        <v>589</v>
      </c>
      <c r="O3611" s="22">
        <v>0</v>
      </c>
      <c r="P3611" s="22">
        <v>1</v>
      </c>
      <c r="Q3611" s="22">
        <v>0</v>
      </c>
      <c r="R3611">
        <f>IFERROR(IF(I3611=1,VLOOKUP(F3611,Lookup!$A$2:$B$15,2,FALSE),0),0.5)</f>
        <v>0.5</v>
      </c>
      <c r="S3611">
        <f>IF(K3611=1,1,IFERROR(IF(H3611="pass",VLOOKUP(F3611,[1]Lookup!$D$2:$E$26,2,FALSE),0),1.6))</f>
        <v>0</v>
      </c>
      <c r="T3611" s="6">
        <v>0</v>
      </c>
      <c r="U3611" s="6">
        <f t="shared" si="56"/>
        <v>0.5</v>
      </c>
      <c r="V3611" t="s">
        <v>63</v>
      </c>
    </row>
    <row r="3612" spans="1:22" hidden="1">
      <c r="A3612">
        <v>1488</v>
      </c>
      <c r="B3612" s="30">
        <v>2</v>
      </c>
      <c r="C3612" s="30" t="s">
        <v>21</v>
      </c>
      <c r="D3612" s="30" t="s">
        <v>29</v>
      </c>
      <c r="E3612" s="30">
        <v>8</v>
      </c>
      <c r="F3612" s="30">
        <v>92</v>
      </c>
      <c r="G3612" s="30" t="s">
        <v>4363</v>
      </c>
      <c r="H3612" s="30" t="s">
        <v>587</v>
      </c>
      <c r="I3612" s="30">
        <v>1</v>
      </c>
      <c r="J3612" s="30">
        <v>0</v>
      </c>
      <c r="K3612" s="30">
        <v>0</v>
      </c>
      <c r="L3612" s="30">
        <v>0</v>
      </c>
      <c r="M3612" s="30" t="s">
        <v>2105</v>
      </c>
      <c r="N3612" s="30" t="s">
        <v>589</v>
      </c>
      <c r="O3612" s="22">
        <v>0</v>
      </c>
      <c r="P3612" s="22">
        <v>1</v>
      </c>
      <c r="Q3612" s="22">
        <v>0</v>
      </c>
      <c r="R3612">
        <f>IFERROR(IF(I3612=1,VLOOKUP(F3612,Lookup!$A$2:$B$15,2,FALSE),0),0.5)</f>
        <v>1.1000000000000001</v>
      </c>
      <c r="S3612">
        <f>IF(K3612=1,1,IFERROR(IF(H3612="pass",VLOOKUP(F3612,[1]Lookup!$D$2:$E$26,2,FALSE),0),1.6))</f>
        <v>0</v>
      </c>
      <c r="T3612" s="6">
        <v>0</v>
      </c>
      <c r="U3612" s="6">
        <f t="shared" si="56"/>
        <v>1.1000000000000001</v>
      </c>
      <c r="V3612" t="s">
        <v>63</v>
      </c>
    </row>
    <row r="3613" spans="1:22" hidden="1">
      <c r="A3613">
        <v>1489</v>
      </c>
      <c r="B3613" s="30">
        <v>2</v>
      </c>
      <c r="C3613" s="30" t="s">
        <v>21</v>
      </c>
      <c r="D3613" s="30" t="s">
        <v>29</v>
      </c>
      <c r="E3613" s="30">
        <v>2</v>
      </c>
      <c r="F3613" s="30">
        <v>98</v>
      </c>
      <c r="G3613" s="30" t="s">
        <v>4364</v>
      </c>
      <c r="H3613" s="30" t="s">
        <v>587</v>
      </c>
      <c r="I3613" s="30">
        <v>1</v>
      </c>
      <c r="J3613" s="30">
        <v>0</v>
      </c>
      <c r="K3613" s="30">
        <v>0</v>
      </c>
      <c r="L3613" s="30">
        <v>0</v>
      </c>
      <c r="M3613" s="30" t="s">
        <v>2105</v>
      </c>
      <c r="N3613" s="30" t="s">
        <v>589</v>
      </c>
      <c r="O3613" s="22">
        <v>0</v>
      </c>
      <c r="P3613" s="22">
        <v>1</v>
      </c>
      <c r="Q3613" s="22">
        <v>0</v>
      </c>
      <c r="R3613">
        <f>IFERROR(IF(I3613=1,VLOOKUP(F3613,Lookup!$A$2:$B$15,2,FALSE),0),0.5)</f>
        <v>2.5</v>
      </c>
      <c r="S3613">
        <f>IF(K3613=1,1,IFERROR(IF(H3613="pass",VLOOKUP(F3613,[1]Lookup!$D$2:$E$26,2,FALSE),0),1.6))</f>
        <v>0</v>
      </c>
      <c r="T3613" s="6">
        <v>0</v>
      </c>
      <c r="U3613" s="6">
        <f t="shared" si="56"/>
        <v>2.5</v>
      </c>
      <c r="V3613" t="s">
        <v>63</v>
      </c>
    </row>
    <row r="3614" spans="1:22" hidden="1">
      <c r="A3614">
        <v>1497</v>
      </c>
      <c r="B3614" s="30">
        <v>2</v>
      </c>
      <c r="C3614" s="30" t="s">
        <v>21</v>
      </c>
      <c r="D3614" s="30" t="s">
        <v>29</v>
      </c>
      <c r="E3614" s="30">
        <v>52</v>
      </c>
      <c r="F3614" s="30">
        <v>48</v>
      </c>
      <c r="G3614" s="30" t="s">
        <v>4373</v>
      </c>
      <c r="H3614" s="30" t="s">
        <v>587</v>
      </c>
      <c r="I3614" s="30">
        <v>0</v>
      </c>
      <c r="J3614" s="30">
        <v>1</v>
      </c>
      <c r="K3614" s="30">
        <v>0</v>
      </c>
      <c r="L3614" s="30">
        <v>0</v>
      </c>
      <c r="M3614" s="30" t="s">
        <v>2139</v>
      </c>
      <c r="N3614" s="30" t="s">
        <v>589</v>
      </c>
      <c r="O3614" s="22">
        <v>0</v>
      </c>
      <c r="P3614" s="22">
        <v>0</v>
      </c>
      <c r="Q3614" s="22">
        <v>0</v>
      </c>
      <c r="R3614">
        <f>IFERROR(IF(I3614=1,VLOOKUP(F3614,Lookup!$A$2:$B$15,2,FALSE),0),0.5)</f>
        <v>0</v>
      </c>
      <c r="S3614">
        <f>IF(K3614=1,1,IFERROR(IF(H3614="pass",VLOOKUP(F3614,[1]Lookup!$D$2:$E$26,2,FALSE),0),1.6))</f>
        <v>0</v>
      </c>
      <c r="T3614" s="6">
        <v>0</v>
      </c>
      <c r="U3614" s="6">
        <f t="shared" si="56"/>
        <v>0</v>
      </c>
      <c r="V3614" t="s">
        <v>533</v>
      </c>
    </row>
    <row r="3615" spans="1:22" hidden="1">
      <c r="A3615">
        <v>1499</v>
      </c>
      <c r="B3615" s="30">
        <v>2</v>
      </c>
      <c r="C3615" s="30" t="s">
        <v>29</v>
      </c>
      <c r="D3615" s="30" t="s">
        <v>21</v>
      </c>
      <c r="E3615" s="30">
        <v>75</v>
      </c>
      <c r="F3615" s="30">
        <v>25</v>
      </c>
      <c r="G3615" s="30" t="s">
        <v>4375</v>
      </c>
      <c r="H3615" s="30" t="s">
        <v>587</v>
      </c>
      <c r="I3615" s="30">
        <v>1</v>
      </c>
      <c r="J3615" s="30">
        <v>0</v>
      </c>
      <c r="K3615" s="30">
        <v>0</v>
      </c>
      <c r="L3615" s="30">
        <v>0</v>
      </c>
      <c r="M3615" s="30" t="s">
        <v>1409</v>
      </c>
      <c r="N3615" s="30" t="s">
        <v>589</v>
      </c>
      <c r="O3615" s="22">
        <v>0</v>
      </c>
      <c r="P3615" s="22">
        <v>1</v>
      </c>
      <c r="Q3615" s="22">
        <v>0</v>
      </c>
      <c r="R3615">
        <f>IFERROR(IF(I3615=1,VLOOKUP(F3615,Lookup!$A$2:$B$15,2,FALSE),0),0.5)</f>
        <v>0.5</v>
      </c>
      <c r="S3615">
        <f>IF(K3615=1,1,IFERROR(IF(H3615="pass",VLOOKUP(F3615,[1]Lookup!$D$2:$E$26,2,FALSE),0),1.6))</f>
        <v>0</v>
      </c>
      <c r="T3615" s="6">
        <v>0</v>
      </c>
      <c r="U3615" s="6">
        <f t="shared" si="56"/>
        <v>0.5</v>
      </c>
      <c r="V3615" t="s">
        <v>44</v>
      </c>
    </row>
    <row r="3616" spans="1:22" hidden="1">
      <c r="A3616">
        <v>1500</v>
      </c>
      <c r="B3616" s="30">
        <v>2</v>
      </c>
      <c r="C3616" s="30" t="s">
        <v>29</v>
      </c>
      <c r="D3616" s="30" t="s">
        <v>21</v>
      </c>
      <c r="E3616" s="30">
        <v>75</v>
      </c>
      <c r="F3616" s="30">
        <v>25</v>
      </c>
      <c r="G3616" s="30" t="s">
        <v>4376</v>
      </c>
      <c r="H3616" s="30" t="s">
        <v>587</v>
      </c>
      <c r="I3616" s="30">
        <v>1</v>
      </c>
      <c r="J3616" s="30">
        <v>0</v>
      </c>
      <c r="K3616" s="30">
        <v>0</v>
      </c>
      <c r="L3616" s="30">
        <v>0</v>
      </c>
      <c r="M3616" s="30" t="s">
        <v>1409</v>
      </c>
      <c r="N3616" s="30" t="s">
        <v>589</v>
      </c>
      <c r="O3616" s="22">
        <v>0</v>
      </c>
      <c r="P3616" s="22">
        <v>1</v>
      </c>
      <c r="Q3616" s="22">
        <v>0</v>
      </c>
      <c r="R3616">
        <f>IFERROR(IF(I3616=1,VLOOKUP(F3616,Lookup!$A$2:$B$15,2,FALSE),0),0.5)</f>
        <v>0.5</v>
      </c>
      <c r="S3616">
        <f>IF(K3616=1,1,IFERROR(IF(H3616="pass",VLOOKUP(F3616,[1]Lookup!$D$2:$E$26,2,FALSE),0),1.6))</f>
        <v>0</v>
      </c>
      <c r="T3616" s="6">
        <v>0</v>
      </c>
      <c r="U3616" s="6">
        <f t="shared" si="56"/>
        <v>0.5</v>
      </c>
      <c r="V3616" t="s">
        <v>44</v>
      </c>
    </row>
    <row r="3617" spans="1:22" hidden="1">
      <c r="A3617">
        <v>1502</v>
      </c>
      <c r="B3617" s="30">
        <v>2</v>
      </c>
      <c r="C3617" s="30" t="s">
        <v>21</v>
      </c>
      <c r="D3617" s="30" t="s">
        <v>29</v>
      </c>
      <c r="E3617" s="30">
        <v>77</v>
      </c>
      <c r="F3617" s="30">
        <v>23</v>
      </c>
      <c r="G3617" s="30" t="s">
        <v>4378</v>
      </c>
      <c r="H3617" s="30" t="s">
        <v>587</v>
      </c>
      <c r="I3617" s="30">
        <v>1</v>
      </c>
      <c r="J3617" s="30">
        <v>0</v>
      </c>
      <c r="K3617" s="30">
        <v>0</v>
      </c>
      <c r="L3617" s="30">
        <v>0</v>
      </c>
      <c r="M3617" s="30" t="s">
        <v>2105</v>
      </c>
      <c r="N3617" s="30" t="s">
        <v>589</v>
      </c>
      <c r="O3617" s="22">
        <v>0</v>
      </c>
      <c r="P3617" s="22">
        <v>1</v>
      </c>
      <c r="Q3617" s="22">
        <v>0</v>
      </c>
      <c r="R3617">
        <f>IFERROR(IF(I3617=1,VLOOKUP(F3617,Lookup!$A$2:$B$15,2,FALSE),0),0.5)</f>
        <v>0.5</v>
      </c>
      <c r="S3617">
        <f>IF(K3617=1,1,IFERROR(IF(H3617="pass",VLOOKUP(F3617,[1]Lookup!$D$2:$E$26,2,FALSE),0),1.6))</f>
        <v>0</v>
      </c>
      <c r="T3617" s="6">
        <v>0</v>
      </c>
      <c r="U3617" s="6">
        <f t="shared" si="56"/>
        <v>0.5</v>
      </c>
      <c r="V3617" t="s">
        <v>63</v>
      </c>
    </row>
    <row r="3618" spans="1:22" hidden="1">
      <c r="A3618">
        <v>1505</v>
      </c>
      <c r="B3618" s="30">
        <v>2</v>
      </c>
      <c r="C3618" s="30" t="s">
        <v>21</v>
      </c>
      <c r="D3618" s="30" t="s">
        <v>29</v>
      </c>
      <c r="E3618" s="30">
        <v>39</v>
      </c>
      <c r="F3618" s="30">
        <v>61</v>
      </c>
      <c r="G3618" s="30" t="s">
        <v>4381</v>
      </c>
      <c r="H3618" s="30" t="s">
        <v>587</v>
      </c>
      <c r="I3618" s="30">
        <v>1</v>
      </c>
      <c r="J3618" s="30">
        <v>0</v>
      </c>
      <c r="K3618" s="30">
        <v>0</v>
      </c>
      <c r="L3618" s="30">
        <v>0</v>
      </c>
      <c r="M3618" s="30" t="s">
        <v>2105</v>
      </c>
      <c r="N3618" s="30" t="s">
        <v>589</v>
      </c>
      <c r="O3618" s="22">
        <v>0</v>
      </c>
      <c r="P3618" s="22">
        <v>1</v>
      </c>
      <c r="Q3618" s="22">
        <v>0</v>
      </c>
      <c r="R3618">
        <f>IFERROR(IF(I3618=1,VLOOKUP(F3618,Lookup!$A$2:$B$15,2,FALSE),0),0.5)</f>
        <v>0.5</v>
      </c>
      <c r="S3618">
        <f>IF(K3618=1,1,IFERROR(IF(H3618="pass",VLOOKUP(F3618,[1]Lookup!$D$2:$E$26,2,FALSE),0),1.6))</f>
        <v>0</v>
      </c>
      <c r="T3618" s="6">
        <v>0</v>
      </c>
      <c r="U3618" s="6">
        <f t="shared" si="56"/>
        <v>0.5</v>
      </c>
      <c r="V3618" t="s">
        <v>63</v>
      </c>
    </row>
    <row r="3619" spans="1:22" hidden="1">
      <c r="A3619">
        <v>1509</v>
      </c>
      <c r="B3619" s="30">
        <v>2</v>
      </c>
      <c r="C3619" s="30" t="s">
        <v>29</v>
      </c>
      <c r="D3619" s="30" t="s">
        <v>21</v>
      </c>
      <c r="E3619" s="30">
        <v>38</v>
      </c>
      <c r="F3619" s="30">
        <v>62</v>
      </c>
      <c r="G3619" s="30" t="s">
        <v>4385</v>
      </c>
      <c r="H3619" s="30" t="s">
        <v>587</v>
      </c>
      <c r="I3619" s="30">
        <v>1</v>
      </c>
      <c r="J3619" s="30">
        <v>0</v>
      </c>
      <c r="K3619" s="30">
        <v>0</v>
      </c>
      <c r="L3619" s="30">
        <v>0</v>
      </c>
      <c r="M3619" s="30" t="s">
        <v>609</v>
      </c>
      <c r="N3619" s="30" t="s">
        <v>589</v>
      </c>
      <c r="O3619" s="22">
        <v>0</v>
      </c>
      <c r="P3619" s="22">
        <v>1</v>
      </c>
      <c r="Q3619" s="22">
        <v>0</v>
      </c>
      <c r="R3619">
        <f>IFERROR(IF(I3619=1,VLOOKUP(F3619,Lookup!$A$2:$B$15,2,FALSE),0),0.5)</f>
        <v>0.5</v>
      </c>
      <c r="S3619">
        <f>IF(K3619=1,1,IFERROR(IF(H3619="pass",VLOOKUP(F3619,[1]Lookup!$D$2:$E$26,2,FALSE),0),1.6))</f>
        <v>0</v>
      </c>
      <c r="T3619" s="6">
        <v>0</v>
      </c>
      <c r="U3619" s="6">
        <f t="shared" si="56"/>
        <v>0.5</v>
      </c>
      <c r="V3619" t="s">
        <v>387</v>
      </c>
    </row>
    <row r="3620" spans="1:22" hidden="1">
      <c r="A3620">
        <v>1510</v>
      </c>
      <c r="B3620" s="30">
        <v>2</v>
      </c>
      <c r="C3620" s="30" t="s">
        <v>29</v>
      </c>
      <c r="D3620" s="30" t="s">
        <v>21</v>
      </c>
      <c r="E3620" s="30">
        <v>47</v>
      </c>
      <c r="F3620" s="30">
        <v>53</v>
      </c>
      <c r="G3620" s="30" t="s">
        <v>4386</v>
      </c>
      <c r="H3620" s="30" t="s">
        <v>587</v>
      </c>
      <c r="I3620" s="30">
        <v>1</v>
      </c>
      <c r="J3620" s="30">
        <v>0</v>
      </c>
      <c r="K3620" s="30">
        <v>0</v>
      </c>
      <c r="L3620" s="30">
        <v>0</v>
      </c>
      <c r="M3620" s="30" t="s">
        <v>1409</v>
      </c>
      <c r="N3620" s="30" t="s">
        <v>589</v>
      </c>
      <c r="O3620" s="22">
        <v>0</v>
      </c>
      <c r="P3620" s="22">
        <v>1</v>
      </c>
      <c r="Q3620" s="22">
        <v>0</v>
      </c>
      <c r="R3620">
        <f>IFERROR(IF(I3620=1,VLOOKUP(F3620,Lookup!$A$2:$B$15,2,FALSE),0),0.5)</f>
        <v>0.5</v>
      </c>
      <c r="S3620">
        <f>IF(K3620=1,1,IFERROR(IF(H3620="pass",VLOOKUP(F3620,[1]Lookup!$D$2:$E$26,2,FALSE),0),1.6))</f>
        <v>0</v>
      </c>
      <c r="T3620" s="6">
        <v>0</v>
      </c>
      <c r="U3620" s="6">
        <f t="shared" si="56"/>
        <v>0.5</v>
      </c>
      <c r="V3620" t="s">
        <v>44</v>
      </c>
    </row>
    <row r="3621" spans="1:22" hidden="1">
      <c r="A3621">
        <v>1511</v>
      </c>
      <c r="B3621" s="30">
        <v>2</v>
      </c>
      <c r="C3621" s="30" t="s">
        <v>29</v>
      </c>
      <c r="D3621" s="30" t="s">
        <v>21</v>
      </c>
      <c r="E3621" s="30">
        <v>45</v>
      </c>
      <c r="F3621" s="30">
        <v>55</v>
      </c>
      <c r="G3621" s="30" t="s">
        <v>4387</v>
      </c>
      <c r="H3621" s="30" t="s">
        <v>587</v>
      </c>
      <c r="I3621" s="30">
        <v>0</v>
      </c>
      <c r="J3621" s="30">
        <v>1</v>
      </c>
      <c r="K3621" s="30">
        <v>0</v>
      </c>
      <c r="L3621" s="30">
        <v>0</v>
      </c>
      <c r="M3621" s="30" t="s">
        <v>1483</v>
      </c>
      <c r="N3621" s="30" t="s">
        <v>589</v>
      </c>
      <c r="O3621" s="22">
        <v>0</v>
      </c>
      <c r="P3621" s="22">
        <v>0</v>
      </c>
      <c r="Q3621" s="22">
        <v>0</v>
      </c>
      <c r="R3621">
        <f>IFERROR(IF(I3621=1,VLOOKUP(F3621,Lookup!$A$2:$B$15,2,FALSE),0),0.5)</f>
        <v>0</v>
      </c>
      <c r="S3621">
        <f>IF(K3621=1,1,IFERROR(IF(H3621="pass",VLOOKUP(F3621,[1]Lookup!$D$2:$E$26,2,FALSE),0),1.6))</f>
        <v>0</v>
      </c>
      <c r="T3621" s="6">
        <v>0</v>
      </c>
      <c r="U3621" s="6">
        <f t="shared" si="56"/>
        <v>0</v>
      </c>
      <c r="V3621" t="s">
        <v>499</v>
      </c>
    </row>
    <row r="3622" spans="1:22" hidden="1">
      <c r="A3622">
        <v>1512</v>
      </c>
      <c r="B3622" s="30">
        <v>2</v>
      </c>
      <c r="C3622" s="30" t="s">
        <v>29</v>
      </c>
      <c r="D3622" s="30" t="s">
        <v>21</v>
      </c>
      <c r="E3622" s="30">
        <v>33</v>
      </c>
      <c r="F3622" s="30">
        <v>67</v>
      </c>
      <c r="G3622" s="30" t="s">
        <v>4388</v>
      </c>
      <c r="H3622" s="30" t="s">
        <v>587</v>
      </c>
      <c r="I3622" s="30">
        <v>1</v>
      </c>
      <c r="J3622" s="30">
        <v>0</v>
      </c>
      <c r="K3622" s="30">
        <v>0</v>
      </c>
      <c r="L3622" s="30">
        <v>0</v>
      </c>
      <c r="M3622" s="30" t="s">
        <v>1429</v>
      </c>
      <c r="N3622" s="30" t="s">
        <v>589</v>
      </c>
      <c r="O3622" s="22">
        <v>0</v>
      </c>
      <c r="P3622" s="22">
        <v>1</v>
      </c>
      <c r="Q3622" s="22">
        <v>0</v>
      </c>
      <c r="R3622">
        <f>IFERROR(IF(I3622=1,VLOOKUP(F3622,Lookup!$A$2:$B$15,2,FALSE),0),0.5)</f>
        <v>0.5</v>
      </c>
      <c r="S3622">
        <f>IF(K3622=1,1,IFERROR(IF(H3622="pass",VLOOKUP(F3622,[1]Lookup!$D$2:$E$26,2,FALSE),0),1.6))</f>
        <v>0</v>
      </c>
      <c r="T3622" s="6">
        <v>0</v>
      </c>
      <c r="U3622" s="6">
        <f t="shared" si="56"/>
        <v>0.5</v>
      </c>
      <c r="V3622" t="s">
        <v>426</v>
      </c>
    </row>
    <row r="3623" spans="1:22" hidden="1">
      <c r="A3623">
        <v>1513</v>
      </c>
      <c r="B3623" s="30">
        <v>2</v>
      </c>
      <c r="C3623" s="30" t="s">
        <v>21</v>
      </c>
      <c r="D3623" s="30" t="s">
        <v>29</v>
      </c>
      <c r="E3623" s="30">
        <v>60</v>
      </c>
      <c r="F3623" s="30">
        <v>40</v>
      </c>
      <c r="G3623" s="30" t="s">
        <v>4389</v>
      </c>
      <c r="H3623" s="30" t="s">
        <v>587</v>
      </c>
      <c r="I3623" s="30">
        <v>1</v>
      </c>
      <c r="J3623" s="30">
        <v>0</v>
      </c>
      <c r="K3623" s="30">
        <v>0</v>
      </c>
      <c r="L3623" s="30">
        <v>0</v>
      </c>
      <c r="M3623" s="30" t="s">
        <v>2178</v>
      </c>
      <c r="N3623" s="30" t="s">
        <v>589</v>
      </c>
      <c r="O3623" s="22">
        <v>0</v>
      </c>
      <c r="P3623" s="22">
        <v>1</v>
      </c>
      <c r="Q3623" s="22">
        <v>0</v>
      </c>
      <c r="R3623">
        <f>IFERROR(IF(I3623=1,VLOOKUP(F3623,Lookup!$A$2:$B$15,2,FALSE),0),0.5)</f>
        <v>0.5</v>
      </c>
      <c r="S3623">
        <f>IF(K3623=1,1,IFERROR(IF(H3623="pass",VLOOKUP(F3623,[1]Lookup!$D$2:$E$26,2,FALSE),0),1.6))</f>
        <v>0</v>
      </c>
      <c r="T3623" s="6">
        <v>0</v>
      </c>
      <c r="U3623" s="6">
        <f t="shared" si="56"/>
        <v>0.5</v>
      </c>
      <c r="V3623" t="s">
        <v>456</v>
      </c>
    </row>
    <row r="3624" spans="1:22" hidden="1">
      <c r="A3624">
        <v>1515</v>
      </c>
      <c r="B3624" s="30">
        <v>2</v>
      </c>
      <c r="C3624" s="30" t="s">
        <v>21</v>
      </c>
      <c r="D3624" s="30" t="s">
        <v>29</v>
      </c>
      <c r="E3624" s="30">
        <v>51</v>
      </c>
      <c r="F3624" s="30">
        <v>49</v>
      </c>
      <c r="G3624" s="30" t="s">
        <v>4391</v>
      </c>
      <c r="H3624" s="30" t="s">
        <v>587</v>
      </c>
      <c r="I3624" s="30">
        <v>1</v>
      </c>
      <c r="J3624" s="30">
        <v>0</v>
      </c>
      <c r="K3624" s="30">
        <v>0</v>
      </c>
      <c r="L3624" s="30">
        <v>0</v>
      </c>
      <c r="M3624" s="30" t="s">
        <v>2178</v>
      </c>
      <c r="N3624" s="30" t="s">
        <v>589</v>
      </c>
      <c r="O3624" s="22">
        <v>0</v>
      </c>
      <c r="P3624" s="22">
        <v>1</v>
      </c>
      <c r="Q3624" s="22">
        <v>0</v>
      </c>
      <c r="R3624">
        <f>IFERROR(IF(I3624=1,VLOOKUP(F3624,Lookup!$A$2:$B$15,2,FALSE),0),0.5)</f>
        <v>0.5</v>
      </c>
      <c r="S3624">
        <f>IF(K3624=1,1,IFERROR(IF(H3624="pass",VLOOKUP(F3624,[1]Lookup!$D$2:$E$26,2,FALSE),0),1.6))</f>
        <v>0</v>
      </c>
      <c r="T3624" s="6">
        <v>0</v>
      </c>
      <c r="U3624" s="6">
        <f t="shared" si="56"/>
        <v>0.5</v>
      </c>
      <c r="V3624" t="s">
        <v>456</v>
      </c>
    </row>
    <row r="3625" spans="1:22" hidden="1">
      <c r="A3625">
        <v>1516</v>
      </c>
      <c r="B3625" s="30">
        <v>2</v>
      </c>
      <c r="C3625" s="30" t="s">
        <v>29</v>
      </c>
      <c r="D3625" s="30" t="s">
        <v>21</v>
      </c>
      <c r="E3625" s="30">
        <v>88</v>
      </c>
      <c r="F3625" s="30">
        <v>12</v>
      </c>
      <c r="G3625" s="30" t="s">
        <v>4392</v>
      </c>
      <c r="H3625" s="30" t="s">
        <v>587</v>
      </c>
      <c r="I3625" s="30">
        <v>1</v>
      </c>
      <c r="J3625" s="30">
        <v>0</v>
      </c>
      <c r="K3625" s="30">
        <v>0</v>
      </c>
      <c r="L3625" s="30">
        <v>0</v>
      </c>
      <c r="M3625" s="30" t="s">
        <v>1429</v>
      </c>
      <c r="N3625" s="30" t="s">
        <v>589</v>
      </c>
      <c r="O3625" s="22">
        <v>0</v>
      </c>
      <c r="P3625" s="22">
        <v>1</v>
      </c>
      <c r="Q3625" s="22">
        <v>0</v>
      </c>
      <c r="R3625">
        <f>IFERROR(IF(I3625=1,VLOOKUP(F3625,Lookup!$A$2:$B$15,2,FALSE),0),0.5)</f>
        <v>0.5</v>
      </c>
      <c r="S3625">
        <f>IF(K3625=1,1,IFERROR(IF(H3625="pass",VLOOKUP(F3625,[1]Lookup!$D$2:$E$26,2,FALSE),0),1.6))</f>
        <v>0</v>
      </c>
      <c r="T3625" s="6">
        <v>0</v>
      </c>
      <c r="U3625" s="6">
        <f t="shared" si="56"/>
        <v>0.5</v>
      </c>
      <c r="V3625" t="s">
        <v>426</v>
      </c>
    </row>
    <row r="3626" spans="1:22" hidden="1">
      <c r="A3626">
        <v>1517</v>
      </c>
      <c r="B3626" s="30">
        <v>2</v>
      </c>
      <c r="C3626" s="30" t="s">
        <v>29</v>
      </c>
      <c r="D3626" s="30" t="s">
        <v>21</v>
      </c>
      <c r="E3626" s="30">
        <v>87</v>
      </c>
      <c r="F3626" s="30">
        <v>13</v>
      </c>
      <c r="G3626" s="30" t="s">
        <v>4393</v>
      </c>
      <c r="H3626" s="30" t="s">
        <v>587</v>
      </c>
      <c r="I3626" s="30">
        <v>1</v>
      </c>
      <c r="J3626" s="30">
        <v>0</v>
      </c>
      <c r="K3626" s="30">
        <v>0</v>
      </c>
      <c r="L3626" s="30">
        <v>0</v>
      </c>
      <c r="M3626" s="30" t="s">
        <v>1030</v>
      </c>
      <c r="N3626" s="30" t="s">
        <v>589</v>
      </c>
      <c r="O3626" s="22">
        <v>0</v>
      </c>
      <c r="P3626" s="22">
        <v>1</v>
      </c>
      <c r="Q3626" s="22">
        <v>0</v>
      </c>
      <c r="R3626">
        <f>IFERROR(IF(I3626=1,VLOOKUP(F3626,Lookup!$A$2:$B$15,2,FALSE),0),0.5)</f>
        <v>0.5</v>
      </c>
      <c r="S3626">
        <f>IF(K3626=1,1,IFERROR(IF(H3626="pass",VLOOKUP(F3626,[1]Lookup!$D$2:$E$26,2,FALSE),0),1.6))</f>
        <v>0</v>
      </c>
      <c r="T3626" s="6">
        <v>0</v>
      </c>
      <c r="U3626" s="6">
        <f t="shared" si="56"/>
        <v>0.5</v>
      </c>
      <c r="V3626" t="s">
        <v>172</v>
      </c>
    </row>
    <row r="3627" spans="1:22" hidden="1">
      <c r="A3627">
        <v>1518</v>
      </c>
      <c r="B3627" s="30">
        <v>2</v>
      </c>
      <c r="C3627" s="30" t="s">
        <v>29</v>
      </c>
      <c r="D3627" s="30" t="s">
        <v>21</v>
      </c>
      <c r="E3627" s="30">
        <v>80</v>
      </c>
      <c r="F3627" s="30">
        <v>20</v>
      </c>
      <c r="G3627" s="30" t="s">
        <v>4394</v>
      </c>
      <c r="H3627" s="30" t="s">
        <v>587</v>
      </c>
      <c r="I3627" s="30">
        <v>1</v>
      </c>
      <c r="J3627" s="30">
        <v>0</v>
      </c>
      <c r="K3627" s="30">
        <v>0</v>
      </c>
      <c r="L3627" s="30">
        <v>0</v>
      </c>
      <c r="M3627" s="30" t="s">
        <v>1409</v>
      </c>
      <c r="N3627" s="30" t="s">
        <v>589</v>
      </c>
      <c r="O3627" s="22">
        <v>0</v>
      </c>
      <c r="P3627" s="22">
        <v>1</v>
      </c>
      <c r="Q3627" s="22">
        <v>0</v>
      </c>
      <c r="R3627">
        <f>IFERROR(IF(I3627=1,VLOOKUP(F3627,Lookup!$A$2:$B$15,2,FALSE),0),0.5)</f>
        <v>0.5</v>
      </c>
      <c r="S3627">
        <f>IF(K3627=1,1,IFERROR(IF(H3627="pass",VLOOKUP(F3627,[1]Lookup!$D$2:$E$26,2,FALSE),0),1.6))</f>
        <v>0</v>
      </c>
      <c r="T3627" s="6">
        <v>0</v>
      </c>
      <c r="U3627" s="6">
        <f t="shared" si="56"/>
        <v>0.5</v>
      </c>
      <c r="V3627" t="s">
        <v>44</v>
      </c>
    </row>
    <row r="3628" spans="1:22" hidden="1">
      <c r="A3628">
        <v>1519</v>
      </c>
      <c r="B3628" s="30">
        <v>2</v>
      </c>
      <c r="C3628" s="30" t="s">
        <v>29</v>
      </c>
      <c r="D3628" s="30" t="s">
        <v>21</v>
      </c>
      <c r="E3628" s="30">
        <v>18</v>
      </c>
      <c r="F3628" s="30">
        <v>82</v>
      </c>
      <c r="G3628" s="30" t="s">
        <v>4395</v>
      </c>
      <c r="H3628" s="30" t="s">
        <v>587</v>
      </c>
      <c r="I3628" s="30">
        <v>1</v>
      </c>
      <c r="J3628" s="30">
        <v>0</v>
      </c>
      <c r="K3628" s="30">
        <v>0</v>
      </c>
      <c r="L3628" s="30">
        <v>0</v>
      </c>
      <c r="M3628" s="30" t="s">
        <v>1409</v>
      </c>
      <c r="N3628" s="30" t="s">
        <v>589</v>
      </c>
      <c r="O3628" s="22">
        <v>0</v>
      </c>
      <c r="P3628" s="22">
        <v>1</v>
      </c>
      <c r="Q3628" s="22">
        <v>0</v>
      </c>
      <c r="R3628">
        <f>IFERROR(IF(I3628=1,VLOOKUP(F3628,Lookup!$A$2:$B$15,2,FALSE),0),0.5)</f>
        <v>0.5</v>
      </c>
      <c r="S3628">
        <f>IF(K3628=1,1,IFERROR(IF(H3628="pass",VLOOKUP(F3628,[1]Lookup!$D$2:$E$26,2,FALSE),0),1.6))</f>
        <v>0</v>
      </c>
      <c r="T3628" s="6">
        <v>0</v>
      </c>
      <c r="U3628" s="6">
        <f t="shared" si="56"/>
        <v>0.5</v>
      </c>
      <c r="V3628" t="s">
        <v>44</v>
      </c>
    </row>
    <row r="3629" spans="1:22" hidden="1">
      <c r="A3629">
        <v>1520</v>
      </c>
      <c r="B3629" s="30">
        <v>2</v>
      </c>
      <c r="C3629" s="30" t="s">
        <v>29</v>
      </c>
      <c r="D3629" s="30" t="s">
        <v>21</v>
      </c>
      <c r="E3629" s="30">
        <v>13</v>
      </c>
      <c r="F3629" s="30">
        <v>87</v>
      </c>
      <c r="G3629" s="30" t="s">
        <v>4396</v>
      </c>
      <c r="H3629" s="30" t="s">
        <v>587</v>
      </c>
      <c r="I3629" s="30">
        <v>0</v>
      </c>
      <c r="J3629" s="30">
        <v>1</v>
      </c>
      <c r="K3629" s="30">
        <v>0</v>
      </c>
      <c r="L3629" s="30">
        <v>0</v>
      </c>
      <c r="M3629" s="30" t="s">
        <v>1030</v>
      </c>
      <c r="N3629" s="30" t="s">
        <v>589</v>
      </c>
      <c r="O3629" s="22">
        <v>0</v>
      </c>
      <c r="P3629" s="22">
        <v>0</v>
      </c>
      <c r="Q3629" s="22">
        <v>0</v>
      </c>
      <c r="R3629">
        <f>IFERROR(IF(I3629=1,VLOOKUP(F3629,Lookup!$A$2:$B$15,2,FALSE),0),0.5)</f>
        <v>0</v>
      </c>
      <c r="S3629">
        <f>IF(K3629=1,1,IFERROR(IF(H3629="pass",VLOOKUP(F3629,[1]Lookup!$D$2:$E$26,2,FALSE),0),1.6))</f>
        <v>0</v>
      </c>
      <c r="T3629" s="6">
        <v>0</v>
      </c>
      <c r="U3629" s="6">
        <f t="shared" si="56"/>
        <v>0</v>
      </c>
      <c r="V3629" t="s">
        <v>172</v>
      </c>
    </row>
    <row r="3630" spans="1:22" hidden="1">
      <c r="A3630">
        <v>1522</v>
      </c>
      <c r="B3630" s="30">
        <v>2</v>
      </c>
      <c r="C3630" s="30" t="s">
        <v>29</v>
      </c>
      <c r="D3630" s="30" t="s">
        <v>21</v>
      </c>
      <c r="E3630" s="30">
        <v>1</v>
      </c>
      <c r="F3630" s="30">
        <v>99</v>
      </c>
      <c r="G3630" s="30" t="s">
        <v>4398</v>
      </c>
      <c r="H3630" s="30" t="s">
        <v>587</v>
      </c>
      <c r="I3630" s="30">
        <v>1</v>
      </c>
      <c r="J3630" s="30">
        <v>0</v>
      </c>
      <c r="K3630" s="30">
        <v>0</v>
      </c>
      <c r="L3630" s="30">
        <v>0</v>
      </c>
      <c r="M3630" s="30" t="s">
        <v>1409</v>
      </c>
      <c r="N3630" s="30" t="s">
        <v>589</v>
      </c>
      <c r="O3630" s="22">
        <v>0</v>
      </c>
      <c r="P3630" s="22">
        <v>1</v>
      </c>
      <c r="Q3630" s="22">
        <v>0</v>
      </c>
      <c r="R3630">
        <f>IFERROR(IF(I3630=1,VLOOKUP(F3630,Lookup!$A$2:$B$15,2,FALSE),0),0.5)</f>
        <v>3.3</v>
      </c>
      <c r="S3630">
        <f>IF(K3630=1,1,IFERROR(IF(H3630="pass",VLOOKUP(F3630,[1]Lookup!$D$2:$E$26,2,FALSE),0),1.6))</f>
        <v>0</v>
      </c>
      <c r="T3630" s="6">
        <v>0</v>
      </c>
      <c r="U3630" s="6">
        <f t="shared" si="56"/>
        <v>3.3</v>
      </c>
      <c r="V3630" t="s">
        <v>44</v>
      </c>
    </row>
    <row r="3631" spans="1:22" hidden="1">
      <c r="A3631">
        <v>1523</v>
      </c>
      <c r="B3631" s="30">
        <v>2</v>
      </c>
      <c r="C3631" s="30" t="s">
        <v>29</v>
      </c>
      <c r="D3631" s="30" t="s">
        <v>21</v>
      </c>
      <c r="E3631" s="30">
        <v>8</v>
      </c>
      <c r="F3631" s="30">
        <v>92</v>
      </c>
      <c r="G3631" s="30" t="s">
        <v>4399</v>
      </c>
      <c r="H3631" s="30" t="s">
        <v>587</v>
      </c>
      <c r="I3631" s="30">
        <v>0</v>
      </c>
      <c r="J3631" s="30">
        <v>1</v>
      </c>
      <c r="K3631" s="30">
        <v>0</v>
      </c>
      <c r="L3631" s="30">
        <v>0</v>
      </c>
      <c r="M3631" s="30" t="s">
        <v>1483</v>
      </c>
      <c r="N3631" s="30" t="s">
        <v>589</v>
      </c>
      <c r="O3631" s="22">
        <v>0</v>
      </c>
      <c r="P3631" s="22">
        <v>0</v>
      </c>
      <c r="Q3631" s="22">
        <v>0</v>
      </c>
      <c r="R3631">
        <f>IFERROR(IF(I3631=1,VLOOKUP(F3631,Lookup!$A$2:$B$15,2,FALSE),0),0.5)</f>
        <v>0</v>
      </c>
      <c r="S3631">
        <f>IF(K3631=1,1,IFERROR(IF(H3631="pass",VLOOKUP(F3631,[1]Lookup!$D$2:$E$26,2,FALSE),0),1.6))</f>
        <v>0</v>
      </c>
      <c r="T3631" s="6">
        <v>0</v>
      </c>
      <c r="U3631" s="6">
        <f t="shared" si="56"/>
        <v>0</v>
      </c>
      <c r="V3631" t="s">
        <v>499</v>
      </c>
    </row>
    <row r="3632" spans="1:22" hidden="1">
      <c r="A3632">
        <v>1524</v>
      </c>
      <c r="B3632" s="30">
        <v>2</v>
      </c>
      <c r="C3632" s="30" t="s">
        <v>21</v>
      </c>
      <c r="D3632" s="30" t="s">
        <v>29</v>
      </c>
      <c r="E3632" s="30">
        <v>75</v>
      </c>
      <c r="F3632" s="30">
        <v>25</v>
      </c>
      <c r="G3632" s="30" t="s">
        <v>4400</v>
      </c>
      <c r="H3632" s="30" t="s">
        <v>587</v>
      </c>
      <c r="I3632" s="30">
        <v>1</v>
      </c>
      <c r="J3632" s="30">
        <v>0</v>
      </c>
      <c r="K3632" s="30">
        <v>0</v>
      </c>
      <c r="L3632" s="30">
        <v>0</v>
      </c>
      <c r="M3632" s="30" t="s">
        <v>2105</v>
      </c>
      <c r="N3632" s="30" t="s">
        <v>589</v>
      </c>
      <c r="O3632" s="22">
        <v>0</v>
      </c>
      <c r="P3632" s="22">
        <v>1</v>
      </c>
      <c r="Q3632" s="22">
        <v>0</v>
      </c>
      <c r="R3632">
        <f>IFERROR(IF(I3632=1,VLOOKUP(F3632,Lookup!$A$2:$B$15,2,FALSE),0),0.5)</f>
        <v>0.5</v>
      </c>
      <c r="S3632">
        <f>IF(K3632=1,1,IFERROR(IF(H3632="pass",VLOOKUP(F3632,[1]Lookup!$D$2:$E$26,2,FALSE),0),1.6))</f>
        <v>0</v>
      </c>
      <c r="T3632" s="6">
        <v>0</v>
      </c>
      <c r="U3632" s="6">
        <f t="shared" si="56"/>
        <v>0.5</v>
      </c>
      <c r="V3632" t="s">
        <v>63</v>
      </c>
    </row>
    <row r="3633" spans="1:22" hidden="1">
      <c r="A3633">
        <v>1528</v>
      </c>
      <c r="B3633" s="30">
        <v>2</v>
      </c>
      <c r="C3633" s="30" t="s">
        <v>21</v>
      </c>
      <c r="D3633" s="30" t="s">
        <v>29</v>
      </c>
      <c r="E3633" s="30">
        <v>50</v>
      </c>
      <c r="F3633" s="30">
        <v>50</v>
      </c>
      <c r="G3633" s="30" t="s">
        <v>4404</v>
      </c>
      <c r="H3633" s="30" t="s">
        <v>587</v>
      </c>
      <c r="I3633" s="30">
        <v>1</v>
      </c>
      <c r="J3633" s="30">
        <v>0</v>
      </c>
      <c r="K3633" s="30">
        <v>0</v>
      </c>
      <c r="L3633" s="30">
        <v>0</v>
      </c>
      <c r="M3633" s="30" t="s">
        <v>2105</v>
      </c>
      <c r="N3633" s="30" t="s">
        <v>589</v>
      </c>
      <c r="O3633" s="22">
        <v>0</v>
      </c>
      <c r="P3633" s="22">
        <v>1</v>
      </c>
      <c r="Q3633" s="22">
        <v>0</v>
      </c>
      <c r="R3633">
        <f>IFERROR(IF(I3633=1,VLOOKUP(F3633,Lookup!$A$2:$B$15,2,FALSE),0),0.5)</f>
        <v>0.5</v>
      </c>
      <c r="S3633">
        <f>IF(K3633=1,1,IFERROR(IF(H3633="pass",VLOOKUP(F3633,[1]Lookup!$D$2:$E$26,2,FALSE),0),1.6))</f>
        <v>0</v>
      </c>
      <c r="T3633" s="6">
        <v>0</v>
      </c>
      <c r="U3633" s="6">
        <f t="shared" si="56"/>
        <v>0.5</v>
      </c>
      <c r="V3633" t="s">
        <v>63</v>
      </c>
    </row>
    <row r="3634" spans="1:22" hidden="1">
      <c r="A3634">
        <v>1531</v>
      </c>
      <c r="B3634" s="30">
        <v>2</v>
      </c>
      <c r="C3634" s="30" t="s">
        <v>29</v>
      </c>
      <c r="D3634" s="30" t="s">
        <v>21</v>
      </c>
      <c r="E3634" s="30">
        <v>90</v>
      </c>
      <c r="F3634" s="30">
        <v>10</v>
      </c>
      <c r="G3634" s="30" t="s">
        <v>4407</v>
      </c>
      <c r="H3634" s="30" t="s">
        <v>587</v>
      </c>
      <c r="I3634" s="30">
        <v>1</v>
      </c>
      <c r="J3634" s="30">
        <v>0</v>
      </c>
      <c r="K3634" s="30">
        <v>0</v>
      </c>
      <c r="L3634" s="30">
        <v>0</v>
      </c>
      <c r="M3634" s="30" t="s">
        <v>1429</v>
      </c>
      <c r="N3634" s="30" t="s">
        <v>589</v>
      </c>
      <c r="O3634" s="22">
        <v>0</v>
      </c>
      <c r="P3634" s="22">
        <v>1</v>
      </c>
      <c r="Q3634" s="22">
        <v>0</v>
      </c>
      <c r="R3634">
        <f>IFERROR(IF(I3634=1,VLOOKUP(F3634,Lookup!$A$2:$B$15,2,FALSE),0),0.5)</f>
        <v>0.5</v>
      </c>
      <c r="S3634">
        <f>IF(K3634=1,1,IFERROR(IF(H3634="pass",VLOOKUP(F3634,[1]Lookup!$D$2:$E$26,2,FALSE),0),1.6))</f>
        <v>0</v>
      </c>
      <c r="T3634" s="6">
        <v>0</v>
      </c>
      <c r="U3634" s="6">
        <f t="shared" si="56"/>
        <v>0.5</v>
      </c>
      <c r="V3634" t="s">
        <v>426</v>
      </c>
    </row>
    <row r="3635" spans="1:22" hidden="1">
      <c r="A3635">
        <v>1534</v>
      </c>
      <c r="B3635" s="30">
        <v>2</v>
      </c>
      <c r="C3635" s="30" t="s">
        <v>21</v>
      </c>
      <c r="D3635" s="30" t="s">
        <v>29</v>
      </c>
      <c r="E3635" s="30">
        <v>53</v>
      </c>
      <c r="F3635" s="30">
        <v>47</v>
      </c>
      <c r="G3635" s="30" t="s">
        <v>4410</v>
      </c>
      <c r="H3635" s="30" t="s">
        <v>2866</v>
      </c>
      <c r="I3635" s="30">
        <v>0</v>
      </c>
      <c r="J3635" s="30">
        <v>1</v>
      </c>
      <c r="K3635" s="30">
        <v>0</v>
      </c>
      <c r="L3635" s="30">
        <v>0</v>
      </c>
      <c r="M3635" s="30" t="s">
        <v>2105</v>
      </c>
      <c r="N3635" s="30" t="s">
        <v>589</v>
      </c>
      <c r="O3635" s="22">
        <v>0</v>
      </c>
      <c r="P3635" s="22">
        <v>0</v>
      </c>
      <c r="Q3635" s="22">
        <v>0</v>
      </c>
      <c r="R3635">
        <f>IFERROR(IF(I3635=1,VLOOKUP(F3635,Lookup!$A$2:$B$15,2,FALSE),0),0.5)</f>
        <v>0</v>
      </c>
      <c r="S3635">
        <f>IF(K3635=1,1,IFERROR(IF(H3635="pass",VLOOKUP(F3635,[1]Lookup!$D$2:$E$26,2,FALSE),0),1.6))</f>
        <v>0</v>
      </c>
      <c r="T3635" s="6">
        <v>0</v>
      </c>
      <c r="U3635" s="6">
        <f t="shared" si="56"/>
        <v>0</v>
      </c>
      <c r="V3635" t="s">
        <v>63</v>
      </c>
    </row>
    <row r="3636" spans="1:22" hidden="1">
      <c r="A3636">
        <v>1538</v>
      </c>
      <c r="B3636" s="30">
        <v>2</v>
      </c>
      <c r="C3636" s="30" t="s">
        <v>21</v>
      </c>
      <c r="D3636" s="30" t="s">
        <v>29</v>
      </c>
      <c r="E3636" s="30">
        <v>27</v>
      </c>
      <c r="F3636" s="30">
        <v>73</v>
      </c>
      <c r="G3636" s="30" t="s">
        <v>4414</v>
      </c>
      <c r="H3636" s="30" t="s">
        <v>587</v>
      </c>
      <c r="I3636" s="30">
        <v>1</v>
      </c>
      <c r="J3636" s="30">
        <v>0</v>
      </c>
      <c r="K3636" s="30">
        <v>0</v>
      </c>
      <c r="L3636" s="30">
        <v>0</v>
      </c>
      <c r="M3636" s="30" t="s">
        <v>2105</v>
      </c>
      <c r="N3636" s="30" t="s">
        <v>589</v>
      </c>
      <c r="O3636" s="22">
        <v>0</v>
      </c>
      <c r="P3636" s="22">
        <v>1</v>
      </c>
      <c r="Q3636" s="22">
        <v>0</v>
      </c>
      <c r="R3636">
        <f>IFERROR(IF(I3636=1,VLOOKUP(F3636,Lookup!$A$2:$B$15,2,FALSE),0),0.5)</f>
        <v>0.5</v>
      </c>
      <c r="S3636">
        <f>IF(K3636=1,1,IFERROR(IF(H3636="pass",VLOOKUP(F3636,[1]Lookup!$D$2:$E$26,2,FALSE),0),1.6))</f>
        <v>0</v>
      </c>
      <c r="T3636" s="6">
        <v>0</v>
      </c>
      <c r="U3636" s="6">
        <f t="shared" si="56"/>
        <v>0.5</v>
      </c>
      <c r="V3636" t="s">
        <v>63</v>
      </c>
    </row>
    <row r="3637" spans="1:22" hidden="1">
      <c r="A3637">
        <v>1540</v>
      </c>
      <c r="B3637" s="30">
        <v>2</v>
      </c>
      <c r="C3637" s="30" t="s">
        <v>21</v>
      </c>
      <c r="D3637" s="30" t="s">
        <v>29</v>
      </c>
      <c r="E3637" s="30">
        <v>11</v>
      </c>
      <c r="F3637" s="30">
        <v>89</v>
      </c>
      <c r="G3637" s="30" t="s">
        <v>4416</v>
      </c>
      <c r="H3637" s="30" t="s">
        <v>587</v>
      </c>
      <c r="I3637" s="30">
        <v>1</v>
      </c>
      <c r="J3637" s="30">
        <v>0</v>
      </c>
      <c r="K3637" s="30">
        <v>0</v>
      </c>
      <c r="L3637" s="30">
        <v>0</v>
      </c>
      <c r="M3637" s="30" t="s">
        <v>2105</v>
      </c>
      <c r="N3637" s="30" t="s">
        <v>589</v>
      </c>
      <c r="O3637" s="22">
        <v>0</v>
      </c>
      <c r="P3637" s="22">
        <v>1</v>
      </c>
      <c r="Q3637" s="22">
        <v>0</v>
      </c>
      <c r="R3637">
        <f>IFERROR(IF(I3637=1,VLOOKUP(F3637,Lookup!$A$2:$B$15,2,FALSE),0),0.5)</f>
        <v>0.7</v>
      </c>
      <c r="S3637">
        <f>IF(K3637=1,1,IFERROR(IF(H3637="pass",VLOOKUP(F3637,[1]Lookup!$D$2:$E$26,2,FALSE),0),1.6))</f>
        <v>0</v>
      </c>
      <c r="T3637" s="6">
        <v>0</v>
      </c>
      <c r="U3637" s="6">
        <f t="shared" si="56"/>
        <v>0.7</v>
      </c>
      <c r="V3637" t="s">
        <v>63</v>
      </c>
    </row>
    <row r="3638" spans="1:22" hidden="1">
      <c r="A3638">
        <v>1544</v>
      </c>
      <c r="B3638" s="30">
        <v>2</v>
      </c>
      <c r="C3638" s="30" t="s">
        <v>21</v>
      </c>
      <c r="D3638" s="30" t="s">
        <v>29</v>
      </c>
      <c r="E3638" s="30">
        <v>32</v>
      </c>
      <c r="F3638" s="30">
        <v>68</v>
      </c>
      <c r="G3638" s="30" t="s">
        <v>4420</v>
      </c>
      <c r="H3638" s="30" t="s">
        <v>587</v>
      </c>
      <c r="I3638" s="30">
        <v>1</v>
      </c>
      <c r="J3638" s="30">
        <v>0</v>
      </c>
      <c r="K3638" s="30">
        <v>0</v>
      </c>
      <c r="L3638" s="30">
        <v>0</v>
      </c>
      <c r="M3638" s="30" t="s">
        <v>2178</v>
      </c>
      <c r="N3638" s="30" t="s">
        <v>589</v>
      </c>
      <c r="O3638" s="22">
        <v>0</v>
      </c>
      <c r="P3638" s="22">
        <v>1</v>
      </c>
      <c r="Q3638" s="22">
        <v>0</v>
      </c>
      <c r="R3638">
        <f>IFERROR(IF(I3638=1,VLOOKUP(F3638,Lookup!$A$2:$B$15,2,FALSE),0),0.5)</f>
        <v>0.5</v>
      </c>
      <c r="S3638">
        <f>IF(K3638=1,1,IFERROR(IF(H3638="pass",VLOOKUP(F3638,[1]Lookup!$D$2:$E$26,2,FALSE),0),1.6))</f>
        <v>0</v>
      </c>
      <c r="T3638" s="6">
        <v>0</v>
      </c>
      <c r="U3638" s="6">
        <f t="shared" si="56"/>
        <v>0.5</v>
      </c>
      <c r="V3638" t="s">
        <v>456</v>
      </c>
    </row>
    <row r="3639" spans="1:22" hidden="1">
      <c r="A3639">
        <v>1545</v>
      </c>
      <c r="B3639" s="30">
        <v>2</v>
      </c>
      <c r="C3639" s="30" t="s">
        <v>21</v>
      </c>
      <c r="D3639" s="30" t="s">
        <v>29</v>
      </c>
      <c r="E3639" s="30">
        <v>32</v>
      </c>
      <c r="F3639" s="30">
        <v>68</v>
      </c>
      <c r="G3639" s="30" t="s">
        <v>4421</v>
      </c>
      <c r="H3639" s="30" t="s">
        <v>587</v>
      </c>
      <c r="I3639" s="30">
        <v>1</v>
      </c>
      <c r="J3639" s="30">
        <v>0</v>
      </c>
      <c r="K3639" s="30">
        <v>0</v>
      </c>
      <c r="L3639" s="30">
        <v>0</v>
      </c>
      <c r="M3639" s="30" t="s">
        <v>2105</v>
      </c>
      <c r="N3639" s="30" t="s">
        <v>589</v>
      </c>
      <c r="O3639" s="22">
        <v>0</v>
      </c>
      <c r="P3639" s="22">
        <v>1</v>
      </c>
      <c r="Q3639" s="22">
        <v>0</v>
      </c>
      <c r="R3639">
        <f>IFERROR(IF(I3639=1,VLOOKUP(F3639,Lookup!$A$2:$B$15,2,FALSE),0),0.5)</f>
        <v>0.5</v>
      </c>
      <c r="S3639">
        <f>IF(K3639=1,1,IFERROR(IF(H3639="pass",VLOOKUP(F3639,[1]Lookup!$D$2:$E$26,2,FALSE),0),1.6))</f>
        <v>0</v>
      </c>
      <c r="T3639" s="6">
        <v>0</v>
      </c>
      <c r="U3639" s="6">
        <f t="shared" si="56"/>
        <v>0.5</v>
      </c>
      <c r="V3639" t="s">
        <v>63</v>
      </c>
    </row>
    <row r="3640" spans="1:22" hidden="1">
      <c r="A3640">
        <v>1549</v>
      </c>
      <c r="B3640" s="30">
        <v>2</v>
      </c>
      <c r="C3640" s="30" t="s">
        <v>21</v>
      </c>
      <c r="D3640" s="30" t="s">
        <v>29</v>
      </c>
      <c r="E3640" s="30">
        <v>86</v>
      </c>
      <c r="F3640" s="30">
        <v>14</v>
      </c>
      <c r="G3640" s="30" t="s">
        <v>4425</v>
      </c>
      <c r="H3640" s="30" t="s">
        <v>587</v>
      </c>
      <c r="I3640" s="30">
        <v>1</v>
      </c>
      <c r="J3640" s="30">
        <v>0</v>
      </c>
      <c r="K3640" s="30">
        <v>0</v>
      </c>
      <c r="L3640" s="30">
        <v>0</v>
      </c>
      <c r="M3640" s="30" t="s">
        <v>2105</v>
      </c>
      <c r="N3640" s="30" t="s">
        <v>589</v>
      </c>
      <c r="O3640" s="22">
        <v>0</v>
      </c>
      <c r="P3640" s="22">
        <v>1</v>
      </c>
      <c r="Q3640" s="22">
        <v>0</v>
      </c>
      <c r="R3640">
        <f>IFERROR(IF(I3640=1,VLOOKUP(F3640,Lookup!$A$2:$B$15,2,FALSE),0),0.5)</f>
        <v>0.5</v>
      </c>
      <c r="S3640">
        <f>IF(K3640=1,1,IFERROR(IF(H3640="pass",VLOOKUP(F3640,[1]Lookup!$D$2:$E$26,2,FALSE),0),1.6))</f>
        <v>0</v>
      </c>
      <c r="T3640" s="6">
        <v>0</v>
      </c>
      <c r="U3640" s="6">
        <f t="shared" si="56"/>
        <v>0.5</v>
      </c>
      <c r="V3640" t="s">
        <v>63</v>
      </c>
    </row>
    <row r="3641" spans="1:22" hidden="1">
      <c r="A3641">
        <v>1550</v>
      </c>
      <c r="B3641" s="30">
        <v>2</v>
      </c>
      <c r="C3641" s="30" t="s">
        <v>21</v>
      </c>
      <c r="D3641" s="30" t="s">
        <v>29</v>
      </c>
      <c r="E3641" s="30">
        <v>85</v>
      </c>
      <c r="F3641" s="30">
        <v>15</v>
      </c>
      <c r="G3641" s="30" t="s">
        <v>4426</v>
      </c>
      <c r="H3641" s="30" t="s">
        <v>587</v>
      </c>
      <c r="I3641" s="30">
        <v>1</v>
      </c>
      <c r="J3641" s="30">
        <v>0</v>
      </c>
      <c r="K3641" s="30">
        <v>0</v>
      </c>
      <c r="L3641" s="30">
        <v>0</v>
      </c>
      <c r="M3641" s="30" t="s">
        <v>2105</v>
      </c>
      <c r="N3641" s="30" t="s">
        <v>589</v>
      </c>
      <c r="O3641" s="22">
        <v>0</v>
      </c>
      <c r="P3641" s="22">
        <v>1</v>
      </c>
      <c r="Q3641" s="22">
        <v>0</v>
      </c>
      <c r="R3641">
        <f>IFERROR(IF(I3641=1,VLOOKUP(F3641,Lookup!$A$2:$B$15,2,FALSE),0),0.5)</f>
        <v>0.5</v>
      </c>
      <c r="S3641">
        <f>IF(K3641=1,1,IFERROR(IF(H3641="pass",VLOOKUP(F3641,[1]Lookup!$D$2:$E$26,2,FALSE),0),1.6))</f>
        <v>0</v>
      </c>
      <c r="T3641" s="6">
        <v>0</v>
      </c>
      <c r="U3641" s="6">
        <f t="shared" si="56"/>
        <v>0.5</v>
      </c>
      <c r="V3641" t="s">
        <v>63</v>
      </c>
    </row>
    <row r="3642" spans="1:22" hidden="1">
      <c r="A3642">
        <v>1551</v>
      </c>
      <c r="B3642" s="30">
        <v>2</v>
      </c>
      <c r="C3642" s="30" t="s">
        <v>21</v>
      </c>
      <c r="D3642" s="30" t="s">
        <v>29</v>
      </c>
      <c r="E3642" s="30">
        <v>67</v>
      </c>
      <c r="F3642" s="30">
        <v>33</v>
      </c>
      <c r="G3642" s="30" t="s">
        <v>4427</v>
      </c>
      <c r="H3642" s="30" t="s">
        <v>587</v>
      </c>
      <c r="I3642" s="30">
        <v>1</v>
      </c>
      <c r="J3642" s="30">
        <v>0</v>
      </c>
      <c r="K3642" s="30">
        <v>0</v>
      </c>
      <c r="L3642" s="30">
        <v>0</v>
      </c>
      <c r="M3642" s="30" t="s">
        <v>2178</v>
      </c>
      <c r="N3642" s="30" t="s">
        <v>589</v>
      </c>
      <c r="O3642" s="22">
        <v>0</v>
      </c>
      <c r="P3642" s="22">
        <v>1</v>
      </c>
      <c r="Q3642" s="22">
        <v>0</v>
      </c>
      <c r="R3642">
        <f>IFERROR(IF(I3642=1,VLOOKUP(F3642,Lookup!$A$2:$B$15,2,FALSE),0),0.5)</f>
        <v>0.5</v>
      </c>
      <c r="S3642">
        <f>IF(K3642=1,1,IFERROR(IF(H3642="pass",VLOOKUP(F3642,[1]Lookup!$D$2:$E$26,2,FALSE),0),1.6))</f>
        <v>0</v>
      </c>
      <c r="T3642" s="6">
        <v>0</v>
      </c>
      <c r="U3642" s="6">
        <f t="shared" si="56"/>
        <v>0.5</v>
      </c>
      <c r="V3642" t="s">
        <v>456</v>
      </c>
    </row>
    <row r="3643" spans="1:22" hidden="1">
      <c r="A3643">
        <v>1552</v>
      </c>
      <c r="B3643" s="30">
        <v>2</v>
      </c>
      <c r="C3643" s="30" t="s">
        <v>21</v>
      </c>
      <c r="D3643" s="30" t="s">
        <v>29</v>
      </c>
      <c r="E3643" s="30">
        <v>65</v>
      </c>
      <c r="F3643" s="30">
        <v>35</v>
      </c>
      <c r="G3643" s="30" t="s">
        <v>4428</v>
      </c>
      <c r="H3643" s="30" t="s">
        <v>587</v>
      </c>
      <c r="I3643" s="30">
        <v>1</v>
      </c>
      <c r="J3643" s="30">
        <v>0</v>
      </c>
      <c r="K3643" s="30">
        <v>0</v>
      </c>
      <c r="L3643" s="30">
        <v>0</v>
      </c>
      <c r="M3643" s="30" t="s">
        <v>2178</v>
      </c>
      <c r="N3643" s="30" t="s">
        <v>589</v>
      </c>
      <c r="O3643" s="22">
        <v>0</v>
      </c>
      <c r="P3643" s="22">
        <v>1</v>
      </c>
      <c r="Q3643" s="22">
        <v>0</v>
      </c>
      <c r="R3643">
        <f>IFERROR(IF(I3643=1,VLOOKUP(F3643,Lookup!$A$2:$B$15,2,FALSE),0),0.5)</f>
        <v>0.5</v>
      </c>
      <c r="S3643">
        <f>IF(K3643=1,1,IFERROR(IF(H3643="pass",VLOOKUP(F3643,[1]Lookup!$D$2:$E$26,2,FALSE),0),1.6))</f>
        <v>0</v>
      </c>
      <c r="T3643" s="6">
        <v>0</v>
      </c>
      <c r="U3643" s="6">
        <f t="shared" si="56"/>
        <v>0.5</v>
      </c>
      <c r="V3643" t="s">
        <v>456</v>
      </c>
    </row>
    <row r="3644" spans="1:22" hidden="1">
      <c r="A3644">
        <v>1553</v>
      </c>
      <c r="B3644" s="30">
        <v>2</v>
      </c>
      <c r="C3644" s="30" t="s">
        <v>21</v>
      </c>
      <c r="D3644" s="30" t="s">
        <v>29</v>
      </c>
      <c r="E3644" s="30">
        <v>70</v>
      </c>
      <c r="F3644" s="30">
        <v>30</v>
      </c>
      <c r="G3644" s="30" t="s">
        <v>4429</v>
      </c>
      <c r="H3644" s="30" t="s">
        <v>587</v>
      </c>
      <c r="I3644" s="30">
        <v>1</v>
      </c>
      <c r="J3644" s="30">
        <v>0</v>
      </c>
      <c r="K3644" s="30">
        <v>0</v>
      </c>
      <c r="L3644" s="30">
        <v>0</v>
      </c>
      <c r="M3644" s="30" t="s">
        <v>2178</v>
      </c>
      <c r="N3644" s="30" t="s">
        <v>589</v>
      </c>
      <c r="O3644" s="22">
        <v>0</v>
      </c>
      <c r="P3644" s="22">
        <v>1</v>
      </c>
      <c r="Q3644" s="22">
        <v>0</v>
      </c>
      <c r="R3644">
        <f>IFERROR(IF(I3644=1,VLOOKUP(F3644,Lookup!$A$2:$B$15,2,FALSE),0),0.5)</f>
        <v>0.5</v>
      </c>
      <c r="S3644">
        <f>IF(K3644=1,1,IFERROR(IF(H3644="pass",VLOOKUP(F3644,[1]Lookup!$D$2:$E$26,2,FALSE),0),1.6))</f>
        <v>0</v>
      </c>
      <c r="T3644" s="6">
        <v>0</v>
      </c>
      <c r="U3644" s="6">
        <f t="shared" si="56"/>
        <v>0.5</v>
      </c>
      <c r="V3644" t="s">
        <v>456</v>
      </c>
    </row>
    <row r="3645" spans="1:22" hidden="1">
      <c r="A3645">
        <v>1554</v>
      </c>
      <c r="B3645" s="30">
        <v>2</v>
      </c>
      <c r="C3645" s="30" t="s">
        <v>29</v>
      </c>
      <c r="D3645" s="30" t="s">
        <v>21</v>
      </c>
      <c r="E3645" s="30">
        <v>70</v>
      </c>
      <c r="F3645" s="30">
        <v>30</v>
      </c>
      <c r="G3645" s="30" t="s">
        <v>4430</v>
      </c>
      <c r="H3645" s="30" t="s">
        <v>2965</v>
      </c>
      <c r="I3645" s="30">
        <v>0</v>
      </c>
      <c r="J3645" s="30">
        <v>0</v>
      </c>
      <c r="K3645" s="30">
        <v>0</v>
      </c>
      <c r="L3645" s="30">
        <v>0</v>
      </c>
      <c r="M3645" s="30" t="s">
        <v>1483</v>
      </c>
      <c r="N3645" s="30" t="s">
        <v>589</v>
      </c>
      <c r="O3645" s="22">
        <v>0</v>
      </c>
      <c r="P3645" s="22">
        <v>0</v>
      </c>
      <c r="Q3645" s="22">
        <v>0</v>
      </c>
      <c r="R3645">
        <f>IFERROR(IF(I3645=1,VLOOKUP(F3645,Lookup!$A$2:$B$15,2,FALSE),0),0.5)</f>
        <v>0</v>
      </c>
      <c r="S3645">
        <f>IF(K3645=1,1,IFERROR(IF(H3645="pass",VLOOKUP(F3645,[1]Lookup!$D$2:$E$26,2,FALSE),0),1.6))</f>
        <v>0</v>
      </c>
      <c r="T3645" s="6">
        <v>0</v>
      </c>
      <c r="U3645" s="6">
        <f t="shared" si="56"/>
        <v>0</v>
      </c>
      <c r="V3645" t="s">
        <v>499</v>
      </c>
    </row>
    <row r="3646" spans="1:22" hidden="1">
      <c r="A3646">
        <v>1557</v>
      </c>
      <c r="B3646" s="30">
        <v>2</v>
      </c>
      <c r="C3646" s="30" t="s">
        <v>3</v>
      </c>
      <c r="D3646" s="30" t="s">
        <v>14</v>
      </c>
      <c r="E3646" s="30">
        <v>79</v>
      </c>
      <c r="F3646" s="30">
        <v>21</v>
      </c>
      <c r="G3646" s="30" t="s">
        <v>4433</v>
      </c>
      <c r="H3646" s="30" t="s">
        <v>587</v>
      </c>
      <c r="I3646" s="30">
        <v>1</v>
      </c>
      <c r="J3646" s="30">
        <v>0</v>
      </c>
      <c r="K3646" s="30">
        <v>0</v>
      </c>
      <c r="L3646" s="30">
        <v>0</v>
      </c>
      <c r="M3646" s="30" t="s">
        <v>1278</v>
      </c>
      <c r="N3646" s="30" t="s">
        <v>589</v>
      </c>
      <c r="O3646" s="22">
        <v>0</v>
      </c>
      <c r="P3646" s="22">
        <v>1</v>
      </c>
      <c r="Q3646" s="22">
        <v>0</v>
      </c>
      <c r="R3646">
        <f>IFERROR(IF(I3646=1,VLOOKUP(F3646,Lookup!$A$2:$B$15,2,FALSE),0),0.5)</f>
        <v>0.5</v>
      </c>
      <c r="S3646">
        <f>IF(K3646=1,1,IFERROR(IF(H3646="pass",VLOOKUP(F3646,[1]Lookup!$D$2:$E$26,2,FALSE),0),1.6))</f>
        <v>0</v>
      </c>
      <c r="T3646" s="6">
        <v>0</v>
      </c>
      <c r="U3646" s="6">
        <f t="shared" si="56"/>
        <v>0.5</v>
      </c>
      <c r="V3646" t="s">
        <v>165</v>
      </c>
    </row>
    <row r="3647" spans="1:22" hidden="1">
      <c r="A3647">
        <v>1560</v>
      </c>
      <c r="B3647" s="30">
        <v>2</v>
      </c>
      <c r="C3647" s="30" t="s">
        <v>3</v>
      </c>
      <c r="D3647" s="30" t="s">
        <v>14</v>
      </c>
      <c r="E3647" s="30">
        <v>46</v>
      </c>
      <c r="F3647" s="30">
        <v>54</v>
      </c>
      <c r="G3647" s="30" t="s">
        <v>4436</v>
      </c>
      <c r="H3647" s="30" t="s">
        <v>587</v>
      </c>
      <c r="I3647" s="30">
        <v>0</v>
      </c>
      <c r="J3647" s="30">
        <v>1</v>
      </c>
      <c r="K3647" s="30">
        <v>0</v>
      </c>
      <c r="L3647" s="30">
        <v>0</v>
      </c>
      <c r="M3647" s="30" t="s">
        <v>1407</v>
      </c>
      <c r="N3647" s="30" t="s">
        <v>589</v>
      </c>
      <c r="O3647" s="22">
        <v>0</v>
      </c>
      <c r="P3647" s="22">
        <v>0</v>
      </c>
      <c r="Q3647" s="22">
        <v>0</v>
      </c>
      <c r="R3647">
        <f>IFERROR(IF(I3647=1,VLOOKUP(F3647,Lookup!$A$2:$B$15,2,FALSE),0),0.5)</f>
        <v>0</v>
      </c>
      <c r="S3647">
        <f>IF(K3647=1,1,IFERROR(IF(H3647="pass",VLOOKUP(F3647,[1]Lookup!$D$2:$E$26,2,FALSE),0),1.6))</f>
        <v>0</v>
      </c>
      <c r="T3647" s="6">
        <v>0</v>
      </c>
      <c r="U3647" s="6">
        <f t="shared" si="56"/>
        <v>0</v>
      </c>
      <c r="V3647" t="s">
        <v>389</v>
      </c>
    </row>
    <row r="3648" spans="1:22" hidden="1">
      <c r="A3648">
        <v>1563</v>
      </c>
      <c r="B3648" s="30">
        <v>2</v>
      </c>
      <c r="C3648" s="30" t="s">
        <v>3</v>
      </c>
      <c r="D3648" s="30" t="s">
        <v>14</v>
      </c>
      <c r="E3648" s="30">
        <v>29</v>
      </c>
      <c r="F3648" s="30">
        <v>71</v>
      </c>
      <c r="G3648" s="30" t="s">
        <v>4439</v>
      </c>
      <c r="H3648" s="30" t="s">
        <v>587</v>
      </c>
      <c r="I3648" s="30">
        <v>1</v>
      </c>
      <c r="J3648" s="30">
        <v>0</v>
      </c>
      <c r="K3648" s="30">
        <v>0</v>
      </c>
      <c r="L3648" s="30">
        <v>0</v>
      </c>
      <c r="M3648" s="30" t="s">
        <v>1407</v>
      </c>
      <c r="N3648" s="30" t="s">
        <v>589</v>
      </c>
      <c r="O3648" s="22">
        <v>0</v>
      </c>
      <c r="P3648" s="22">
        <v>1</v>
      </c>
      <c r="Q3648" s="22">
        <v>0</v>
      </c>
      <c r="R3648">
        <f>IFERROR(IF(I3648=1,VLOOKUP(F3648,Lookup!$A$2:$B$15,2,FALSE),0),0.5)</f>
        <v>0.5</v>
      </c>
      <c r="S3648">
        <f>IF(K3648=1,1,IFERROR(IF(H3648="pass",VLOOKUP(F3648,[1]Lookup!$D$2:$E$26,2,FALSE),0),1.6))</f>
        <v>0</v>
      </c>
      <c r="T3648" s="6">
        <v>0</v>
      </c>
      <c r="U3648" s="6">
        <f t="shared" si="56"/>
        <v>0.5</v>
      </c>
      <c r="V3648" t="s">
        <v>389</v>
      </c>
    </row>
    <row r="3649" spans="1:22" hidden="1">
      <c r="A3649">
        <v>1564</v>
      </c>
      <c r="B3649" s="30">
        <v>2</v>
      </c>
      <c r="C3649" s="30" t="s">
        <v>3</v>
      </c>
      <c r="D3649" s="30" t="s">
        <v>14</v>
      </c>
      <c r="E3649" s="30">
        <v>14</v>
      </c>
      <c r="F3649" s="30">
        <v>86</v>
      </c>
      <c r="G3649" s="30" t="s">
        <v>4440</v>
      </c>
      <c r="H3649" s="30" t="s">
        <v>587</v>
      </c>
      <c r="I3649" s="30">
        <v>1</v>
      </c>
      <c r="J3649" s="30">
        <v>0</v>
      </c>
      <c r="K3649" s="30">
        <v>0</v>
      </c>
      <c r="L3649" s="30">
        <v>0</v>
      </c>
      <c r="M3649" s="30" t="s">
        <v>1278</v>
      </c>
      <c r="N3649" s="30" t="s">
        <v>589</v>
      </c>
      <c r="O3649" s="22">
        <v>0</v>
      </c>
      <c r="P3649" s="22">
        <v>1</v>
      </c>
      <c r="Q3649" s="22">
        <v>0</v>
      </c>
      <c r="R3649">
        <f>IFERROR(IF(I3649=1,VLOOKUP(F3649,Lookup!$A$2:$B$15,2,FALSE),0),0.5)</f>
        <v>0.6</v>
      </c>
      <c r="S3649">
        <f>IF(K3649=1,1,IFERROR(IF(H3649="pass",VLOOKUP(F3649,[1]Lookup!$D$2:$E$26,2,FALSE),0),1.6))</f>
        <v>0</v>
      </c>
      <c r="T3649" s="6">
        <v>0</v>
      </c>
      <c r="U3649" s="6">
        <f t="shared" si="56"/>
        <v>0.6</v>
      </c>
      <c r="V3649" t="s">
        <v>165</v>
      </c>
    </row>
    <row r="3650" spans="1:22" hidden="1">
      <c r="A3650">
        <v>1565</v>
      </c>
      <c r="B3650" s="30">
        <v>2</v>
      </c>
      <c r="C3650" s="30" t="s">
        <v>3</v>
      </c>
      <c r="D3650" s="30" t="s">
        <v>14</v>
      </c>
      <c r="E3650" s="30">
        <v>16</v>
      </c>
      <c r="F3650" s="30">
        <v>84</v>
      </c>
      <c r="G3650" s="30" t="s">
        <v>4441</v>
      </c>
      <c r="H3650" s="30" t="s">
        <v>2866</v>
      </c>
      <c r="I3650" s="30">
        <v>0</v>
      </c>
      <c r="J3650" s="30">
        <v>1</v>
      </c>
      <c r="K3650" s="30">
        <v>0</v>
      </c>
      <c r="L3650" s="30">
        <v>0</v>
      </c>
      <c r="M3650" s="30" t="s">
        <v>1287</v>
      </c>
      <c r="N3650" s="30" t="s">
        <v>589</v>
      </c>
      <c r="O3650" s="22">
        <v>0</v>
      </c>
      <c r="P3650" s="22">
        <v>0</v>
      </c>
      <c r="Q3650" s="22">
        <v>0</v>
      </c>
      <c r="R3650">
        <f>IFERROR(IF(I3650=1,VLOOKUP(F3650,Lookup!$A$2:$B$15,2,FALSE),0),0.5)</f>
        <v>0</v>
      </c>
      <c r="S3650">
        <f>IF(K3650=1,1,IFERROR(IF(H3650="pass",VLOOKUP(F3650,[1]Lookup!$D$2:$E$26,2,FALSE),0),1.6))</f>
        <v>0</v>
      </c>
      <c r="T3650" s="6">
        <v>0</v>
      </c>
      <c r="U3650" s="6">
        <f t="shared" si="56"/>
        <v>0</v>
      </c>
      <c r="V3650" t="s">
        <v>167</v>
      </c>
    </row>
    <row r="3651" spans="1:22" hidden="1">
      <c r="A3651">
        <v>1566</v>
      </c>
      <c r="B3651" s="30">
        <v>2</v>
      </c>
      <c r="C3651" s="30" t="s">
        <v>3</v>
      </c>
      <c r="D3651" s="30" t="s">
        <v>14</v>
      </c>
      <c r="E3651" s="30">
        <v>8</v>
      </c>
      <c r="F3651" s="30">
        <v>92</v>
      </c>
      <c r="G3651" s="30" t="s">
        <v>4442</v>
      </c>
      <c r="H3651" s="30" t="s">
        <v>587</v>
      </c>
      <c r="I3651" s="30">
        <v>1</v>
      </c>
      <c r="J3651" s="30">
        <v>0</v>
      </c>
      <c r="K3651" s="30">
        <v>0</v>
      </c>
      <c r="L3651" s="30">
        <v>0</v>
      </c>
      <c r="M3651" s="30" t="s">
        <v>1278</v>
      </c>
      <c r="N3651" s="30" t="s">
        <v>589</v>
      </c>
      <c r="O3651" s="22">
        <v>0</v>
      </c>
      <c r="P3651" s="22">
        <v>1</v>
      </c>
      <c r="Q3651" s="22">
        <v>0</v>
      </c>
      <c r="R3651">
        <f>IFERROR(IF(I3651=1,VLOOKUP(F3651,Lookup!$A$2:$B$15,2,FALSE),0),0.5)</f>
        <v>1.1000000000000001</v>
      </c>
      <c r="S3651">
        <f>IF(K3651=1,1,IFERROR(IF(H3651="pass",VLOOKUP(F3651,[1]Lookup!$D$2:$E$26,2,FALSE),0),1.6))</f>
        <v>0</v>
      </c>
      <c r="T3651" s="6">
        <v>0</v>
      </c>
      <c r="U3651" s="6">
        <f t="shared" ref="U3651:U3714" si="57">R3651+IF(S3651&gt;=3.2,S3651,IF(AND(S3651&lt;3.2,S3651&gt;=1.8),S3651*0.66+T3651*0.34,T3651))+K3651*0.4735*2</f>
        <v>1.1000000000000001</v>
      </c>
      <c r="V3651" t="s">
        <v>165</v>
      </c>
    </row>
    <row r="3652" spans="1:22" hidden="1">
      <c r="A3652">
        <v>1567</v>
      </c>
      <c r="B3652" s="30">
        <v>2</v>
      </c>
      <c r="C3652" s="30" t="s">
        <v>3</v>
      </c>
      <c r="D3652" s="30" t="s">
        <v>14</v>
      </c>
      <c r="E3652" s="30">
        <v>6</v>
      </c>
      <c r="F3652" s="30">
        <v>94</v>
      </c>
      <c r="G3652" s="30" t="s">
        <v>4443</v>
      </c>
      <c r="H3652" s="30" t="s">
        <v>587</v>
      </c>
      <c r="I3652" s="30">
        <v>1</v>
      </c>
      <c r="J3652" s="30">
        <v>0</v>
      </c>
      <c r="K3652" s="30">
        <v>0</v>
      </c>
      <c r="L3652" s="30">
        <v>0</v>
      </c>
      <c r="M3652" s="30" t="s">
        <v>1407</v>
      </c>
      <c r="N3652" s="30" t="s">
        <v>589</v>
      </c>
      <c r="O3652" s="22">
        <v>0</v>
      </c>
      <c r="P3652" s="22">
        <v>1</v>
      </c>
      <c r="Q3652" s="22">
        <v>0</v>
      </c>
      <c r="R3652">
        <f>IFERROR(IF(I3652=1,VLOOKUP(F3652,Lookup!$A$2:$B$15,2,FALSE),0),0.5)</f>
        <v>1.3</v>
      </c>
      <c r="S3652">
        <f>IF(K3652=1,1,IFERROR(IF(H3652="pass",VLOOKUP(F3652,[1]Lookup!$D$2:$E$26,2,FALSE),0),1.6))</f>
        <v>0</v>
      </c>
      <c r="T3652" s="6">
        <v>0</v>
      </c>
      <c r="U3652" s="6">
        <f t="shared" si="57"/>
        <v>1.3</v>
      </c>
      <c r="V3652" t="s">
        <v>389</v>
      </c>
    </row>
    <row r="3653" spans="1:22" hidden="1">
      <c r="A3653">
        <v>1569</v>
      </c>
      <c r="B3653" s="30">
        <v>2</v>
      </c>
      <c r="C3653" s="30" t="s">
        <v>14</v>
      </c>
      <c r="D3653" s="30" t="s">
        <v>3</v>
      </c>
      <c r="E3653" s="30">
        <v>65</v>
      </c>
      <c r="F3653" s="30">
        <v>35</v>
      </c>
      <c r="G3653" s="30" t="s">
        <v>4445</v>
      </c>
      <c r="H3653" s="30" t="s">
        <v>587</v>
      </c>
      <c r="I3653" s="30">
        <v>1</v>
      </c>
      <c r="J3653" s="30">
        <v>0</v>
      </c>
      <c r="K3653" s="30">
        <v>0</v>
      </c>
      <c r="L3653" s="30">
        <v>0</v>
      </c>
      <c r="M3653" s="30" t="s">
        <v>1696</v>
      </c>
      <c r="N3653" s="30" t="s">
        <v>589</v>
      </c>
      <c r="O3653" s="22">
        <v>0</v>
      </c>
      <c r="P3653" s="22">
        <v>1</v>
      </c>
      <c r="Q3653" s="22">
        <v>0</v>
      </c>
      <c r="R3653">
        <f>IFERROR(IF(I3653=1,VLOOKUP(F3653,Lookup!$A$2:$B$15,2,FALSE),0),0.5)</f>
        <v>0.5</v>
      </c>
      <c r="S3653">
        <f>IF(K3653=1,1,IFERROR(IF(H3653="pass",VLOOKUP(F3653,[1]Lookup!$D$2:$E$26,2,FALSE),0),1.6))</f>
        <v>0</v>
      </c>
      <c r="T3653" s="6">
        <v>0</v>
      </c>
      <c r="U3653" s="6">
        <f t="shared" si="57"/>
        <v>0.5</v>
      </c>
      <c r="V3653" t="s">
        <v>41</v>
      </c>
    </row>
    <row r="3654" spans="1:22" hidden="1">
      <c r="A3654">
        <v>1571</v>
      </c>
      <c r="B3654" s="30">
        <v>2</v>
      </c>
      <c r="C3654" s="30" t="s">
        <v>3</v>
      </c>
      <c r="D3654" s="30" t="s">
        <v>14</v>
      </c>
      <c r="E3654" s="30">
        <v>76</v>
      </c>
      <c r="F3654" s="30">
        <v>24</v>
      </c>
      <c r="G3654" s="30" t="s">
        <v>4447</v>
      </c>
      <c r="H3654" s="30" t="s">
        <v>587</v>
      </c>
      <c r="I3654" s="30">
        <v>1</v>
      </c>
      <c r="J3654" s="30">
        <v>0</v>
      </c>
      <c r="K3654" s="30">
        <v>0</v>
      </c>
      <c r="L3654" s="30">
        <v>0</v>
      </c>
      <c r="M3654" s="30" t="s">
        <v>1278</v>
      </c>
      <c r="N3654" s="30" t="s">
        <v>589</v>
      </c>
      <c r="O3654" s="22">
        <v>0</v>
      </c>
      <c r="P3654" s="22">
        <v>1</v>
      </c>
      <c r="Q3654" s="22">
        <v>0</v>
      </c>
      <c r="R3654">
        <f>IFERROR(IF(I3654=1,VLOOKUP(F3654,Lookup!$A$2:$B$15,2,FALSE),0),0.5)</f>
        <v>0.5</v>
      </c>
      <c r="S3654">
        <f>IF(K3654=1,1,IFERROR(IF(H3654="pass",VLOOKUP(F3654,[1]Lookup!$D$2:$E$26,2,FALSE),0),1.6))</f>
        <v>0</v>
      </c>
      <c r="T3654" s="6">
        <v>0</v>
      </c>
      <c r="U3654" s="6">
        <f t="shared" si="57"/>
        <v>0.5</v>
      </c>
      <c r="V3654" t="s">
        <v>165</v>
      </c>
    </row>
    <row r="3655" spans="1:22" hidden="1">
      <c r="A3655">
        <v>1572</v>
      </c>
      <c r="B3655" s="30">
        <v>2</v>
      </c>
      <c r="C3655" s="30" t="s">
        <v>3</v>
      </c>
      <c r="D3655" s="30" t="s">
        <v>14</v>
      </c>
      <c r="E3655" s="30">
        <v>35</v>
      </c>
      <c r="F3655" s="30">
        <v>65</v>
      </c>
      <c r="G3655" s="30" t="s">
        <v>4448</v>
      </c>
      <c r="H3655" s="30" t="s">
        <v>587</v>
      </c>
      <c r="I3655" s="30">
        <v>1</v>
      </c>
      <c r="J3655" s="30">
        <v>0</v>
      </c>
      <c r="K3655" s="30">
        <v>0</v>
      </c>
      <c r="L3655" s="30">
        <v>0</v>
      </c>
      <c r="M3655" s="30" t="s">
        <v>1405</v>
      </c>
      <c r="N3655" s="30" t="s">
        <v>589</v>
      </c>
      <c r="O3655" s="22">
        <v>0</v>
      </c>
      <c r="P3655" s="22">
        <v>1</v>
      </c>
      <c r="Q3655" s="22">
        <v>0</v>
      </c>
      <c r="R3655">
        <f>IFERROR(IF(I3655=1,VLOOKUP(F3655,Lookup!$A$2:$B$15,2,FALSE),0),0.5)</f>
        <v>0.5</v>
      </c>
      <c r="S3655">
        <f>IF(K3655=1,1,IFERROR(IF(H3655="pass",VLOOKUP(F3655,[1]Lookup!$D$2:$E$26,2,FALSE),0),1.6))</f>
        <v>0</v>
      </c>
      <c r="T3655" s="6">
        <v>0</v>
      </c>
      <c r="U3655" s="6">
        <f t="shared" si="57"/>
        <v>0.5</v>
      </c>
      <c r="V3655" t="s">
        <v>375</v>
      </c>
    </row>
    <row r="3656" spans="1:22" hidden="1">
      <c r="A3656">
        <v>1573</v>
      </c>
      <c r="B3656" s="30">
        <v>2</v>
      </c>
      <c r="C3656" s="30" t="s">
        <v>3</v>
      </c>
      <c r="D3656" s="30" t="s">
        <v>14</v>
      </c>
      <c r="E3656" s="30">
        <v>29</v>
      </c>
      <c r="F3656" s="30">
        <v>71</v>
      </c>
      <c r="G3656" s="30" t="s">
        <v>4449</v>
      </c>
      <c r="H3656" s="30" t="s">
        <v>587</v>
      </c>
      <c r="I3656" s="30">
        <v>1</v>
      </c>
      <c r="J3656" s="30">
        <v>0</v>
      </c>
      <c r="K3656" s="30">
        <v>0</v>
      </c>
      <c r="L3656" s="30">
        <v>0</v>
      </c>
      <c r="M3656" s="30" t="s">
        <v>1285</v>
      </c>
      <c r="N3656" s="30" t="s">
        <v>589</v>
      </c>
      <c r="O3656" s="22">
        <v>0</v>
      </c>
      <c r="P3656" s="22">
        <v>1</v>
      </c>
      <c r="Q3656" s="22">
        <v>0</v>
      </c>
      <c r="R3656">
        <f>IFERROR(IF(I3656=1,VLOOKUP(F3656,Lookup!$A$2:$B$15,2,FALSE),0),0.5)</f>
        <v>0.5</v>
      </c>
      <c r="S3656">
        <f>IF(K3656=1,1,IFERROR(IF(H3656="pass",VLOOKUP(F3656,[1]Lookup!$D$2:$E$26,2,FALSE),0),1.6))</f>
        <v>0</v>
      </c>
      <c r="T3656" s="6">
        <v>0</v>
      </c>
      <c r="U3656" s="6">
        <f t="shared" si="57"/>
        <v>0.5</v>
      </c>
      <c r="V3656" t="s">
        <v>465</v>
      </c>
    </row>
    <row r="3657" spans="1:22" hidden="1">
      <c r="A3657">
        <v>1574</v>
      </c>
      <c r="B3657" s="30">
        <v>2</v>
      </c>
      <c r="C3657" s="30" t="s">
        <v>14</v>
      </c>
      <c r="D3657" s="30" t="s">
        <v>3</v>
      </c>
      <c r="E3657" s="30">
        <v>90</v>
      </c>
      <c r="F3657" s="30">
        <v>10</v>
      </c>
      <c r="G3657" s="30" t="s">
        <v>4450</v>
      </c>
      <c r="H3657" s="30" t="s">
        <v>587</v>
      </c>
      <c r="I3657" s="30">
        <v>1</v>
      </c>
      <c r="J3657" s="30">
        <v>0</v>
      </c>
      <c r="K3657" s="30">
        <v>0</v>
      </c>
      <c r="L3657" s="30">
        <v>0</v>
      </c>
      <c r="M3657" s="30" t="s">
        <v>1696</v>
      </c>
      <c r="N3657" s="30" t="s">
        <v>589</v>
      </c>
      <c r="O3657" s="22">
        <v>0</v>
      </c>
      <c r="P3657" s="22">
        <v>1</v>
      </c>
      <c r="Q3657" s="22">
        <v>0</v>
      </c>
      <c r="R3657">
        <f>IFERROR(IF(I3657=1,VLOOKUP(F3657,Lookup!$A$2:$B$15,2,FALSE),0),0.5)</f>
        <v>0.5</v>
      </c>
      <c r="S3657">
        <f>IF(K3657=1,1,IFERROR(IF(H3657="pass",VLOOKUP(F3657,[1]Lookup!$D$2:$E$26,2,FALSE),0),1.6))</f>
        <v>0</v>
      </c>
      <c r="T3657" s="6">
        <v>0</v>
      </c>
      <c r="U3657" s="6">
        <f t="shared" si="57"/>
        <v>0.5</v>
      </c>
      <c r="V3657" t="s">
        <v>41</v>
      </c>
    </row>
    <row r="3658" spans="1:22" hidden="1">
      <c r="A3658">
        <v>1576</v>
      </c>
      <c r="B3658" s="30">
        <v>2</v>
      </c>
      <c r="C3658" s="30" t="s">
        <v>14</v>
      </c>
      <c r="D3658" s="30" t="s">
        <v>3</v>
      </c>
      <c r="E3658" s="30">
        <v>62</v>
      </c>
      <c r="F3658" s="30">
        <v>38</v>
      </c>
      <c r="G3658" s="30" t="s">
        <v>4452</v>
      </c>
      <c r="H3658" s="30" t="s">
        <v>587</v>
      </c>
      <c r="I3658" s="30">
        <v>1</v>
      </c>
      <c r="J3658" s="30">
        <v>0</v>
      </c>
      <c r="K3658" s="30">
        <v>0</v>
      </c>
      <c r="L3658" s="30">
        <v>0</v>
      </c>
      <c r="M3658" s="30" t="s">
        <v>4453</v>
      </c>
      <c r="N3658" s="30" t="s">
        <v>589</v>
      </c>
      <c r="O3658" s="22">
        <v>0</v>
      </c>
      <c r="P3658" s="22">
        <v>1</v>
      </c>
      <c r="Q3658" s="22">
        <v>0</v>
      </c>
      <c r="R3658">
        <f>IFERROR(IF(I3658=1,VLOOKUP(F3658,Lookup!$A$2:$B$15,2,FALSE),0),0.5)</f>
        <v>0.5</v>
      </c>
      <c r="S3658">
        <f>IF(K3658=1,1,IFERROR(IF(H3658="pass",VLOOKUP(F3658,[1]Lookup!$D$2:$E$26,2,FALSE),0),1.6))</f>
        <v>0</v>
      </c>
      <c r="T3658" s="6">
        <v>0</v>
      </c>
      <c r="U3658" s="6">
        <f t="shared" si="57"/>
        <v>0.5</v>
      </c>
      <c r="V3658" t="s">
        <v>2815</v>
      </c>
    </row>
    <row r="3659" spans="1:22" hidden="1">
      <c r="A3659">
        <v>1578</v>
      </c>
      <c r="B3659" s="30">
        <v>2</v>
      </c>
      <c r="C3659" s="30" t="s">
        <v>14</v>
      </c>
      <c r="D3659" s="30" t="s">
        <v>3</v>
      </c>
      <c r="E3659" s="30">
        <v>48</v>
      </c>
      <c r="F3659" s="30">
        <v>52</v>
      </c>
      <c r="G3659" s="30" t="s">
        <v>4455</v>
      </c>
      <c r="H3659" s="30" t="s">
        <v>587</v>
      </c>
      <c r="I3659" s="30">
        <v>1</v>
      </c>
      <c r="J3659" s="30">
        <v>0</v>
      </c>
      <c r="K3659" s="30">
        <v>0</v>
      </c>
      <c r="L3659" s="30">
        <v>0</v>
      </c>
      <c r="M3659" s="30" t="s">
        <v>1696</v>
      </c>
      <c r="N3659" s="30" t="s">
        <v>589</v>
      </c>
      <c r="O3659" s="22">
        <v>0</v>
      </c>
      <c r="P3659" s="22">
        <v>1</v>
      </c>
      <c r="Q3659" s="22">
        <v>0</v>
      </c>
      <c r="R3659">
        <f>IFERROR(IF(I3659=1,VLOOKUP(F3659,Lookup!$A$2:$B$15,2,FALSE),0),0.5)</f>
        <v>0.5</v>
      </c>
      <c r="S3659">
        <f>IF(K3659=1,1,IFERROR(IF(H3659="pass",VLOOKUP(F3659,[1]Lookup!$D$2:$E$26,2,FALSE),0),1.6))</f>
        <v>0</v>
      </c>
      <c r="T3659" s="6">
        <v>0</v>
      </c>
      <c r="U3659" s="6">
        <f t="shared" si="57"/>
        <v>0.5</v>
      </c>
      <c r="V3659" t="s">
        <v>41</v>
      </c>
    </row>
    <row r="3660" spans="1:22" hidden="1">
      <c r="A3660">
        <v>1580</v>
      </c>
      <c r="B3660" s="30">
        <v>2</v>
      </c>
      <c r="C3660" s="30" t="s">
        <v>14</v>
      </c>
      <c r="D3660" s="30" t="s">
        <v>3</v>
      </c>
      <c r="E3660" s="30">
        <v>39</v>
      </c>
      <c r="F3660" s="30">
        <v>61</v>
      </c>
      <c r="G3660" s="30" t="s">
        <v>4457</v>
      </c>
      <c r="H3660" s="30" t="s">
        <v>587</v>
      </c>
      <c r="I3660" s="30">
        <v>1</v>
      </c>
      <c r="J3660" s="30">
        <v>0</v>
      </c>
      <c r="K3660" s="30">
        <v>0</v>
      </c>
      <c r="L3660" s="30">
        <v>0</v>
      </c>
      <c r="M3660" s="30" t="s">
        <v>1696</v>
      </c>
      <c r="N3660" s="30" t="s">
        <v>589</v>
      </c>
      <c r="O3660" s="22">
        <v>0</v>
      </c>
      <c r="P3660" s="22">
        <v>1</v>
      </c>
      <c r="Q3660" s="22">
        <v>0</v>
      </c>
      <c r="R3660">
        <f>IFERROR(IF(I3660=1,VLOOKUP(F3660,Lookup!$A$2:$B$15,2,FALSE),0),0.5)</f>
        <v>0.5</v>
      </c>
      <c r="S3660">
        <f>IF(K3660=1,1,IFERROR(IF(H3660="pass",VLOOKUP(F3660,[1]Lookup!$D$2:$E$26,2,FALSE),0),1.6))</f>
        <v>0</v>
      </c>
      <c r="T3660" s="6">
        <v>0</v>
      </c>
      <c r="U3660" s="6">
        <f t="shared" si="57"/>
        <v>0.5</v>
      </c>
      <c r="V3660" t="s">
        <v>41</v>
      </c>
    </row>
    <row r="3661" spans="1:22" hidden="1">
      <c r="A3661">
        <v>1581</v>
      </c>
      <c r="B3661" s="30">
        <v>2</v>
      </c>
      <c r="C3661" s="30" t="s">
        <v>14</v>
      </c>
      <c r="D3661" s="30" t="s">
        <v>3</v>
      </c>
      <c r="E3661" s="30">
        <v>39</v>
      </c>
      <c r="F3661" s="30">
        <v>61</v>
      </c>
      <c r="G3661" s="30" t="s">
        <v>4458</v>
      </c>
      <c r="H3661" s="30" t="s">
        <v>587</v>
      </c>
      <c r="I3661" s="30">
        <v>1</v>
      </c>
      <c r="J3661" s="30">
        <v>0</v>
      </c>
      <c r="K3661" s="30">
        <v>0</v>
      </c>
      <c r="L3661" s="30">
        <v>0</v>
      </c>
      <c r="M3661" s="30" t="s">
        <v>4459</v>
      </c>
      <c r="N3661" s="30" t="s">
        <v>589</v>
      </c>
      <c r="O3661" s="22">
        <v>0</v>
      </c>
      <c r="P3661" s="22">
        <v>1</v>
      </c>
      <c r="Q3661" s="22">
        <v>0</v>
      </c>
      <c r="R3661">
        <f>IFERROR(IF(I3661=1,VLOOKUP(F3661,Lookup!$A$2:$B$15,2,FALSE),0),0.5)</f>
        <v>0.5</v>
      </c>
      <c r="S3661">
        <f>IF(K3661=1,1,IFERROR(IF(H3661="pass",VLOOKUP(F3661,[1]Lookup!$D$2:$E$26,2,FALSE),0),1.6))</f>
        <v>0</v>
      </c>
      <c r="T3661" s="6">
        <v>0</v>
      </c>
      <c r="U3661" s="6">
        <f t="shared" si="57"/>
        <v>0.5</v>
      </c>
      <c r="V3661" t="s">
        <v>2791</v>
      </c>
    </row>
    <row r="3662" spans="1:22" hidden="1">
      <c r="A3662">
        <v>1582</v>
      </c>
      <c r="B3662" s="30">
        <v>2</v>
      </c>
      <c r="C3662" s="30" t="s">
        <v>14</v>
      </c>
      <c r="D3662" s="30" t="s">
        <v>3</v>
      </c>
      <c r="E3662" s="30">
        <v>37</v>
      </c>
      <c r="F3662" s="30">
        <v>63</v>
      </c>
      <c r="G3662" s="30" t="s">
        <v>4460</v>
      </c>
      <c r="H3662" s="30" t="s">
        <v>587</v>
      </c>
      <c r="I3662" s="30">
        <v>1</v>
      </c>
      <c r="J3662" s="30">
        <v>0</v>
      </c>
      <c r="K3662" s="30">
        <v>0</v>
      </c>
      <c r="L3662" s="30">
        <v>0</v>
      </c>
      <c r="M3662" s="30" t="s">
        <v>1696</v>
      </c>
      <c r="N3662" s="30" t="s">
        <v>589</v>
      </c>
      <c r="O3662" s="22">
        <v>0</v>
      </c>
      <c r="P3662" s="22">
        <v>1</v>
      </c>
      <c r="Q3662" s="22">
        <v>0</v>
      </c>
      <c r="R3662">
        <f>IFERROR(IF(I3662=1,VLOOKUP(F3662,Lookup!$A$2:$B$15,2,FALSE),0),0.5)</f>
        <v>0.5</v>
      </c>
      <c r="S3662">
        <f>IF(K3662=1,1,IFERROR(IF(H3662="pass",VLOOKUP(F3662,[1]Lookup!$D$2:$E$26,2,FALSE),0),1.6))</f>
        <v>0</v>
      </c>
      <c r="T3662" s="6">
        <v>0</v>
      </c>
      <c r="U3662" s="6">
        <f t="shared" si="57"/>
        <v>0.5</v>
      </c>
      <c r="V3662" t="s">
        <v>41</v>
      </c>
    </row>
    <row r="3663" spans="1:22" hidden="1">
      <c r="A3663">
        <v>1584</v>
      </c>
      <c r="B3663" s="30">
        <v>2</v>
      </c>
      <c r="C3663" s="30" t="s">
        <v>14</v>
      </c>
      <c r="D3663" s="30" t="s">
        <v>3</v>
      </c>
      <c r="E3663" s="30">
        <v>28</v>
      </c>
      <c r="F3663" s="30">
        <v>72</v>
      </c>
      <c r="G3663" s="30" t="s">
        <v>4462</v>
      </c>
      <c r="H3663" s="30" t="s">
        <v>587</v>
      </c>
      <c r="I3663" s="30">
        <v>1</v>
      </c>
      <c r="J3663" s="30">
        <v>0</v>
      </c>
      <c r="K3663" s="30">
        <v>0</v>
      </c>
      <c r="L3663" s="30">
        <v>0</v>
      </c>
      <c r="M3663" s="30" t="s">
        <v>1696</v>
      </c>
      <c r="N3663" s="30" t="s">
        <v>589</v>
      </c>
      <c r="O3663" s="22">
        <v>0</v>
      </c>
      <c r="P3663" s="22">
        <v>1</v>
      </c>
      <c r="Q3663" s="22">
        <v>0</v>
      </c>
      <c r="R3663">
        <f>IFERROR(IF(I3663=1,VLOOKUP(F3663,Lookup!$A$2:$B$15,2,FALSE),0),0.5)</f>
        <v>0.5</v>
      </c>
      <c r="S3663">
        <f>IF(K3663=1,1,IFERROR(IF(H3663="pass",VLOOKUP(F3663,[1]Lookup!$D$2:$E$26,2,FALSE),0),1.6))</f>
        <v>0</v>
      </c>
      <c r="T3663" s="6">
        <v>0</v>
      </c>
      <c r="U3663" s="6">
        <f t="shared" si="57"/>
        <v>0.5</v>
      </c>
      <c r="V3663" t="s">
        <v>41</v>
      </c>
    </row>
    <row r="3664" spans="1:22" hidden="1">
      <c r="A3664">
        <v>1588</v>
      </c>
      <c r="B3664" s="30">
        <v>2</v>
      </c>
      <c r="C3664" s="30" t="s">
        <v>3</v>
      </c>
      <c r="D3664" s="30" t="s">
        <v>14</v>
      </c>
      <c r="E3664" s="30">
        <v>75</v>
      </c>
      <c r="F3664" s="30">
        <v>25</v>
      </c>
      <c r="G3664" s="30" t="s">
        <v>4466</v>
      </c>
      <c r="H3664" s="30" t="s">
        <v>587</v>
      </c>
      <c r="I3664" s="30">
        <v>1</v>
      </c>
      <c r="J3664" s="30">
        <v>0</v>
      </c>
      <c r="K3664" s="30">
        <v>0</v>
      </c>
      <c r="L3664" s="30">
        <v>0</v>
      </c>
      <c r="M3664" s="30" t="s">
        <v>1285</v>
      </c>
      <c r="N3664" s="30" t="s">
        <v>589</v>
      </c>
      <c r="O3664" s="22">
        <v>0</v>
      </c>
      <c r="P3664" s="22">
        <v>1</v>
      </c>
      <c r="Q3664" s="22">
        <v>0</v>
      </c>
      <c r="R3664">
        <f>IFERROR(IF(I3664=1,VLOOKUP(F3664,Lookup!$A$2:$B$15,2,FALSE),0),0.5)</f>
        <v>0.5</v>
      </c>
      <c r="S3664">
        <f>IF(K3664=1,1,IFERROR(IF(H3664="pass",VLOOKUP(F3664,[1]Lookup!$D$2:$E$26,2,FALSE),0),1.6))</f>
        <v>0</v>
      </c>
      <c r="T3664" s="6">
        <v>0</v>
      </c>
      <c r="U3664" s="6">
        <f t="shared" si="57"/>
        <v>0.5</v>
      </c>
      <c r="V3664" t="s">
        <v>465</v>
      </c>
    </row>
    <row r="3665" spans="1:22" hidden="1">
      <c r="A3665">
        <v>1594</v>
      </c>
      <c r="B3665" s="30">
        <v>2</v>
      </c>
      <c r="C3665" s="30" t="s">
        <v>3</v>
      </c>
      <c r="D3665" s="30" t="s">
        <v>14</v>
      </c>
      <c r="E3665" s="30">
        <v>74</v>
      </c>
      <c r="F3665" s="30">
        <v>26</v>
      </c>
      <c r="G3665" s="30" t="s">
        <v>4472</v>
      </c>
      <c r="H3665" s="30" t="s">
        <v>587</v>
      </c>
      <c r="I3665" s="30">
        <v>1</v>
      </c>
      <c r="J3665" s="30">
        <v>0</v>
      </c>
      <c r="K3665" s="30">
        <v>0</v>
      </c>
      <c r="L3665" s="30">
        <v>0</v>
      </c>
      <c r="M3665" s="30" t="s">
        <v>1407</v>
      </c>
      <c r="N3665" s="30" t="s">
        <v>589</v>
      </c>
      <c r="O3665" s="22">
        <v>0</v>
      </c>
      <c r="P3665" s="22">
        <v>1</v>
      </c>
      <c r="Q3665" s="22">
        <v>0</v>
      </c>
      <c r="R3665">
        <f>IFERROR(IF(I3665=1,VLOOKUP(F3665,Lookup!$A$2:$B$15,2,FALSE),0),0.5)</f>
        <v>0.5</v>
      </c>
      <c r="S3665">
        <f>IF(K3665=1,1,IFERROR(IF(H3665="pass",VLOOKUP(F3665,[1]Lookup!$D$2:$E$26,2,FALSE),0),1.6))</f>
        <v>0</v>
      </c>
      <c r="T3665" s="6">
        <v>0</v>
      </c>
      <c r="U3665" s="6">
        <f t="shared" si="57"/>
        <v>0.5</v>
      </c>
      <c r="V3665" t="s">
        <v>389</v>
      </c>
    </row>
    <row r="3666" spans="1:22" hidden="1">
      <c r="A3666">
        <v>1595</v>
      </c>
      <c r="B3666" s="30">
        <v>2</v>
      </c>
      <c r="C3666" s="30" t="s">
        <v>3</v>
      </c>
      <c r="D3666" s="30" t="s">
        <v>14</v>
      </c>
      <c r="E3666" s="30">
        <v>69</v>
      </c>
      <c r="F3666" s="30">
        <v>31</v>
      </c>
      <c r="G3666" s="30" t="s">
        <v>4473</v>
      </c>
      <c r="H3666" s="30" t="s">
        <v>587</v>
      </c>
      <c r="I3666" s="30">
        <v>1</v>
      </c>
      <c r="J3666" s="30">
        <v>0</v>
      </c>
      <c r="K3666" s="30">
        <v>0</v>
      </c>
      <c r="L3666" s="30">
        <v>0</v>
      </c>
      <c r="M3666" s="30" t="s">
        <v>1334</v>
      </c>
      <c r="N3666" s="30" t="s">
        <v>589</v>
      </c>
      <c r="O3666" s="22">
        <v>0</v>
      </c>
      <c r="P3666" s="22">
        <v>1</v>
      </c>
      <c r="Q3666" s="22">
        <v>0</v>
      </c>
      <c r="R3666">
        <f>IFERROR(IF(I3666=1,VLOOKUP(F3666,Lookup!$A$2:$B$15,2,FALSE),0),0.5)</f>
        <v>0.5</v>
      </c>
      <c r="S3666">
        <f>IF(K3666=1,1,IFERROR(IF(H3666="pass",VLOOKUP(F3666,[1]Lookup!$D$2:$E$26,2,FALSE),0),1.6))</f>
        <v>0</v>
      </c>
      <c r="T3666" s="6">
        <v>0</v>
      </c>
      <c r="U3666" s="6">
        <f t="shared" si="57"/>
        <v>0.5</v>
      </c>
      <c r="V3666" t="s">
        <v>401</v>
      </c>
    </row>
    <row r="3667" spans="1:22" hidden="1">
      <c r="A3667">
        <v>1597</v>
      </c>
      <c r="B3667" s="30">
        <v>2</v>
      </c>
      <c r="C3667" s="30" t="s">
        <v>3</v>
      </c>
      <c r="D3667" s="30" t="s">
        <v>14</v>
      </c>
      <c r="E3667" s="30">
        <v>58</v>
      </c>
      <c r="F3667" s="30">
        <v>42</v>
      </c>
      <c r="G3667" s="30" t="s">
        <v>4475</v>
      </c>
      <c r="H3667" s="30" t="s">
        <v>587</v>
      </c>
      <c r="I3667" s="30">
        <v>1</v>
      </c>
      <c r="J3667" s="30">
        <v>0</v>
      </c>
      <c r="K3667" s="30">
        <v>0</v>
      </c>
      <c r="L3667" s="30">
        <v>0</v>
      </c>
      <c r="M3667" s="30" t="s">
        <v>1407</v>
      </c>
      <c r="N3667" s="30" t="s">
        <v>589</v>
      </c>
      <c r="O3667" s="22">
        <v>0</v>
      </c>
      <c r="P3667" s="22">
        <v>1</v>
      </c>
      <c r="Q3667" s="22">
        <v>0</v>
      </c>
      <c r="R3667">
        <f>IFERROR(IF(I3667=1,VLOOKUP(F3667,Lookup!$A$2:$B$15,2,FALSE),0),0.5)</f>
        <v>0.5</v>
      </c>
      <c r="S3667">
        <f>IF(K3667=1,1,IFERROR(IF(H3667="pass",VLOOKUP(F3667,[1]Lookup!$D$2:$E$26,2,FALSE),0),1.6))</f>
        <v>0</v>
      </c>
      <c r="T3667" s="6">
        <v>0</v>
      </c>
      <c r="U3667" s="6">
        <f t="shared" si="57"/>
        <v>0.5</v>
      </c>
      <c r="V3667" t="s">
        <v>389</v>
      </c>
    </row>
    <row r="3668" spans="1:22" hidden="1">
      <c r="A3668">
        <v>1599</v>
      </c>
      <c r="B3668" s="30">
        <v>2</v>
      </c>
      <c r="C3668" s="30" t="s">
        <v>3</v>
      </c>
      <c r="D3668" s="30" t="s">
        <v>14</v>
      </c>
      <c r="E3668" s="30">
        <v>22</v>
      </c>
      <c r="F3668" s="30">
        <v>78</v>
      </c>
      <c r="G3668" s="30" t="s">
        <v>4477</v>
      </c>
      <c r="H3668" s="30" t="s">
        <v>2866</v>
      </c>
      <c r="I3668" s="30">
        <v>0</v>
      </c>
      <c r="J3668" s="30">
        <v>1</v>
      </c>
      <c r="K3668" s="30">
        <v>0</v>
      </c>
      <c r="L3668" s="30">
        <v>0</v>
      </c>
      <c r="M3668" s="30" t="s">
        <v>1317</v>
      </c>
      <c r="N3668" s="30" t="s">
        <v>589</v>
      </c>
      <c r="O3668" s="22">
        <v>0</v>
      </c>
      <c r="P3668" s="22">
        <v>0</v>
      </c>
      <c r="Q3668" s="22">
        <v>0</v>
      </c>
      <c r="R3668">
        <f>IFERROR(IF(I3668=1,VLOOKUP(F3668,Lookup!$A$2:$B$15,2,FALSE),0),0.5)</f>
        <v>0</v>
      </c>
      <c r="S3668">
        <f>IF(K3668=1,1,IFERROR(IF(H3668="pass",VLOOKUP(F3668,[1]Lookup!$D$2:$E$26,2,FALSE),0),1.6))</f>
        <v>0</v>
      </c>
      <c r="T3668" s="6">
        <v>0</v>
      </c>
      <c r="U3668" s="6">
        <f t="shared" si="57"/>
        <v>0</v>
      </c>
      <c r="V3668" t="s">
        <v>503</v>
      </c>
    </row>
    <row r="3669" spans="1:22" hidden="1">
      <c r="A3669">
        <v>1601</v>
      </c>
      <c r="B3669" s="30">
        <v>2</v>
      </c>
      <c r="C3669" s="30" t="s">
        <v>3</v>
      </c>
      <c r="D3669" s="30" t="s">
        <v>14</v>
      </c>
      <c r="E3669" s="30">
        <v>11</v>
      </c>
      <c r="F3669" s="30">
        <v>89</v>
      </c>
      <c r="G3669" s="30" t="s">
        <v>4479</v>
      </c>
      <c r="H3669" s="30" t="s">
        <v>587</v>
      </c>
      <c r="I3669" s="30">
        <v>1</v>
      </c>
      <c r="J3669" s="30">
        <v>0</v>
      </c>
      <c r="K3669" s="30">
        <v>0</v>
      </c>
      <c r="L3669" s="30">
        <v>0</v>
      </c>
      <c r="M3669" s="30" t="s">
        <v>1278</v>
      </c>
      <c r="N3669" s="30" t="s">
        <v>589</v>
      </c>
      <c r="O3669" s="22">
        <v>0</v>
      </c>
      <c r="P3669" s="22">
        <v>1</v>
      </c>
      <c r="Q3669" s="22">
        <v>0</v>
      </c>
      <c r="R3669">
        <f>IFERROR(IF(I3669=1,VLOOKUP(F3669,Lookup!$A$2:$B$15,2,FALSE),0),0.5)</f>
        <v>0.7</v>
      </c>
      <c r="S3669">
        <f>IF(K3669=1,1,IFERROR(IF(H3669="pass",VLOOKUP(F3669,[1]Lookup!$D$2:$E$26,2,FALSE),0),1.6))</f>
        <v>0</v>
      </c>
      <c r="T3669" s="6">
        <v>0</v>
      </c>
      <c r="U3669" s="6">
        <f t="shared" si="57"/>
        <v>0.7</v>
      </c>
      <c r="V3669" t="s">
        <v>165</v>
      </c>
    </row>
    <row r="3670" spans="1:22" hidden="1">
      <c r="A3670">
        <v>1603</v>
      </c>
      <c r="B3670" s="30">
        <v>2</v>
      </c>
      <c r="C3670" s="30" t="s">
        <v>14</v>
      </c>
      <c r="D3670" s="30" t="s">
        <v>3</v>
      </c>
      <c r="E3670" s="30">
        <v>84</v>
      </c>
      <c r="F3670" s="30">
        <v>16</v>
      </c>
      <c r="G3670" s="30" t="s">
        <v>4481</v>
      </c>
      <c r="H3670" s="30" t="s">
        <v>587</v>
      </c>
      <c r="I3670" s="30">
        <v>1</v>
      </c>
      <c r="J3670" s="30">
        <v>0</v>
      </c>
      <c r="K3670" s="30">
        <v>0</v>
      </c>
      <c r="L3670" s="30">
        <v>0</v>
      </c>
      <c r="M3670" s="30" t="s">
        <v>1696</v>
      </c>
      <c r="N3670" s="30" t="s">
        <v>589</v>
      </c>
      <c r="O3670" s="22">
        <v>0</v>
      </c>
      <c r="P3670" s="22">
        <v>1</v>
      </c>
      <c r="Q3670" s="22">
        <v>0</v>
      </c>
      <c r="R3670">
        <f>IFERROR(IF(I3670=1,VLOOKUP(F3670,Lookup!$A$2:$B$15,2,FALSE),0),0.5)</f>
        <v>0.5</v>
      </c>
      <c r="S3670">
        <f>IF(K3670=1,1,IFERROR(IF(H3670="pass",VLOOKUP(F3670,[1]Lookup!$D$2:$E$26,2,FALSE),0),1.6))</f>
        <v>0</v>
      </c>
      <c r="T3670" s="6">
        <v>0</v>
      </c>
      <c r="U3670" s="6">
        <f t="shared" si="57"/>
        <v>0.5</v>
      </c>
      <c r="V3670" t="s">
        <v>41</v>
      </c>
    </row>
    <row r="3671" spans="1:22" hidden="1">
      <c r="A3671">
        <v>1608</v>
      </c>
      <c r="B3671" s="30">
        <v>2</v>
      </c>
      <c r="C3671" s="30" t="s">
        <v>14</v>
      </c>
      <c r="D3671" s="30" t="s">
        <v>3</v>
      </c>
      <c r="E3671" s="30">
        <v>31</v>
      </c>
      <c r="F3671" s="30">
        <v>69</v>
      </c>
      <c r="G3671" s="30" t="s">
        <v>4486</v>
      </c>
      <c r="H3671" s="30" t="s">
        <v>587</v>
      </c>
      <c r="I3671" s="30">
        <v>1</v>
      </c>
      <c r="J3671" s="30">
        <v>0</v>
      </c>
      <c r="K3671" s="30">
        <v>0</v>
      </c>
      <c r="L3671" s="30">
        <v>0</v>
      </c>
      <c r="M3671" s="30" t="s">
        <v>1728</v>
      </c>
      <c r="N3671" s="30" t="s">
        <v>589</v>
      </c>
      <c r="O3671" s="22">
        <v>0</v>
      </c>
      <c r="P3671" s="22">
        <v>1</v>
      </c>
      <c r="Q3671" s="22">
        <v>0</v>
      </c>
      <c r="R3671">
        <f>IFERROR(IF(I3671=1,VLOOKUP(F3671,Lookup!$A$2:$B$15,2,FALSE),0),0.5)</f>
        <v>0.5</v>
      </c>
      <c r="S3671">
        <f>IF(K3671=1,1,IFERROR(IF(H3671="pass",VLOOKUP(F3671,[1]Lookup!$D$2:$E$26,2,FALSE),0),1.6))</f>
        <v>0</v>
      </c>
      <c r="T3671" s="6">
        <v>0</v>
      </c>
      <c r="U3671" s="6">
        <f t="shared" si="57"/>
        <v>0.5</v>
      </c>
      <c r="V3671" t="s">
        <v>115</v>
      </c>
    </row>
    <row r="3672" spans="1:22" hidden="1">
      <c r="A3672">
        <v>1609</v>
      </c>
      <c r="B3672" s="30">
        <v>2</v>
      </c>
      <c r="C3672" s="30" t="s">
        <v>14</v>
      </c>
      <c r="D3672" s="30" t="s">
        <v>3</v>
      </c>
      <c r="E3672" s="30">
        <v>29</v>
      </c>
      <c r="F3672" s="30">
        <v>71</v>
      </c>
      <c r="G3672" s="30" t="s">
        <v>4487</v>
      </c>
      <c r="H3672" s="30" t="s">
        <v>587</v>
      </c>
      <c r="I3672" s="30">
        <v>1</v>
      </c>
      <c r="J3672" s="30">
        <v>0</v>
      </c>
      <c r="K3672" s="30">
        <v>0</v>
      </c>
      <c r="L3672" s="30">
        <v>0</v>
      </c>
      <c r="M3672" s="30" t="s">
        <v>1728</v>
      </c>
      <c r="N3672" s="30" t="s">
        <v>589</v>
      </c>
      <c r="O3672" s="22">
        <v>0</v>
      </c>
      <c r="P3672" s="22">
        <v>1</v>
      </c>
      <c r="Q3672" s="22">
        <v>0</v>
      </c>
      <c r="R3672">
        <f>IFERROR(IF(I3672=1,VLOOKUP(F3672,Lookup!$A$2:$B$15,2,FALSE),0),0.5)</f>
        <v>0.5</v>
      </c>
      <c r="S3672">
        <f>IF(K3672=1,1,IFERROR(IF(H3672="pass",VLOOKUP(F3672,[1]Lookup!$D$2:$E$26,2,FALSE),0),1.6))</f>
        <v>0</v>
      </c>
      <c r="T3672" s="6">
        <v>0</v>
      </c>
      <c r="U3672" s="6">
        <f t="shared" si="57"/>
        <v>0.5</v>
      </c>
      <c r="V3672" t="s">
        <v>115</v>
      </c>
    </row>
    <row r="3673" spans="1:22" hidden="1">
      <c r="A3673">
        <v>1613</v>
      </c>
      <c r="B3673" s="30">
        <v>2</v>
      </c>
      <c r="C3673" s="30" t="s">
        <v>14</v>
      </c>
      <c r="D3673" s="30" t="s">
        <v>3</v>
      </c>
      <c r="E3673" s="30">
        <v>4</v>
      </c>
      <c r="F3673" s="30">
        <v>96</v>
      </c>
      <c r="G3673" s="30" t="s">
        <v>4491</v>
      </c>
      <c r="H3673" s="30" t="s">
        <v>587</v>
      </c>
      <c r="I3673" s="30">
        <v>0</v>
      </c>
      <c r="J3673" s="30">
        <v>1</v>
      </c>
      <c r="K3673" s="30">
        <v>0</v>
      </c>
      <c r="L3673" s="30">
        <v>0</v>
      </c>
      <c r="M3673" s="30" t="s">
        <v>4459</v>
      </c>
      <c r="N3673" s="30" t="s">
        <v>589</v>
      </c>
      <c r="O3673" s="22">
        <v>0</v>
      </c>
      <c r="P3673" s="22">
        <v>0</v>
      </c>
      <c r="Q3673" s="22">
        <v>0</v>
      </c>
      <c r="R3673">
        <f>IFERROR(IF(I3673=1,VLOOKUP(F3673,Lookup!$A$2:$B$15,2,FALSE),0),0.5)</f>
        <v>0</v>
      </c>
      <c r="S3673">
        <f>IF(K3673=1,1,IFERROR(IF(H3673="pass",VLOOKUP(F3673,[1]Lookup!$D$2:$E$26,2,FALSE),0),1.6))</f>
        <v>0</v>
      </c>
      <c r="T3673" s="6">
        <v>0</v>
      </c>
      <c r="U3673" s="6">
        <f t="shared" si="57"/>
        <v>0</v>
      </c>
      <c r="V3673" t="s">
        <v>2791</v>
      </c>
    </row>
    <row r="3674" spans="1:22" hidden="1">
      <c r="A3674">
        <v>1614</v>
      </c>
      <c r="B3674" s="30">
        <v>2</v>
      </c>
      <c r="C3674" s="30" t="s">
        <v>14</v>
      </c>
      <c r="D3674" s="30" t="s">
        <v>3</v>
      </c>
      <c r="E3674" s="30">
        <v>2</v>
      </c>
      <c r="F3674" s="30">
        <v>98</v>
      </c>
      <c r="G3674" s="30" t="s">
        <v>4492</v>
      </c>
      <c r="H3674" s="30" t="s">
        <v>587</v>
      </c>
      <c r="I3674" s="30">
        <v>1</v>
      </c>
      <c r="J3674" s="30">
        <v>0</v>
      </c>
      <c r="K3674" s="30">
        <v>0</v>
      </c>
      <c r="L3674" s="30">
        <v>0</v>
      </c>
      <c r="M3674" s="30" t="s">
        <v>1728</v>
      </c>
      <c r="N3674" s="30" t="s">
        <v>589</v>
      </c>
      <c r="O3674" s="22">
        <v>0</v>
      </c>
      <c r="P3674" s="22">
        <v>1</v>
      </c>
      <c r="Q3674" s="22">
        <v>0</v>
      </c>
      <c r="R3674">
        <f>IFERROR(IF(I3674=1,VLOOKUP(F3674,Lookup!$A$2:$B$15,2,FALSE),0),0.5)</f>
        <v>2.5</v>
      </c>
      <c r="S3674">
        <f>IF(K3674=1,1,IFERROR(IF(H3674="pass",VLOOKUP(F3674,[1]Lookup!$D$2:$E$26,2,FALSE),0),1.6))</f>
        <v>0</v>
      </c>
      <c r="T3674" s="6">
        <v>0</v>
      </c>
      <c r="U3674" s="6">
        <f t="shared" si="57"/>
        <v>2.5</v>
      </c>
      <c r="V3674" t="s">
        <v>115</v>
      </c>
    </row>
    <row r="3675" spans="1:22" hidden="1">
      <c r="A3675">
        <v>1615</v>
      </c>
      <c r="B3675" s="30">
        <v>2</v>
      </c>
      <c r="C3675" s="30" t="s">
        <v>3</v>
      </c>
      <c r="D3675" s="30" t="s">
        <v>14</v>
      </c>
      <c r="E3675" s="30">
        <v>76</v>
      </c>
      <c r="F3675" s="30">
        <v>24</v>
      </c>
      <c r="G3675" s="30" t="s">
        <v>4493</v>
      </c>
      <c r="H3675" s="30" t="s">
        <v>2965</v>
      </c>
      <c r="I3675" s="30">
        <v>0</v>
      </c>
      <c r="J3675" s="30">
        <v>0</v>
      </c>
      <c r="K3675" s="30">
        <v>0</v>
      </c>
      <c r="L3675" s="30">
        <v>0</v>
      </c>
      <c r="M3675" s="30" t="s">
        <v>1407</v>
      </c>
      <c r="N3675" s="30" t="s">
        <v>589</v>
      </c>
      <c r="O3675" s="22">
        <v>0</v>
      </c>
      <c r="P3675" s="22">
        <v>0</v>
      </c>
      <c r="Q3675" s="22">
        <v>0</v>
      </c>
      <c r="R3675">
        <f>IFERROR(IF(I3675=1,VLOOKUP(F3675,Lookup!$A$2:$B$15,2,FALSE),0),0.5)</f>
        <v>0</v>
      </c>
      <c r="S3675">
        <f>IF(K3675=1,1,IFERROR(IF(H3675="pass",VLOOKUP(F3675,[1]Lookup!$D$2:$E$26,2,FALSE),0),1.6))</f>
        <v>0</v>
      </c>
      <c r="T3675" s="6">
        <v>0</v>
      </c>
      <c r="U3675" s="6">
        <f t="shared" si="57"/>
        <v>0</v>
      </c>
      <c r="V3675" t="s">
        <v>389</v>
      </c>
    </row>
    <row r="3676" spans="1:22" hidden="1">
      <c r="A3676">
        <v>1618</v>
      </c>
      <c r="B3676" s="30">
        <v>2</v>
      </c>
      <c r="C3676" s="30" t="s">
        <v>3</v>
      </c>
      <c r="D3676" s="30" t="s">
        <v>14</v>
      </c>
      <c r="E3676" s="30">
        <v>50</v>
      </c>
      <c r="F3676" s="30">
        <v>50</v>
      </c>
      <c r="G3676" s="30" t="s">
        <v>4496</v>
      </c>
      <c r="H3676" s="30" t="s">
        <v>587</v>
      </c>
      <c r="I3676" s="30">
        <v>1</v>
      </c>
      <c r="J3676" s="30">
        <v>0</v>
      </c>
      <c r="K3676" s="30">
        <v>0</v>
      </c>
      <c r="L3676" s="30">
        <v>0</v>
      </c>
      <c r="M3676" s="30" t="s">
        <v>1407</v>
      </c>
      <c r="N3676" s="30" t="s">
        <v>589</v>
      </c>
      <c r="O3676" s="22">
        <v>0</v>
      </c>
      <c r="P3676" s="22">
        <v>1</v>
      </c>
      <c r="Q3676" s="22">
        <v>0</v>
      </c>
      <c r="R3676">
        <f>IFERROR(IF(I3676=1,VLOOKUP(F3676,Lookup!$A$2:$B$15,2,FALSE),0),0.5)</f>
        <v>0.5</v>
      </c>
      <c r="S3676">
        <f>IF(K3676=1,1,IFERROR(IF(H3676="pass",VLOOKUP(F3676,[1]Lookup!$D$2:$E$26,2,FALSE),0),1.6))</f>
        <v>0</v>
      </c>
      <c r="T3676" s="6">
        <v>0</v>
      </c>
      <c r="U3676" s="6">
        <f t="shared" si="57"/>
        <v>0.5</v>
      </c>
      <c r="V3676" t="s">
        <v>389</v>
      </c>
    </row>
    <row r="3677" spans="1:22" hidden="1">
      <c r="A3677">
        <v>1620</v>
      </c>
      <c r="B3677" s="30">
        <v>2</v>
      </c>
      <c r="C3677" s="30" t="s">
        <v>3</v>
      </c>
      <c r="D3677" s="30" t="s">
        <v>14</v>
      </c>
      <c r="E3677" s="30">
        <v>37</v>
      </c>
      <c r="F3677" s="30">
        <v>63</v>
      </c>
      <c r="G3677" s="30" t="s">
        <v>4498</v>
      </c>
      <c r="H3677" s="30" t="s">
        <v>587</v>
      </c>
      <c r="I3677" s="30">
        <v>1</v>
      </c>
      <c r="J3677" s="30">
        <v>0</v>
      </c>
      <c r="K3677" s="30">
        <v>0</v>
      </c>
      <c r="L3677" s="30">
        <v>0</v>
      </c>
      <c r="M3677" s="30" t="s">
        <v>1278</v>
      </c>
      <c r="N3677" s="30" t="s">
        <v>589</v>
      </c>
      <c r="O3677" s="22">
        <v>0</v>
      </c>
      <c r="P3677" s="22">
        <v>1</v>
      </c>
      <c r="Q3677" s="22">
        <v>0</v>
      </c>
      <c r="R3677">
        <f>IFERROR(IF(I3677=1,VLOOKUP(F3677,Lookup!$A$2:$B$15,2,FALSE),0),0.5)</f>
        <v>0.5</v>
      </c>
      <c r="S3677">
        <f>IF(K3677=1,1,IFERROR(IF(H3677="pass",VLOOKUP(F3677,[1]Lookup!$D$2:$E$26,2,FALSE),0),1.6))</f>
        <v>0</v>
      </c>
      <c r="T3677" s="6">
        <v>0</v>
      </c>
      <c r="U3677" s="6">
        <f t="shared" si="57"/>
        <v>0.5</v>
      </c>
      <c r="V3677" t="s">
        <v>165</v>
      </c>
    </row>
    <row r="3678" spans="1:22" hidden="1">
      <c r="A3678">
        <v>1621</v>
      </c>
      <c r="B3678" s="30">
        <v>2</v>
      </c>
      <c r="C3678" s="30" t="s">
        <v>3</v>
      </c>
      <c r="D3678" s="30" t="s">
        <v>14</v>
      </c>
      <c r="E3678" s="30">
        <v>38</v>
      </c>
      <c r="F3678" s="30">
        <v>62</v>
      </c>
      <c r="G3678" s="30" t="s">
        <v>4499</v>
      </c>
      <c r="H3678" s="30" t="s">
        <v>2866</v>
      </c>
      <c r="I3678" s="30">
        <v>0</v>
      </c>
      <c r="J3678" s="30">
        <v>1</v>
      </c>
      <c r="K3678" s="30">
        <v>0</v>
      </c>
      <c r="L3678" s="30">
        <v>0</v>
      </c>
      <c r="M3678" s="30" t="s">
        <v>1287</v>
      </c>
      <c r="N3678" s="30" t="s">
        <v>589</v>
      </c>
      <c r="O3678" s="22">
        <v>0</v>
      </c>
      <c r="P3678" s="22">
        <v>0</v>
      </c>
      <c r="Q3678" s="22">
        <v>0</v>
      </c>
      <c r="R3678">
        <f>IFERROR(IF(I3678=1,VLOOKUP(F3678,Lookup!$A$2:$B$15,2,FALSE),0),0.5)</f>
        <v>0</v>
      </c>
      <c r="S3678">
        <f>IF(K3678=1,1,IFERROR(IF(H3678="pass",VLOOKUP(F3678,[1]Lookup!$D$2:$E$26,2,FALSE),0),1.6))</f>
        <v>0</v>
      </c>
      <c r="T3678" s="6">
        <v>0</v>
      </c>
      <c r="U3678" s="6">
        <f t="shared" si="57"/>
        <v>0</v>
      </c>
      <c r="V3678" t="s">
        <v>167</v>
      </c>
    </row>
    <row r="3679" spans="1:22" hidden="1">
      <c r="A3679">
        <v>1622</v>
      </c>
      <c r="B3679" s="30">
        <v>2</v>
      </c>
      <c r="C3679" s="30" t="s">
        <v>3</v>
      </c>
      <c r="D3679" s="30" t="s">
        <v>14</v>
      </c>
      <c r="E3679" s="30">
        <v>33</v>
      </c>
      <c r="F3679" s="30">
        <v>67</v>
      </c>
      <c r="G3679" s="30" t="s">
        <v>4500</v>
      </c>
      <c r="H3679" s="30" t="s">
        <v>587</v>
      </c>
      <c r="I3679" s="30">
        <v>1</v>
      </c>
      <c r="J3679" s="30">
        <v>0</v>
      </c>
      <c r="K3679" s="30">
        <v>0</v>
      </c>
      <c r="L3679" s="30">
        <v>0</v>
      </c>
      <c r="M3679" s="30" t="s">
        <v>1278</v>
      </c>
      <c r="N3679" s="30" t="s">
        <v>589</v>
      </c>
      <c r="O3679" s="22">
        <v>0</v>
      </c>
      <c r="P3679" s="22">
        <v>1</v>
      </c>
      <c r="Q3679" s="22">
        <v>0</v>
      </c>
      <c r="R3679">
        <f>IFERROR(IF(I3679=1,VLOOKUP(F3679,Lookup!$A$2:$B$15,2,FALSE),0),0.5)</f>
        <v>0.5</v>
      </c>
      <c r="S3679">
        <f>IF(K3679=1,1,IFERROR(IF(H3679="pass",VLOOKUP(F3679,[1]Lookup!$D$2:$E$26,2,FALSE),0),1.6))</f>
        <v>0</v>
      </c>
      <c r="T3679" s="6">
        <v>0</v>
      </c>
      <c r="U3679" s="6">
        <f t="shared" si="57"/>
        <v>0.5</v>
      </c>
      <c r="V3679" t="s">
        <v>165</v>
      </c>
    </row>
    <row r="3680" spans="1:22" hidden="1">
      <c r="A3680">
        <v>1629</v>
      </c>
      <c r="B3680" s="30">
        <v>2</v>
      </c>
      <c r="C3680" s="30" t="s">
        <v>3</v>
      </c>
      <c r="D3680" s="30" t="s">
        <v>14</v>
      </c>
      <c r="E3680" s="30">
        <v>70</v>
      </c>
      <c r="F3680" s="30">
        <v>30</v>
      </c>
      <c r="G3680" s="30" t="s">
        <v>4507</v>
      </c>
      <c r="H3680" s="30" t="s">
        <v>587</v>
      </c>
      <c r="I3680" s="30">
        <v>1</v>
      </c>
      <c r="J3680" s="30">
        <v>0</v>
      </c>
      <c r="K3680" s="30">
        <v>0</v>
      </c>
      <c r="L3680" s="30">
        <v>0</v>
      </c>
      <c r="M3680" s="30" t="s">
        <v>1278</v>
      </c>
      <c r="N3680" s="30" t="s">
        <v>589</v>
      </c>
      <c r="O3680" s="22">
        <v>0</v>
      </c>
      <c r="P3680" s="22">
        <v>1</v>
      </c>
      <c r="Q3680" s="22">
        <v>0</v>
      </c>
      <c r="R3680">
        <f>IFERROR(IF(I3680=1,VLOOKUP(F3680,Lookup!$A$2:$B$15,2,FALSE),0),0.5)</f>
        <v>0.5</v>
      </c>
      <c r="S3680">
        <f>IF(K3680=1,1,IFERROR(IF(H3680="pass",VLOOKUP(F3680,[1]Lookup!$D$2:$E$26,2,FALSE),0),1.6))</f>
        <v>0</v>
      </c>
      <c r="T3680" s="6">
        <v>0</v>
      </c>
      <c r="U3680" s="6">
        <f t="shared" si="57"/>
        <v>0.5</v>
      </c>
      <c r="V3680" t="s">
        <v>165</v>
      </c>
    </row>
    <row r="3681" spans="1:22" hidden="1">
      <c r="A3681">
        <v>1630</v>
      </c>
      <c r="B3681" s="30">
        <v>2</v>
      </c>
      <c r="C3681" s="30" t="s">
        <v>3</v>
      </c>
      <c r="D3681" s="30" t="s">
        <v>14</v>
      </c>
      <c r="E3681" s="30">
        <v>68</v>
      </c>
      <c r="F3681" s="30">
        <v>32</v>
      </c>
      <c r="G3681" s="30" t="s">
        <v>4508</v>
      </c>
      <c r="H3681" s="30" t="s">
        <v>2866</v>
      </c>
      <c r="I3681" s="30">
        <v>0</v>
      </c>
      <c r="J3681" s="30">
        <v>1</v>
      </c>
      <c r="K3681" s="30">
        <v>0</v>
      </c>
      <c r="L3681" s="30">
        <v>0</v>
      </c>
      <c r="M3681" s="30" t="s">
        <v>1287</v>
      </c>
      <c r="N3681" s="30" t="s">
        <v>589</v>
      </c>
      <c r="O3681" s="22">
        <v>0</v>
      </c>
      <c r="P3681" s="22">
        <v>0</v>
      </c>
      <c r="Q3681" s="22">
        <v>0</v>
      </c>
      <c r="R3681">
        <f>IFERROR(IF(I3681=1,VLOOKUP(F3681,Lookup!$A$2:$B$15,2,FALSE),0),0.5)</f>
        <v>0</v>
      </c>
      <c r="S3681">
        <f>IF(K3681=1,1,IFERROR(IF(H3681="pass",VLOOKUP(F3681,[1]Lookup!$D$2:$E$26,2,FALSE),0),1.6))</f>
        <v>0</v>
      </c>
      <c r="T3681" s="6">
        <v>0</v>
      </c>
      <c r="U3681" s="6">
        <f t="shared" si="57"/>
        <v>0</v>
      </c>
      <c r="V3681" t="s">
        <v>167</v>
      </c>
    </row>
    <row r="3682" spans="1:22" hidden="1">
      <c r="A3682">
        <v>1631</v>
      </c>
      <c r="B3682" s="30">
        <v>2</v>
      </c>
      <c r="C3682" s="30" t="s">
        <v>3</v>
      </c>
      <c r="D3682" s="30" t="s">
        <v>14</v>
      </c>
      <c r="E3682" s="30">
        <v>55</v>
      </c>
      <c r="F3682" s="30">
        <v>45</v>
      </c>
      <c r="G3682" s="30" t="s">
        <v>4509</v>
      </c>
      <c r="H3682" s="30" t="s">
        <v>587</v>
      </c>
      <c r="I3682" s="30">
        <v>1</v>
      </c>
      <c r="J3682" s="30">
        <v>0</v>
      </c>
      <c r="K3682" s="30">
        <v>0</v>
      </c>
      <c r="L3682" s="30">
        <v>0</v>
      </c>
      <c r="M3682" s="30" t="s">
        <v>1287</v>
      </c>
      <c r="N3682" s="30" t="s">
        <v>589</v>
      </c>
      <c r="O3682" s="22">
        <v>0</v>
      </c>
      <c r="P3682" s="22">
        <v>1</v>
      </c>
      <c r="Q3682" s="22">
        <v>0</v>
      </c>
      <c r="R3682">
        <f>IFERROR(IF(I3682=1,VLOOKUP(F3682,Lookup!$A$2:$B$15,2,FALSE),0),0.5)</f>
        <v>0.5</v>
      </c>
      <c r="S3682">
        <f>IF(K3682=1,1,IFERROR(IF(H3682="pass",VLOOKUP(F3682,[1]Lookup!$D$2:$E$26,2,FALSE),0),1.6))</f>
        <v>0</v>
      </c>
      <c r="T3682" s="6">
        <v>0</v>
      </c>
      <c r="U3682" s="6">
        <f t="shared" si="57"/>
        <v>0.5</v>
      </c>
      <c r="V3682" t="s">
        <v>167</v>
      </c>
    </row>
    <row r="3683" spans="1:22" hidden="1">
      <c r="A3683">
        <v>1636</v>
      </c>
      <c r="B3683" s="30">
        <v>2</v>
      </c>
      <c r="C3683" s="30" t="s">
        <v>14</v>
      </c>
      <c r="D3683" s="30" t="s">
        <v>3</v>
      </c>
      <c r="E3683" s="30">
        <v>75</v>
      </c>
      <c r="F3683" s="30">
        <v>25</v>
      </c>
      <c r="G3683" s="30" t="s">
        <v>4514</v>
      </c>
      <c r="H3683" s="30" t="s">
        <v>587</v>
      </c>
      <c r="I3683" s="30">
        <v>1</v>
      </c>
      <c r="J3683" s="30">
        <v>0</v>
      </c>
      <c r="K3683" s="30">
        <v>0</v>
      </c>
      <c r="L3683" s="30">
        <v>0</v>
      </c>
      <c r="M3683" s="30" t="s">
        <v>1696</v>
      </c>
      <c r="N3683" s="30" t="s">
        <v>589</v>
      </c>
      <c r="O3683" s="22">
        <v>0</v>
      </c>
      <c r="P3683" s="22">
        <v>1</v>
      </c>
      <c r="Q3683" s="22">
        <v>0</v>
      </c>
      <c r="R3683">
        <f>IFERROR(IF(I3683=1,VLOOKUP(F3683,Lookup!$A$2:$B$15,2,FALSE),0),0.5)</f>
        <v>0.5</v>
      </c>
      <c r="S3683">
        <f>IF(K3683=1,1,IFERROR(IF(H3683="pass",VLOOKUP(F3683,[1]Lookup!$D$2:$E$26,2,FALSE),0),1.6))</f>
        <v>0</v>
      </c>
      <c r="T3683" s="6">
        <v>0</v>
      </c>
      <c r="U3683" s="6">
        <f t="shared" si="57"/>
        <v>0.5</v>
      </c>
      <c r="V3683" t="s">
        <v>41</v>
      </c>
    </row>
    <row r="3684" spans="1:22" hidden="1">
      <c r="A3684">
        <v>1637</v>
      </c>
      <c r="B3684" s="30">
        <v>2</v>
      </c>
      <c r="C3684" s="30" t="s">
        <v>14</v>
      </c>
      <c r="D3684" s="30" t="s">
        <v>3</v>
      </c>
      <c r="E3684" s="30">
        <v>68</v>
      </c>
      <c r="F3684" s="30">
        <v>32</v>
      </c>
      <c r="G3684" s="30" t="s">
        <v>4515</v>
      </c>
      <c r="H3684" s="30" t="s">
        <v>2866</v>
      </c>
      <c r="I3684" s="30">
        <v>0</v>
      </c>
      <c r="J3684" s="30">
        <v>1</v>
      </c>
      <c r="K3684" s="30">
        <v>0</v>
      </c>
      <c r="L3684" s="30">
        <v>0</v>
      </c>
      <c r="M3684" s="30" t="s">
        <v>1708</v>
      </c>
      <c r="N3684" s="30" t="s">
        <v>589</v>
      </c>
      <c r="O3684" s="22">
        <v>0</v>
      </c>
      <c r="P3684" s="22">
        <v>0</v>
      </c>
      <c r="Q3684" s="22">
        <v>0</v>
      </c>
      <c r="R3684">
        <f>IFERROR(IF(I3684=1,VLOOKUP(F3684,Lookup!$A$2:$B$15,2,FALSE),0),0.5)</f>
        <v>0</v>
      </c>
      <c r="S3684">
        <f>IF(K3684=1,1,IFERROR(IF(H3684="pass",VLOOKUP(F3684,[1]Lookup!$D$2:$E$26,2,FALSE),0),1.6))</f>
        <v>0</v>
      </c>
      <c r="T3684" s="6">
        <v>0</v>
      </c>
      <c r="U3684" s="6">
        <f t="shared" si="57"/>
        <v>0</v>
      </c>
      <c r="V3684" t="s">
        <v>446</v>
      </c>
    </row>
    <row r="3685" spans="1:22" hidden="1">
      <c r="A3685">
        <v>1639</v>
      </c>
      <c r="B3685" s="30">
        <v>2</v>
      </c>
      <c r="C3685" s="30" t="s">
        <v>14</v>
      </c>
      <c r="D3685" s="30" t="s">
        <v>3</v>
      </c>
      <c r="E3685" s="30">
        <v>39</v>
      </c>
      <c r="F3685" s="30">
        <v>61</v>
      </c>
      <c r="G3685" s="30" t="s">
        <v>4517</v>
      </c>
      <c r="H3685" s="30" t="s">
        <v>587</v>
      </c>
      <c r="I3685" s="30">
        <v>1</v>
      </c>
      <c r="J3685" s="30">
        <v>0</v>
      </c>
      <c r="K3685" s="30">
        <v>0</v>
      </c>
      <c r="L3685" s="30">
        <v>0</v>
      </c>
      <c r="M3685" s="30" t="s">
        <v>1696</v>
      </c>
      <c r="N3685" s="30" t="s">
        <v>589</v>
      </c>
      <c r="O3685" s="22">
        <v>0</v>
      </c>
      <c r="P3685" s="22">
        <v>1</v>
      </c>
      <c r="Q3685" s="22">
        <v>0</v>
      </c>
      <c r="R3685">
        <f>IFERROR(IF(I3685=1,VLOOKUP(F3685,Lookup!$A$2:$B$15,2,FALSE),0),0.5)</f>
        <v>0.5</v>
      </c>
      <c r="S3685">
        <f>IF(K3685=1,1,IFERROR(IF(H3685="pass",VLOOKUP(F3685,[1]Lookup!$D$2:$E$26,2,FALSE),0),1.6))</f>
        <v>0</v>
      </c>
      <c r="T3685" s="6">
        <v>0</v>
      </c>
      <c r="U3685" s="6">
        <f t="shared" si="57"/>
        <v>0.5</v>
      </c>
      <c r="V3685" t="s">
        <v>41</v>
      </c>
    </row>
    <row r="3686" spans="1:22" hidden="1">
      <c r="A3686">
        <v>1641</v>
      </c>
      <c r="B3686" s="30">
        <v>2</v>
      </c>
      <c r="C3686" s="30" t="s">
        <v>14</v>
      </c>
      <c r="D3686" s="30" t="s">
        <v>3</v>
      </c>
      <c r="E3686" s="30">
        <v>25</v>
      </c>
      <c r="F3686" s="30">
        <v>75</v>
      </c>
      <c r="G3686" s="30" t="s">
        <v>4519</v>
      </c>
      <c r="H3686" s="30" t="s">
        <v>587</v>
      </c>
      <c r="I3686" s="30">
        <v>1</v>
      </c>
      <c r="J3686" s="30">
        <v>0</v>
      </c>
      <c r="K3686" s="30">
        <v>0</v>
      </c>
      <c r="L3686" s="30">
        <v>0</v>
      </c>
      <c r="M3686" s="30" t="s">
        <v>1696</v>
      </c>
      <c r="N3686" s="30" t="s">
        <v>589</v>
      </c>
      <c r="O3686" s="22">
        <v>0</v>
      </c>
      <c r="P3686" s="22">
        <v>1</v>
      </c>
      <c r="Q3686" s="22">
        <v>0</v>
      </c>
      <c r="R3686">
        <f>IFERROR(IF(I3686=1,VLOOKUP(F3686,Lookup!$A$2:$B$15,2,FALSE),0),0.5)</f>
        <v>0.5</v>
      </c>
      <c r="S3686">
        <f>IF(K3686=1,1,IFERROR(IF(H3686="pass",VLOOKUP(F3686,[1]Lookup!$D$2:$E$26,2,FALSE),0),1.6))</f>
        <v>0</v>
      </c>
      <c r="T3686" s="6">
        <v>0</v>
      </c>
      <c r="U3686" s="6">
        <f t="shared" si="57"/>
        <v>0.5</v>
      </c>
      <c r="V3686" t="s">
        <v>41</v>
      </c>
    </row>
    <row r="3687" spans="1:22" hidden="1">
      <c r="A3687">
        <v>1642</v>
      </c>
      <c r="B3687" s="30">
        <v>2</v>
      </c>
      <c r="C3687" s="30" t="s">
        <v>14</v>
      </c>
      <c r="D3687" s="30" t="s">
        <v>3</v>
      </c>
      <c r="E3687" s="30">
        <v>22</v>
      </c>
      <c r="F3687" s="30">
        <v>78</v>
      </c>
      <c r="G3687" s="30" t="s">
        <v>4520</v>
      </c>
      <c r="H3687" s="30" t="s">
        <v>2866</v>
      </c>
      <c r="I3687" s="30">
        <v>0</v>
      </c>
      <c r="J3687" s="30">
        <v>1</v>
      </c>
      <c r="K3687" s="30">
        <v>0</v>
      </c>
      <c r="L3687" s="30">
        <v>0</v>
      </c>
      <c r="M3687" s="30" t="s">
        <v>1708</v>
      </c>
      <c r="N3687" s="30" t="s">
        <v>589</v>
      </c>
      <c r="O3687" s="22">
        <v>0</v>
      </c>
      <c r="P3687" s="22">
        <v>0</v>
      </c>
      <c r="Q3687" s="22">
        <v>0</v>
      </c>
      <c r="R3687">
        <f>IFERROR(IF(I3687=1,VLOOKUP(F3687,Lookup!$A$2:$B$15,2,FALSE),0),0.5)</f>
        <v>0</v>
      </c>
      <c r="S3687">
        <f>IF(K3687=1,1,IFERROR(IF(H3687="pass",VLOOKUP(F3687,[1]Lookup!$D$2:$E$26,2,FALSE),0),1.6))</f>
        <v>0</v>
      </c>
      <c r="T3687" s="6">
        <v>0</v>
      </c>
      <c r="U3687" s="6">
        <f t="shared" si="57"/>
        <v>0</v>
      </c>
      <c r="V3687" t="s">
        <v>446</v>
      </c>
    </row>
    <row r="3688" spans="1:22" hidden="1">
      <c r="A3688">
        <v>1643</v>
      </c>
      <c r="B3688" s="30">
        <v>2</v>
      </c>
      <c r="C3688" s="30" t="s">
        <v>14</v>
      </c>
      <c r="D3688" s="30" t="s">
        <v>3</v>
      </c>
      <c r="E3688" s="30">
        <v>32</v>
      </c>
      <c r="F3688" s="30">
        <v>68</v>
      </c>
      <c r="G3688" s="30" t="s">
        <v>4521</v>
      </c>
      <c r="H3688" s="30" t="s">
        <v>587</v>
      </c>
      <c r="I3688" s="30">
        <v>0</v>
      </c>
      <c r="J3688" s="30">
        <v>1</v>
      </c>
      <c r="K3688" s="30">
        <v>0</v>
      </c>
      <c r="L3688" s="30">
        <v>0</v>
      </c>
      <c r="M3688" s="30" t="s">
        <v>4459</v>
      </c>
      <c r="N3688" s="30" t="s">
        <v>589</v>
      </c>
      <c r="O3688" s="22">
        <v>0</v>
      </c>
      <c r="P3688" s="22">
        <v>0</v>
      </c>
      <c r="Q3688" s="22">
        <v>0</v>
      </c>
      <c r="R3688">
        <f>IFERROR(IF(I3688=1,VLOOKUP(F3688,Lookup!$A$2:$B$15,2,FALSE),0),0.5)</f>
        <v>0</v>
      </c>
      <c r="S3688">
        <f>IF(K3688=1,1,IFERROR(IF(H3688="pass",VLOOKUP(F3688,[1]Lookup!$D$2:$E$26,2,FALSE),0),1.6))</f>
        <v>0</v>
      </c>
      <c r="T3688" s="6">
        <v>0</v>
      </c>
      <c r="U3688" s="6">
        <f t="shared" si="57"/>
        <v>0</v>
      </c>
      <c r="V3688" t="s">
        <v>2791</v>
      </c>
    </row>
    <row r="3689" spans="1:22" hidden="1">
      <c r="A3689">
        <v>1646</v>
      </c>
      <c r="B3689" s="30">
        <v>2</v>
      </c>
      <c r="C3689" s="30" t="s">
        <v>3</v>
      </c>
      <c r="D3689" s="30" t="s">
        <v>14</v>
      </c>
      <c r="E3689" s="30">
        <v>41</v>
      </c>
      <c r="F3689" s="30">
        <v>59</v>
      </c>
      <c r="G3689" s="30" t="s">
        <v>4524</v>
      </c>
      <c r="H3689" s="30" t="s">
        <v>2866</v>
      </c>
      <c r="I3689" s="30">
        <v>0</v>
      </c>
      <c r="J3689" s="30">
        <v>1</v>
      </c>
      <c r="K3689" s="30">
        <v>0</v>
      </c>
      <c r="L3689" s="30">
        <v>0</v>
      </c>
      <c r="M3689" s="30" t="s">
        <v>1317</v>
      </c>
      <c r="N3689" s="30" t="s">
        <v>589</v>
      </c>
      <c r="O3689" s="22">
        <v>0</v>
      </c>
      <c r="P3689" s="22">
        <v>0</v>
      </c>
      <c r="Q3689" s="22">
        <v>0</v>
      </c>
      <c r="R3689">
        <f>IFERROR(IF(I3689=1,VLOOKUP(F3689,Lookup!$A$2:$B$15,2,FALSE),0),0.5)</f>
        <v>0</v>
      </c>
      <c r="S3689">
        <f>IF(K3689=1,1,IFERROR(IF(H3689="pass",VLOOKUP(F3689,[1]Lookup!$D$2:$E$26,2,FALSE),0),1.6))</f>
        <v>0</v>
      </c>
      <c r="T3689" s="6">
        <v>0</v>
      </c>
      <c r="U3689" s="6">
        <f t="shared" si="57"/>
        <v>0</v>
      </c>
      <c r="V3689" t="s">
        <v>503</v>
      </c>
    </row>
    <row r="3690" spans="1:22" hidden="1">
      <c r="A3690">
        <v>1650</v>
      </c>
      <c r="B3690" s="30">
        <v>2</v>
      </c>
      <c r="C3690" s="30" t="s">
        <v>14</v>
      </c>
      <c r="D3690" s="30" t="s">
        <v>3</v>
      </c>
      <c r="E3690" s="30">
        <v>57</v>
      </c>
      <c r="F3690" s="30">
        <v>43</v>
      </c>
      <c r="G3690" s="30" t="s">
        <v>4528</v>
      </c>
      <c r="H3690" s="30" t="s">
        <v>587</v>
      </c>
      <c r="I3690" s="30">
        <v>1</v>
      </c>
      <c r="J3690" s="30">
        <v>0</v>
      </c>
      <c r="K3690" s="30">
        <v>0</v>
      </c>
      <c r="L3690" s="30">
        <v>0</v>
      </c>
      <c r="M3690" s="30" t="s">
        <v>1696</v>
      </c>
      <c r="N3690" s="30" t="s">
        <v>589</v>
      </c>
      <c r="O3690" s="22">
        <v>0</v>
      </c>
      <c r="P3690" s="22">
        <v>1</v>
      </c>
      <c r="Q3690" s="22">
        <v>0</v>
      </c>
      <c r="R3690">
        <f>IFERROR(IF(I3690=1,VLOOKUP(F3690,Lookup!$A$2:$B$15,2,FALSE),0),0.5)</f>
        <v>0.5</v>
      </c>
      <c r="S3690">
        <f>IF(K3690=1,1,IFERROR(IF(H3690="pass",VLOOKUP(F3690,[1]Lookup!$D$2:$E$26,2,FALSE),0),1.6))</f>
        <v>0</v>
      </c>
      <c r="T3690" s="6">
        <v>0</v>
      </c>
      <c r="U3690" s="6">
        <f t="shared" si="57"/>
        <v>0.5</v>
      </c>
      <c r="V3690" t="s">
        <v>41</v>
      </c>
    </row>
    <row r="3691" spans="1:22" hidden="1">
      <c r="A3691">
        <v>1654</v>
      </c>
      <c r="B3691" s="30">
        <v>2</v>
      </c>
      <c r="C3691" s="30" t="s">
        <v>14</v>
      </c>
      <c r="D3691" s="30" t="s">
        <v>3</v>
      </c>
      <c r="E3691" s="30">
        <v>42</v>
      </c>
      <c r="F3691" s="30">
        <v>58</v>
      </c>
      <c r="G3691" s="30" t="s">
        <v>4532</v>
      </c>
      <c r="H3691" s="30" t="s">
        <v>587</v>
      </c>
      <c r="I3691" s="30">
        <v>0</v>
      </c>
      <c r="J3691" s="30">
        <v>1</v>
      </c>
      <c r="K3691" s="30">
        <v>0</v>
      </c>
      <c r="L3691" s="30">
        <v>0</v>
      </c>
      <c r="M3691" s="30" t="s">
        <v>4459</v>
      </c>
      <c r="N3691" s="30" t="s">
        <v>589</v>
      </c>
      <c r="O3691" s="22">
        <v>0</v>
      </c>
      <c r="P3691" s="22">
        <v>0</v>
      </c>
      <c r="Q3691" s="22">
        <v>0</v>
      </c>
      <c r="R3691">
        <f>IFERROR(IF(I3691=1,VLOOKUP(F3691,Lookup!$A$2:$B$15,2,FALSE),0),0.5)</f>
        <v>0</v>
      </c>
      <c r="S3691">
        <f>IF(K3691=1,1,IFERROR(IF(H3691="pass",VLOOKUP(F3691,[1]Lookup!$D$2:$E$26,2,FALSE),0),1.6))</f>
        <v>0</v>
      </c>
      <c r="T3691" s="6">
        <v>0</v>
      </c>
      <c r="U3691" s="6">
        <f t="shared" si="57"/>
        <v>0</v>
      </c>
      <c r="V3691" t="s">
        <v>2791</v>
      </c>
    </row>
    <row r="3692" spans="1:22" hidden="1">
      <c r="A3692">
        <v>1660</v>
      </c>
      <c r="B3692" s="30">
        <v>2</v>
      </c>
      <c r="C3692" s="30" t="s">
        <v>3</v>
      </c>
      <c r="D3692" s="30" t="s">
        <v>14</v>
      </c>
      <c r="E3692" s="30">
        <v>54</v>
      </c>
      <c r="F3692" s="30">
        <v>46</v>
      </c>
      <c r="G3692" s="30" t="s">
        <v>4538</v>
      </c>
      <c r="H3692" s="30" t="s">
        <v>587</v>
      </c>
      <c r="I3692" s="30">
        <v>1</v>
      </c>
      <c r="J3692" s="30">
        <v>0</v>
      </c>
      <c r="K3692" s="30">
        <v>0</v>
      </c>
      <c r="L3692" s="30">
        <v>0</v>
      </c>
      <c r="M3692" s="30" t="s">
        <v>1278</v>
      </c>
      <c r="N3692" s="30" t="s">
        <v>589</v>
      </c>
      <c r="O3692" s="22">
        <v>0</v>
      </c>
      <c r="P3692" s="22">
        <v>1</v>
      </c>
      <c r="Q3692" s="22">
        <v>0</v>
      </c>
      <c r="R3692">
        <f>IFERROR(IF(I3692=1,VLOOKUP(F3692,Lookup!$A$2:$B$15,2,FALSE),0),0.5)</f>
        <v>0.5</v>
      </c>
      <c r="S3692">
        <f>IF(K3692=1,1,IFERROR(IF(H3692="pass",VLOOKUP(F3692,[1]Lookup!$D$2:$E$26,2,FALSE),0),1.6))</f>
        <v>0</v>
      </c>
      <c r="T3692" s="6">
        <v>0</v>
      </c>
      <c r="U3692" s="6">
        <f t="shared" si="57"/>
        <v>0.5</v>
      </c>
      <c r="V3692" t="s">
        <v>165</v>
      </c>
    </row>
    <row r="3693" spans="1:22" hidden="1">
      <c r="A3693">
        <v>1661</v>
      </c>
      <c r="B3693" s="30">
        <v>2</v>
      </c>
      <c r="C3693" s="30" t="s">
        <v>3</v>
      </c>
      <c r="D3693" s="30" t="s">
        <v>14</v>
      </c>
      <c r="E3693" s="30">
        <v>47</v>
      </c>
      <c r="F3693" s="30">
        <v>53</v>
      </c>
      <c r="G3693" s="30" t="s">
        <v>4539</v>
      </c>
      <c r="H3693" s="30" t="s">
        <v>587</v>
      </c>
      <c r="I3693" s="30">
        <v>1</v>
      </c>
      <c r="J3693" s="30">
        <v>0</v>
      </c>
      <c r="K3693" s="30">
        <v>0</v>
      </c>
      <c r="L3693" s="30">
        <v>0</v>
      </c>
      <c r="M3693" s="30" t="s">
        <v>1407</v>
      </c>
      <c r="N3693" s="30" t="s">
        <v>589</v>
      </c>
      <c r="O3693" s="22">
        <v>0</v>
      </c>
      <c r="P3693" s="22">
        <v>1</v>
      </c>
      <c r="Q3693" s="22">
        <v>0</v>
      </c>
      <c r="R3693">
        <f>IFERROR(IF(I3693=1,VLOOKUP(F3693,Lookup!$A$2:$B$15,2,FALSE),0),0.5)</f>
        <v>0.5</v>
      </c>
      <c r="S3693">
        <f>IF(K3693=1,1,IFERROR(IF(H3693="pass",VLOOKUP(F3693,[1]Lookup!$D$2:$E$26,2,FALSE),0),1.6))</f>
        <v>0</v>
      </c>
      <c r="T3693" s="6">
        <v>0</v>
      </c>
      <c r="U3693" s="6">
        <f t="shared" si="57"/>
        <v>0.5</v>
      </c>
      <c r="V3693" t="s">
        <v>389</v>
      </c>
    </row>
    <row r="3694" spans="1:22" hidden="1">
      <c r="A3694">
        <v>1662</v>
      </c>
      <c r="B3694" s="30">
        <v>2</v>
      </c>
      <c r="C3694" s="30" t="s">
        <v>3</v>
      </c>
      <c r="D3694" s="30" t="s">
        <v>14</v>
      </c>
      <c r="E3694" s="30">
        <v>45</v>
      </c>
      <c r="F3694" s="30">
        <v>55</v>
      </c>
      <c r="G3694" s="30" t="s">
        <v>4540</v>
      </c>
      <c r="H3694" s="30" t="s">
        <v>587</v>
      </c>
      <c r="I3694" s="30">
        <v>1</v>
      </c>
      <c r="J3694" s="30">
        <v>0</v>
      </c>
      <c r="K3694" s="30">
        <v>0</v>
      </c>
      <c r="L3694" s="30">
        <v>0</v>
      </c>
      <c r="M3694" s="30" t="s">
        <v>1334</v>
      </c>
      <c r="N3694" s="30" t="s">
        <v>589</v>
      </c>
      <c r="O3694" s="22">
        <v>0</v>
      </c>
      <c r="P3694" s="22">
        <v>1</v>
      </c>
      <c r="Q3694" s="22">
        <v>0</v>
      </c>
      <c r="R3694">
        <f>IFERROR(IF(I3694=1,VLOOKUP(F3694,Lookup!$A$2:$B$15,2,FALSE),0),0.5)</f>
        <v>0.5</v>
      </c>
      <c r="S3694">
        <f>IF(K3694=1,1,IFERROR(IF(H3694="pass",VLOOKUP(F3694,[1]Lookup!$D$2:$E$26,2,FALSE),0),1.6))</f>
        <v>0</v>
      </c>
      <c r="T3694" s="6">
        <v>0</v>
      </c>
      <c r="U3694" s="6">
        <f t="shared" si="57"/>
        <v>0.5</v>
      </c>
      <c r="V3694" t="s">
        <v>401</v>
      </c>
    </row>
    <row r="3695" spans="1:22" hidden="1">
      <c r="A3695">
        <v>1664</v>
      </c>
      <c r="B3695" s="30">
        <v>2</v>
      </c>
      <c r="C3695" s="30" t="s">
        <v>3</v>
      </c>
      <c r="D3695" s="30" t="s">
        <v>14</v>
      </c>
      <c r="E3695" s="30">
        <v>43</v>
      </c>
      <c r="F3695" s="30">
        <v>57</v>
      </c>
      <c r="G3695" s="30" t="s">
        <v>4542</v>
      </c>
      <c r="H3695" s="30" t="s">
        <v>587</v>
      </c>
      <c r="I3695" s="30">
        <v>1</v>
      </c>
      <c r="J3695" s="30">
        <v>0</v>
      </c>
      <c r="K3695" s="30">
        <v>0</v>
      </c>
      <c r="L3695" s="30">
        <v>0</v>
      </c>
      <c r="M3695" s="30" t="s">
        <v>1278</v>
      </c>
      <c r="N3695" s="30" t="s">
        <v>589</v>
      </c>
      <c r="O3695" s="22">
        <v>0</v>
      </c>
      <c r="P3695" s="22">
        <v>1</v>
      </c>
      <c r="Q3695" s="22">
        <v>0</v>
      </c>
      <c r="R3695">
        <f>IFERROR(IF(I3695=1,VLOOKUP(F3695,Lookup!$A$2:$B$15,2,FALSE),0),0.5)</f>
        <v>0.5</v>
      </c>
      <c r="S3695">
        <f>IF(K3695=1,1,IFERROR(IF(H3695="pass",VLOOKUP(F3695,[1]Lookup!$D$2:$E$26,2,FALSE),0),1.6))</f>
        <v>0</v>
      </c>
      <c r="T3695" s="6">
        <v>0</v>
      </c>
      <c r="U3695" s="6">
        <f t="shared" si="57"/>
        <v>0.5</v>
      </c>
      <c r="V3695" t="s">
        <v>165</v>
      </c>
    </row>
    <row r="3696" spans="1:22" hidden="1">
      <c r="A3696">
        <v>1665</v>
      </c>
      <c r="B3696" s="30">
        <v>2</v>
      </c>
      <c r="C3696" s="30" t="s">
        <v>3</v>
      </c>
      <c r="D3696" s="30" t="s">
        <v>14</v>
      </c>
      <c r="E3696" s="30">
        <v>48</v>
      </c>
      <c r="F3696" s="30">
        <v>52</v>
      </c>
      <c r="G3696" s="30" t="s">
        <v>4543</v>
      </c>
      <c r="H3696" s="30" t="s">
        <v>587</v>
      </c>
      <c r="I3696" s="30">
        <v>0</v>
      </c>
      <c r="J3696" s="30">
        <v>1</v>
      </c>
      <c r="K3696" s="30">
        <v>0</v>
      </c>
      <c r="L3696" s="30">
        <v>0</v>
      </c>
      <c r="M3696" s="30" t="s">
        <v>1407</v>
      </c>
      <c r="N3696" s="30" t="s">
        <v>589</v>
      </c>
      <c r="O3696" s="22">
        <v>0</v>
      </c>
      <c r="P3696" s="22">
        <v>0</v>
      </c>
      <c r="Q3696" s="22">
        <v>0</v>
      </c>
      <c r="R3696">
        <f>IFERROR(IF(I3696=1,VLOOKUP(F3696,Lookup!$A$2:$B$15,2,FALSE),0),0.5)</f>
        <v>0</v>
      </c>
      <c r="S3696">
        <f>IF(K3696=1,1,IFERROR(IF(H3696="pass",VLOOKUP(F3696,[1]Lookup!$D$2:$E$26,2,FALSE),0),1.6))</f>
        <v>0</v>
      </c>
      <c r="T3696" s="6">
        <v>0</v>
      </c>
      <c r="U3696" s="6">
        <f t="shared" si="57"/>
        <v>0</v>
      </c>
      <c r="V3696" t="s">
        <v>389</v>
      </c>
    </row>
    <row r="3697" spans="1:22" hidden="1">
      <c r="A3697">
        <v>1670</v>
      </c>
      <c r="B3697" s="30">
        <v>2</v>
      </c>
      <c r="C3697" s="30" t="s">
        <v>3</v>
      </c>
      <c r="D3697" s="30" t="s">
        <v>14</v>
      </c>
      <c r="E3697" s="30">
        <v>62</v>
      </c>
      <c r="F3697" s="30">
        <v>38</v>
      </c>
      <c r="G3697" s="30" t="s">
        <v>4549</v>
      </c>
      <c r="H3697" s="30" t="s">
        <v>587</v>
      </c>
      <c r="I3697" s="30">
        <v>1</v>
      </c>
      <c r="J3697" s="30">
        <v>0</v>
      </c>
      <c r="K3697" s="30">
        <v>0</v>
      </c>
      <c r="L3697" s="30">
        <v>0</v>
      </c>
      <c r="M3697" s="30" t="s">
        <v>1278</v>
      </c>
      <c r="N3697" s="30" t="s">
        <v>589</v>
      </c>
      <c r="O3697" s="22">
        <v>0</v>
      </c>
      <c r="P3697" s="22">
        <v>1</v>
      </c>
      <c r="Q3697" s="22">
        <v>0</v>
      </c>
      <c r="R3697">
        <f>IFERROR(IF(I3697=1,VLOOKUP(F3697,Lookup!$A$2:$B$15,2,FALSE),0),0.5)</f>
        <v>0.5</v>
      </c>
      <c r="S3697">
        <f>IF(K3697=1,1,IFERROR(IF(H3697="pass",VLOOKUP(F3697,[1]Lookup!$D$2:$E$26,2,FALSE),0),1.6))</f>
        <v>0</v>
      </c>
      <c r="T3697" s="6">
        <v>0</v>
      </c>
      <c r="U3697" s="6">
        <f t="shared" si="57"/>
        <v>0.5</v>
      </c>
      <c r="V3697" t="s">
        <v>165</v>
      </c>
    </row>
    <row r="3698" spans="1:22" hidden="1">
      <c r="A3698">
        <v>1673</v>
      </c>
      <c r="B3698" s="30">
        <v>2</v>
      </c>
      <c r="C3698" s="30" t="s">
        <v>14</v>
      </c>
      <c r="D3698" s="30" t="s">
        <v>3</v>
      </c>
      <c r="E3698" s="30">
        <v>92</v>
      </c>
      <c r="F3698" s="30">
        <v>8</v>
      </c>
      <c r="G3698" s="30" t="s">
        <v>4552</v>
      </c>
      <c r="H3698" s="30" t="s">
        <v>587</v>
      </c>
      <c r="I3698" s="30">
        <v>1</v>
      </c>
      <c r="J3698" s="30">
        <v>0</v>
      </c>
      <c r="K3698" s="30">
        <v>0</v>
      </c>
      <c r="L3698" s="30">
        <v>0</v>
      </c>
      <c r="M3698" s="30" t="s">
        <v>1696</v>
      </c>
      <c r="N3698" s="30" t="s">
        <v>589</v>
      </c>
      <c r="O3698" s="22">
        <v>0</v>
      </c>
      <c r="P3698" s="22">
        <v>1</v>
      </c>
      <c r="Q3698" s="22">
        <v>0</v>
      </c>
      <c r="R3698">
        <f>IFERROR(IF(I3698=1,VLOOKUP(F3698,Lookup!$A$2:$B$15,2,FALSE),0),0.5)</f>
        <v>0.5</v>
      </c>
      <c r="S3698">
        <f>IF(K3698=1,1,IFERROR(IF(H3698="pass",VLOOKUP(F3698,[1]Lookup!$D$2:$E$26,2,FALSE),0),1.6))</f>
        <v>0</v>
      </c>
      <c r="T3698" s="6">
        <v>0</v>
      </c>
      <c r="U3698" s="6">
        <f t="shared" si="57"/>
        <v>0.5</v>
      </c>
      <c r="V3698" t="s">
        <v>41</v>
      </c>
    </row>
    <row r="3699" spans="1:22" hidden="1">
      <c r="A3699">
        <v>1674</v>
      </c>
      <c r="B3699" s="30">
        <v>2</v>
      </c>
      <c r="C3699" s="30" t="s">
        <v>14</v>
      </c>
      <c r="D3699" s="30" t="s">
        <v>3</v>
      </c>
      <c r="E3699" s="30">
        <v>81</v>
      </c>
      <c r="F3699" s="30">
        <v>19</v>
      </c>
      <c r="G3699" s="30" t="s">
        <v>4553</v>
      </c>
      <c r="H3699" s="30" t="s">
        <v>587</v>
      </c>
      <c r="I3699" s="30">
        <v>1</v>
      </c>
      <c r="J3699" s="30">
        <v>0</v>
      </c>
      <c r="K3699" s="30">
        <v>0</v>
      </c>
      <c r="L3699" s="30">
        <v>0</v>
      </c>
      <c r="M3699" s="30" t="s">
        <v>1696</v>
      </c>
      <c r="N3699" s="30" t="s">
        <v>589</v>
      </c>
      <c r="O3699" s="22">
        <v>0</v>
      </c>
      <c r="P3699" s="22">
        <v>1</v>
      </c>
      <c r="Q3699" s="22">
        <v>0</v>
      </c>
      <c r="R3699">
        <f>IFERROR(IF(I3699=1,VLOOKUP(F3699,Lookup!$A$2:$B$15,2,FALSE),0),0.5)</f>
        <v>0.5</v>
      </c>
      <c r="S3699">
        <f>IF(K3699=1,1,IFERROR(IF(H3699="pass",VLOOKUP(F3699,[1]Lookup!$D$2:$E$26,2,FALSE),0),1.6))</f>
        <v>0</v>
      </c>
      <c r="T3699" s="6">
        <v>0</v>
      </c>
      <c r="U3699" s="6">
        <f t="shared" si="57"/>
        <v>0.5</v>
      </c>
      <c r="V3699" t="s">
        <v>41</v>
      </c>
    </row>
    <row r="3700" spans="1:22" hidden="1">
      <c r="A3700">
        <v>1676</v>
      </c>
      <c r="B3700" s="30">
        <v>2</v>
      </c>
      <c r="C3700" s="30" t="s">
        <v>3</v>
      </c>
      <c r="D3700" s="30" t="s">
        <v>14</v>
      </c>
      <c r="E3700" s="30">
        <v>20</v>
      </c>
      <c r="F3700" s="30">
        <v>80</v>
      </c>
      <c r="G3700" s="30" t="s">
        <v>4555</v>
      </c>
      <c r="H3700" s="30" t="s">
        <v>587</v>
      </c>
      <c r="I3700" s="30">
        <v>1</v>
      </c>
      <c r="J3700" s="30">
        <v>0</v>
      </c>
      <c r="K3700" s="30">
        <v>0</v>
      </c>
      <c r="L3700" s="30">
        <v>0</v>
      </c>
      <c r="M3700" s="30" t="s">
        <v>1278</v>
      </c>
      <c r="N3700" s="30" t="s">
        <v>589</v>
      </c>
      <c r="O3700" s="22">
        <v>0</v>
      </c>
      <c r="P3700" s="22">
        <v>1</v>
      </c>
      <c r="Q3700" s="22">
        <v>0</v>
      </c>
      <c r="R3700">
        <f>IFERROR(IF(I3700=1,VLOOKUP(F3700,Lookup!$A$2:$B$15,2,FALSE),0),0.5)</f>
        <v>0.5</v>
      </c>
      <c r="S3700">
        <f>IF(K3700=1,1,IFERROR(IF(H3700="pass",VLOOKUP(F3700,[1]Lookup!$D$2:$E$26,2,FALSE),0),1.6))</f>
        <v>0</v>
      </c>
      <c r="T3700" s="6">
        <v>0</v>
      </c>
      <c r="U3700" s="6">
        <f t="shared" si="57"/>
        <v>0.5</v>
      </c>
      <c r="V3700" t="s">
        <v>165</v>
      </c>
    </row>
    <row r="3701" spans="1:22" hidden="1">
      <c r="A3701">
        <v>1677</v>
      </c>
      <c r="B3701" s="30">
        <v>2</v>
      </c>
      <c r="C3701" s="30" t="s">
        <v>3</v>
      </c>
      <c r="D3701" s="30" t="s">
        <v>14</v>
      </c>
      <c r="E3701" s="30">
        <v>19</v>
      </c>
      <c r="F3701" s="30">
        <v>81</v>
      </c>
      <c r="G3701" s="30" t="s">
        <v>4556</v>
      </c>
      <c r="H3701" s="30" t="s">
        <v>587</v>
      </c>
      <c r="I3701" s="30">
        <v>1</v>
      </c>
      <c r="J3701" s="30">
        <v>0</v>
      </c>
      <c r="K3701" s="30">
        <v>0</v>
      </c>
      <c r="L3701" s="30">
        <v>0</v>
      </c>
      <c r="M3701" s="30" t="s">
        <v>1278</v>
      </c>
      <c r="N3701" s="30" t="s">
        <v>589</v>
      </c>
      <c r="O3701" s="22">
        <v>0</v>
      </c>
      <c r="P3701" s="22">
        <v>1</v>
      </c>
      <c r="Q3701" s="22">
        <v>0</v>
      </c>
      <c r="R3701">
        <f>IFERROR(IF(I3701=1,VLOOKUP(F3701,Lookup!$A$2:$B$15,2,FALSE),0),0.5)</f>
        <v>0.5</v>
      </c>
      <c r="S3701">
        <f>IF(K3701=1,1,IFERROR(IF(H3701="pass",VLOOKUP(F3701,[1]Lookup!$D$2:$E$26,2,FALSE),0),1.6))</f>
        <v>0</v>
      </c>
      <c r="T3701" s="6">
        <v>0</v>
      </c>
      <c r="U3701" s="6">
        <f t="shared" si="57"/>
        <v>0.5</v>
      </c>
      <c r="V3701" t="s">
        <v>165</v>
      </c>
    </row>
    <row r="3702" spans="1:22" hidden="1">
      <c r="A3702">
        <v>1682</v>
      </c>
      <c r="B3702" s="30">
        <v>2</v>
      </c>
      <c r="C3702" s="30" t="s">
        <v>14</v>
      </c>
      <c r="D3702" s="30" t="s">
        <v>3</v>
      </c>
      <c r="E3702" s="30">
        <v>66</v>
      </c>
      <c r="F3702" s="30">
        <v>34</v>
      </c>
      <c r="G3702" s="30" t="s">
        <v>4561</v>
      </c>
      <c r="H3702" s="30" t="s">
        <v>587</v>
      </c>
      <c r="I3702" s="30">
        <v>1</v>
      </c>
      <c r="J3702" s="30">
        <v>0</v>
      </c>
      <c r="K3702" s="30">
        <v>0</v>
      </c>
      <c r="L3702" s="30">
        <v>0</v>
      </c>
      <c r="M3702" s="30" t="s">
        <v>1728</v>
      </c>
      <c r="N3702" s="30" t="s">
        <v>589</v>
      </c>
      <c r="O3702" s="22">
        <v>0</v>
      </c>
      <c r="P3702" s="22">
        <v>1</v>
      </c>
      <c r="Q3702" s="22">
        <v>0</v>
      </c>
      <c r="R3702">
        <f>IFERROR(IF(I3702=1,VLOOKUP(F3702,Lookup!$A$2:$B$15,2,FALSE),0),0.5)</f>
        <v>0.5</v>
      </c>
      <c r="S3702">
        <f>IF(K3702=1,1,IFERROR(IF(H3702="pass",VLOOKUP(F3702,[1]Lookup!$D$2:$E$26,2,FALSE),0),1.6))</f>
        <v>0</v>
      </c>
      <c r="T3702" s="6">
        <v>0</v>
      </c>
      <c r="U3702" s="6">
        <f t="shared" si="57"/>
        <v>0.5</v>
      </c>
      <c r="V3702" t="s">
        <v>115</v>
      </c>
    </row>
    <row r="3703" spans="1:22" hidden="1">
      <c r="A3703">
        <v>1688</v>
      </c>
      <c r="B3703" s="30">
        <v>2</v>
      </c>
      <c r="C3703" s="30" t="s">
        <v>11</v>
      </c>
      <c r="D3703" s="30" t="s">
        <v>16</v>
      </c>
      <c r="E3703" s="30">
        <v>75</v>
      </c>
      <c r="F3703" s="30">
        <v>25</v>
      </c>
      <c r="G3703" s="30" t="s">
        <v>4567</v>
      </c>
      <c r="H3703" s="30" t="s">
        <v>587</v>
      </c>
      <c r="I3703" s="30">
        <v>1</v>
      </c>
      <c r="J3703" s="30">
        <v>0</v>
      </c>
      <c r="K3703" s="30">
        <v>0</v>
      </c>
      <c r="L3703" s="30">
        <v>0</v>
      </c>
      <c r="M3703" s="30" t="s">
        <v>2648</v>
      </c>
      <c r="N3703" s="30" t="s">
        <v>589</v>
      </c>
      <c r="O3703" s="22">
        <v>0</v>
      </c>
      <c r="P3703" s="22">
        <v>1</v>
      </c>
      <c r="Q3703" s="22">
        <v>0</v>
      </c>
      <c r="R3703">
        <f>IFERROR(IF(I3703=1,VLOOKUP(F3703,Lookup!$A$2:$B$15,2,FALSE),0),0.5)</f>
        <v>0.5</v>
      </c>
      <c r="S3703">
        <f>IF(K3703=1,1,IFERROR(IF(H3703="pass",VLOOKUP(F3703,[1]Lookup!$D$2:$E$26,2,FALSE),0),1.6))</f>
        <v>0</v>
      </c>
      <c r="T3703" s="6">
        <v>0</v>
      </c>
      <c r="U3703" s="6">
        <f t="shared" si="57"/>
        <v>0.5</v>
      </c>
      <c r="V3703" t="s">
        <v>478</v>
      </c>
    </row>
    <row r="3704" spans="1:22" hidden="1">
      <c r="A3704">
        <v>1691</v>
      </c>
      <c r="B3704" s="30">
        <v>2</v>
      </c>
      <c r="C3704" s="30" t="s">
        <v>16</v>
      </c>
      <c r="D3704" s="30" t="s">
        <v>11</v>
      </c>
      <c r="E3704" s="30">
        <v>68</v>
      </c>
      <c r="F3704" s="30">
        <v>32</v>
      </c>
      <c r="G3704" s="30" t="s">
        <v>4570</v>
      </c>
      <c r="H3704" s="30" t="s">
        <v>587</v>
      </c>
      <c r="I3704" s="30">
        <v>1</v>
      </c>
      <c r="J3704" s="30">
        <v>0</v>
      </c>
      <c r="K3704" s="30">
        <v>0</v>
      </c>
      <c r="L3704" s="30">
        <v>0</v>
      </c>
      <c r="M3704" s="30" t="s">
        <v>2250</v>
      </c>
      <c r="N3704" s="30" t="s">
        <v>589</v>
      </c>
      <c r="O3704" s="22">
        <v>0</v>
      </c>
      <c r="P3704" s="22">
        <v>1</v>
      </c>
      <c r="Q3704" s="22">
        <v>0</v>
      </c>
      <c r="R3704">
        <f>IFERROR(IF(I3704=1,VLOOKUP(F3704,Lookup!$A$2:$B$15,2,FALSE),0),0.5)</f>
        <v>0.5</v>
      </c>
      <c r="S3704">
        <f>IF(K3704=1,1,IFERROR(IF(H3704="pass",VLOOKUP(F3704,[1]Lookup!$D$2:$E$26,2,FALSE),0),1.6))</f>
        <v>0</v>
      </c>
      <c r="T3704" s="6">
        <v>0</v>
      </c>
      <c r="U3704" s="6">
        <f t="shared" si="57"/>
        <v>0.5</v>
      </c>
      <c r="V3704" t="s">
        <v>146</v>
      </c>
    </row>
    <row r="3705" spans="1:22" hidden="1">
      <c r="A3705">
        <v>1692</v>
      </c>
      <c r="B3705" s="30">
        <v>2</v>
      </c>
      <c r="C3705" s="30" t="s">
        <v>16</v>
      </c>
      <c r="D3705" s="30" t="s">
        <v>11</v>
      </c>
      <c r="E3705" s="30">
        <v>66</v>
      </c>
      <c r="F3705" s="30">
        <v>34</v>
      </c>
      <c r="G3705" s="30" t="s">
        <v>4571</v>
      </c>
      <c r="H3705" s="30" t="s">
        <v>587</v>
      </c>
      <c r="I3705" s="30">
        <v>1</v>
      </c>
      <c r="J3705" s="30">
        <v>0</v>
      </c>
      <c r="K3705" s="30">
        <v>0</v>
      </c>
      <c r="L3705" s="30">
        <v>0</v>
      </c>
      <c r="M3705" s="30" t="s">
        <v>2250</v>
      </c>
      <c r="N3705" s="30" t="s">
        <v>589</v>
      </c>
      <c r="O3705" s="22">
        <v>0</v>
      </c>
      <c r="P3705" s="22">
        <v>1</v>
      </c>
      <c r="Q3705" s="22">
        <v>0</v>
      </c>
      <c r="R3705">
        <f>IFERROR(IF(I3705=1,VLOOKUP(F3705,Lookup!$A$2:$B$15,2,FALSE),0),0.5)</f>
        <v>0.5</v>
      </c>
      <c r="S3705">
        <f>IF(K3705=1,1,IFERROR(IF(H3705="pass",VLOOKUP(F3705,[1]Lookup!$D$2:$E$26,2,FALSE),0),1.6))</f>
        <v>0</v>
      </c>
      <c r="T3705" s="6">
        <v>0</v>
      </c>
      <c r="U3705" s="6">
        <f t="shared" si="57"/>
        <v>0.5</v>
      </c>
      <c r="V3705" t="s">
        <v>146</v>
      </c>
    </row>
    <row r="3706" spans="1:22" hidden="1">
      <c r="A3706">
        <v>1693</v>
      </c>
      <c r="B3706" s="30">
        <v>2</v>
      </c>
      <c r="C3706" s="30" t="s">
        <v>16</v>
      </c>
      <c r="D3706" s="30" t="s">
        <v>11</v>
      </c>
      <c r="E3706" s="30">
        <v>64</v>
      </c>
      <c r="F3706" s="30">
        <v>36</v>
      </c>
      <c r="G3706" s="30" t="s">
        <v>4572</v>
      </c>
      <c r="H3706" s="30" t="s">
        <v>2866</v>
      </c>
      <c r="I3706" s="30">
        <v>0</v>
      </c>
      <c r="J3706" s="30">
        <v>1</v>
      </c>
      <c r="K3706" s="30">
        <v>0</v>
      </c>
      <c r="L3706" s="30">
        <v>0</v>
      </c>
      <c r="M3706" s="30" t="s">
        <v>1595</v>
      </c>
      <c r="N3706" s="30" t="s">
        <v>589</v>
      </c>
      <c r="O3706" s="22">
        <v>0</v>
      </c>
      <c r="P3706" s="22">
        <v>0</v>
      </c>
      <c r="Q3706" s="22">
        <v>0</v>
      </c>
      <c r="R3706">
        <f>IFERROR(IF(I3706=1,VLOOKUP(F3706,Lookup!$A$2:$B$15,2,FALSE),0),0.5)</f>
        <v>0</v>
      </c>
      <c r="S3706">
        <f>IF(K3706=1,1,IFERROR(IF(H3706="pass",VLOOKUP(F3706,[1]Lookup!$D$2:$E$26,2,FALSE),0),1.6))</f>
        <v>0</v>
      </c>
      <c r="T3706" s="6">
        <v>0</v>
      </c>
      <c r="U3706" s="6">
        <f t="shared" si="57"/>
        <v>0</v>
      </c>
      <c r="V3706" t="s">
        <v>474</v>
      </c>
    </row>
    <row r="3707" spans="1:22" hidden="1">
      <c r="A3707">
        <v>1696</v>
      </c>
      <c r="B3707" s="30">
        <v>2</v>
      </c>
      <c r="C3707" s="30" t="s">
        <v>16</v>
      </c>
      <c r="D3707" s="30" t="s">
        <v>11</v>
      </c>
      <c r="E3707" s="30">
        <v>50</v>
      </c>
      <c r="F3707" s="30">
        <v>50</v>
      </c>
      <c r="G3707" s="30" t="s">
        <v>4575</v>
      </c>
      <c r="H3707" s="30" t="s">
        <v>587</v>
      </c>
      <c r="I3707" s="30">
        <v>1</v>
      </c>
      <c r="J3707" s="30">
        <v>0</v>
      </c>
      <c r="K3707" s="30">
        <v>0</v>
      </c>
      <c r="L3707" s="30">
        <v>0</v>
      </c>
      <c r="M3707" s="30" t="s">
        <v>2250</v>
      </c>
      <c r="N3707" s="30" t="s">
        <v>589</v>
      </c>
      <c r="O3707" s="22">
        <v>0</v>
      </c>
      <c r="P3707" s="22">
        <v>1</v>
      </c>
      <c r="Q3707" s="22">
        <v>0</v>
      </c>
      <c r="R3707">
        <f>IFERROR(IF(I3707=1,VLOOKUP(F3707,Lookup!$A$2:$B$15,2,FALSE),0),0.5)</f>
        <v>0.5</v>
      </c>
      <c r="S3707">
        <f>IF(K3707=1,1,IFERROR(IF(H3707="pass",VLOOKUP(F3707,[1]Lookup!$D$2:$E$26,2,FALSE),0),1.6))</f>
        <v>0</v>
      </c>
      <c r="T3707" s="6">
        <v>0</v>
      </c>
      <c r="U3707" s="6">
        <f t="shared" si="57"/>
        <v>0.5</v>
      </c>
      <c r="V3707" t="s">
        <v>146</v>
      </c>
    </row>
    <row r="3708" spans="1:22" hidden="1">
      <c r="A3708">
        <v>1697</v>
      </c>
      <c r="B3708" s="30">
        <v>2</v>
      </c>
      <c r="C3708" s="30" t="s">
        <v>11</v>
      </c>
      <c r="D3708" s="30" t="s">
        <v>16</v>
      </c>
      <c r="E3708" s="30">
        <v>80</v>
      </c>
      <c r="F3708" s="30">
        <v>20</v>
      </c>
      <c r="G3708" s="30" t="s">
        <v>4576</v>
      </c>
      <c r="H3708" s="30" t="s">
        <v>587</v>
      </c>
      <c r="I3708" s="30">
        <v>1</v>
      </c>
      <c r="J3708" s="30">
        <v>0</v>
      </c>
      <c r="K3708" s="30">
        <v>0</v>
      </c>
      <c r="L3708" s="30">
        <v>0</v>
      </c>
      <c r="M3708" s="30" t="s">
        <v>2648</v>
      </c>
      <c r="N3708" s="30" t="s">
        <v>589</v>
      </c>
      <c r="O3708" s="22">
        <v>0</v>
      </c>
      <c r="P3708" s="22">
        <v>1</v>
      </c>
      <c r="Q3708" s="22">
        <v>0</v>
      </c>
      <c r="R3708">
        <f>IFERROR(IF(I3708=1,VLOOKUP(F3708,Lookup!$A$2:$B$15,2,FALSE),0),0.5)</f>
        <v>0.5</v>
      </c>
      <c r="S3708">
        <f>IF(K3708=1,1,IFERROR(IF(H3708="pass",VLOOKUP(F3708,[1]Lookup!$D$2:$E$26,2,FALSE),0),1.6))</f>
        <v>0</v>
      </c>
      <c r="T3708" s="6">
        <v>0</v>
      </c>
      <c r="U3708" s="6">
        <f t="shared" si="57"/>
        <v>0.5</v>
      </c>
      <c r="V3708" t="s">
        <v>478</v>
      </c>
    </row>
    <row r="3709" spans="1:22" hidden="1">
      <c r="A3709">
        <v>1701</v>
      </c>
      <c r="B3709" s="30">
        <v>2</v>
      </c>
      <c r="C3709" s="30" t="s">
        <v>16</v>
      </c>
      <c r="D3709" s="30" t="s">
        <v>11</v>
      </c>
      <c r="E3709" s="30">
        <v>68</v>
      </c>
      <c r="F3709" s="30">
        <v>32</v>
      </c>
      <c r="G3709" s="30" t="s">
        <v>4580</v>
      </c>
      <c r="H3709" s="30" t="s">
        <v>587</v>
      </c>
      <c r="I3709" s="30">
        <v>1</v>
      </c>
      <c r="J3709" s="30">
        <v>0</v>
      </c>
      <c r="K3709" s="30">
        <v>0</v>
      </c>
      <c r="L3709" s="30">
        <v>0</v>
      </c>
      <c r="M3709" s="30" t="s">
        <v>2250</v>
      </c>
      <c r="N3709" s="30" t="s">
        <v>589</v>
      </c>
      <c r="O3709" s="22">
        <v>0</v>
      </c>
      <c r="P3709" s="22">
        <v>1</v>
      </c>
      <c r="Q3709" s="22">
        <v>0</v>
      </c>
      <c r="R3709">
        <f>IFERROR(IF(I3709=1,VLOOKUP(F3709,Lookup!$A$2:$B$15,2,FALSE),0),0.5)</f>
        <v>0.5</v>
      </c>
      <c r="S3709">
        <f>IF(K3709=1,1,IFERROR(IF(H3709="pass",VLOOKUP(F3709,[1]Lookup!$D$2:$E$26,2,FALSE),0),1.6))</f>
        <v>0</v>
      </c>
      <c r="T3709" s="6">
        <v>0</v>
      </c>
      <c r="U3709" s="6">
        <f t="shared" si="57"/>
        <v>0.5</v>
      </c>
      <c r="V3709" t="s">
        <v>146</v>
      </c>
    </row>
    <row r="3710" spans="1:22" hidden="1">
      <c r="A3710">
        <v>1703</v>
      </c>
      <c r="B3710" s="30">
        <v>2</v>
      </c>
      <c r="C3710" s="30" t="s">
        <v>16</v>
      </c>
      <c r="D3710" s="30" t="s">
        <v>11</v>
      </c>
      <c r="E3710" s="30">
        <v>59</v>
      </c>
      <c r="F3710" s="30">
        <v>41</v>
      </c>
      <c r="G3710" s="30" t="s">
        <v>4582</v>
      </c>
      <c r="H3710" s="30" t="s">
        <v>587</v>
      </c>
      <c r="I3710" s="30">
        <v>1</v>
      </c>
      <c r="J3710" s="30">
        <v>0</v>
      </c>
      <c r="K3710" s="30">
        <v>0</v>
      </c>
      <c r="L3710" s="30">
        <v>0</v>
      </c>
      <c r="M3710" s="30" t="s">
        <v>2250</v>
      </c>
      <c r="N3710" s="30" t="s">
        <v>589</v>
      </c>
      <c r="O3710" s="22">
        <v>0</v>
      </c>
      <c r="P3710" s="22">
        <v>1</v>
      </c>
      <c r="Q3710" s="22">
        <v>0</v>
      </c>
      <c r="R3710">
        <f>IFERROR(IF(I3710=1,VLOOKUP(F3710,Lookup!$A$2:$B$15,2,FALSE),0),0.5)</f>
        <v>0.5</v>
      </c>
      <c r="S3710">
        <f>IF(K3710=1,1,IFERROR(IF(H3710="pass",VLOOKUP(F3710,[1]Lookup!$D$2:$E$26,2,FALSE),0),1.6))</f>
        <v>0</v>
      </c>
      <c r="T3710" s="6">
        <v>0</v>
      </c>
      <c r="U3710" s="6">
        <f t="shared" si="57"/>
        <v>0.5</v>
      </c>
      <c r="V3710" t="s">
        <v>146</v>
      </c>
    </row>
    <row r="3711" spans="1:22" hidden="1">
      <c r="A3711">
        <v>1704</v>
      </c>
      <c r="B3711" s="30">
        <v>2</v>
      </c>
      <c r="C3711" s="30" t="s">
        <v>16</v>
      </c>
      <c r="D3711" s="30" t="s">
        <v>11</v>
      </c>
      <c r="E3711" s="30">
        <v>49</v>
      </c>
      <c r="F3711" s="30">
        <v>51</v>
      </c>
      <c r="G3711" s="30" t="s">
        <v>4583</v>
      </c>
      <c r="H3711" s="30" t="s">
        <v>587</v>
      </c>
      <c r="I3711" s="30">
        <v>1</v>
      </c>
      <c r="J3711" s="30">
        <v>0</v>
      </c>
      <c r="K3711" s="30">
        <v>0</v>
      </c>
      <c r="L3711" s="30">
        <v>0</v>
      </c>
      <c r="M3711" s="30" t="s">
        <v>2288</v>
      </c>
      <c r="N3711" s="30" t="s">
        <v>589</v>
      </c>
      <c r="O3711" s="22">
        <v>0</v>
      </c>
      <c r="P3711" s="22">
        <v>1</v>
      </c>
      <c r="Q3711" s="22">
        <v>0</v>
      </c>
      <c r="R3711">
        <f>IFERROR(IF(I3711=1,VLOOKUP(F3711,Lookup!$A$2:$B$15,2,FALSE),0),0.5)</f>
        <v>0.5</v>
      </c>
      <c r="S3711">
        <f>IF(K3711=1,1,IFERROR(IF(H3711="pass",VLOOKUP(F3711,[1]Lookup!$D$2:$E$26,2,FALSE),0),1.6))</f>
        <v>0</v>
      </c>
      <c r="T3711" s="6">
        <v>0</v>
      </c>
      <c r="U3711" s="6">
        <f t="shared" si="57"/>
        <v>0.5</v>
      </c>
      <c r="V3711" t="s">
        <v>502</v>
      </c>
    </row>
    <row r="3712" spans="1:22" hidden="1">
      <c r="A3712">
        <v>1705</v>
      </c>
      <c r="B3712" s="30">
        <v>2</v>
      </c>
      <c r="C3712" s="30" t="s">
        <v>16</v>
      </c>
      <c r="D3712" s="30" t="s">
        <v>11</v>
      </c>
      <c r="E3712" s="30">
        <v>44</v>
      </c>
      <c r="F3712" s="30">
        <v>56</v>
      </c>
      <c r="G3712" s="30" t="s">
        <v>4584</v>
      </c>
      <c r="H3712" s="30" t="s">
        <v>587</v>
      </c>
      <c r="I3712" s="30">
        <v>1</v>
      </c>
      <c r="J3712" s="30">
        <v>0</v>
      </c>
      <c r="K3712" s="30">
        <v>0</v>
      </c>
      <c r="L3712" s="30">
        <v>0</v>
      </c>
      <c r="M3712" s="30" t="s">
        <v>2288</v>
      </c>
      <c r="N3712" s="30" t="s">
        <v>589</v>
      </c>
      <c r="O3712" s="22">
        <v>0</v>
      </c>
      <c r="P3712" s="22">
        <v>1</v>
      </c>
      <c r="Q3712" s="22">
        <v>0</v>
      </c>
      <c r="R3712">
        <f>IFERROR(IF(I3712=1,VLOOKUP(F3712,Lookup!$A$2:$B$15,2,FALSE),0),0.5)</f>
        <v>0.5</v>
      </c>
      <c r="S3712">
        <f>IF(K3712=1,1,IFERROR(IF(H3712="pass",VLOOKUP(F3712,[1]Lookup!$D$2:$E$26,2,FALSE),0),1.6))</f>
        <v>0</v>
      </c>
      <c r="T3712" s="6">
        <v>0</v>
      </c>
      <c r="U3712" s="6">
        <f t="shared" si="57"/>
        <v>0.5</v>
      </c>
      <c r="V3712" t="s">
        <v>502</v>
      </c>
    </row>
    <row r="3713" spans="1:22" hidden="1">
      <c r="A3713">
        <v>1707</v>
      </c>
      <c r="B3713" s="30">
        <v>2</v>
      </c>
      <c r="C3713" s="30" t="s">
        <v>16</v>
      </c>
      <c r="D3713" s="30" t="s">
        <v>11</v>
      </c>
      <c r="E3713" s="30">
        <v>33</v>
      </c>
      <c r="F3713" s="30">
        <v>67</v>
      </c>
      <c r="G3713" s="30" t="s">
        <v>4586</v>
      </c>
      <c r="H3713" s="30" t="s">
        <v>587</v>
      </c>
      <c r="I3713" s="30">
        <v>1</v>
      </c>
      <c r="J3713" s="30">
        <v>0</v>
      </c>
      <c r="K3713" s="30">
        <v>0</v>
      </c>
      <c r="L3713" s="30">
        <v>0</v>
      </c>
      <c r="M3713" s="30" t="s">
        <v>2288</v>
      </c>
      <c r="N3713" s="30" t="s">
        <v>589</v>
      </c>
      <c r="O3713" s="22">
        <v>0</v>
      </c>
      <c r="P3713" s="22">
        <v>1</v>
      </c>
      <c r="Q3713" s="22">
        <v>0</v>
      </c>
      <c r="R3713">
        <f>IFERROR(IF(I3713=1,VLOOKUP(F3713,Lookup!$A$2:$B$15,2,FALSE),0),0.5)</f>
        <v>0.5</v>
      </c>
      <c r="S3713">
        <f>IF(K3713=1,1,IFERROR(IF(H3713="pass",VLOOKUP(F3713,[1]Lookup!$D$2:$E$26,2,FALSE),0),1.6))</f>
        <v>0</v>
      </c>
      <c r="T3713" s="6">
        <v>0</v>
      </c>
      <c r="U3713" s="6">
        <f t="shared" si="57"/>
        <v>0.5</v>
      </c>
      <c r="V3713" t="s">
        <v>502</v>
      </c>
    </row>
    <row r="3714" spans="1:22" hidden="1">
      <c r="A3714">
        <v>1713</v>
      </c>
      <c r="B3714" s="30">
        <v>2</v>
      </c>
      <c r="C3714" s="30" t="s">
        <v>16</v>
      </c>
      <c r="D3714" s="30" t="s">
        <v>11</v>
      </c>
      <c r="E3714" s="30">
        <v>83</v>
      </c>
      <c r="F3714" s="30">
        <v>17</v>
      </c>
      <c r="G3714" s="30" t="s">
        <v>4593</v>
      </c>
      <c r="H3714" s="30" t="s">
        <v>587</v>
      </c>
      <c r="I3714" s="30">
        <v>1</v>
      </c>
      <c r="J3714" s="30">
        <v>0</v>
      </c>
      <c r="K3714" s="30">
        <v>0</v>
      </c>
      <c r="L3714" s="30">
        <v>0</v>
      </c>
      <c r="M3714" s="30" t="s">
        <v>2250</v>
      </c>
      <c r="N3714" s="30" t="s">
        <v>589</v>
      </c>
      <c r="O3714" s="22">
        <v>0</v>
      </c>
      <c r="P3714" s="22">
        <v>1</v>
      </c>
      <c r="Q3714" s="22">
        <v>0</v>
      </c>
      <c r="R3714">
        <f>IFERROR(IF(I3714=1,VLOOKUP(F3714,Lookup!$A$2:$B$15,2,FALSE),0),0.5)</f>
        <v>0.5</v>
      </c>
      <c r="S3714">
        <f>IF(K3714=1,1,IFERROR(IF(H3714="pass",VLOOKUP(F3714,[1]Lookup!$D$2:$E$26,2,FALSE),0),1.6))</f>
        <v>0</v>
      </c>
      <c r="T3714" s="6">
        <v>0</v>
      </c>
      <c r="U3714" s="6">
        <f t="shared" si="57"/>
        <v>0.5</v>
      </c>
      <c r="V3714" t="s">
        <v>146</v>
      </c>
    </row>
    <row r="3715" spans="1:22" hidden="1">
      <c r="A3715">
        <v>1715</v>
      </c>
      <c r="B3715" s="30">
        <v>2</v>
      </c>
      <c r="C3715" s="30" t="s">
        <v>16</v>
      </c>
      <c r="D3715" s="30" t="s">
        <v>11</v>
      </c>
      <c r="E3715" s="30">
        <v>77</v>
      </c>
      <c r="F3715" s="30">
        <v>23</v>
      </c>
      <c r="G3715" s="30" t="s">
        <v>4595</v>
      </c>
      <c r="H3715" s="30" t="s">
        <v>587</v>
      </c>
      <c r="I3715" s="30">
        <v>0</v>
      </c>
      <c r="J3715" s="30">
        <v>1</v>
      </c>
      <c r="K3715" s="30">
        <v>0</v>
      </c>
      <c r="L3715" s="30">
        <v>0</v>
      </c>
      <c r="M3715" s="30" t="s">
        <v>2248</v>
      </c>
      <c r="N3715" s="30" t="s">
        <v>589</v>
      </c>
      <c r="O3715" s="22">
        <v>0</v>
      </c>
      <c r="P3715" s="22">
        <v>0</v>
      </c>
      <c r="Q3715" s="22">
        <v>0</v>
      </c>
      <c r="R3715">
        <f>IFERROR(IF(I3715=1,VLOOKUP(F3715,Lookup!$A$2:$B$15,2,FALSE),0),0.5)</f>
        <v>0</v>
      </c>
      <c r="S3715">
        <f>IF(K3715=1,1,IFERROR(IF(H3715="pass",VLOOKUP(F3715,[1]Lookup!$D$2:$E$26,2,FALSE),0),1.6))</f>
        <v>0</v>
      </c>
      <c r="T3715" s="6">
        <v>0</v>
      </c>
      <c r="U3715" s="6">
        <f t="shared" ref="U3715:U3778" si="58">R3715+IF(S3715&gt;=3.2,S3715,IF(AND(S3715&lt;3.2,S3715&gt;=1.8),S3715*0.66+T3715*0.34,T3715))+K3715*0.4735*2</f>
        <v>0</v>
      </c>
      <c r="V3715" t="s">
        <v>371</v>
      </c>
    </row>
    <row r="3716" spans="1:22" hidden="1">
      <c r="A3716">
        <v>1717</v>
      </c>
      <c r="B3716" s="30">
        <v>2</v>
      </c>
      <c r="C3716" s="30" t="s">
        <v>16</v>
      </c>
      <c r="D3716" s="30" t="s">
        <v>11</v>
      </c>
      <c r="E3716" s="30">
        <v>60</v>
      </c>
      <c r="F3716" s="30">
        <v>40</v>
      </c>
      <c r="G3716" s="30" t="s">
        <v>4597</v>
      </c>
      <c r="H3716" s="30" t="s">
        <v>587</v>
      </c>
      <c r="I3716" s="30">
        <v>1</v>
      </c>
      <c r="J3716" s="30">
        <v>0</v>
      </c>
      <c r="K3716" s="30">
        <v>0</v>
      </c>
      <c r="L3716" s="30">
        <v>0</v>
      </c>
      <c r="M3716" s="30" t="s">
        <v>2288</v>
      </c>
      <c r="N3716" s="30" t="s">
        <v>589</v>
      </c>
      <c r="O3716" s="22">
        <v>0</v>
      </c>
      <c r="P3716" s="22">
        <v>1</v>
      </c>
      <c r="Q3716" s="22">
        <v>0</v>
      </c>
      <c r="R3716">
        <f>IFERROR(IF(I3716=1,VLOOKUP(F3716,Lookup!$A$2:$B$15,2,FALSE),0),0.5)</f>
        <v>0.5</v>
      </c>
      <c r="S3716">
        <f>IF(K3716=1,1,IFERROR(IF(H3716="pass",VLOOKUP(F3716,[1]Lookup!$D$2:$E$26,2,FALSE),0),1.6))</f>
        <v>0</v>
      </c>
      <c r="T3716" s="6">
        <v>0</v>
      </c>
      <c r="U3716" s="6">
        <f t="shared" si="58"/>
        <v>0.5</v>
      </c>
      <c r="V3716" t="s">
        <v>502</v>
      </c>
    </row>
    <row r="3717" spans="1:22" hidden="1">
      <c r="A3717">
        <v>1720</v>
      </c>
      <c r="B3717" s="30">
        <v>2</v>
      </c>
      <c r="C3717" s="30" t="s">
        <v>16</v>
      </c>
      <c r="D3717" s="30" t="s">
        <v>11</v>
      </c>
      <c r="E3717" s="30">
        <v>36</v>
      </c>
      <c r="F3717" s="30">
        <v>64</v>
      </c>
      <c r="G3717" s="30" t="s">
        <v>4600</v>
      </c>
      <c r="H3717" s="30" t="s">
        <v>587</v>
      </c>
      <c r="I3717" s="30">
        <v>1</v>
      </c>
      <c r="J3717" s="30">
        <v>0</v>
      </c>
      <c r="K3717" s="30">
        <v>0</v>
      </c>
      <c r="L3717" s="30">
        <v>0</v>
      </c>
      <c r="M3717" s="30" t="s">
        <v>2250</v>
      </c>
      <c r="N3717" s="30" t="s">
        <v>589</v>
      </c>
      <c r="O3717" s="22">
        <v>0</v>
      </c>
      <c r="P3717" s="22">
        <v>1</v>
      </c>
      <c r="Q3717" s="22">
        <v>0</v>
      </c>
      <c r="R3717">
        <f>IFERROR(IF(I3717=1,VLOOKUP(F3717,Lookup!$A$2:$B$15,2,FALSE),0),0.5)</f>
        <v>0.5</v>
      </c>
      <c r="S3717">
        <f>IF(K3717=1,1,IFERROR(IF(H3717="pass",VLOOKUP(F3717,[1]Lookup!$D$2:$E$26,2,FALSE),0),1.6))</f>
        <v>0</v>
      </c>
      <c r="T3717" s="6">
        <v>0</v>
      </c>
      <c r="U3717" s="6">
        <f t="shared" si="58"/>
        <v>0.5</v>
      </c>
      <c r="V3717" t="s">
        <v>146</v>
      </c>
    </row>
    <row r="3718" spans="1:22" hidden="1">
      <c r="A3718">
        <v>1721</v>
      </c>
      <c r="B3718" s="30">
        <v>2</v>
      </c>
      <c r="C3718" s="30" t="s">
        <v>16</v>
      </c>
      <c r="D3718" s="30" t="s">
        <v>11</v>
      </c>
      <c r="E3718" s="30">
        <v>27</v>
      </c>
      <c r="F3718" s="30">
        <v>73</v>
      </c>
      <c r="G3718" s="30" t="s">
        <v>4601</v>
      </c>
      <c r="H3718" s="30" t="s">
        <v>587</v>
      </c>
      <c r="I3718" s="30">
        <v>1</v>
      </c>
      <c r="J3718" s="30">
        <v>0</v>
      </c>
      <c r="K3718" s="30">
        <v>0</v>
      </c>
      <c r="L3718" s="30">
        <v>0</v>
      </c>
      <c r="M3718" s="30" t="s">
        <v>2250</v>
      </c>
      <c r="N3718" s="30" t="s">
        <v>589</v>
      </c>
      <c r="O3718" s="22">
        <v>0</v>
      </c>
      <c r="P3718" s="22">
        <v>1</v>
      </c>
      <c r="Q3718" s="22">
        <v>0</v>
      </c>
      <c r="R3718">
        <f>IFERROR(IF(I3718=1,VLOOKUP(F3718,Lookup!$A$2:$B$15,2,FALSE),0),0.5)</f>
        <v>0.5</v>
      </c>
      <c r="S3718">
        <f>IF(K3718=1,1,IFERROR(IF(H3718="pass",VLOOKUP(F3718,[1]Lookup!$D$2:$E$26,2,FALSE),0),1.6))</f>
        <v>0</v>
      </c>
      <c r="T3718" s="6">
        <v>0</v>
      </c>
      <c r="U3718" s="6">
        <f t="shared" si="58"/>
        <v>0.5</v>
      </c>
      <c r="V3718" t="s">
        <v>146</v>
      </c>
    </row>
    <row r="3719" spans="1:22" hidden="1">
      <c r="A3719">
        <v>1722</v>
      </c>
      <c r="B3719" s="30">
        <v>2</v>
      </c>
      <c r="C3719" s="30" t="s">
        <v>11</v>
      </c>
      <c r="D3719" s="30" t="s">
        <v>16</v>
      </c>
      <c r="E3719" s="30">
        <v>73</v>
      </c>
      <c r="F3719" s="30">
        <v>27</v>
      </c>
      <c r="G3719" s="30" t="s">
        <v>4602</v>
      </c>
      <c r="H3719" s="30" t="s">
        <v>587</v>
      </c>
      <c r="I3719" s="30">
        <v>1</v>
      </c>
      <c r="J3719" s="30">
        <v>0</v>
      </c>
      <c r="K3719" s="30">
        <v>0</v>
      </c>
      <c r="L3719" s="30">
        <v>0</v>
      </c>
      <c r="M3719" s="30" t="s">
        <v>2648</v>
      </c>
      <c r="N3719" s="30" t="s">
        <v>589</v>
      </c>
      <c r="O3719" s="22">
        <v>0</v>
      </c>
      <c r="P3719" s="22">
        <v>1</v>
      </c>
      <c r="Q3719" s="22">
        <v>0</v>
      </c>
      <c r="R3719">
        <f>IFERROR(IF(I3719=1,VLOOKUP(F3719,Lookup!$A$2:$B$15,2,FALSE),0),0.5)</f>
        <v>0.5</v>
      </c>
      <c r="S3719">
        <f>IF(K3719=1,1,IFERROR(IF(H3719="pass",VLOOKUP(F3719,[1]Lookup!$D$2:$E$26,2,FALSE),0),1.6))</f>
        <v>0</v>
      </c>
      <c r="T3719" s="6">
        <v>0</v>
      </c>
      <c r="U3719" s="6">
        <f t="shared" si="58"/>
        <v>0.5</v>
      </c>
      <c r="V3719" t="s">
        <v>478</v>
      </c>
    </row>
    <row r="3720" spans="1:22" hidden="1">
      <c r="A3720">
        <v>1725</v>
      </c>
      <c r="B3720" s="30">
        <v>2</v>
      </c>
      <c r="C3720" s="30" t="s">
        <v>11</v>
      </c>
      <c r="D3720" s="30" t="s">
        <v>16</v>
      </c>
      <c r="E3720" s="30">
        <v>57</v>
      </c>
      <c r="F3720" s="30">
        <v>43</v>
      </c>
      <c r="G3720" s="30" t="s">
        <v>4605</v>
      </c>
      <c r="H3720" s="30" t="s">
        <v>587</v>
      </c>
      <c r="I3720" s="30">
        <v>1</v>
      </c>
      <c r="J3720" s="30">
        <v>0</v>
      </c>
      <c r="K3720" s="30">
        <v>0</v>
      </c>
      <c r="L3720" s="30">
        <v>0</v>
      </c>
      <c r="M3720" s="30" t="s">
        <v>2648</v>
      </c>
      <c r="N3720" s="30" t="s">
        <v>589</v>
      </c>
      <c r="O3720" s="22">
        <v>0</v>
      </c>
      <c r="P3720" s="22">
        <v>1</v>
      </c>
      <c r="Q3720" s="22">
        <v>0</v>
      </c>
      <c r="R3720">
        <f>IFERROR(IF(I3720=1,VLOOKUP(F3720,Lookup!$A$2:$B$15,2,FALSE),0),0.5)</f>
        <v>0.5</v>
      </c>
      <c r="S3720">
        <f>IF(K3720=1,1,IFERROR(IF(H3720="pass",VLOOKUP(F3720,[1]Lookup!$D$2:$E$26,2,FALSE),0),1.6))</f>
        <v>0</v>
      </c>
      <c r="T3720" s="6">
        <v>0</v>
      </c>
      <c r="U3720" s="6">
        <f t="shared" si="58"/>
        <v>0.5</v>
      </c>
      <c r="V3720" t="s">
        <v>478</v>
      </c>
    </row>
    <row r="3721" spans="1:22" hidden="1">
      <c r="A3721">
        <v>1726</v>
      </c>
      <c r="B3721" s="30">
        <v>2</v>
      </c>
      <c r="C3721" s="30" t="s">
        <v>11</v>
      </c>
      <c r="D3721" s="30" t="s">
        <v>16</v>
      </c>
      <c r="E3721" s="30">
        <v>54</v>
      </c>
      <c r="F3721" s="30">
        <v>46</v>
      </c>
      <c r="G3721" s="30" t="s">
        <v>4606</v>
      </c>
      <c r="H3721" s="30" t="s">
        <v>587</v>
      </c>
      <c r="I3721" s="30">
        <v>1</v>
      </c>
      <c r="J3721" s="30">
        <v>0</v>
      </c>
      <c r="K3721" s="30">
        <v>0</v>
      </c>
      <c r="L3721" s="30">
        <v>0</v>
      </c>
      <c r="M3721" s="30" t="s">
        <v>2648</v>
      </c>
      <c r="N3721" s="30" t="s">
        <v>589</v>
      </c>
      <c r="O3721" s="22">
        <v>0</v>
      </c>
      <c r="P3721" s="22">
        <v>1</v>
      </c>
      <c r="Q3721" s="22">
        <v>0</v>
      </c>
      <c r="R3721">
        <f>IFERROR(IF(I3721=1,VLOOKUP(F3721,Lookup!$A$2:$B$15,2,FALSE),0),0.5)</f>
        <v>0.5</v>
      </c>
      <c r="S3721">
        <f>IF(K3721=1,1,IFERROR(IF(H3721="pass",VLOOKUP(F3721,[1]Lookup!$D$2:$E$26,2,FALSE),0),1.6))</f>
        <v>0</v>
      </c>
      <c r="T3721" s="6">
        <v>0</v>
      </c>
      <c r="U3721" s="6">
        <f t="shared" si="58"/>
        <v>0.5</v>
      </c>
      <c r="V3721" t="s">
        <v>478</v>
      </c>
    </row>
    <row r="3722" spans="1:22" hidden="1">
      <c r="A3722">
        <v>1727</v>
      </c>
      <c r="B3722" s="30">
        <v>2</v>
      </c>
      <c r="C3722" s="30" t="s">
        <v>11</v>
      </c>
      <c r="D3722" s="30" t="s">
        <v>16</v>
      </c>
      <c r="E3722" s="30">
        <v>54</v>
      </c>
      <c r="F3722" s="30">
        <v>46</v>
      </c>
      <c r="G3722" s="30" t="s">
        <v>4607</v>
      </c>
      <c r="H3722" s="30" t="s">
        <v>587</v>
      </c>
      <c r="I3722" s="30">
        <v>1</v>
      </c>
      <c r="J3722" s="30">
        <v>0</v>
      </c>
      <c r="K3722" s="30">
        <v>0</v>
      </c>
      <c r="L3722" s="30">
        <v>0</v>
      </c>
      <c r="M3722" s="30" t="s">
        <v>2631</v>
      </c>
      <c r="N3722" s="30" t="s">
        <v>589</v>
      </c>
      <c r="O3722" s="22">
        <v>0</v>
      </c>
      <c r="P3722" s="22">
        <v>1</v>
      </c>
      <c r="Q3722" s="22">
        <v>0</v>
      </c>
      <c r="R3722">
        <f>IFERROR(IF(I3722=1,VLOOKUP(F3722,Lookup!$A$2:$B$15,2,FALSE),0),0.5)</f>
        <v>0.5</v>
      </c>
      <c r="S3722">
        <f>IF(K3722=1,1,IFERROR(IF(H3722="pass",VLOOKUP(F3722,[1]Lookup!$D$2:$E$26,2,FALSE),0),1.6))</f>
        <v>0</v>
      </c>
      <c r="T3722" s="6">
        <v>0</v>
      </c>
      <c r="U3722" s="6">
        <f t="shared" si="58"/>
        <v>0.5</v>
      </c>
      <c r="V3722" t="s">
        <v>403</v>
      </c>
    </row>
    <row r="3723" spans="1:22" hidden="1">
      <c r="A3723">
        <v>1730</v>
      </c>
      <c r="B3723" s="30">
        <v>2</v>
      </c>
      <c r="C3723" s="30" t="s">
        <v>11</v>
      </c>
      <c r="D3723" s="30" t="s">
        <v>16</v>
      </c>
      <c r="E3723" s="30">
        <v>41</v>
      </c>
      <c r="F3723" s="30">
        <v>59</v>
      </c>
      <c r="G3723" s="30" t="s">
        <v>4610</v>
      </c>
      <c r="H3723" s="30" t="s">
        <v>2866</v>
      </c>
      <c r="I3723" s="30">
        <v>1</v>
      </c>
      <c r="J3723" s="30">
        <v>0</v>
      </c>
      <c r="K3723" s="30">
        <v>0</v>
      </c>
      <c r="L3723" s="30">
        <v>0</v>
      </c>
      <c r="M3723" s="30" t="s">
        <v>2648</v>
      </c>
      <c r="N3723" s="30" t="s">
        <v>589</v>
      </c>
      <c r="O3723" s="22">
        <v>0</v>
      </c>
      <c r="P3723" s="22">
        <v>1</v>
      </c>
      <c r="Q3723" s="22">
        <v>0</v>
      </c>
      <c r="R3723">
        <f>IFERROR(IF(I3723=1,VLOOKUP(F3723,Lookup!$A$2:$B$15,2,FALSE),0),0.5)</f>
        <v>0.5</v>
      </c>
      <c r="S3723">
        <f>IF(K3723=1,1,IFERROR(IF(H3723="pass",VLOOKUP(F3723,[1]Lookup!$D$2:$E$26,2,FALSE),0),1.6))</f>
        <v>0</v>
      </c>
      <c r="T3723" s="6">
        <v>0</v>
      </c>
      <c r="U3723" s="6">
        <f t="shared" si="58"/>
        <v>0.5</v>
      </c>
      <c r="V3723" t="s">
        <v>478</v>
      </c>
    </row>
    <row r="3724" spans="1:22" hidden="1">
      <c r="A3724">
        <v>1733</v>
      </c>
      <c r="B3724" s="30">
        <v>2</v>
      </c>
      <c r="C3724" s="30" t="s">
        <v>11</v>
      </c>
      <c r="D3724" s="30" t="s">
        <v>16</v>
      </c>
      <c r="E3724" s="30">
        <v>39</v>
      </c>
      <c r="F3724" s="30">
        <v>61</v>
      </c>
      <c r="G3724" s="30" t="s">
        <v>4613</v>
      </c>
      <c r="H3724" s="30" t="s">
        <v>587</v>
      </c>
      <c r="I3724" s="30">
        <v>1</v>
      </c>
      <c r="J3724" s="30">
        <v>0</v>
      </c>
      <c r="K3724" s="30">
        <v>0</v>
      </c>
      <c r="L3724" s="30">
        <v>0</v>
      </c>
      <c r="M3724" s="30" t="s">
        <v>2667</v>
      </c>
      <c r="N3724" s="30" t="s">
        <v>589</v>
      </c>
      <c r="O3724" s="22">
        <v>0</v>
      </c>
      <c r="P3724" s="22">
        <v>1</v>
      </c>
      <c r="Q3724" s="22">
        <v>0</v>
      </c>
      <c r="R3724">
        <f>IFERROR(IF(I3724=1,VLOOKUP(F3724,Lookup!$A$2:$B$15,2,FALSE),0),0.5)</f>
        <v>0.5</v>
      </c>
      <c r="S3724">
        <f>IF(K3724=1,1,IFERROR(IF(H3724="pass",VLOOKUP(F3724,[1]Lookup!$D$2:$E$26,2,FALSE),0),1.6))</f>
        <v>0</v>
      </c>
      <c r="T3724" s="6">
        <v>0</v>
      </c>
      <c r="U3724" s="6">
        <f t="shared" si="58"/>
        <v>0.5</v>
      </c>
      <c r="V3724" t="s">
        <v>87</v>
      </c>
    </row>
    <row r="3725" spans="1:22" hidden="1">
      <c r="A3725">
        <v>1736</v>
      </c>
      <c r="B3725" s="30">
        <v>2</v>
      </c>
      <c r="C3725" s="30" t="s">
        <v>16</v>
      </c>
      <c r="D3725" s="30" t="s">
        <v>11</v>
      </c>
      <c r="E3725" s="30">
        <v>11</v>
      </c>
      <c r="F3725" s="30">
        <v>89</v>
      </c>
      <c r="G3725" s="30" t="s">
        <v>4616</v>
      </c>
      <c r="H3725" s="30" t="s">
        <v>2866</v>
      </c>
      <c r="I3725" s="30">
        <v>0</v>
      </c>
      <c r="J3725" s="30">
        <v>1</v>
      </c>
      <c r="K3725" s="30">
        <v>0</v>
      </c>
      <c r="L3725" s="30">
        <v>0</v>
      </c>
      <c r="M3725" s="30" t="s">
        <v>1595</v>
      </c>
      <c r="N3725" s="30" t="s">
        <v>589</v>
      </c>
      <c r="O3725" s="22">
        <v>0</v>
      </c>
      <c r="P3725" s="22">
        <v>0</v>
      </c>
      <c r="Q3725" s="22">
        <v>0</v>
      </c>
      <c r="R3725">
        <f>IFERROR(IF(I3725=1,VLOOKUP(F3725,Lookup!$A$2:$B$15,2,FALSE),0),0.5)</f>
        <v>0</v>
      </c>
      <c r="S3725">
        <f>IF(K3725=1,1,IFERROR(IF(H3725="pass",VLOOKUP(F3725,[1]Lookup!$D$2:$E$26,2,FALSE),0),1.6))</f>
        <v>0</v>
      </c>
      <c r="T3725" s="6">
        <v>0</v>
      </c>
      <c r="U3725" s="6">
        <f t="shared" si="58"/>
        <v>0</v>
      </c>
      <c r="V3725" t="s">
        <v>474</v>
      </c>
    </row>
    <row r="3726" spans="1:22" hidden="1">
      <c r="A3726">
        <v>1738</v>
      </c>
      <c r="B3726" s="30">
        <v>2</v>
      </c>
      <c r="C3726" s="30" t="s">
        <v>16</v>
      </c>
      <c r="D3726" s="30" t="s">
        <v>11</v>
      </c>
      <c r="E3726" s="30">
        <v>1</v>
      </c>
      <c r="F3726" s="30">
        <v>99</v>
      </c>
      <c r="G3726" s="30" t="s">
        <v>4618</v>
      </c>
      <c r="H3726" s="30" t="s">
        <v>587</v>
      </c>
      <c r="I3726" s="30">
        <v>1</v>
      </c>
      <c r="J3726" s="30">
        <v>0</v>
      </c>
      <c r="K3726" s="30">
        <v>0</v>
      </c>
      <c r="L3726" s="30">
        <v>0</v>
      </c>
      <c r="M3726" s="30" t="s">
        <v>2250</v>
      </c>
      <c r="N3726" s="30" t="s">
        <v>589</v>
      </c>
      <c r="O3726" s="22">
        <v>0</v>
      </c>
      <c r="P3726" s="22">
        <v>1</v>
      </c>
      <c r="Q3726" s="22">
        <v>0</v>
      </c>
      <c r="R3726">
        <f>IFERROR(IF(I3726=1,VLOOKUP(F3726,Lookup!$A$2:$B$15,2,FALSE),0),0.5)</f>
        <v>3.3</v>
      </c>
      <c r="S3726">
        <f>IF(K3726=1,1,IFERROR(IF(H3726="pass",VLOOKUP(F3726,[1]Lookup!$D$2:$E$26,2,FALSE),0),1.6))</f>
        <v>0</v>
      </c>
      <c r="T3726" s="6">
        <v>0</v>
      </c>
      <c r="U3726" s="6">
        <f t="shared" si="58"/>
        <v>3.3</v>
      </c>
      <c r="V3726" t="s">
        <v>146</v>
      </c>
    </row>
    <row r="3727" spans="1:22" hidden="1">
      <c r="A3727">
        <v>1739</v>
      </c>
      <c r="B3727" s="30">
        <v>2</v>
      </c>
      <c r="C3727" s="30" t="s">
        <v>16</v>
      </c>
      <c r="D3727" s="30" t="s">
        <v>11</v>
      </c>
      <c r="E3727" s="30">
        <v>4</v>
      </c>
      <c r="F3727" s="30">
        <v>96</v>
      </c>
      <c r="G3727" s="30" t="s">
        <v>4619</v>
      </c>
      <c r="H3727" s="30" t="s">
        <v>587</v>
      </c>
      <c r="I3727" s="30">
        <v>1</v>
      </c>
      <c r="J3727" s="30">
        <v>0</v>
      </c>
      <c r="K3727" s="30">
        <v>0</v>
      </c>
      <c r="L3727" s="30">
        <v>0</v>
      </c>
      <c r="M3727" s="30" t="s">
        <v>2248</v>
      </c>
      <c r="N3727" s="30" t="s">
        <v>589</v>
      </c>
      <c r="O3727" s="22">
        <v>0</v>
      </c>
      <c r="P3727" s="22">
        <v>1</v>
      </c>
      <c r="Q3727" s="22">
        <v>0</v>
      </c>
      <c r="R3727">
        <f>IFERROR(IF(I3727=1,VLOOKUP(F3727,Lookup!$A$2:$B$15,2,FALSE),0),0.5)</f>
        <v>1.8</v>
      </c>
      <c r="S3727">
        <f>IF(K3727=1,1,IFERROR(IF(H3727="pass",VLOOKUP(F3727,[1]Lookup!$D$2:$E$26,2,FALSE),0),1.6))</f>
        <v>0</v>
      </c>
      <c r="T3727" s="6">
        <v>0</v>
      </c>
      <c r="U3727" s="6">
        <f t="shared" si="58"/>
        <v>1.8</v>
      </c>
      <c r="V3727" t="s">
        <v>371</v>
      </c>
    </row>
    <row r="3728" spans="1:22" hidden="1">
      <c r="A3728">
        <v>1741</v>
      </c>
      <c r="B3728" s="30">
        <v>2</v>
      </c>
      <c r="C3728" s="30" t="s">
        <v>11</v>
      </c>
      <c r="D3728" s="30" t="s">
        <v>16</v>
      </c>
      <c r="E3728" s="30">
        <v>97</v>
      </c>
      <c r="F3728" s="30">
        <v>3</v>
      </c>
      <c r="G3728" s="30" t="s">
        <v>4621</v>
      </c>
      <c r="H3728" s="30" t="s">
        <v>587</v>
      </c>
      <c r="I3728" s="30">
        <v>1</v>
      </c>
      <c r="J3728" s="30">
        <v>0</v>
      </c>
      <c r="K3728" s="30">
        <v>0</v>
      </c>
      <c r="L3728" s="30">
        <v>0</v>
      </c>
      <c r="M3728" s="30" t="s">
        <v>2680</v>
      </c>
      <c r="N3728" s="30" t="s">
        <v>589</v>
      </c>
      <c r="O3728" s="22">
        <v>0</v>
      </c>
      <c r="P3728" s="22">
        <v>1</v>
      </c>
      <c r="Q3728" s="22">
        <v>0</v>
      </c>
      <c r="R3728">
        <f>IFERROR(IF(I3728=1,VLOOKUP(F3728,Lookup!$A$2:$B$15,2,FALSE),0),0.5)</f>
        <v>0.5</v>
      </c>
      <c r="S3728">
        <f>IF(K3728=1,1,IFERROR(IF(H3728="pass",VLOOKUP(F3728,[1]Lookup!$D$2:$E$26,2,FALSE),0),1.6))</f>
        <v>0</v>
      </c>
      <c r="T3728" s="6">
        <v>0</v>
      </c>
      <c r="U3728" s="6">
        <f t="shared" si="58"/>
        <v>0.5</v>
      </c>
      <c r="V3728" t="s">
        <v>130</v>
      </c>
    </row>
    <row r="3729" spans="1:22" hidden="1">
      <c r="A3729">
        <v>1742</v>
      </c>
      <c r="B3729" s="30">
        <v>2</v>
      </c>
      <c r="C3729" s="30" t="s">
        <v>11</v>
      </c>
      <c r="D3729" s="30" t="s">
        <v>16</v>
      </c>
      <c r="E3729" s="30">
        <v>95</v>
      </c>
      <c r="F3729" s="30">
        <v>5</v>
      </c>
      <c r="G3729" s="30" t="s">
        <v>4622</v>
      </c>
      <c r="H3729" s="30" t="s">
        <v>587</v>
      </c>
      <c r="I3729" s="30">
        <v>1</v>
      </c>
      <c r="J3729" s="30">
        <v>0</v>
      </c>
      <c r="K3729" s="30">
        <v>0</v>
      </c>
      <c r="L3729" s="30">
        <v>0</v>
      </c>
      <c r="M3729" s="30" t="s">
        <v>2648</v>
      </c>
      <c r="N3729" s="30" t="s">
        <v>589</v>
      </c>
      <c r="O3729" s="22">
        <v>0</v>
      </c>
      <c r="P3729" s="22">
        <v>1</v>
      </c>
      <c r="Q3729" s="22">
        <v>0</v>
      </c>
      <c r="R3729">
        <f>IFERROR(IF(I3729=1,VLOOKUP(F3729,Lookup!$A$2:$B$15,2,FALSE),0),0.5)</f>
        <v>0.5</v>
      </c>
      <c r="S3729">
        <f>IF(K3729=1,1,IFERROR(IF(H3729="pass",VLOOKUP(F3729,[1]Lookup!$D$2:$E$26,2,FALSE),0),1.6))</f>
        <v>0</v>
      </c>
      <c r="T3729" s="6">
        <v>0</v>
      </c>
      <c r="U3729" s="6">
        <f t="shared" si="58"/>
        <v>0.5</v>
      </c>
      <c r="V3729" t="s">
        <v>478</v>
      </c>
    </row>
    <row r="3730" spans="1:22" hidden="1">
      <c r="A3730">
        <v>1744</v>
      </c>
      <c r="B3730" s="30">
        <v>2</v>
      </c>
      <c r="C3730" s="30" t="s">
        <v>11</v>
      </c>
      <c r="D3730" s="30" t="s">
        <v>16</v>
      </c>
      <c r="E3730" s="30">
        <v>85</v>
      </c>
      <c r="F3730" s="30">
        <v>15</v>
      </c>
      <c r="G3730" s="30" t="s">
        <v>4624</v>
      </c>
      <c r="H3730" s="30" t="s">
        <v>587</v>
      </c>
      <c r="I3730" s="30">
        <v>1</v>
      </c>
      <c r="J3730" s="30">
        <v>0</v>
      </c>
      <c r="K3730" s="30">
        <v>0</v>
      </c>
      <c r="L3730" s="30">
        <v>0</v>
      </c>
      <c r="M3730" s="30" t="s">
        <v>2648</v>
      </c>
      <c r="N3730" s="30" t="s">
        <v>589</v>
      </c>
      <c r="O3730" s="22">
        <v>0</v>
      </c>
      <c r="P3730" s="22">
        <v>1</v>
      </c>
      <c r="Q3730" s="22">
        <v>0</v>
      </c>
      <c r="R3730">
        <f>IFERROR(IF(I3730=1,VLOOKUP(F3730,Lookup!$A$2:$B$15,2,FALSE),0),0.5)</f>
        <v>0.5</v>
      </c>
      <c r="S3730">
        <f>IF(K3730=1,1,IFERROR(IF(H3730="pass",VLOOKUP(F3730,[1]Lookup!$D$2:$E$26,2,FALSE),0),1.6))</f>
        <v>0</v>
      </c>
      <c r="T3730" s="6">
        <v>0</v>
      </c>
      <c r="U3730" s="6">
        <f t="shared" si="58"/>
        <v>0.5</v>
      </c>
      <c r="V3730" t="s">
        <v>478</v>
      </c>
    </row>
    <row r="3731" spans="1:22" hidden="1">
      <c r="A3731">
        <v>1748</v>
      </c>
      <c r="B3731" s="30">
        <v>2</v>
      </c>
      <c r="C3731" s="30" t="s">
        <v>11</v>
      </c>
      <c r="D3731" s="30" t="s">
        <v>16</v>
      </c>
      <c r="E3731" s="30">
        <v>64</v>
      </c>
      <c r="F3731" s="30">
        <v>36</v>
      </c>
      <c r="G3731" s="30" t="s">
        <v>4628</v>
      </c>
      <c r="H3731" s="30" t="s">
        <v>587</v>
      </c>
      <c r="I3731" s="30">
        <v>0</v>
      </c>
      <c r="J3731" s="30">
        <v>1</v>
      </c>
      <c r="K3731" s="30">
        <v>0</v>
      </c>
      <c r="L3731" s="30">
        <v>0</v>
      </c>
      <c r="M3731" s="30" t="s">
        <v>2631</v>
      </c>
      <c r="N3731" s="30" t="s">
        <v>589</v>
      </c>
      <c r="O3731" s="22">
        <v>0</v>
      </c>
      <c r="P3731" s="22">
        <v>0</v>
      </c>
      <c r="Q3731" s="22">
        <v>0</v>
      </c>
      <c r="R3731">
        <f>IFERROR(IF(I3731=1,VLOOKUP(F3731,Lookup!$A$2:$B$15,2,FALSE),0),0.5)</f>
        <v>0</v>
      </c>
      <c r="S3731">
        <f>IF(K3731=1,1,IFERROR(IF(H3731="pass",VLOOKUP(F3731,[1]Lookup!$D$2:$E$26,2,FALSE),0),1.6))</f>
        <v>0</v>
      </c>
      <c r="T3731" s="6">
        <v>0</v>
      </c>
      <c r="U3731" s="6">
        <f t="shared" si="58"/>
        <v>0</v>
      </c>
      <c r="V3731" t="s">
        <v>403</v>
      </c>
    </row>
    <row r="3732" spans="1:22" hidden="1">
      <c r="A3732">
        <v>1750</v>
      </c>
      <c r="B3732" s="30">
        <v>2</v>
      </c>
      <c r="C3732" s="30" t="s">
        <v>11</v>
      </c>
      <c r="D3732" s="30" t="s">
        <v>16</v>
      </c>
      <c r="E3732" s="30">
        <v>55</v>
      </c>
      <c r="F3732" s="30">
        <v>45</v>
      </c>
      <c r="G3732" s="30" t="s">
        <v>4630</v>
      </c>
      <c r="H3732" s="30" t="s">
        <v>587</v>
      </c>
      <c r="I3732" s="30">
        <v>1</v>
      </c>
      <c r="J3732" s="30">
        <v>0</v>
      </c>
      <c r="K3732" s="30">
        <v>0</v>
      </c>
      <c r="L3732" s="30">
        <v>0</v>
      </c>
      <c r="M3732" s="30" t="s">
        <v>2631</v>
      </c>
      <c r="N3732" s="30" t="s">
        <v>589</v>
      </c>
      <c r="O3732" s="22">
        <v>0</v>
      </c>
      <c r="P3732" s="22">
        <v>1</v>
      </c>
      <c r="Q3732" s="22">
        <v>0</v>
      </c>
      <c r="R3732">
        <f>IFERROR(IF(I3732=1,VLOOKUP(F3732,Lookup!$A$2:$B$15,2,FALSE),0),0.5)</f>
        <v>0.5</v>
      </c>
      <c r="S3732">
        <f>IF(K3732=1,1,IFERROR(IF(H3732="pass",VLOOKUP(F3732,[1]Lookup!$D$2:$E$26,2,FALSE),0),1.6))</f>
        <v>0</v>
      </c>
      <c r="T3732" s="6">
        <v>0</v>
      </c>
      <c r="U3732" s="6">
        <f t="shared" si="58"/>
        <v>0.5</v>
      </c>
      <c r="V3732" t="s">
        <v>403</v>
      </c>
    </row>
    <row r="3733" spans="1:22" hidden="1">
      <c r="A3733">
        <v>1753</v>
      </c>
      <c r="B3733" s="30">
        <v>2</v>
      </c>
      <c r="C3733" s="30" t="s">
        <v>16</v>
      </c>
      <c r="D3733" s="30" t="s">
        <v>11</v>
      </c>
      <c r="E3733" s="30">
        <v>75</v>
      </c>
      <c r="F3733" s="30">
        <v>25</v>
      </c>
      <c r="G3733" s="30" t="s">
        <v>4634</v>
      </c>
      <c r="H3733" s="30" t="s">
        <v>2965</v>
      </c>
      <c r="I3733" s="30">
        <v>0</v>
      </c>
      <c r="J3733" s="30">
        <v>0</v>
      </c>
      <c r="K3733" s="30">
        <v>0</v>
      </c>
      <c r="L3733" s="30">
        <v>0</v>
      </c>
      <c r="M3733" s="30" t="s">
        <v>2248</v>
      </c>
      <c r="N3733" s="30" t="s">
        <v>589</v>
      </c>
      <c r="O3733" s="22">
        <v>0</v>
      </c>
      <c r="P3733" s="22">
        <v>0</v>
      </c>
      <c r="Q3733" s="22">
        <v>0</v>
      </c>
      <c r="R3733">
        <f>IFERROR(IF(I3733=1,VLOOKUP(F3733,Lookup!$A$2:$B$15,2,FALSE),0),0.5)</f>
        <v>0</v>
      </c>
      <c r="S3733">
        <f>IF(K3733=1,1,IFERROR(IF(H3733="pass",VLOOKUP(F3733,[1]Lookup!$D$2:$E$26,2,FALSE),0),1.6))</f>
        <v>0</v>
      </c>
      <c r="T3733" s="6">
        <v>0</v>
      </c>
      <c r="U3733" s="6">
        <f t="shared" si="58"/>
        <v>0</v>
      </c>
      <c r="V3733" t="s">
        <v>371</v>
      </c>
    </row>
    <row r="3734" spans="1:22" hidden="1">
      <c r="A3734">
        <v>1754</v>
      </c>
      <c r="B3734" s="30">
        <v>2</v>
      </c>
      <c r="C3734" s="30" t="s">
        <v>16</v>
      </c>
      <c r="D3734" s="30" t="s">
        <v>11</v>
      </c>
      <c r="E3734" s="30">
        <v>75</v>
      </c>
      <c r="F3734" s="30">
        <v>25</v>
      </c>
      <c r="G3734" s="30" t="s">
        <v>4635</v>
      </c>
      <c r="H3734" s="30" t="s">
        <v>587</v>
      </c>
      <c r="I3734" s="30">
        <v>1</v>
      </c>
      <c r="J3734" s="30">
        <v>0</v>
      </c>
      <c r="K3734" s="30">
        <v>0</v>
      </c>
      <c r="L3734" s="30">
        <v>0</v>
      </c>
      <c r="M3734" s="30" t="s">
        <v>2250</v>
      </c>
      <c r="N3734" s="30" t="s">
        <v>589</v>
      </c>
      <c r="O3734" s="22">
        <v>0</v>
      </c>
      <c r="P3734" s="22">
        <v>1</v>
      </c>
      <c r="Q3734" s="22">
        <v>0</v>
      </c>
      <c r="R3734">
        <f>IFERROR(IF(I3734=1,VLOOKUP(F3734,Lookup!$A$2:$B$15,2,FALSE),0),0.5)</f>
        <v>0.5</v>
      </c>
      <c r="S3734">
        <f>IF(K3734=1,1,IFERROR(IF(H3734="pass",VLOOKUP(F3734,[1]Lookup!$D$2:$E$26,2,FALSE),0),1.6))</f>
        <v>0</v>
      </c>
      <c r="T3734" s="6">
        <v>0</v>
      </c>
      <c r="U3734" s="6">
        <f t="shared" si="58"/>
        <v>0.5</v>
      </c>
      <c r="V3734" t="s">
        <v>146</v>
      </c>
    </row>
    <row r="3735" spans="1:22" hidden="1">
      <c r="A3735">
        <v>1756</v>
      </c>
      <c r="B3735" s="30">
        <v>2</v>
      </c>
      <c r="C3735" s="30" t="s">
        <v>11</v>
      </c>
      <c r="D3735" s="30" t="s">
        <v>16</v>
      </c>
      <c r="E3735" s="30">
        <v>69</v>
      </c>
      <c r="F3735" s="30">
        <v>31</v>
      </c>
      <c r="G3735" s="30" t="s">
        <v>4637</v>
      </c>
      <c r="H3735" s="30" t="s">
        <v>587</v>
      </c>
      <c r="I3735" s="30">
        <v>1</v>
      </c>
      <c r="J3735" s="30">
        <v>0</v>
      </c>
      <c r="K3735" s="30">
        <v>0</v>
      </c>
      <c r="L3735" s="30">
        <v>0</v>
      </c>
      <c r="M3735" s="30" t="s">
        <v>2648</v>
      </c>
      <c r="N3735" s="30" t="s">
        <v>589</v>
      </c>
      <c r="O3735" s="22">
        <v>0</v>
      </c>
      <c r="P3735" s="22">
        <v>1</v>
      </c>
      <c r="Q3735" s="22">
        <v>0</v>
      </c>
      <c r="R3735">
        <f>IFERROR(IF(I3735=1,VLOOKUP(F3735,Lookup!$A$2:$B$15,2,FALSE),0),0.5)</f>
        <v>0.5</v>
      </c>
      <c r="S3735">
        <f>IF(K3735=1,1,IFERROR(IF(H3735="pass",VLOOKUP(F3735,[1]Lookup!$D$2:$E$26,2,FALSE),0),1.6))</f>
        <v>0</v>
      </c>
      <c r="T3735" s="6">
        <v>0</v>
      </c>
      <c r="U3735" s="6">
        <f t="shared" si="58"/>
        <v>0.5</v>
      </c>
      <c r="V3735" t="s">
        <v>478</v>
      </c>
    </row>
    <row r="3736" spans="1:22" hidden="1">
      <c r="A3736">
        <v>1758</v>
      </c>
      <c r="B3736" s="30">
        <v>2</v>
      </c>
      <c r="C3736" s="30" t="s">
        <v>11</v>
      </c>
      <c r="D3736" s="30" t="s">
        <v>16</v>
      </c>
      <c r="E3736" s="30">
        <v>55</v>
      </c>
      <c r="F3736" s="30">
        <v>45</v>
      </c>
      <c r="G3736" s="30" t="s">
        <v>4639</v>
      </c>
      <c r="H3736" s="30" t="s">
        <v>587</v>
      </c>
      <c r="I3736" s="30">
        <v>1</v>
      </c>
      <c r="J3736" s="30">
        <v>0</v>
      </c>
      <c r="K3736" s="30">
        <v>0</v>
      </c>
      <c r="L3736" s="30">
        <v>0</v>
      </c>
      <c r="M3736" s="30" t="s">
        <v>2648</v>
      </c>
      <c r="N3736" s="30" t="s">
        <v>589</v>
      </c>
      <c r="O3736" s="22">
        <v>0</v>
      </c>
      <c r="P3736" s="22">
        <v>1</v>
      </c>
      <c r="Q3736" s="22">
        <v>0</v>
      </c>
      <c r="R3736">
        <f>IFERROR(IF(I3736=1,VLOOKUP(F3736,Lookup!$A$2:$B$15,2,FALSE),0),0.5)</f>
        <v>0.5</v>
      </c>
      <c r="S3736">
        <f>IF(K3736=1,1,IFERROR(IF(H3736="pass",VLOOKUP(F3736,[1]Lookup!$D$2:$E$26,2,FALSE),0),1.6))</f>
        <v>0</v>
      </c>
      <c r="T3736" s="6">
        <v>0</v>
      </c>
      <c r="U3736" s="6">
        <f t="shared" si="58"/>
        <v>0.5</v>
      </c>
      <c r="V3736" t="s">
        <v>478</v>
      </c>
    </row>
    <row r="3737" spans="1:22" hidden="1">
      <c r="A3737">
        <v>1759</v>
      </c>
      <c r="B3737" s="30">
        <v>2</v>
      </c>
      <c r="C3737" s="30" t="s">
        <v>11</v>
      </c>
      <c r="D3737" s="30" t="s">
        <v>16</v>
      </c>
      <c r="E3737" s="30">
        <v>53</v>
      </c>
      <c r="F3737" s="30">
        <v>47</v>
      </c>
      <c r="G3737" s="30" t="s">
        <v>4640</v>
      </c>
      <c r="H3737" s="30" t="s">
        <v>587</v>
      </c>
      <c r="I3737" s="30">
        <v>0</v>
      </c>
      <c r="J3737" s="30">
        <v>1</v>
      </c>
      <c r="K3737" s="30">
        <v>0</v>
      </c>
      <c r="L3737" s="30">
        <v>0</v>
      </c>
      <c r="M3737" s="30" t="s">
        <v>2631</v>
      </c>
      <c r="N3737" s="30" t="s">
        <v>589</v>
      </c>
      <c r="O3737" s="22">
        <v>0</v>
      </c>
      <c r="P3737" s="22">
        <v>0</v>
      </c>
      <c r="Q3737" s="22">
        <v>0</v>
      </c>
      <c r="R3737">
        <f>IFERROR(IF(I3737=1,VLOOKUP(F3737,Lookup!$A$2:$B$15,2,FALSE),0),0.5)</f>
        <v>0</v>
      </c>
      <c r="S3737">
        <f>IF(K3737=1,1,IFERROR(IF(H3737="pass",VLOOKUP(F3737,[1]Lookup!$D$2:$E$26,2,FALSE),0),1.6))</f>
        <v>0</v>
      </c>
      <c r="T3737" s="6">
        <v>0</v>
      </c>
      <c r="U3737" s="6">
        <f t="shared" si="58"/>
        <v>0</v>
      </c>
      <c r="V3737" t="s">
        <v>403</v>
      </c>
    </row>
    <row r="3738" spans="1:22" hidden="1">
      <c r="A3738">
        <v>1762</v>
      </c>
      <c r="B3738" s="30">
        <v>2</v>
      </c>
      <c r="C3738" s="30" t="s">
        <v>16</v>
      </c>
      <c r="D3738" s="30" t="s">
        <v>11</v>
      </c>
      <c r="E3738" s="30">
        <v>93</v>
      </c>
      <c r="F3738" s="30">
        <v>7</v>
      </c>
      <c r="G3738" s="30" t="s">
        <v>4643</v>
      </c>
      <c r="H3738" s="30" t="s">
        <v>587</v>
      </c>
      <c r="I3738" s="30">
        <v>1</v>
      </c>
      <c r="J3738" s="30">
        <v>0</v>
      </c>
      <c r="K3738" s="30">
        <v>0</v>
      </c>
      <c r="L3738" s="30">
        <v>0</v>
      </c>
      <c r="M3738" s="30" t="s">
        <v>2248</v>
      </c>
      <c r="N3738" s="30" t="s">
        <v>589</v>
      </c>
      <c r="O3738" s="22">
        <v>0</v>
      </c>
      <c r="P3738" s="22">
        <v>1</v>
      </c>
      <c r="Q3738" s="22">
        <v>0</v>
      </c>
      <c r="R3738">
        <f>IFERROR(IF(I3738=1,VLOOKUP(F3738,Lookup!$A$2:$B$15,2,FALSE),0),0.5)</f>
        <v>0.5</v>
      </c>
      <c r="S3738">
        <f>IF(K3738=1,1,IFERROR(IF(H3738="pass",VLOOKUP(F3738,[1]Lookup!$D$2:$E$26,2,FALSE),0),1.6))</f>
        <v>0</v>
      </c>
      <c r="T3738" s="6">
        <v>0</v>
      </c>
      <c r="U3738" s="6">
        <f t="shared" si="58"/>
        <v>0.5</v>
      </c>
      <c r="V3738" t="s">
        <v>371</v>
      </c>
    </row>
    <row r="3739" spans="1:22" hidden="1">
      <c r="A3739">
        <v>1763</v>
      </c>
      <c r="B3739" s="30">
        <v>2</v>
      </c>
      <c r="C3739" s="30" t="s">
        <v>16</v>
      </c>
      <c r="D3739" s="30" t="s">
        <v>11</v>
      </c>
      <c r="E3739" s="30">
        <v>84</v>
      </c>
      <c r="F3739" s="30">
        <v>16</v>
      </c>
      <c r="G3739" s="30" t="s">
        <v>4644</v>
      </c>
      <c r="H3739" s="30" t="s">
        <v>587</v>
      </c>
      <c r="I3739" s="30">
        <v>1</v>
      </c>
      <c r="J3739" s="30">
        <v>0</v>
      </c>
      <c r="K3739" s="30">
        <v>0</v>
      </c>
      <c r="L3739" s="30">
        <v>0</v>
      </c>
      <c r="M3739" s="30" t="s">
        <v>2250</v>
      </c>
      <c r="N3739" s="30" t="s">
        <v>589</v>
      </c>
      <c r="O3739" s="22">
        <v>0</v>
      </c>
      <c r="P3739" s="22">
        <v>1</v>
      </c>
      <c r="Q3739" s="22">
        <v>0</v>
      </c>
      <c r="R3739">
        <f>IFERROR(IF(I3739=1,VLOOKUP(F3739,Lookup!$A$2:$B$15,2,FALSE),0),0.5)</f>
        <v>0.5</v>
      </c>
      <c r="S3739">
        <f>IF(K3739=1,1,IFERROR(IF(H3739="pass",VLOOKUP(F3739,[1]Lookup!$D$2:$E$26,2,FALSE),0),1.6))</f>
        <v>0</v>
      </c>
      <c r="T3739" s="6">
        <v>0</v>
      </c>
      <c r="U3739" s="6">
        <f t="shared" si="58"/>
        <v>0.5</v>
      </c>
      <c r="V3739" t="s">
        <v>146</v>
      </c>
    </row>
    <row r="3740" spans="1:22" hidden="1">
      <c r="A3740">
        <v>1764</v>
      </c>
      <c r="B3740" s="30">
        <v>2</v>
      </c>
      <c r="C3740" s="30" t="s">
        <v>16</v>
      </c>
      <c r="D3740" s="30" t="s">
        <v>11</v>
      </c>
      <c r="E3740" s="30">
        <v>77</v>
      </c>
      <c r="F3740" s="30">
        <v>23</v>
      </c>
      <c r="G3740" s="30" t="s">
        <v>4645</v>
      </c>
      <c r="H3740" s="30" t="s">
        <v>587</v>
      </c>
      <c r="I3740" s="30">
        <v>1</v>
      </c>
      <c r="J3740" s="30">
        <v>0</v>
      </c>
      <c r="K3740" s="30">
        <v>0</v>
      </c>
      <c r="L3740" s="30">
        <v>0</v>
      </c>
      <c r="M3740" s="30" t="s">
        <v>2250</v>
      </c>
      <c r="N3740" s="30" t="s">
        <v>589</v>
      </c>
      <c r="O3740" s="22">
        <v>0</v>
      </c>
      <c r="P3740" s="22">
        <v>1</v>
      </c>
      <c r="Q3740" s="22">
        <v>0</v>
      </c>
      <c r="R3740">
        <f>IFERROR(IF(I3740=1,VLOOKUP(F3740,Lookup!$A$2:$B$15,2,FALSE),0),0.5)</f>
        <v>0.5</v>
      </c>
      <c r="S3740">
        <f>IF(K3740=1,1,IFERROR(IF(H3740="pass",VLOOKUP(F3740,[1]Lookup!$D$2:$E$26,2,FALSE),0),1.6))</f>
        <v>0</v>
      </c>
      <c r="T3740" s="6">
        <v>0</v>
      </c>
      <c r="U3740" s="6">
        <f t="shared" si="58"/>
        <v>0.5</v>
      </c>
      <c r="V3740" t="s">
        <v>146</v>
      </c>
    </row>
    <row r="3741" spans="1:22" hidden="1">
      <c r="A3741">
        <v>1765</v>
      </c>
      <c r="B3741" s="30">
        <v>2</v>
      </c>
      <c r="C3741" s="30" t="s">
        <v>16</v>
      </c>
      <c r="D3741" s="30" t="s">
        <v>11</v>
      </c>
      <c r="E3741" s="30">
        <v>71</v>
      </c>
      <c r="F3741" s="30">
        <v>29</v>
      </c>
      <c r="G3741" s="30" t="s">
        <v>4646</v>
      </c>
      <c r="H3741" s="30" t="s">
        <v>587</v>
      </c>
      <c r="I3741" s="30">
        <v>1</v>
      </c>
      <c r="J3741" s="30">
        <v>0</v>
      </c>
      <c r="K3741" s="30">
        <v>0</v>
      </c>
      <c r="L3741" s="30">
        <v>0</v>
      </c>
      <c r="M3741" s="30" t="s">
        <v>2250</v>
      </c>
      <c r="N3741" s="30" t="s">
        <v>589</v>
      </c>
      <c r="O3741" s="22">
        <v>0</v>
      </c>
      <c r="P3741" s="22">
        <v>1</v>
      </c>
      <c r="Q3741" s="22">
        <v>0</v>
      </c>
      <c r="R3741">
        <f>IFERROR(IF(I3741=1,VLOOKUP(F3741,Lookup!$A$2:$B$15,2,FALSE),0),0.5)</f>
        <v>0.5</v>
      </c>
      <c r="S3741">
        <f>IF(K3741=1,1,IFERROR(IF(H3741="pass",VLOOKUP(F3741,[1]Lookup!$D$2:$E$26,2,FALSE),0),1.6))</f>
        <v>0</v>
      </c>
      <c r="T3741" s="6">
        <v>0</v>
      </c>
      <c r="U3741" s="6">
        <f t="shared" si="58"/>
        <v>0.5</v>
      </c>
      <c r="V3741" t="s">
        <v>146</v>
      </c>
    </row>
    <row r="3742" spans="1:22" hidden="1">
      <c r="A3742">
        <v>1766</v>
      </c>
      <c r="B3742" s="30">
        <v>2</v>
      </c>
      <c r="C3742" s="30" t="s">
        <v>16</v>
      </c>
      <c r="D3742" s="30" t="s">
        <v>11</v>
      </c>
      <c r="E3742" s="30">
        <v>65</v>
      </c>
      <c r="F3742" s="30">
        <v>35</v>
      </c>
      <c r="G3742" s="30" t="s">
        <v>4647</v>
      </c>
      <c r="H3742" s="30" t="s">
        <v>587</v>
      </c>
      <c r="I3742" s="30">
        <v>0</v>
      </c>
      <c r="J3742" s="30">
        <v>1</v>
      </c>
      <c r="K3742" s="30">
        <v>0</v>
      </c>
      <c r="L3742" s="30">
        <v>0</v>
      </c>
      <c r="M3742" s="30" t="s">
        <v>2248</v>
      </c>
      <c r="N3742" s="30" t="s">
        <v>589</v>
      </c>
      <c r="O3742" s="22">
        <v>0</v>
      </c>
      <c r="P3742" s="22">
        <v>0</v>
      </c>
      <c r="Q3742" s="22">
        <v>0</v>
      </c>
      <c r="R3742">
        <f>IFERROR(IF(I3742=1,VLOOKUP(F3742,Lookup!$A$2:$B$15,2,FALSE),0),0.5)</f>
        <v>0</v>
      </c>
      <c r="S3742">
        <f>IF(K3742=1,1,IFERROR(IF(H3742="pass",VLOOKUP(F3742,[1]Lookup!$D$2:$E$26,2,FALSE),0),1.6))</f>
        <v>0</v>
      </c>
      <c r="T3742" s="6">
        <v>0</v>
      </c>
      <c r="U3742" s="6">
        <f t="shared" si="58"/>
        <v>0</v>
      </c>
      <c r="V3742" t="s">
        <v>371</v>
      </c>
    </row>
    <row r="3743" spans="1:22" hidden="1">
      <c r="A3743">
        <v>1767</v>
      </c>
      <c r="B3743" s="30">
        <v>2</v>
      </c>
      <c r="C3743" s="30" t="s">
        <v>16</v>
      </c>
      <c r="D3743" s="30" t="s">
        <v>11</v>
      </c>
      <c r="E3743" s="30">
        <v>52</v>
      </c>
      <c r="F3743" s="30">
        <v>48</v>
      </c>
      <c r="G3743" s="30" t="s">
        <v>4648</v>
      </c>
      <c r="H3743" s="30" t="s">
        <v>587</v>
      </c>
      <c r="I3743" s="30">
        <v>1</v>
      </c>
      <c r="J3743" s="30">
        <v>0</v>
      </c>
      <c r="K3743" s="30">
        <v>0</v>
      </c>
      <c r="L3743" s="30">
        <v>0</v>
      </c>
      <c r="M3743" s="30" t="s">
        <v>2248</v>
      </c>
      <c r="N3743" s="30" t="s">
        <v>589</v>
      </c>
      <c r="O3743" s="22">
        <v>0</v>
      </c>
      <c r="P3743" s="22">
        <v>1</v>
      </c>
      <c r="Q3743" s="22">
        <v>0</v>
      </c>
      <c r="R3743">
        <f>IFERROR(IF(I3743=1,VLOOKUP(F3743,Lookup!$A$2:$B$15,2,FALSE),0),0.5)</f>
        <v>0.5</v>
      </c>
      <c r="S3743">
        <f>IF(K3743=1,1,IFERROR(IF(H3743="pass",VLOOKUP(F3743,[1]Lookup!$D$2:$E$26,2,FALSE),0),1.6))</f>
        <v>0</v>
      </c>
      <c r="T3743" s="6">
        <v>0</v>
      </c>
      <c r="U3743" s="6">
        <f t="shared" si="58"/>
        <v>0.5</v>
      </c>
      <c r="V3743" t="s">
        <v>371</v>
      </c>
    </row>
    <row r="3744" spans="1:22" hidden="1">
      <c r="A3744">
        <v>1768</v>
      </c>
      <c r="B3744" s="30">
        <v>2</v>
      </c>
      <c r="C3744" s="30" t="s">
        <v>16</v>
      </c>
      <c r="D3744" s="30" t="s">
        <v>11</v>
      </c>
      <c r="E3744" s="30">
        <v>49</v>
      </c>
      <c r="F3744" s="30">
        <v>51</v>
      </c>
      <c r="G3744" s="30" t="s">
        <v>4649</v>
      </c>
      <c r="H3744" s="30" t="s">
        <v>587</v>
      </c>
      <c r="I3744" s="30">
        <v>1</v>
      </c>
      <c r="J3744" s="30">
        <v>0</v>
      </c>
      <c r="K3744" s="30">
        <v>0</v>
      </c>
      <c r="L3744" s="30">
        <v>0</v>
      </c>
      <c r="M3744" s="30" t="s">
        <v>2288</v>
      </c>
      <c r="N3744" s="30" t="s">
        <v>589</v>
      </c>
      <c r="O3744" s="22">
        <v>0</v>
      </c>
      <c r="P3744" s="22">
        <v>1</v>
      </c>
      <c r="Q3744" s="22">
        <v>0</v>
      </c>
      <c r="R3744">
        <f>IFERROR(IF(I3744=1,VLOOKUP(F3744,Lookup!$A$2:$B$15,2,FALSE),0),0.5)</f>
        <v>0.5</v>
      </c>
      <c r="S3744">
        <f>IF(K3744=1,1,IFERROR(IF(H3744="pass",VLOOKUP(F3744,[1]Lookup!$D$2:$E$26,2,FALSE),0),1.6))</f>
        <v>0</v>
      </c>
      <c r="T3744" s="6">
        <v>0</v>
      </c>
      <c r="U3744" s="6">
        <f t="shared" si="58"/>
        <v>0.5</v>
      </c>
      <c r="V3744" t="s">
        <v>502</v>
      </c>
    </row>
    <row r="3745" spans="1:22" hidden="1">
      <c r="A3745">
        <v>1770</v>
      </c>
      <c r="B3745" s="30">
        <v>2</v>
      </c>
      <c r="C3745" s="30" t="s">
        <v>16</v>
      </c>
      <c r="D3745" s="30" t="s">
        <v>11</v>
      </c>
      <c r="E3745" s="30">
        <v>40</v>
      </c>
      <c r="F3745" s="30">
        <v>60</v>
      </c>
      <c r="G3745" s="30" t="s">
        <v>4651</v>
      </c>
      <c r="H3745" s="30" t="s">
        <v>587</v>
      </c>
      <c r="I3745" s="30">
        <v>1</v>
      </c>
      <c r="J3745" s="30">
        <v>0</v>
      </c>
      <c r="K3745" s="30">
        <v>0</v>
      </c>
      <c r="L3745" s="30">
        <v>0</v>
      </c>
      <c r="M3745" s="30" t="s">
        <v>2288</v>
      </c>
      <c r="N3745" s="30" t="s">
        <v>589</v>
      </c>
      <c r="O3745" s="22">
        <v>0</v>
      </c>
      <c r="P3745" s="22">
        <v>1</v>
      </c>
      <c r="Q3745" s="22">
        <v>0</v>
      </c>
      <c r="R3745">
        <f>IFERROR(IF(I3745=1,VLOOKUP(F3745,Lookup!$A$2:$B$15,2,FALSE),0),0.5)</f>
        <v>0.5</v>
      </c>
      <c r="S3745">
        <f>IF(K3745=1,1,IFERROR(IF(H3745="pass",VLOOKUP(F3745,[1]Lookup!$D$2:$E$26,2,FALSE),0),1.6))</f>
        <v>0</v>
      </c>
      <c r="T3745" s="6">
        <v>0</v>
      </c>
      <c r="U3745" s="6">
        <f t="shared" si="58"/>
        <v>0.5</v>
      </c>
      <c r="V3745" t="s">
        <v>502</v>
      </c>
    </row>
    <row r="3746" spans="1:22" hidden="1">
      <c r="A3746">
        <v>1774</v>
      </c>
      <c r="B3746" s="30">
        <v>2</v>
      </c>
      <c r="C3746" s="30" t="s">
        <v>11</v>
      </c>
      <c r="D3746" s="30" t="s">
        <v>16</v>
      </c>
      <c r="E3746" s="30">
        <v>86</v>
      </c>
      <c r="F3746" s="30">
        <v>14</v>
      </c>
      <c r="G3746" s="30" t="s">
        <v>4655</v>
      </c>
      <c r="H3746" s="30" t="s">
        <v>587</v>
      </c>
      <c r="I3746" s="30">
        <v>1</v>
      </c>
      <c r="J3746" s="30">
        <v>0</v>
      </c>
      <c r="K3746" s="30">
        <v>0</v>
      </c>
      <c r="L3746" s="30">
        <v>0</v>
      </c>
      <c r="M3746" s="30" t="s">
        <v>2648</v>
      </c>
      <c r="N3746" s="30" t="s">
        <v>589</v>
      </c>
      <c r="O3746" s="22">
        <v>0</v>
      </c>
      <c r="P3746" s="22">
        <v>1</v>
      </c>
      <c r="Q3746" s="22">
        <v>0</v>
      </c>
      <c r="R3746">
        <f>IFERROR(IF(I3746=1,VLOOKUP(F3746,Lookup!$A$2:$B$15,2,FALSE),0),0.5)</f>
        <v>0.5</v>
      </c>
      <c r="S3746">
        <f>IF(K3746=1,1,IFERROR(IF(H3746="pass",VLOOKUP(F3746,[1]Lookup!$D$2:$E$26,2,FALSE),0),1.6))</f>
        <v>0</v>
      </c>
      <c r="T3746" s="6">
        <v>0</v>
      </c>
      <c r="U3746" s="6">
        <f t="shared" si="58"/>
        <v>0.5</v>
      </c>
      <c r="V3746" t="s">
        <v>478</v>
      </c>
    </row>
    <row r="3747" spans="1:22" hidden="1">
      <c r="A3747">
        <v>1775</v>
      </c>
      <c r="B3747" s="30">
        <v>2</v>
      </c>
      <c r="C3747" s="30" t="s">
        <v>11</v>
      </c>
      <c r="D3747" s="30" t="s">
        <v>16</v>
      </c>
      <c r="E3747" s="30">
        <v>76</v>
      </c>
      <c r="F3747" s="30">
        <v>24</v>
      </c>
      <c r="G3747" s="30" t="s">
        <v>4656</v>
      </c>
      <c r="H3747" s="30" t="s">
        <v>587</v>
      </c>
      <c r="I3747" s="30">
        <v>1</v>
      </c>
      <c r="J3747" s="30">
        <v>0</v>
      </c>
      <c r="K3747" s="30">
        <v>0</v>
      </c>
      <c r="L3747" s="30">
        <v>0</v>
      </c>
      <c r="M3747" s="30" t="s">
        <v>2648</v>
      </c>
      <c r="N3747" s="30" t="s">
        <v>589</v>
      </c>
      <c r="O3747" s="22">
        <v>0</v>
      </c>
      <c r="P3747" s="22">
        <v>1</v>
      </c>
      <c r="Q3747" s="22">
        <v>0</v>
      </c>
      <c r="R3747">
        <f>IFERROR(IF(I3747=1,VLOOKUP(F3747,Lookup!$A$2:$B$15,2,FALSE),0),0.5)</f>
        <v>0.5</v>
      </c>
      <c r="S3747">
        <f>IF(K3747=1,1,IFERROR(IF(H3747="pass",VLOOKUP(F3747,[1]Lookup!$D$2:$E$26,2,FALSE),0),1.6))</f>
        <v>0</v>
      </c>
      <c r="T3747" s="6">
        <v>0</v>
      </c>
      <c r="U3747" s="6">
        <f t="shared" si="58"/>
        <v>0.5</v>
      </c>
      <c r="V3747" t="s">
        <v>478</v>
      </c>
    </row>
    <row r="3748" spans="1:22" hidden="1">
      <c r="A3748">
        <v>1778</v>
      </c>
      <c r="B3748" s="30">
        <v>2</v>
      </c>
      <c r="C3748" s="30" t="s">
        <v>11</v>
      </c>
      <c r="D3748" s="30" t="s">
        <v>16</v>
      </c>
      <c r="E3748" s="30">
        <v>62</v>
      </c>
      <c r="F3748" s="30">
        <v>38</v>
      </c>
      <c r="G3748" s="30" t="s">
        <v>4659</v>
      </c>
      <c r="H3748" s="30" t="s">
        <v>587</v>
      </c>
      <c r="I3748" s="30">
        <v>1</v>
      </c>
      <c r="J3748" s="30">
        <v>0</v>
      </c>
      <c r="K3748" s="30">
        <v>0</v>
      </c>
      <c r="L3748" s="30">
        <v>0</v>
      </c>
      <c r="M3748" s="30" t="s">
        <v>2648</v>
      </c>
      <c r="N3748" s="30" t="s">
        <v>589</v>
      </c>
      <c r="O3748" s="22">
        <v>0</v>
      </c>
      <c r="P3748" s="22">
        <v>1</v>
      </c>
      <c r="Q3748" s="22">
        <v>0</v>
      </c>
      <c r="R3748">
        <f>IFERROR(IF(I3748=1,VLOOKUP(F3748,Lookup!$A$2:$B$15,2,FALSE),0),0.5)</f>
        <v>0.5</v>
      </c>
      <c r="S3748">
        <f>IF(K3748=1,1,IFERROR(IF(H3748="pass",VLOOKUP(F3748,[1]Lookup!$D$2:$E$26,2,FALSE),0),1.6))</f>
        <v>0</v>
      </c>
      <c r="T3748" s="6">
        <v>0</v>
      </c>
      <c r="U3748" s="6">
        <f t="shared" si="58"/>
        <v>0.5</v>
      </c>
      <c r="V3748" t="s">
        <v>478</v>
      </c>
    </row>
    <row r="3749" spans="1:22" hidden="1">
      <c r="A3749">
        <v>1781</v>
      </c>
      <c r="B3749" s="30">
        <v>2</v>
      </c>
      <c r="C3749" s="30" t="s">
        <v>11</v>
      </c>
      <c r="D3749" s="30" t="s">
        <v>16</v>
      </c>
      <c r="E3749" s="30">
        <v>44</v>
      </c>
      <c r="F3749" s="30">
        <v>56</v>
      </c>
      <c r="G3749" s="30" t="s">
        <v>4662</v>
      </c>
      <c r="H3749" s="30" t="s">
        <v>587</v>
      </c>
      <c r="I3749" s="30">
        <v>1</v>
      </c>
      <c r="J3749" s="30">
        <v>0</v>
      </c>
      <c r="K3749" s="30">
        <v>0</v>
      </c>
      <c r="L3749" s="30">
        <v>0</v>
      </c>
      <c r="M3749" s="30" t="s">
        <v>2648</v>
      </c>
      <c r="N3749" s="30" t="s">
        <v>589</v>
      </c>
      <c r="O3749" s="22">
        <v>0</v>
      </c>
      <c r="P3749" s="22">
        <v>1</v>
      </c>
      <c r="Q3749" s="22">
        <v>0</v>
      </c>
      <c r="R3749">
        <f>IFERROR(IF(I3749=1,VLOOKUP(F3749,Lookup!$A$2:$B$15,2,FALSE),0),0.5)</f>
        <v>0.5</v>
      </c>
      <c r="S3749">
        <f>IF(K3749=1,1,IFERROR(IF(H3749="pass",VLOOKUP(F3749,[1]Lookup!$D$2:$E$26,2,FALSE),0),1.6))</f>
        <v>0</v>
      </c>
      <c r="T3749" s="6">
        <v>0</v>
      </c>
      <c r="U3749" s="6">
        <f t="shared" si="58"/>
        <v>0.5</v>
      </c>
      <c r="V3749" t="s">
        <v>478</v>
      </c>
    </row>
    <row r="3750" spans="1:22" hidden="1">
      <c r="A3750">
        <v>1782</v>
      </c>
      <c r="B3750" s="30">
        <v>2</v>
      </c>
      <c r="C3750" s="30" t="s">
        <v>11</v>
      </c>
      <c r="D3750" s="30" t="s">
        <v>16</v>
      </c>
      <c r="E3750" s="30">
        <v>42</v>
      </c>
      <c r="F3750" s="30">
        <v>58</v>
      </c>
      <c r="G3750" s="30" t="s">
        <v>4663</v>
      </c>
      <c r="H3750" s="30" t="s">
        <v>587</v>
      </c>
      <c r="I3750" s="30">
        <v>1</v>
      </c>
      <c r="J3750" s="30">
        <v>0</v>
      </c>
      <c r="K3750" s="30">
        <v>0</v>
      </c>
      <c r="L3750" s="30">
        <v>0</v>
      </c>
      <c r="M3750" s="30" t="s">
        <v>2667</v>
      </c>
      <c r="N3750" s="30" t="s">
        <v>589</v>
      </c>
      <c r="O3750" s="22">
        <v>0</v>
      </c>
      <c r="P3750" s="22">
        <v>1</v>
      </c>
      <c r="Q3750" s="22">
        <v>0</v>
      </c>
      <c r="R3750">
        <f>IFERROR(IF(I3750=1,VLOOKUP(F3750,Lookup!$A$2:$B$15,2,FALSE),0),0.5)</f>
        <v>0.5</v>
      </c>
      <c r="S3750">
        <f>IF(K3750=1,1,IFERROR(IF(H3750="pass",VLOOKUP(F3750,[1]Lookup!$D$2:$E$26,2,FALSE),0),1.6))</f>
        <v>0</v>
      </c>
      <c r="T3750" s="6">
        <v>0</v>
      </c>
      <c r="U3750" s="6">
        <f t="shared" si="58"/>
        <v>0.5</v>
      </c>
      <c r="V3750" t="s">
        <v>87</v>
      </c>
    </row>
    <row r="3751" spans="1:22" hidden="1">
      <c r="A3751">
        <v>1783</v>
      </c>
      <c r="B3751" s="30">
        <v>2</v>
      </c>
      <c r="C3751" s="30" t="s">
        <v>11</v>
      </c>
      <c r="D3751" s="30" t="s">
        <v>16</v>
      </c>
      <c r="E3751" s="30">
        <v>35</v>
      </c>
      <c r="F3751" s="30">
        <v>65</v>
      </c>
      <c r="G3751" s="30" t="s">
        <v>4664</v>
      </c>
      <c r="H3751" s="30" t="s">
        <v>587</v>
      </c>
      <c r="I3751" s="30">
        <v>0</v>
      </c>
      <c r="J3751" s="30">
        <v>1</v>
      </c>
      <c r="K3751" s="30">
        <v>0</v>
      </c>
      <c r="L3751" s="30">
        <v>0</v>
      </c>
      <c r="M3751" s="30" t="s">
        <v>2631</v>
      </c>
      <c r="N3751" s="30" t="s">
        <v>589</v>
      </c>
      <c r="O3751" s="22">
        <v>0</v>
      </c>
      <c r="P3751" s="22">
        <v>0</v>
      </c>
      <c r="Q3751" s="22">
        <v>0</v>
      </c>
      <c r="R3751">
        <f>IFERROR(IF(I3751=1,VLOOKUP(F3751,Lookup!$A$2:$B$15,2,FALSE),0),0.5)</f>
        <v>0</v>
      </c>
      <c r="S3751">
        <f>IF(K3751=1,1,IFERROR(IF(H3751="pass",VLOOKUP(F3751,[1]Lookup!$D$2:$E$26,2,FALSE),0),1.6))</f>
        <v>0</v>
      </c>
      <c r="T3751" s="6">
        <v>0</v>
      </c>
      <c r="U3751" s="6">
        <f t="shared" si="58"/>
        <v>0</v>
      </c>
      <c r="V3751" t="s">
        <v>403</v>
      </c>
    </row>
    <row r="3752" spans="1:22" hidden="1">
      <c r="A3752">
        <v>1784</v>
      </c>
      <c r="B3752" s="30">
        <v>2</v>
      </c>
      <c r="C3752" s="30" t="s">
        <v>11</v>
      </c>
      <c r="D3752" s="30" t="s">
        <v>16</v>
      </c>
      <c r="E3752" s="30">
        <v>26</v>
      </c>
      <c r="F3752" s="30">
        <v>74</v>
      </c>
      <c r="G3752" s="30" t="s">
        <v>4665</v>
      </c>
      <c r="H3752" s="30" t="s">
        <v>587</v>
      </c>
      <c r="I3752" s="30">
        <v>1</v>
      </c>
      <c r="J3752" s="30">
        <v>0</v>
      </c>
      <c r="K3752" s="30">
        <v>0</v>
      </c>
      <c r="L3752" s="30">
        <v>0</v>
      </c>
      <c r="M3752" s="30" t="s">
        <v>2687</v>
      </c>
      <c r="N3752" s="30" t="s">
        <v>589</v>
      </c>
      <c r="O3752" s="22">
        <v>0</v>
      </c>
      <c r="P3752" s="22">
        <v>1</v>
      </c>
      <c r="Q3752" s="22">
        <v>0</v>
      </c>
      <c r="R3752">
        <f>IFERROR(IF(I3752=1,VLOOKUP(F3752,Lookup!$A$2:$B$15,2,FALSE),0),0.5)</f>
        <v>0.5</v>
      </c>
      <c r="S3752">
        <f>IF(K3752=1,1,IFERROR(IF(H3752="pass",VLOOKUP(F3752,[1]Lookup!$D$2:$E$26,2,FALSE),0),1.6))</f>
        <v>0</v>
      </c>
      <c r="T3752" s="6">
        <v>0</v>
      </c>
      <c r="U3752" s="6">
        <f t="shared" si="58"/>
        <v>0.5</v>
      </c>
      <c r="V3752" t="s">
        <v>370</v>
      </c>
    </row>
    <row r="3753" spans="1:22" hidden="1">
      <c r="A3753">
        <v>1785</v>
      </c>
      <c r="B3753" s="30">
        <v>2</v>
      </c>
      <c r="C3753" s="30" t="s">
        <v>11</v>
      </c>
      <c r="D3753" s="30" t="s">
        <v>16</v>
      </c>
      <c r="E3753" s="30">
        <v>5</v>
      </c>
      <c r="F3753" s="30">
        <v>95</v>
      </c>
      <c r="G3753" s="30" t="s">
        <v>4666</v>
      </c>
      <c r="H3753" s="30" t="s">
        <v>587</v>
      </c>
      <c r="I3753" s="30">
        <v>1</v>
      </c>
      <c r="J3753" s="30">
        <v>0</v>
      </c>
      <c r="K3753" s="30">
        <v>0</v>
      </c>
      <c r="L3753" s="30">
        <v>0</v>
      </c>
      <c r="M3753" s="30" t="s">
        <v>2687</v>
      </c>
      <c r="N3753" s="30" t="s">
        <v>589</v>
      </c>
      <c r="O3753" s="22">
        <v>0</v>
      </c>
      <c r="P3753" s="22">
        <v>1</v>
      </c>
      <c r="Q3753" s="22">
        <v>0</v>
      </c>
      <c r="R3753">
        <f>IFERROR(IF(I3753=1,VLOOKUP(F3753,Lookup!$A$2:$B$15,2,FALSE),0),0.5)</f>
        <v>1.4</v>
      </c>
      <c r="S3753">
        <f>IF(K3753=1,1,IFERROR(IF(H3753="pass",VLOOKUP(F3753,[1]Lookup!$D$2:$E$26,2,FALSE),0),1.6))</f>
        <v>0</v>
      </c>
      <c r="T3753" s="6">
        <v>0</v>
      </c>
      <c r="U3753" s="6">
        <f t="shared" si="58"/>
        <v>1.4</v>
      </c>
      <c r="V3753" t="s">
        <v>370</v>
      </c>
    </row>
    <row r="3754" spans="1:22" hidden="1">
      <c r="A3754">
        <v>1787</v>
      </c>
      <c r="B3754" s="30">
        <v>2</v>
      </c>
      <c r="C3754" s="30" t="s">
        <v>11</v>
      </c>
      <c r="D3754" s="30" t="s">
        <v>16</v>
      </c>
      <c r="E3754" s="30">
        <v>3</v>
      </c>
      <c r="F3754" s="30">
        <v>97</v>
      </c>
      <c r="G3754" s="30" t="s">
        <v>4668</v>
      </c>
      <c r="H3754" s="30" t="s">
        <v>2866</v>
      </c>
      <c r="I3754" s="30">
        <v>0</v>
      </c>
      <c r="J3754" s="30">
        <v>1</v>
      </c>
      <c r="K3754" s="30">
        <v>0</v>
      </c>
      <c r="L3754" s="30">
        <v>0</v>
      </c>
      <c r="M3754" s="30" t="s">
        <v>2650</v>
      </c>
      <c r="N3754" s="30" t="s">
        <v>589</v>
      </c>
      <c r="O3754" s="22">
        <v>0</v>
      </c>
      <c r="P3754" s="22">
        <v>0</v>
      </c>
      <c r="Q3754" s="22">
        <v>0</v>
      </c>
      <c r="R3754">
        <f>IFERROR(IF(I3754=1,VLOOKUP(F3754,Lookup!$A$2:$B$15,2,FALSE),0),0.5)</f>
        <v>0</v>
      </c>
      <c r="S3754">
        <f>IF(K3754=1,1,IFERROR(IF(H3754="pass",VLOOKUP(F3754,[1]Lookup!$D$2:$E$26,2,FALSE),0),1.6))</f>
        <v>0</v>
      </c>
      <c r="T3754" s="6">
        <v>0</v>
      </c>
      <c r="U3754" s="6">
        <f t="shared" si="58"/>
        <v>0</v>
      </c>
      <c r="V3754" t="s">
        <v>520</v>
      </c>
    </row>
    <row r="3755" spans="1:22" hidden="1">
      <c r="A3755">
        <v>1788</v>
      </c>
      <c r="B3755" s="30">
        <v>2</v>
      </c>
      <c r="C3755" s="30" t="s">
        <v>11</v>
      </c>
      <c r="D3755" s="30" t="s">
        <v>16</v>
      </c>
      <c r="E3755" s="30">
        <v>1</v>
      </c>
      <c r="F3755" s="30">
        <v>99</v>
      </c>
      <c r="G3755" s="30" t="s">
        <v>4669</v>
      </c>
      <c r="H3755" s="30" t="s">
        <v>587</v>
      </c>
      <c r="I3755" s="30">
        <v>1</v>
      </c>
      <c r="J3755" s="30">
        <v>0</v>
      </c>
      <c r="K3755" s="30">
        <v>0</v>
      </c>
      <c r="L3755" s="30">
        <v>0</v>
      </c>
      <c r="M3755" s="30" t="s">
        <v>2648</v>
      </c>
      <c r="N3755" s="30" t="s">
        <v>589</v>
      </c>
      <c r="O3755" s="22">
        <v>0</v>
      </c>
      <c r="P3755" s="22">
        <v>1</v>
      </c>
      <c r="Q3755" s="22">
        <v>0</v>
      </c>
      <c r="R3755">
        <f>IFERROR(IF(I3755=1,VLOOKUP(F3755,Lookup!$A$2:$B$15,2,FALSE),0),0.5)</f>
        <v>3.3</v>
      </c>
      <c r="S3755">
        <f>IF(K3755=1,1,IFERROR(IF(H3755="pass",VLOOKUP(F3755,[1]Lookup!$D$2:$E$26,2,FALSE),0),1.6))</f>
        <v>0</v>
      </c>
      <c r="T3755" s="6">
        <v>0</v>
      </c>
      <c r="U3755" s="6">
        <f t="shared" si="58"/>
        <v>3.3</v>
      </c>
      <c r="V3755" t="s">
        <v>478</v>
      </c>
    </row>
    <row r="3756" spans="1:22" hidden="1">
      <c r="A3756">
        <v>1789</v>
      </c>
      <c r="B3756" s="30">
        <v>2</v>
      </c>
      <c r="C3756" s="30" t="s">
        <v>11</v>
      </c>
      <c r="D3756" s="30" t="s">
        <v>16</v>
      </c>
      <c r="E3756" s="30">
        <v>1</v>
      </c>
      <c r="F3756" s="30">
        <v>99</v>
      </c>
      <c r="G3756" s="30" t="s">
        <v>4670</v>
      </c>
      <c r="H3756" s="30" t="s">
        <v>587</v>
      </c>
      <c r="I3756" s="30">
        <v>1</v>
      </c>
      <c r="J3756" s="30">
        <v>0</v>
      </c>
      <c r="K3756" s="30">
        <v>0</v>
      </c>
      <c r="L3756" s="30">
        <v>0</v>
      </c>
      <c r="M3756" s="30" t="s">
        <v>2631</v>
      </c>
      <c r="N3756" s="30" t="s">
        <v>589</v>
      </c>
      <c r="O3756" s="22">
        <v>0</v>
      </c>
      <c r="P3756" s="22">
        <v>1</v>
      </c>
      <c r="Q3756" s="22">
        <v>0</v>
      </c>
      <c r="R3756">
        <f>IFERROR(IF(I3756=1,VLOOKUP(F3756,Lookup!$A$2:$B$15,2,FALSE),0),0.5)</f>
        <v>3.3</v>
      </c>
      <c r="S3756">
        <f>IF(K3756=1,1,IFERROR(IF(H3756="pass",VLOOKUP(F3756,[1]Lookup!$D$2:$E$26,2,FALSE),0),1.6))</f>
        <v>0</v>
      </c>
      <c r="T3756" s="6">
        <v>0</v>
      </c>
      <c r="U3756" s="6">
        <f t="shared" si="58"/>
        <v>3.3</v>
      </c>
      <c r="V3756" t="s">
        <v>403</v>
      </c>
    </row>
    <row r="3757" spans="1:22" hidden="1">
      <c r="A3757">
        <v>1793</v>
      </c>
      <c r="B3757" s="30">
        <v>2</v>
      </c>
      <c r="C3757" s="30" t="s">
        <v>16</v>
      </c>
      <c r="D3757" s="30" t="s">
        <v>11</v>
      </c>
      <c r="E3757" s="30">
        <v>70</v>
      </c>
      <c r="F3757" s="30">
        <v>30</v>
      </c>
      <c r="G3757" s="30" t="s">
        <v>4674</v>
      </c>
      <c r="H3757" s="30" t="s">
        <v>587</v>
      </c>
      <c r="I3757" s="30">
        <v>0</v>
      </c>
      <c r="J3757" s="30">
        <v>1</v>
      </c>
      <c r="K3757" s="30">
        <v>0</v>
      </c>
      <c r="L3757" s="30">
        <v>0</v>
      </c>
      <c r="M3757" s="30" t="s">
        <v>2248</v>
      </c>
      <c r="N3757" s="30" t="s">
        <v>589</v>
      </c>
      <c r="O3757" s="22">
        <v>0</v>
      </c>
      <c r="P3757" s="22">
        <v>0</v>
      </c>
      <c r="Q3757" s="22">
        <v>0</v>
      </c>
      <c r="R3757">
        <f>IFERROR(IF(I3757=1,VLOOKUP(F3757,Lookup!$A$2:$B$15,2,FALSE),0),0.5)</f>
        <v>0</v>
      </c>
      <c r="S3757">
        <f>IF(K3757=1,1,IFERROR(IF(H3757="pass",VLOOKUP(F3757,[1]Lookup!$D$2:$E$26,2,FALSE),0),1.6))</f>
        <v>0</v>
      </c>
      <c r="T3757" s="6">
        <v>0</v>
      </c>
      <c r="U3757" s="6">
        <f t="shared" si="58"/>
        <v>0</v>
      </c>
      <c r="V3757" t="s">
        <v>371</v>
      </c>
    </row>
    <row r="3758" spans="1:22" hidden="1">
      <c r="A3758">
        <v>1794</v>
      </c>
      <c r="B3758" s="30">
        <v>2</v>
      </c>
      <c r="C3758" s="30" t="s">
        <v>11</v>
      </c>
      <c r="D3758" s="30" t="s">
        <v>16</v>
      </c>
      <c r="E3758" s="30">
        <v>80</v>
      </c>
      <c r="F3758" s="30">
        <v>20</v>
      </c>
      <c r="G3758" s="30" t="s">
        <v>4675</v>
      </c>
      <c r="H3758" s="30" t="s">
        <v>587</v>
      </c>
      <c r="I3758" s="30">
        <v>1</v>
      </c>
      <c r="J3758" s="30">
        <v>0</v>
      </c>
      <c r="K3758" s="30">
        <v>0</v>
      </c>
      <c r="L3758" s="30">
        <v>0</v>
      </c>
      <c r="M3758" s="30" t="s">
        <v>2687</v>
      </c>
      <c r="N3758" s="30" t="s">
        <v>589</v>
      </c>
      <c r="O3758" s="22">
        <v>0</v>
      </c>
      <c r="P3758" s="22">
        <v>1</v>
      </c>
      <c r="Q3758" s="22">
        <v>0</v>
      </c>
      <c r="R3758">
        <f>IFERROR(IF(I3758=1,VLOOKUP(F3758,Lookup!$A$2:$B$15,2,FALSE),0),0.5)</f>
        <v>0.5</v>
      </c>
      <c r="S3758">
        <f>IF(K3758=1,1,IFERROR(IF(H3758="pass",VLOOKUP(F3758,[1]Lookup!$D$2:$E$26,2,FALSE),0),1.6))</f>
        <v>0</v>
      </c>
      <c r="T3758" s="6">
        <v>0</v>
      </c>
      <c r="U3758" s="6">
        <f t="shared" si="58"/>
        <v>0.5</v>
      </c>
      <c r="V3758" t="s">
        <v>370</v>
      </c>
    </row>
    <row r="3759" spans="1:22" hidden="1">
      <c r="A3759">
        <v>1795</v>
      </c>
      <c r="B3759" s="30">
        <v>2</v>
      </c>
      <c r="C3759" s="30" t="s">
        <v>11</v>
      </c>
      <c r="D3759" s="30" t="s">
        <v>16</v>
      </c>
      <c r="E3759" s="30">
        <v>77</v>
      </c>
      <c r="F3759" s="30">
        <v>23</v>
      </c>
      <c r="G3759" s="30" t="s">
        <v>4676</v>
      </c>
      <c r="H3759" s="30" t="s">
        <v>587</v>
      </c>
      <c r="I3759" s="30">
        <v>1</v>
      </c>
      <c r="J3759" s="30">
        <v>0</v>
      </c>
      <c r="K3759" s="30">
        <v>0</v>
      </c>
      <c r="L3759" s="30">
        <v>0</v>
      </c>
      <c r="M3759" s="30" t="s">
        <v>2687</v>
      </c>
      <c r="N3759" s="30" t="s">
        <v>589</v>
      </c>
      <c r="O3759" s="22">
        <v>0</v>
      </c>
      <c r="P3759" s="22">
        <v>1</v>
      </c>
      <c r="Q3759" s="22">
        <v>0</v>
      </c>
      <c r="R3759">
        <f>IFERROR(IF(I3759=1,VLOOKUP(F3759,Lookup!$A$2:$B$15,2,FALSE),0),0.5)</f>
        <v>0.5</v>
      </c>
      <c r="S3759">
        <f>IF(K3759=1,1,IFERROR(IF(H3759="pass",VLOOKUP(F3759,[1]Lookup!$D$2:$E$26,2,FALSE),0),1.6))</f>
        <v>0</v>
      </c>
      <c r="T3759" s="6">
        <v>0</v>
      </c>
      <c r="U3759" s="6">
        <f t="shared" si="58"/>
        <v>0.5</v>
      </c>
      <c r="V3759" t="s">
        <v>370</v>
      </c>
    </row>
    <row r="3760" spans="1:22" hidden="1">
      <c r="A3760">
        <v>1796</v>
      </c>
      <c r="B3760" s="30">
        <v>2</v>
      </c>
      <c r="C3760" s="30" t="s">
        <v>11</v>
      </c>
      <c r="D3760" s="30" t="s">
        <v>16</v>
      </c>
      <c r="E3760" s="30">
        <v>68</v>
      </c>
      <c r="F3760" s="30">
        <v>32</v>
      </c>
      <c r="G3760" s="30" t="s">
        <v>4677</v>
      </c>
      <c r="H3760" s="30" t="s">
        <v>587</v>
      </c>
      <c r="I3760" s="30">
        <v>1</v>
      </c>
      <c r="J3760" s="30">
        <v>0</v>
      </c>
      <c r="K3760" s="30">
        <v>0</v>
      </c>
      <c r="L3760" s="30">
        <v>0</v>
      </c>
      <c r="M3760" s="30" t="s">
        <v>2687</v>
      </c>
      <c r="N3760" s="30" t="s">
        <v>589</v>
      </c>
      <c r="O3760" s="22">
        <v>0</v>
      </c>
      <c r="P3760" s="22">
        <v>1</v>
      </c>
      <c r="Q3760" s="22">
        <v>0</v>
      </c>
      <c r="R3760">
        <f>IFERROR(IF(I3760=1,VLOOKUP(F3760,Lookup!$A$2:$B$15,2,FALSE),0),0.5)</f>
        <v>0.5</v>
      </c>
      <c r="S3760">
        <f>IF(K3760=1,1,IFERROR(IF(H3760="pass",VLOOKUP(F3760,[1]Lookup!$D$2:$E$26,2,FALSE),0),1.6))</f>
        <v>0</v>
      </c>
      <c r="T3760" s="6">
        <v>0</v>
      </c>
      <c r="U3760" s="6">
        <f t="shared" si="58"/>
        <v>0.5</v>
      </c>
      <c r="V3760" t="s">
        <v>370</v>
      </c>
    </row>
    <row r="3761" spans="1:22" hidden="1">
      <c r="A3761">
        <v>1797</v>
      </c>
      <c r="B3761" s="30">
        <v>2</v>
      </c>
      <c r="C3761" s="30" t="s">
        <v>11</v>
      </c>
      <c r="D3761" s="30" t="s">
        <v>16</v>
      </c>
      <c r="E3761" s="30">
        <v>65</v>
      </c>
      <c r="F3761" s="30">
        <v>35</v>
      </c>
      <c r="G3761" s="30" t="s">
        <v>4678</v>
      </c>
      <c r="H3761" s="30" t="s">
        <v>587</v>
      </c>
      <c r="I3761" s="30">
        <v>1</v>
      </c>
      <c r="J3761" s="30">
        <v>0</v>
      </c>
      <c r="K3761" s="30">
        <v>0</v>
      </c>
      <c r="L3761" s="30">
        <v>0</v>
      </c>
      <c r="M3761" s="30" t="s">
        <v>2631</v>
      </c>
      <c r="N3761" s="30" t="s">
        <v>589</v>
      </c>
      <c r="O3761" s="22">
        <v>0</v>
      </c>
      <c r="P3761" s="22">
        <v>1</v>
      </c>
      <c r="Q3761" s="22">
        <v>0</v>
      </c>
      <c r="R3761">
        <f>IFERROR(IF(I3761=1,VLOOKUP(F3761,Lookup!$A$2:$B$15,2,FALSE),0),0.5)</f>
        <v>0.5</v>
      </c>
      <c r="S3761">
        <f>IF(K3761=1,1,IFERROR(IF(H3761="pass",VLOOKUP(F3761,[1]Lookup!$D$2:$E$26,2,FALSE),0),1.6))</f>
        <v>0</v>
      </c>
      <c r="T3761" s="6">
        <v>0</v>
      </c>
      <c r="U3761" s="6">
        <f t="shared" si="58"/>
        <v>0.5</v>
      </c>
      <c r="V3761" t="s">
        <v>403</v>
      </c>
    </row>
    <row r="3762" spans="1:22" hidden="1">
      <c r="A3762">
        <v>1798</v>
      </c>
      <c r="B3762" s="30">
        <v>2</v>
      </c>
      <c r="C3762" s="30" t="s">
        <v>11</v>
      </c>
      <c r="D3762" s="30" t="s">
        <v>16</v>
      </c>
      <c r="E3762" s="30">
        <v>58</v>
      </c>
      <c r="F3762" s="30">
        <v>42</v>
      </c>
      <c r="G3762" s="30" t="s">
        <v>4679</v>
      </c>
      <c r="H3762" s="30" t="s">
        <v>587</v>
      </c>
      <c r="I3762" s="30">
        <v>1</v>
      </c>
      <c r="J3762" s="30">
        <v>0</v>
      </c>
      <c r="K3762" s="30">
        <v>0</v>
      </c>
      <c r="L3762" s="30">
        <v>0</v>
      </c>
      <c r="M3762" s="30" t="s">
        <v>4680</v>
      </c>
      <c r="N3762" s="30" t="s">
        <v>589</v>
      </c>
      <c r="O3762" s="22">
        <v>0</v>
      </c>
      <c r="P3762" s="22">
        <v>1</v>
      </c>
      <c r="Q3762" s="22">
        <v>0</v>
      </c>
      <c r="R3762">
        <f>IFERROR(IF(I3762=1,VLOOKUP(F3762,Lookup!$A$2:$B$15,2,FALSE),0),0.5)</f>
        <v>0.5</v>
      </c>
      <c r="S3762">
        <f>IF(K3762=1,1,IFERROR(IF(H3762="pass",VLOOKUP(F3762,[1]Lookup!$D$2:$E$26,2,FALSE),0),1.6))</f>
        <v>0</v>
      </c>
      <c r="T3762" s="6">
        <v>0</v>
      </c>
      <c r="U3762" s="6">
        <f t="shared" si="58"/>
        <v>0.5</v>
      </c>
      <c r="V3762" t="s">
        <v>2821</v>
      </c>
    </row>
    <row r="3763" spans="1:22" hidden="1">
      <c r="A3763">
        <v>1799</v>
      </c>
      <c r="B3763" s="30">
        <v>2</v>
      </c>
      <c r="C3763" s="30" t="s">
        <v>11</v>
      </c>
      <c r="D3763" s="30" t="s">
        <v>16</v>
      </c>
      <c r="E3763" s="30">
        <v>35</v>
      </c>
      <c r="F3763" s="30">
        <v>65</v>
      </c>
      <c r="G3763" s="30" t="s">
        <v>4681</v>
      </c>
      <c r="H3763" s="30" t="s">
        <v>587</v>
      </c>
      <c r="I3763" s="30">
        <v>1</v>
      </c>
      <c r="J3763" s="30">
        <v>0</v>
      </c>
      <c r="K3763" s="30">
        <v>0</v>
      </c>
      <c r="L3763" s="30">
        <v>0</v>
      </c>
      <c r="M3763" s="30" t="s">
        <v>751</v>
      </c>
      <c r="N3763" s="30" t="s">
        <v>589</v>
      </c>
      <c r="O3763" s="22">
        <v>0</v>
      </c>
      <c r="P3763" s="22">
        <v>1</v>
      </c>
      <c r="Q3763" s="22">
        <v>0</v>
      </c>
      <c r="R3763">
        <f>IFERROR(IF(I3763=1,VLOOKUP(F3763,Lookup!$A$2:$B$15,2,FALSE),0),0.5)</f>
        <v>0.5</v>
      </c>
      <c r="S3763">
        <f>IF(K3763=1,1,IFERROR(IF(H3763="pass",VLOOKUP(F3763,[1]Lookup!$D$2:$E$26,2,FALSE),0),1.6))</f>
        <v>0</v>
      </c>
      <c r="T3763" s="6">
        <v>0</v>
      </c>
      <c r="U3763" s="6">
        <f t="shared" si="58"/>
        <v>0.5</v>
      </c>
      <c r="V3763" t="s">
        <v>2773</v>
      </c>
    </row>
    <row r="3764" spans="1:22" hidden="1">
      <c r="A3764">
        <v>1800</v>
      </c>
      <c r="B3764" s="30">
        <v>2</v>
      </c>
      <c r="C3764" s="30" t="s">
        <v>11</v>
      </c>
      <c r="D3764" s="30" t="s">
        <v>16</v>
      </c>
      <c r="E3764" s="30">
        <v>36</v>
      </c>
      <c r="F3764" s="30">
        <v>64</v>
      </c>
      <c r="G3764" s="30" t="s">
        <v>4682</v>
      </c>
      <c r="H3764" s="30" t="s">
        <v>587</v>
      </c>
      <c r="I3764" s="30">
        <v>1</v>
      </c>
      <c r="J3764" s="30">
        <v>0</v>
      </c>
      <c r="K3764" s="30">
        <v>0</v>
      </c>
      <c r="L3764" s="30">
        <v>0</v>
      </c>
      <c r="M3764" s="30" t="s">
        <v>2648</v>
      </c>
      <c r="N3764" s="30" t="s">
        <v>589</v>
      </c>
      <c r="O3764" s="22">
        <v>0</v>
      </c>
      <c r="P3764" s="22">
        <v>1</v>
      </c>
      <c r="Q3764" s="22">
        <v>0</v>
      </c>
      <c r="R3764">
        <f>IFERROR(IF(I3764=1,VLOOKUP(F3764,Lookup!$A$2:$B$15,2,FALSE),0),0.5)</f>
        <v>0.5</v>
      </c>
      <c r="S3764">
        <f>IF(K3764=1,1,IFERROR(IF(H3764="pass",VLOOKUP(F3764,[1]Lookup!$D$2:$E$26,2,FALSE),0),1.6))</f>
        <v>0</v>
      </c>
      <c r="T3764" s="6">
        <v>0</v>
      </c>
      <c r="U3764" s="6">
        <f t="shared" si="58"/>
        <v>0.5</v>
      </c>
      <c r="V3764" t="s">
        <v>478</v>
      </c>
    </row>
    <row r="3765" spans="1:22" hidden="1">
      <c r="A3765">
        <v>1801</v>
      </c>
      <c r="B3765" s="30">
        <v>2</v>
      </c>
      <c r="C3765" s="30" t="s">
        <v>11</v>
      </c>
      <c r="D3765" s="30" t="s">
        <v>16</v>
      </c>
      <c r="E3765" s="30">
        <v>28</v>
      </c>
      <c r="F3765" s="30">
        <v>72</v>
      </c>
      <c r="G3765" s="30" t="s">
        <v>4683</v>
      </c>
      <c r="H3765" s="30" t="s">
        <v>587</v>
      </c>
      <c r="I3765" s="30">
        <v>1</v>
      </c>
      <c r="J3765" s="30">
        <v>0</v>
      </c>
      <c r="K3765" s="30">
        <v>0</v>
      </c>
      <c r="L3765" s="30">
        <v>0</v>
      </c>
      <c r="M3765" s="30" t="s">
        <v>2648</v>
      </c>
      <c r="N3765" s="30" t="s">
        <v>589</v>
      </c>
      <c r="O3765" s="22">
        <v>0</v>
      </c>
      <c r="P3765" s="22">
        <v>1</v>
      </c>
      <c r="Q3765" s="22">
        <v>0</v>
      </c>
      <c r="R3765">
        <f>IFERROR(IF(I3765=1,VLOOKUP(F3765,Lookup!$A$2:$B$15,2,FALSE),0),0.5)</f>
        <v>0.5</v>
      </c>
      <c r="S3765">
        <f>IF(K3765=1,1,IFERROR(IF(H3765="pass",VLOOKUP(F3765,[1]Lookup!$D$2:$E$26,2,FALSE),0),1.6))</f>
        <v>0</v>
      </c>
      <c r="T3765" s="6">
        <v>0</v>
      </c>
      <c r="U3765" s="6">
        <f t="shared" si="58"/>
        <v>0.5</v>
      </c>
      <c r="V3765" t="s">
        <v>478</v>
      </c>
    </row>
    <row r="3766" spans="1:22" hidden="1">
      <c r="A3766">
        <v>1803</v>
      </c>
      <c r="B3766" s="30">
        <v>2</v>
      </c>
      <c r="C3766" s="30" t="s">
        <v>16</v>
      </c>
      <c r="D3766" s="30" t="s">
        <v>11</v>
      </c>
      <c r="E3766" s="30">
        <v>66</v>
      </c>
      <c r="F3766" s="30">
        <v>34</v>
      </c>
      <c r="G3766" s="30" t="s">
        <v>4685</v>
      </c>
      <c r="H3766" s="30" t="s">
        <v>587</v>
      </c>
      <c r="I3766" s="30">
        <v>0</v>
      </c>
      <c r="J3766" s="30">
        <v>1</v>
      </c>
      <c r="K3766" s="30">
        <v>0</v>
      </c>
      <c r="L3766" s="30">
        <v>0</v>
      </c>
      <c r="M3766" s="30" t="s">
        <v>2248</v>
      </c>
      <c r="N3766" s="30" t="s">
        <v>589</v>
      </c>
      <c r="O3766" s="22">
        <v>0</v>
      </c>
      <c r="P3766" s="22">
        <v>0</v>
      </c>
      <c r="Q3766" s="22">
        <v>0</v>
      </c>
      <c r="R3766">
        <f>IFERROR(IF(I3766=1,VLOOKUP(F3766,Lookup!$A$2:$B$15,2,FALSE),0),0.5)</f>
        <v>0</v>
      </c>
      <c r="S3766">
        <f>IF(K3766=1,1,IFERROR(IF(H3766="pass",VLOOKUP(F3766,[1]Lookup!$D$2:$E$26,2,FALSE),0),1.6))</f>
        <v>0</v>
      </c>
      <c r="T3766" s="6">
        <v>0</v>
      </c>
      <c r="U3766" s="6">
        <f t="shared" si="58"/>
        <v>0</v>
      </c>
      <c r="V3766" t="s">
        <v>371</v>
      </c>
    </row>
    <row r="3767" spans="1:22" hidden="1">
      <c r="A3767">
        <v>1804</v>
      </c>
      <c r="B3767" s="30">
        <v>2</v>
      </c>
      <c r="C3767" s="30" t="s">
        <v>16</v>
      </c>
      <c r="D3767" s="30" t="s">
        <v>11</v>
      </c>
      <c r="E3767" s="30">
        <v>57</v>
      </c>
      <c r="F3767" s="30">
        <v>43</v>
      </c>
      <c r="G3767" s="30" t="s">
        <v>4686</v>
      </c>
      <c r="H3767" s="30" t="s">
        <v>587</v>
      </c>
      <c r="I3767" s="30">
        <v>0</v>
      </c>
      <c r="J3767" s="30">
        <v>1</v>
      </c>
      <c r="K3767" s="30">
        <v>0</v>
      </c>
      <c r="L3767" s="30">
        <v>0</v>
      </c>
      <c r="M3767" s="30" t="s">
        <v>2248</v>
      </c>
      <c r="N3767" s="30" t="s">
        <v>589</v>
      </c>
      <c r="O3767" s="22">
        <v>0</v>
      </c>
      <c r="P3767" s="22">
        <v>0</v>
      </c>
      <c r="Q3767" s="22">
        <v>0</v>
      </c>
      <c r="R3767">
        <f>IFERROR(IF(I3767=1,VLOOKUP(F3767,Lookup!$A$2:$B$15,2,FALSE),0),0.5)</f>
        <v>0</v>
      </c>
      <c r="S3767">
        <f>IF(K3767=1,1,IFERROR(IF(H3767="pass",VLOOKUP(F3767,[1]Lookup!$D$2:$E$26,2,FALSE),0),1.6))</f>
        <v>0</v>
      </c>
      <c r="T3767" s="6">
        <v>0</v>
      </c>
      <c r="U3767" s="6">
        <f t="shared" si="58"/>
        <v>0</v>
      </c>
      <c r="V3767" t="s">
        <v>371</v>
      </c>
    </row>
    <row r="3768" spans="1:22" hidden="1">
      <c r="A3768">
        <v>1806</v>
      </c>
      <c r="B3768" s="30">
        <v>2</v>
      </c>
      <c r="C3768" s="30" t="s">
        <v>16</v>
      </c>
      <c r="D3768" s="30" t="s">
        <v>11</v>
      </c>
      <c r="E3768" s="30">
        <v>1</v>
      </c>
      <c r="F3768" s="30">
        <v>99</v>
      </c>
      <c r="G3768" s="30" t="s">
        <v>4688</v>
      </c>
      <c r="H3768" s="30" t="s">
        <v>587</v>
      </c>
      <c r="I3768" s="30">
        <v>1</v>
      </c>
      <c r="J3768" s="30">
        <v>0</v>
      </c>
      <c r="K3768" s="30">
        <v>0</v>
      </c>
      <c r="L3768" s="30">
        <v>0</v>
      </c>
      <c r="M3768" s="30" t="s">
        <v>2248</v>
      </c>
      <c r="N3768" s="30" t="s">
        <v>589</v>
      </c>
      <c r="O3768" s="22">
        <v>0</v>
      </c>
      <c r="P3768" s="22">
        <v>1</v>
      </c>
      <c r="Q3768" s="22">
        <v>0</v>
      </c>
      <c r="R3768">
        <f>IFERROR(IF(I3768=1,VLOOKUP(F3768,Lookup!$A$2:$B$15,2,FALSE),0),0.5)</f>
        <v>3.3</v>
      </c>
      <c r="S3768">
        <f>IF(K3768=1,1,IFERROR(IF(H3768="pass",VLOOKUP(F3768,[1]Lookup!$D$2:$E$26,2,FALSE),0),1.6))</f>
        <v>0</v>
      </c>
      <c r="T3768" s="6">
        <v>0</v>
      </c>
      <c r="U3768" s="6">
        <f t="shared" si="58"/>
        <v>3.3</v>
      </c>
      <c r="V3768" t="s">
        <v>371</v>
      </c>
    </row>
    <row r="3769" spans="1:22" hidden="1">
      <c r="A3769">
        <v>1808</v>
      </c>
      <c r="B3769" s="30">
        <v>2</v>
      </c>
      <c r="C3769" s="30" t="s">
        <v>11</v>
      </c>
      <c r="D3769" s="30" t="s">
        <v>16</v>
      </c>
      <c r="E3769" s="30">
        <v>86</v>
      </c>
      <c r="F3769" s="30">
        <v>14</v>
      </c>
      <c r="G3769" s="30" t="s">
        <v>4690</v>
      </c>
      <c r="H3769" s="30" t="s">
        <v>587</v>
      </c>
      <c r="I3769" s="30">
        <v>1</v>
      </c>
      <c r="J3769" s="30">
        <v>0</v>
      </c>
      <c r="K3769" s="30">
        <v>0</v>
      </c>
      <c r="L3769" s="30">
        <v>0</v>
      </c>
      <c r="M3769" s="30" t="s">
        <v>2648</v>
      </c>
      <c r="N3769" s="30" t="s">
        <v>589</v>
      </c>
      <c r="O3769" s="22">
        <v>0</v>
      </c>
      <c r="P3769" s="22">
        <v>1</v>
      </c>
      <c r="Q3769" s="22">
        <v>0</v>
      </c>
      <c r="R3769">
        <f>IFERROR(IF(I3769=1,VLOOKUP(F3769,Lookup!$A$2:$B$15,2,FALSE),0),0.5)</f>
        <v>0.5</v>
      </c>
      <c r="S3769">
        <f>IF(K3769=1,1,IFERROR(IF(H3769="pass",VLOOKUP(F3769,[1]Lookup!$D$2:$E$26,2,FALSE),0),1.6))</f>
        <v>0</v>
      </c>
      <c r="T3769" s="6">
        <v>0</v>
      </c>
      <c r="U3769" s="6">
        <f t="shared" si="58"/>
        <v>0.5</v>
      </c>
      <c r="V3769" t="s">
        <v>478</v>
      </c>
    </row>
    <row r="3770" spans="1:22" hidden="1">
      <c r="A3770">
        <v>1810</v>
      </c>
      <c r="B3770" s="30">
        <v>2</v>
      </c>
      <c r="C3770" s="30" t="s">
        <v>11</v>
      </c>
      <c r="D3770" s="30" t="s">
        <v>16</v>
      </c>
      <c r="E3770" s="30">
        <v>77</v>
      </c>
      <c r="F3770" s="30">
        <v>23</v>
      </c>
      <c r="G3770" s="30" t="s">
        <v>4692</v>
      </c>
      <c r="H3770" s="30" t="s">
        <v>587</v>
      </c>
      <c r="I3770" s="30">
        <v>1</v>
      </c>
      <c r="J3770" s="30">
        <v>0</v>
      </c>
      <c r="K3770" s="30">
        <v>0</v>
      </c>
      <c r="L3770" s="30">
        <v>0</v>
      </c>
      <c r="M3770" s="30" t="s">
        <v>2631</v>
      </c>
      <c r="N3770" s="30" t="s">
        <v>589</v>
      </c>
      <c r="O3770" s="22">
        <v>0</v>
      </c>
      <c r="P3770" s="22">
        <v>1</v>
      </c>
      <c r="Q3770" s="22">
        <v>0</v>
      </c>
      <c r="R3770">
        <f>IFERROR(IF(I3770=1,VLOOKUP(F3770,Lookup!$A$2:$B$15,2,FALSE),0),0.5)</f>
        <v>0.5</v>
      </c>
      <c r="S3770">
        <f>IF(K3770=1,1,IFERROR(IF(H3770="pass",VLOOKUP(F3770,[1]Lookup!$D$2:$E$26,2,FALSE),0),1.6))</f>
        <v>0</v>
      </c>
      <c r="T3770" s="6">
        <v>0</v>
      </c>
      <c r="U3770" s="6">
        <f t="shared" si="58"/>
        <v>0.5</v>
      </c>
      <c r="V3770" t="s">
        <v>403</v>
      </c>
    </row>
    <row r="3771" spans="1:22" hidden="1">
      <c r="A3771">
        <v>1811</v>
      </c>
      <c r="B3771" s="30">
        <v>2</v>
      </c>
      <c r="C3771" s="30" t="s">
        <v>11</v>
      </c>
      <c r="D3771" s="30" t="s">
        <v>16</v>
      </c>
      <c r="E3771" s="30">
        <v>74</v>
      </c>
      <c r="F3771" s="30">
        <v>26</v>
      </c>
      <c r="G3771" s="30" t="s">
        <v>4693</v>
      </c>
      <c r="H3771" s="30" t="s">
        <v>2965</v>
      </c>
      <c r="I3771" s="30">
        <v>0</v>
      </c>
      <c r="J3771" s="30">
        <v>0</v>
      </c>
      <c r="K3771" s="30">
        <v>0</v>
      </c>
      <c r="L3771" s="30">
        <v>0</v>
      </c>
      <c r="M3771" s="30" t="s">
        <v>2631</v>
      </c>
      <c r="N3771" s="30" t="s">
        <v>589</v>
      </c>
      <c r="O3771" s="22">
        <v>0</v>
      </c>
      <c r="P3771" s="22">
        <v>0</v>
      </c>
      <c r="Q3771" s="22">
        <v>0</v>
      </c>
      <c r="R3771">
        <f>IFERROR(IF(I3771=1,VLOOKUP(F3771,Lookup!$A$2:$B$15,2,FALSE),0),0.5)</f>
        <v>0</v>
      </c>
      <c r="S3771">
        <f>IF(K3771=1,1,IFERROR(IF(H3771="pass",VLOOKUP(F3771,[1]Lookup!$D$2:$E$26,2,FALSE),0),1.6))</f>
        <v>0</v>
      </c>
      <c r="T3771" s="6">
        <v>0</v>
      </c>
      <c r="U3771" s="6">
        <f t="shared" si="58"/>
        <v>0</v>
      </c>
      <c r="V3771" t="s">
        <v>403</v>
      </c>
    </row>
    <row r="3772" spans="1:22" hidden="1">
      <c r="A3772">
        <v>1812</v>
      </c>
      <c r="B3772" s="30">
        <v>2</v>
      </c>
      <c r="C3772" s="30" t="s">
        <v>11</v>
      </c>
      <c r="D3772" s="30" t="s">
        <v>16</v>
      </c>
      <c r="E3772" s="30">
        <v>75</v>
      </c>
      <c r="F3772" s="30">
        <v>25</v>
      </c>
      <c r="G3772" s="30" t="s">
        <v>4694</v>
      </c>
      <c r="H3772" s="30" t="s">
        <v>2965</v>
      </c>
      <c r="I3772" s="30">
        <v>0</v>
      </c>
      <c r="J3772" s="30">
        <v>0</v>
      </c>
      <c r="K3772" s="30">
        <v>0</v>
      </c>
      <c r="L3772" s="30">
        <v>0</v>
      </c>
      <c r="M3772" s="30" t="s">
        <v>2631</v>
      </c>
      <c r="N3772" s="30" t="s">
        <v>589</v>
      </c>
      <c r="O3772" s="22">
        <v>0</v>
      </c>
      <c r="P3772" s="22">
        <v>0</v>
      </c>
      <c r="Q3772" s="22">
        <v>0</v>
      </c>
      <c r="R3772">
        <f>IFERROR(IF(I3772=1,VLOOKUP(F3772,Lookup!$A$2:$B$15,2,FALSE),0),0.5)</f>
        <v>0</v>
      </c>
      <c r="S3772">
        <f>IF(K3772=1,1,IFERROR(IF(H3772="pass",VLOOKUP(F3772,[1]Lookup!$D$2:$E$26,2,FALSE),0),1.6))</f>
        <v>0</v>
      </c>
      <c r="T3772" s="6">
        <v>0</v>
      </c>
      <c r="U3772" s="6">
        <f t="shared" si="58"/>
        <v>0</v>
      </c>
      <c r="V3772" t="s">
        <v>403</v>
      </c>
    </row>
    <row r="3773" spans="1:22" hidden="1">
      <c r="A3773">
        <v>1813</v>
      </c>
      <c r="B3773" s="30">
        <v>2</v>
      </c>
      <c r="C3773" s="30" t="s">
        <v>11</v>
      </c>
      <c r="D3773" s="30" t="s">
        <v>16</v>
      </c>
      <c r="E3773" s="30">
        <v>76</v>
      </c>
      <c r="F3773" s="30">
        <v>24</v>
      </c>
      <c r="G3773" s="30" t="s">
        <v>4695</v>
      </c>
      <c r="H3773" s="30" t="s">
        <v>2965</v>
      </c>
      <c r="I3773" s="30">
        <v>0</v>
      </c>
      <c r="J3773" s="30">
        <v>0</v>
      </c>
      <c r="K3773" s="30">
        <v>0</v>
      </c>
      <c r="L3773" s="30">
        <v>0</v>
      </c>
      <c r="M3773" s="30" t="s">
        <v>2631</v>
      </c>
      <c r="N3773" s="30" t="s">
        <v>589</v>
      </c>
      <c r="O3773" s="22">
        <v>0</v>
      </c>
      <c r="P3773" s="22">
        <v>0</v>
      </c>
      <c r="Q3773" s="22">
        <v>0</v>
      </c>
      <c r="R3773">
        <f>IFERROR(IF(I3773=1,VLOOKUP(F3773,Lookup!$A$2:$B$15,2,FALSE),0),0.5)</f>
        <v>0</v>
      </c>
      <c r="S3773">
        <f>IF(K3773=1,1,IFERROR(IF(H3773="pass",VLOOKUP(F3773,[1]Lookup!$D$2:$E$26,2,FALSE),0),1.6))</f>
        <v>0</v>
      </c>
      <c r="T3773" s="6">
        <v>0</v>
      </c>
      <c r="U3773" s="6">
        <f t="shared" si="58"/>
        <v>0</v>
      </c>
      <c r="V3773" t="s">
        <v>403</v>
      </c>
    </row>
    <row r="3774" spans="1:22" hidden="1">
      <c r="A3774">
        <v>1814</v>
      </c>
      <c r="B3774" s="30">
        <v>2</v>
      </c>
      <c r="C3774" s="30" t="s">
        <v>6</v>
      </c>
      <c r="D3774" s="30" t="s">
        <v>30</v>
      </c>
      <c r="E3774" s="30">
        <v>75</v>
      </c>
      <c r="F3774" s="30">
        <v>25</v>
      </c>
      <c r="G3774" s="30" t="s">
        <v>4696</v>
      </c>
      <c r="H3774" s="30" t="s">
        <v>587</v>
      </c>
      <c r="I3774" s="30">
        <v>1</v>
      </c>
      <c r="J3774" s="30">
        <v>0</v>
      </c>
      <c r="K3774" s="30">
        <v>0</v>
      </c>
      <c r="L3774" s="30">
        <v>0</v>
      </c>
      <c r="M3774" s="30" t="s">
        <v>2514</v>
      </c>
      <c r="N3774" s="30" t="s">
        <v>589</v>
      </c>
      <c r="O3774" s="22">
        <v>0</v>
      </c>
      <c r="P3774" s="22">
        <v>1</v>
      </c>
      <c r="Q3774" s="22">
        <v>0</v>
      </c>
      <c r="R3774">
        <f>IFERROR(IF(I3774=1,VLOOKUP(F3774,Lookup!$A$2:$B$15,2,FALSE),0),0.5)</f>
        <v>0.5</v>
      </c>
      <c r="S3774">
        <f>IF(K3774=1,1,IFERROR(IF(H3774="pass",VLOOKUP(F3774,[1]Lookup!$D$2:$E$26,2,FALSE),0),1.6))</f>
        <v>0</v>
      </c>
      <c r="T3774" s="6">
        <v>0</v>
      </c>
      <c r="U3774" s="6">
        <f t="shared" si="58"/>
        <v>0.5</v>
      </c>
      <c r="V3774" t="s">
        <v>54</v>
      </c>
    </row>
    <row r="3775" spans="1:22" hidden="1">
      <c r="A3775">
        <v>1816</v>
      </c>
      <c r="B3775" s="30">
        <v>2</v>
      </c>
      <c r="C3775" s="30" t="s">
        <v>6</v>
      </c>
      <c r="D3775" s="30" t="s">
        <v>30</v>
      </c>
      <c r="E3775" s="30">
        <v>73</v>
      </c>
      <c r="F3775" s="30">
        <v>27</v>
      </c>
      <c r="G3775" s="30" t="s">
        <v>4698</v>
      </c>
      <c r="H3775" s="30" t="s">
        <v>587</v>
      </c>
      <c r="I3775" s="30">
        <v>0</v>
      </c>
      <c r="J3775" s="30">
        <v>1</v>
      </c>
      <c r="K3775" s="30">
        <v>0</v>
      </c>
      <c r="L3775" s="30">
        <v>0</v>
      </c>
      <c r="M3775" s="30" t="s">
        <v>2556</v>
      </c>
      <c r="N3775" s="30" t="s">
        <v>589</v>
      </c>
      <c r="O3775" s="22">
        <v>0</v>
      </c>
      <c r="P3775" s="22">
        <v>0</v>
      </c>
      <c r="Q3775" s="22">
        <v>0</v>
      </c>
      <c r="R3775">
        <f>IFERROR(IF(I3775=1,VLOOKUP(F3775,Lookup!$A$2:$B$15,2,FALSE),0),0.5)</f>
        <v>0</v>
      </c>
      <c r="S3775">
        <f>IF(K3775=1,1,IFERROR(IF(H3775="pass",VLOOKUP(F3775,[1]Lookup!$D$2:$E$26,2,FALSE),0),1.6))</f>
        <v>0</v>
      </c>
      <c r="T3775" s="6">
        <v>0</v>
      </c>
      <c r="U3775" s="6">
        <f t="shared" si="58"/>
        <v>0</v>
      </c>
      <c r="V3775" t="s">
        <v>392</v>
      </c>
    </row>
    <row r="3776" spans="1:22">
      <c r="A3776">
        <v>1817</v>
      </c>
      <c r="B3776" s="30">
        <v>2</v>
      </c>
      <c r="C3776" s="30" t="s">
        <v>30</v>
      </c>
      <c r="D3776" s="30" t="s">
        <v>6</v>
      </c>
      <c r="E3776" s="30">
        <v>80</v>
      </c>
      <c r="F3776" s="30">
        <v>20</v>
      </c>
      <c r="G3776" s="30" t="s">
        <v>4699</v>
      </c>
      <c r="H3776" s="30" t="s">
        <v>587</v>
      </c>
      <c r="I3776" s="30">
        <v>1</v>
      </c>
      <c r="J3776" s="30">
        <v>0</v>
      </c>
      <c r="K3776" s="30">
        <v>0</v>
      </c>
      <c r="L3776" s="30">
        <v>0</v>
      </c>
      <c r="M3776" s="30" t="s">
        <v>588</v>
      </c>
      <c r="N3776" s="30" t="s">
        <v>589</v>
      </c>
      <c r="O3776" s="22">
        <v>0</v>
      </c>
      <c r="P3776" s="22">
        <v>1</v>
      </c>
      <c r="Q3776" s="22">
        <v>0</v>
      </c>
      <c r="R3776">
        <f>IFERROR(IF(I3776=1,VLOOKUP(F3776,Lookup!$A$2:$B$15,2,FALSE),0),0.5)</f>
        <v>0.5</v>
      </c>
      <c r="S3776">
        <f>IF(K3776=1,1,IFERROR(IF(H3776="pass",VLOOKUP(F3776,[1]Lookup!$D$2:$E$26,2,FALSE),0),1.6))</f>
        <v>0</v>
      </c>
      <c r="T3776" s="6">
        <v>0</v>
      </c>
      <c r="U3776" s="6">
        <f t="shared" si="58"/>
        <v>0.5</v>
      </c>
      <c r="V3776" t="s">
        <v>74</v>
      </c>
    </row>
    <row r="3777" spans="1:22">
      <c r="A3777">
        <v>1818</v>
      </c>
      <c r="B3777" s="30">
        <v>2</v>
      </c>
      <c r="C3777" s="30" t="s">
        <v>30</v>
      </c>
      <c r="D3777" s="30" t="s">
        <v>6</v>
      </c>
      <c r="E3777" s="30">
        <v>79</v>
      </c>
      <c r="F3777" s="30">
        <v>21</v>
      </c>
      <c r="G3777" s="30" t="s">
        <v>4700</v>
      </c>
      <c r="H3777" s="30" t="s">
        <v>587</v>
      </c>
      <c r="I3777" s="30">
        <v>1</v>
      </c>
      <c r="J3777" s="30">
        <v>0</v>
      </c>
      <c r="K3777" s="30">
        <v>0</v>
      </c>
      <c r="L3777" s="30">
        <v>0</v>
      </c>
      <c r="M3777" s="30" t="s">
        <v>588</v>
      </c>
      <c r="N3777" s="30" t="s">
        <v>589</v>
      </c>
      <c r="O3777" s="22">
        <v>0</v>
      </c>
      <c r="P3777" s="22">
        <v>1</v>
      </c>
      <c r="Q3777" s="22">
        <v>0</v>
      </c>
      <c r="R3777">
        <f>IFERROR(IF(I3777=1,VLOOKUP(F3777,Lookup!$A$2:$B$15,2,FALSE),0),0.5)</f>
        <v>0.5</v>
      </c>
      <c r="S3777">
        <f>IF(K3777=1,1,IFERROR(IF(H3777="pass",VLOOKUP(F3777,[1]Lookup!$D$2:$E$26,2,FALSE),0),1.6))</f>
        <v>0</v>
      </c>
      <c r="T3777" s="6">
        <v>0</v>
      </c>
      <c r="U3777" s="6">
        <f t="shared" si="58"/>
        <v>0.5</v>
      </c>
      <c r="V3777" t="s">
        <v>74</v>
      </c>
    </row>
    <row r="3778" spans="1:22" hidden="1">
      <c r="A3778">
        <v>1821</v>
      </c>
      <c r="B3778" s="30">
        <v>2</v>
      </c>
      <c r="C3778" s="30" t="s">
        <v>6</v>
      </c>
      <c r="D3778" s="30" t="s">
        <v>30</v>
      </c>
      <c r="E3778" s="30">
        <v>19</v>
      </c>
      <c r="F3778" s="30">
        <v>81</v>
      </c>
      <c r="G3778" s="30" t="s">
        <v>4703</v>
      </c>
      <c r="H3778" s="30" t="s">
        <v>587</v>
      </c>
      <c r="I3778" s="30">
        <v>1</v>
      </c>
      <c r="J3778" s="30">
        <v>0</v>
      </c>
      <c r="K3778" s="30">
        <v>0</v>
      </c>
      <c r="L3778" s="30">
        <v>0</v>
      </c>
      <c r="M3778" s="30" t="s">
        <v>2514</v>
      </c>
      <c r="N3778" s="30" t="s">
        <v>589</v>
      </c>
      <c r="O3778" s="22">
        <v>0</v>
      </c>
      <c r="P3778" s="22">
        <v>1</v>
      </c>
      <c r="Q3778" s="22">
        <v>0</v>
      </c>
      <c r="R3778">
        <f>IFERROR(IF(I3778=1,VLOOKUP(F3778,Lookup!$A$2:$B$15,2,FALSE),0),0.5)</f>
        <v>0.5</v>
      </c>
      <c r="S3778">
        <f>IF(K3778=1,1,IFERROR(IF(H3778="pass",VLOOKUP(F3778,[1]Lookup!$D$2:$E$26,2,FALSE),0),1.6))</f>
        <v>0</v>
      </c>
      <c r="T3778" s="6">
        <v>0</v>
      </c>
      <c r="U3778" s="6">
        <f t="shared" si="58"/>
        <v>0.5</v>
      </c>
      <c r="V3778" t="s">
        <v>54</v>
      </c>
    </row>
    <row r="3779" spans="1:22" hidden="1">
      <c r="A3779">
        <v>1822</v>
      </c>
      <c r="B3779" s="30">
        <v>2</v>
      </c>
      <c r="C3779" s="30" t="s">
        <v>6</v>
      </c>
      <c r="D3779" s="30" t="s">
        <v>30</v>
      </c>
      <c r="E3779" s="30">
        <v>14</v>
      </c>
      <c r="F3779" s="30">
        <v>86</v>
      </c>
      <c r="G3779" s="30" t="s">
        <v>4704</v>
      </c>
      <c r="H3779" s="30" t="s">
        <v>587</v>
      </c>
      <c r="I3779" s="30">
        <v>1</v>
      </c>
      <c r="J3779" s="30">
        <v>0</v>
      </c>
      <c r="K3779" s="30">
        <v>0</v>
      </c>
      <c r="L3779" s="30">
        <v>0</v>
      </c>
      <c r="M3779" s="30" t="s">
        <v>2514</v>
      </c>
      <c r="N3779" s="30" t="s">
        <v>589</v>
      </c>
      <c r="O3779" s="22">
        <v>0</v>
      </c>
      <c r="P3779" s="22">
        <v>1</v>
      </c>
      <c r="Q3779" s="22">
        <v>0</v>
      </c>
      <c r="R3779">
        <f>IFERROR(IF(I3779=1,VLOOKUP(F3779,Lookup!$A$2:$B$15,2,FALSE),0),0.5)</f>
        <v>0.6</v>
      </c>
      <c r="S3779">
        <f>IF(K3779=1,1,IFERROR(IF(H3779="pass",VLOOKUP(F3779,[1]Lookup!$D$2:$E$26,2,FALSE),0),1.6))</f>
        <v>0</v>
      </c>
      <c r="T3779" s="6">
        <v>0</v>
      </c>
      <c r="U3779" s="6">
        <f t="shared" ref="U3779:U3838" si="59">R3779+IF(S3779&gt;=3.2,S3779,IF(AND(S3779&lt;3.2,S3779&gt;=1.8),S3779*0.66+T3779*0.34,T3779))+K3779*0.4735*2</f>
        <v>0.6</v>
      </c>
      <c r="V3779" t="s">
        <v>54</v>
      </c>
    </row>
    <row r="3780" spans="1:22">
      <c r="A3780">
        <v>1825</v>
      </c>
      <c r="B3780" s="30">
        <v>2</v>
      </c>
      <c r="C3780" s="30" t="s">
        <v>30</v>
      </c>
      <c r="D3780" s="30" t="s">
        <v>6</v>
      </c>
      <c r="E3780" s="30">
        <v>79</v>
      </c>
      <c r="F3780" s="30">
        <v>21</v>
      </c>
      <c r="G3780" s="30" t="s">
        <v>4707</v>
      </c>
      <c r="H3780" s="30" t="s">
        <v>587</v>
      </c>
      <c r="I3780" s="30">
        <v>1</v>
      </c>
      <c r="J3780" s="30">
        <v>0</v>
      </c>
      <c r="K3780" s="30">
        <v>0</v>
      </c>
      <c r="L3780" s="30">
        <v>0</v>
      </c>
      <c r="M3780" s="30" t="s">
        <v>588</v>
      </c>
      <c r="N3780" s="30" t="s">
        <v>589</v>
      </c>
      <c r="O3780" s="22">
        <v>0</v>
      </c>
      <c r="P3780" s="22">
        <v>1</v>
      </c>
      <c r="Q3780" s="22">
        <v>0</v>
      </c>
      <c r="R3780">
        <f>IFERROR(IF(I3780=1,VLOOKUP(F3780,Lookup!$A$2:$B$15,2,FALSE),0),0.5)</f>
        <v>0.5</v>
      </c>
      <c r="S3780">
        <f>IF(K3780=1,1,IFERROR(IF(H3780="pass",VLOOKUP(F3780,[1]Lookup!$D$2:$E$26,2,FALSE),0),1.6))</f>
        <v>0</v>
      </c>
      <c r="T3780" s="6">
        <v>0</v>
      </c>
      <c r="U3780" s="6">
        <f t="shared" si="59"/>
        <v>0.5</v>
      </c>
      <c r="V3780" t="s">
        <v>74</v>
      </c>
    </row>
    <row r="3781" spans="1:22">
      <c r="A3781">
        <v>1827</v>
      </c>
      <c r="B3781" s="30">
        <v>2</v>
      </c>
      <c r="C3781" s="30" t="s">
        <v>30</v>
      </c>
      <c r="D3781" s="30" t="s">
        <v>6</v>
      </c>
      <c r="E3781" s="30">
        <v>72</v>
      </c>
      <c r="F3781" s="30">
        <v>28</v>
      </c>
      <c r="G3781" s="30" t="s">
        <v>4709</v>
      </c>
      <c r="H3781" s="30" t="s">
        <v>587</v>
      </c>
      <c r="I3781" s="30">
        <v>1</v>
      </c>
      <c r="J3781" s="30">
        <v>0</v>
      </c>
      <c r="K3781" s="30">
        <v>0</v>
      </c>
      <c r="L3781" s="30">
        <v>0</v>
      </c>
      <c r="M3781" s="30" t="s">
        <v>588</v>
      </c>
      <c r="N3781" s="30" t="s">
        <v>589</v>
      </c>
      <c r="O3781" s="22">
        <v>0</v>
      </c>
      <c r="P3781" s="22">
        <v>1</v>
      </c>
      <c r="Q3781" s="22">
        <v>0</v>
      </c>
      <c r="R3781">
        <f>IFERROR(IF(I3781=1,VLOOKUP(F3781,Lookup!$A$2:$B$15,2,FALSE),0),0.5)</f>
        <v>0.5</v>
      </c>
      <c r="S3781">
        <f>IF(K3781=1,1,IFERROR(IF(H3781="pass",VLOOKUP(F3781,[1]Lookup!$D$2:$E$26,2,FALSE),0),1.6))</f>
        <v>0</v>
      </c>
      <c r="T3781" s="6">
        <v>0</v>
      </c>
      <c r="U3781" s="6">
        <f t="shared" si="59"/>
        <v>0.5</v>
      </c>
      <c r="V3781" t="s">
        <v>74</v>
      </c>
    </row>
    <row r="3782" spans="1:22">
      <c r="A3782">
        <v>1830</v>
      </c>
      <c r="B3782" s="30">
        <v>2</v>
      </c>
      <c r="C3782" s="30" t="s">
        <v>30</v>
      </c>
      <c r="D3782" s="30" t="s">
        <v>6</v>
      </c>
      <c r="E3782" s="30">
        <v>38</v>
      </c>
      <c r="F3782" s="30">
        <v>62</v>
      </c>
      <c r="G3782" s="30" t="s">
        <v>4713</v>
      </c>
      <c r="H3782" s="30" t="s">
        <v>587</v>
      </c>
      <c r="I3782" s="30">
        <v>1</v>
      </c>
      <c r="J3782" s="30">
        <v>0</v>
      </c>
      <c r="K3782" s="30">
        <v>0</v>
      </c>
      <c r="L3782" s="30">
        <v>0</v>
      </c>
      <c r="M3782" s="30" t="s">
        <v>588</v>
      </c>
      <c r="N3782" s="30" t="s">
        <v>589</v>
      </c>
      <c r="O3782" s="22">
        <v>0</v>
      </c>
      <c r="P3782" s="22">
        <v>1</v>
      </c>
      <c r="Q3782" s="22">
        <v>0</v>
      </c>
      <c r="R3782">
        <f>IFERROR(IF(I3782=1,VLOOKUP(F3782,Lookup!$A$2:$B$15,2,FALSE),0),0.5)</f>
        <v>0.5</v>
      </c>
      <c r="S3782">
        <f>IF(K3782=1,1,IFERROR(IF(H3782="pass",VLOOKUP(F3782,[1]Lookup!$D$2:$E$26,2,FALSE),0),1.6))</f>
        <v>0</v>
      </c>
      <c r="T3782" s="6">
        <v>0</v>
      </c>
      <c r="U3782" s="6">
        <f t="shared" si="59"/>
        <v>0.5</v>
      </c>
      <c r="V3782" t="s">
        <v>74</v>
      </c>
    </row>
    <row r="3783" spans="1:22">
      <c r="A3783">
        <v>1833</v>
      </c>
      <c r="B3783" s="30">
        <v>2</v>
      </c>
      <c r="C3783" s="30" t="s">
        <v>30</v>
      </c>
      <c r="D3783" s="30" t="s">
        <v>6</v>
      </c>
      <c r="E3783" s="30">
        <v>16</v>
      </c>
      <c r="F3783" s="30">
        <v>84</v>
      </c>
      <c r="G3783" s="30" t="s">
        <v>4716</v>
      </c>
      <c r="H3783" s="30" t="s">
        <v>587</v>
      </c>
      <c r="I3783" s="30">
        <v>1</v>
      </c>
      <c r="J3783" s="30">
        <v>0</v>
      </c>
      <c r="K3783" s="30">
        <v>0</v>
      </c>
      <c r="L3783" s="30">
        <v>0</v>
      </c>
      <c r="M3783" s="30" t="s">
        <v>588</v>
      </c>
      <c r="N3783" s="30" t="s">
        <v>589</v>
      </c>
      <c r="O3783" s="22">
        <v>0</v>
      </c>
      <c r="P3783" s="22">
        <v>1</v>
      </c>
      <c r="Q3783" s="22">
        <v>0</v>
      </c>
      <c r="R3783">
        <f>IFERROR(IF(I3783=1,VLOOKUP(F3783,Lookup!$A$2:$B$15,2,FALSE),0),0.5)</f>
        <v>0.5</v>
      </c>
      <c r="S3783">
        <f>IF(K3783=1,1,IFERROR(IF(H3783="pass",VLOOKUP(F3783,[1]Lookup!$D$2:$E$26,2,FALSE),0),1.6))</f>
        <v>0</v>
      </c>
      <c r="T3783" s="6">
        <v>0</v>
      </c>
      <c r="U3783" s="6">
        <f t="shared" si="59"/>
        <v>0.5</v>
      </c>
      <c r="V3783" t="s">
        <v>74</v>
      </c>
    </row>
    <row r="3784" spans="1:22" hidden="1">
      <c r="A3784">
        <v>1836</v>
      </c>
      <c r="B3784" s="30">
        <v>2</v>
      </c>
      <c r="C3784" s="30" t="s">
        <v>6</v>
      </c>
      <c r="D3784" s="30" t="s">
        <v>30</v>
      </c>
      <c r="E3784" s="30">
        <v>75</v>
      </c>
      <c r="F3784" s="30">
        <v>25</v>
      </c>
      <c r="G3784" s="30" t="s">
        <v>4719</v>
      </c>
      <c r="H3784" s="30" t="s">
        <v>587</v>
      </c>
      <c r="I3784" s="30">
        <v>1</v>
      </c>
      <c r="J3784" s="30">
        <v>0</v>
      </c>
      <c r="K3784" s="30">
        <v>0</v>
      </c>
      <c r="L3784" s="30">
        <v>0</v>
      </c>
      <c r="M3784" s="30" t="s">
        <v>2514</v>
      </c>
      <c r="N3784" s="30" t="s">
        <v>589</v>
      </c>
      <c r="O3784" s="22">
        <v>0</v>
      </c>
      <c r="P3784" s="22">
        <v>1</v>
      </c>
      <c r="Q3784" s="22">
        <v>0</v>
      </c>
      <c r="R3784">
        <f>IFERROR(IF(I3784=1,VLOOKUP(F3784,Lookup!$A$2:$B$15,2,FALSE),0),0.5)</f>
        <v>0.5</v>
      </c>
      <c r="S3784">
        <f>IF(K3784=1,1,IFERROR(IF(H3784="pass",VLOOKUP(F3784,[1]Lookup!$D$2:$E$26,2,FALSE),0),1.6))</f>
        <v>0</v>
      </c>
      <c r="T3784" s="6">
        <v>0</v>
      </c>
      <c r="U3784" s="6">
        <f t="shared" si="59"/>
        <v>0.5</v>
      </c>
      <c r="V3784" t="s">
        <v>54</v>
      </c>
    </row>
    <row r="3785" spans="1:22" hidden="1">
      <c r="A3785">
        <v>1839</v>
      </c>
      <c r="B3785" s="30">
        <v>2</v>
      </c>
      <c r="C3785" s="30" t="s">
        <v>6</v>
      </c>
      <c r="D3785" s="30" t="s">
        <v>30</v>
      </c>
      <c r="E3785" s="30">
        <v>62</v>
      </c>
      <c r="F3785" s="30">
        <v>38</v>
      </c>
      <c r="G3785" s="30" t="s">
        <v>4722</v>
      </c>
      <c r="H3785" s="30" t="s">
        <v>587</v>
      </c>
      <c r="I3785" s="30">
        <v>1</v>
      </c>
      <c r="J3785" s="30">
        <v>0</v>
      </c>
      <c r="K3785" s="30">
        <v>0</v>
      </c>
      <c r="L3785" s="30">
        <v>0</v>
      </c>
      <c r="M3785" s="30" t="s">
        <v>2514</v>
      </c>
      <c r="N3785" s="30" t="s">
        <v>589</v>
      </c>
      <c r="O3785" s="22">
        <v>0</v>
      </c>
      <c r="P3785" s="22">
        <v>1</v>
      </c>
      <c r="Q3785" s="22">
        <v>0</v>
      </c>
      <c r="R3785">
        <f>IFERROR(IF(I3785=1,VLOOKUP(F3785,Lookup!$A$2:$B$15,2,FALSE),0),0.5)</f>
        <v>0.5</v>
      </c>
      <c r="S3785">
        <f>IF(K3785=1,1,IFERROR(IF(H3785="pass",VLOOKUP(F3785,[1]Lookup!$D$2:$E$26,2,FALSE),0),1.6))</f>
        <v>0</v>
      </c>
      <c r="T3785" s="6">
        <v>0</v>
      </c>
      <c r="U3785" s="6">
        <f t="shared" si="59"/>
        <v>0.5</v>
      </c>
      <c r="V3785" t="s">
        <v>54</v>
      </c>
    </row>
    <row r="3786" spans="1:22">
      <c r="A3786">
        <v>1843</v>
      </c>
      <c r="B3786" s="30">
        <v>2</v>
      </c>
      <c r="C3786" s="30" t="s">
        <v>30</v>
      </c>
      <c r="D3786" s="30" t="s">
        <v>6</v>
      </c>
      <c r="E3786" s="30">
        <v>80</v>
      </c>
      <c r="F3786" s="30">
        <v>20</v>
      </c>
      <c r="G3786" s="30" t="s">
        <v>4726</v>
      </c>
      <c r="H3786" s="30" t="s">
        <v>587</v>
      </c>
      <c r="I3786" s="30">
        <v>1</v>
      </c>
      <c r="J3786" s="30">
        <v>0</v>
      </c>
      <c r="K3786" s="30">
        <v>0</v>
      </c>
      <c r="L3786" s="30">
        <v>0</v>
      </c>
      <c r="M3786" s="30" t="s">
        <v>588</v>
      </c>
      <c r="N3786" s="30" t="s">
        <v>589</v>
      </c>
      <c r="O3786" s="22">
        <v>0</v>
      </c>
      <c r="P3786" s="22">
        <v>1</v>
      </c>
      <c r="Q3786" s="22">
        <v>0</v>
      </c>
      <c r="R3786">
        <f>IFERROR(IF(I3786=1,VLOOKUP(F3786,Lookup!$A$2:$B$15,2,FALSE),0),0.5)</f>
        <v>0.5</v>
      </c>
      <c r="S3786">
        <f>IF(K3786=1,1,IFERROR(IF(H3786="pass",VLOOKUP(F3786,[1]Lookup!$D$2:$E$26,2,FALSE),0),1.6))</f>
        <v>0</v>
      </c>
      <c r="T3786" s="6">
        <v>0</v>
      </c>
      <c r="U3786" s="6">
        <f t="shared" si="59"/>
        <v>0.5</v>
      </c>
      <c r="V3786" t="s">
        <v>74</v>
      </c>
    </row>
    <row r="3787" spans="1:22">
      <c r="A3787">
        <v>1846</v>
      </c>
      <c r="B3787" s="30">
        <v>2</v>
      </c>
      <c r="C3787" s="30" t="s">
        <v>30</v>
      </c>
      <c r="D3787" s="30" t="s">
        <v>6</v>
      </c>
      <c r="E3787" s="30">
        <v>10</v>
      </c>
      <c r="F3787" s="30">
        <v>90</v>
      </c>
      <c r="G3787" s="30" t="s">
        <v>4729</v>
      </c>
      <c r="H3787" s="30" t="s">
        <v>2866</v>
      </c>
      <c r="I3787" s="30">
        <v>1</v>
      </c>
      <c r="J3787" s="30">
        <v>0</v>
      </c>
      <c r="K3787" s="30">
        <v>0</v>
      </c>
      <c r="L3787" s="30">
        <v>0</v>
      </c>
      <c r="M3787" s="30" t="s">
        <v>588</v>
      </c>
      <c r="N3787" s="30" t="s">
        <v>589</v>
      </c>
      <c r="O3787" s="22">
        <v>0</v>
      </c>
      <c r="P3787" s="22">
        <v>1</v>
      </c>
      <c r="Q3787" s="22">
        <v>0</v>
      </c>
      <c r="R3787">
        <f>IFERROR(IF(I3787=1,VLOOKUP(F3787,Lookup!$A$2:$B$15,2,FALSE),0),0.5)</f>
        <v>0.8</v>
      </c>
      <c r="S3787">
        <f>IF(K3787=1,1,IFERROR(IF(H3787="pass",VLOOKUP(F3787,[1]Lookup!$D$2:$E$26,2,FALSE),0),1.6))</f>
        <v>0</v>
      </c>
      <c r="T3787" s="6">
        <v>0</v>
      </c>
      <c r="U3787" s="6">
        <f t="shared" si="59"/>
        <v>0.8</v>
      </c>
      <c r="V3787" t="s">
        <v>74</v>
      </c>
    </row>
    <row r="3788" spans="1:22" hidden="1">
      <c r="A3788">
        <v>1847</v>
      </c>
      <c r="B3788" s="30">
        <v>2</v>
      </c>
      <c r="C3788" s="30" t="s">
        <v>30</v>
      </c>
      <c r="D3788" s="30" t="s">
        <v>6</v>
      </c>
      <c r="E3788" s="30">
        <v>15</v>
      </c>
      <c r="F3788" s="30">
        <v>85</v>
      </c>
      <c r="G3788" s="30" t="s">
        <v>4730</v>
      </c>
      <c r="H3788" s="30" t="s">
        <v>587</v>
      </c>
      <c r="I3788" s="30">
        <v>0</v>
      </c>
      <c r="J3788" s="30">
        <v>1</v>
      </c>
      <c r="K3788" s="30">
        <v>0</v>
      </c>
      <c r="L3788" s="30">
        <v>0</v>
      </c>
      <c r="M3788" s="30" t="s">
        <v>4731</v>
      </c>
      <c r="N3788" s="30" t="s">
        <v>589</v>
      </c>
      <c r="O3788" s="22">
        <v>0</v>
      </c>
      <c r="P3788" s="22">
        <v>0</v>
      </c>
      <c r="Q3788" s="22">
        <v>0</v>
      </c>
      <c r="R3788">
        <f>IFERROR(IF(I3788=1,VLOOKUP(F3788,Lookup!$A$2:$B$15,2,FALSE),0),0.5)</f>
        <v>0</v>
      </c>
      <c r="S3788">
        <f>IF(K3788=1,1,IFERROR(IF(H3788="pass",VLOOKUP(F3788,[1]Lookup!$D$2:$E$26,2,FALSE),0),1.6))</f>
        <v>0</v>
      </c>
      <c r="T3788" s="6">
        <v>0</v>
      </c>
      <c r="U3788" s="6">
        <f t="shared" si="59"/>
        <v>0</v>
      </c>
      <c r="V3788" t="s">
        <v>2795</v>
      </c>
    </row>
    <row r="3789" spans="1:22">
      <c r="A3789">
        <v>1848</v>
      </c>
      <c r="B3789" s="30">
        <v>2</v>
      </c>
      <c r="C3789" s="30" t="s">
        <v>30</v>
      </c>
      <c r="D3789" s="30" t="s">
        <v>6</v>
      </c>
      <c r="E3789" s="30">
        <v>8</v>
      </c>
      <c r="F3789" s="30">
        <v>92</v>
      </c>
      <c r="G3789" s="30" t="s">
        <v>4732</v>
      </c>
      <c r="H3789" s="30" t="s">
        <v>587</v>
      </c>
      <c r="I3789" s="30">
        <v>1</v>
      </c>
      <c r="J3789" s="30">
        <v>0</v>
      </c>
      <c r="K3789" s="30">
        <v>0</v>
      </c>
      <c r="L3789" s="30">
        <v>0</v>
      </c>
      <c r="M3789" s="30" t="s">
        <v>588</v>
      </c>
      <c r="N3789" s="30" t="s">
        <v>589</v>
      </c>
      <c r="O3789" s="22">
        <v>0</v>
      </c>
      <c r="P3789" s="22">
        <v>1</v>
      </c>
      <c r="Q3789" s="22">
        <v>0</v>
      </c>
      <c r="R3789">
        <f>IFERROR(IF(I3789=1,VLOOKUP(F3789,Lookup!$A$2:$B$15,2,FALSE),0),0.5)</f>
        <v>1.1000000000000001</v>
      </c>
      <c r="S3789">
        <f>IF(K3789=1,1,IFERROR(IF(H3789="pass",VLOOKUP(F3789,[1]Lookup!$D$2:$E$26,2,FALSE),0),1.6))</f>
        <v>0</v>
      </c>
      <c r="T3789" s="6">
        <v>0</v>
      </c>
      <c r="U3789" s="6">
        <f t="shared" si="59"/>
        <v>1.1000000000000001</v>
      </c>
      <c r="V3789" t="s">
        <v>74</v>
      </c>
    </row>
    <row r="3790" spans="1:22" hidden="1">
      <c r="A3790">
        <v>1850</v>
      </c>
      <c r="B3790" s="30">
        <v>2</v>
      </c>
      <c r="C3790" s="30" t="s">
        <v>6</v>
      </c>
      <c r="D3790" s="30" t="s">
        <v>30</v>
      </c>
      <c r="E3790" s="30">
        <v>67</v>
      </c>
      <c r="F3790" s="30">
        <v>33</v>
      </c>
      <c r="G3790" s="30" t="s">
        <v>4734</v>
      </c>
      <c r="H3790" s="30" t="s">
        <v>587</v>
      </c>
      <c r="I3790" s="30">
        <v>1</v>
      </c>
      <c r="J3790" s="30">
        <v>0</v>
      </c>
      <c r="K3790" s="30">
        <v>0</v>
      </c>
      <c r="L3790" s="30">
        <v>0</v>
      </c>
      <c r="M3790" s="30" t="s">
        <v>2514</v>
      </c>
      <c r="N3790" s="30" t="s">
        <v>589</v>
      </c>
      <c r="O3790" s="22">
        <v>0</v>
      </c>
      <c r="P3790" s="22">
        <v>1</v>
      </c>
      <c r="Q3790" s="22">
        <v>0</v>
      </c>
      <c r="R3790">
        <f>IFERROR(IF(I3790=1,VLOOKUP(F3790,Lookup!$A$2:$B$15,2,FALSE),0),0.5)</f>
        <v>0.5</v>
      </c>
      <c r="S3790">
        <f>IF(K3790=1,1,IFERROR(IF(H3790="pass",VLOOKUP(F3790,[1]Lookup!$D$2:$E$26,2,FALSE),0),1.6))</f>
        <v>0</v>
      </c>
      <c r="T3790" s="6">
        <v>0</v>
      </c>
      <c r="U3790" s="6">
        <f t="shared" si="59"/>
        <v>0.5</v>
      </c>
      <c r="V3790" t="s">
        <v>54</v>
      </c>
    </row>
    <row r="3791" spans="1:22">
      <c r="A3791">
        <v>1852</v>
      </c>
      <c r="B3791" s="30">
        <v>2</v>
      </c>
      <c r="C3791" s="30" t="s">
        <v>30</v>
      </c>
      <c r="D3791" s="30" t="s">
        <v>6</v>
      </c>
      <c r="E3791" s="30">
        <v>84</v>
      </c>
      <c r="F3791" s="30">
        <v>16</v>
      </c>
      <c r="G3791" s="30" t="s">
        <v>4736</v>
      </c>
      <c r="H3791" s="30" t="s">
        <v>587</v>
      </c>
      <c r="I3791" s="30">
        <v>1</v>
      </c>
      <c r="J3791" s="30">
        <v>0</v>
      </c>
      <c r="K3791" s="30">
        <v>0</v>
      </c>
      <c r="L3791" s="30">
        <v>0</v>
      </c>
      <c r="M3791" s="30" t="s">
        <v>588</v>
      </c>
      <c r="N3791" s="30" t="s">
        <v>589</v>
      </c>
      <c r="O3791" s="22">
        <v>0</v>
      </c>
      <c r="P3791" s="22">
        <v>1</v>
      </c>
      <c r="Q3791" s="22">
        <v>0</v>
      </c>
      <c r="R3791">
        <f>IFERROR(IF(I3791=1,VLOOKUP(F3791,Lookup!$A$2:$B$15,2,FALSE),0),0.5)</f>
        <v>0.5</v>
      </c>
      <c r="S3791">
        <f>IF(K3791=1,1,IFERROR(IF(H3791="pass",VLOOKUP(F3791,[1]Lookup!$D$2:$E$26,2,FALSE),0),1.6))</f>
        <v>0</v>
      </c>
      <c r="T3791" s="6">
        <v>0</v>
      </c>
      <c r="U3791" s="6">
        <f t="shared" si="59"/>
        <v>0.5</v>
      </c>
      <c r="V3791" t="s">
        <v>74</v>
      </c>
    </row>
    <row r="3792" spans="1:22" hidden="1">
      <c r="A3792">
        <v>1853</v>
      </c>
      <c r="B3792" s="30">
        <v>2</v>
      </c>
      <c r="C3792" s="30" t="s">
        <v>6</v>
      </c>
      <c r="D3792" s="30" t="s">
        <v>30</v>
      </c>
      <c r="E3792" s="30">
        <v>6</v>
      </c>
      <c r="F3792" s="30">
        <v>94</v>
      </c>
      <c r="G3792" s="30" t="s">
        <v>4737</v>
      </c>
      <c r="H3792" s="30" t="s">
        <v>587</v>
      </c>
      <c r="I3792" s="30">
        <v>1</v>
      </c>
      <c r="J3792" s="30">
        <v>0</v>
      </c>
      <c r="K3792" s="30">
        <v>0</v>
      </c>
      <c r="L3792" s="30">
        <v>0</v>
      </c>
      <c r="M3792" s="30" t="s">
        <v>2514</v>
      </c>
      <c r="N3792" s="30" t="s">
        <v>589</v>
      </c>
      <c r="O3792" s="22">
        <v>0</v>
      </c>
      <c r="P3792" s="22">
        <v>1</v>
      </c>
      <c r="Q3792" s="22">
        <v>0</v>
      </c>
      <c r="R3792">
        <f>IFERROR(IF(I3792=1,VLOOKUP(F3792,Lookup!$A$2:$B$15,2,FALSE),0),0.5)</f>
        <v>1.3</v>
      </c>
      <c r="S3792">
        <f>IF(K3792=1,1,IFERROR(IF(H3792="pass",VLOOKUP(F3792,[1]Lookup!$D$2:$E$26,2,FALSE),0),1.6))</f>
        <v>0</v>
      </c>
      <c r="T3792" s="6">
        <v>0</v>
      </c>
      <c r="U3792" s="6">
        <f t="shared" si="59"/>
        <v>1.3</v>
      </c>
      <c r="V3792" t="s">
        <v>54</v>
      </c>
    </row>
    <row r="3793" spans="1:22" hidden="1">
      <c r="A3793">
        <v>1854</v>
      </c>
      <c r="B3793" s="30">
        <v>2</v>
      </c>
      <c r="C3793" s="30" t="s">
        <v>6</v>
      </c>
      <c r="D3793" s="30" t="s">
        <v>30</v>
      </c>
      <c r="E3793" s="30">
        <v>2</v>
      </c>
      <c r="F3793" s="30">
        <v>98</v>
      </c>
      <c r="G3793" s="30" t="s">
        <v>4738</v>
      </c>
      <c r="H3793" s="30" t="s">
        <v>587</v>
      </c>
      <c r="I3793" s="30">
        <v>1</v>
      </c>
      <c r="J3793" s="30">
        <v>0</v>
      </c>
      <c r="K3793" s="30">
        <v>0</v>
      </c>
      <c r="L3793" s="30">
        <v>0</v>
      </c>
      <c r="M3793" s="30" t="s">
        <v>2514</v>
      </c>
      <c r="N3793" s="30" t="s">
        <v>589</v>
      </c>
      <c r="O3793" s="22">
        <v>0</v>
      </c>
      <c r="P3793" s="22">
        <v>1</v>
      </c>
      <c r="Q3793" s="22">
        <v>0</v>
      </c>
      <c r="R3793">
        <f>IFERROR(IF(I3793=1,VLOOKUP(F3793,Lookup!$A$2:$B$15,2,FALSE),0),0.5)</f>
        <v>2.5</v>
      </c>
      <c r="S3793">
        <f>IF(K3793=1,1,IFERROR(IF(H3793="pass",VLOOKUP(F3793,[1]Lookup!$D$2:$E$26,2,FALSE),0),1.6))</f>
        <v>0</v>
      </c>
      <c r="T3793" s="6">
        <v>0</v>
      </c>
      <c r="U3793" s="6">
        <f t="shared" si="59"/>
        <v>2.5</v>
      </c>
      <c r="V3793" t="s">
        <v>54</v>
      </c>
    </row>
    <row r="3794" spans="1:22">
      <c r="A3794">
        <v>1855</v>
      </c>
      <c r="B3794" s="30">
        <v>2</v>
      </c>
      <c r="C3794" s="30" t="s">
        <v>30</v>
      </c>
      <c r="D3794" s="30" t="s">
        <v>6</v>
      </c>
      <c r="E3794" s="30">
        <v>69</v>
      </c>
      <c r="F3794" s="30">
        <v>31</v>
      </c>
      <c r="G3794" s="30" t="s">
        <v>4739</v>
      </c>
      <c r="H3794" s="30" t="s">
        <v>587</v>
      </c>
      <c r="I3794" s="30">
        <v>1</v>
      </c>
      <c r="J3794" s="30">
        <v>0</v>
      </c>
      <c r="K3794" s="30">
        <v>0</v>
      </c>
      <c r="L3794" s="30">
        <v>0</v>
      </c>
      <c r="M3794" s="30" t="s">
        <v>588</v>
      </c>
      <c r="N3794" s="30" t="s">
        <v>589</v>
      </c>
      <c r="O3794" s="22">
        <v>0</v>
      </c>
      <c r="P3794" s="22">
        <v>1</v>
      </c>
      <c r="Q3794" s="22">
        <v>0</v>
      </c>
      <c r="R3794">
        <f>IFERROR(IF(I3794=1,VLOOKUP(F3794,Lookup!$A$2:$B$15,2,FALSE),0),0.5)</f>
        <v>0.5</v>
      </c>
      <c r="S3794">
        <f>IF(K3794=1,1,IFERROR(IF(H3794="pass",VLOOKUP(F3794,[1]Lookup!$D$2:$E$26,2,FALSE),0),1.6))</f>
        <v>0</v>
      </c>
      <c r="T3794" s="6">
        <v>0</v>
      </c>
      <c r="U3794" s="6">
        <f t="shared" si="59"/>
        <v>0.5</v>
      </c>
      <c r="V3794" t="s">
        <v>74</v>
      </c>
    </row>
    <row r="3795" spans="1:22">
      <c r="A3795">
        <v>1858</v>
      </c>
      <c r="B3795" s="30">
        <v>2</v>
      </c>
      <c r="C3795" s="30" t="s">
        <v>30</v>
      </c>
      <c r="D3795" s="30" t="s">
        <v>6</v>
      </c>
      <c r="E3795" s="30">
        <v>31</v>
      </c>
      <c r="F3795" s="30">
        <v>69</v>
      </c>
      <c r="G3795" s="30" t="s">
        <v>4742</v>
      </c>
      <c r="H3795" s="30" t="s">
        <v>587</v>
      </c>
      <c r="I3795" s="30">
        <v>1</v>
      </c>
      <c r="J3795" s="30">
        <v>0</v>
      </c>
      <c r="K3795" s="30">
        <v>0</v>
      </c>
      <c r="L3795" s="30">
        <v>0</v>
      </c>
      <c r="M3795" s="30" t="s">
        <v>588</v>
      </c>
      <c r="N3795" s="30" t="s">
        <v>589</v>
      </c>
      <c r="O3795" s="22">
        <v>0</v>
      </c>
      <c r="P3795" s="22">
        <v>1</v>
      </c>
      <c r="Q3795" s="22">
        <v>0</v>
      </c>
      <c r="R3795">
        <f>IFERROR(IF(I3795=1,VLOOKUP(F3795,Lookup!$A$2:$B$15,2,FALSE),0),0.5)</f>
        <v>0.5</v>
      </c>
      <c r="S3795">
        <f>IF(K3795=1,1,IFERROR(IF(H3795="pass",VLOOKUP(F3795,[1]Lookup!$D$2:$E$26,2,FALSE),0),1.6))</f>
        <v>0</v>
      </c>
      <c r="T3795" s="6">
        <v>0</v>
      </c>
      <c r="U3795" s="6">
        <f t="shared" si="59"/>
        <v>0.5</v>
      </c>
      <c r="V3795" t="s">
        <v>74</v>
      </c>
    </row>
    <row r="3796" spans="1:22" hidden="1">
      <c r="A3796">
        <v>1859</v>
      </c>
      <c r="B3796" s="30">
        <v>2</v>
      </c>
      <c r="C3796" s="30" t="s">
        <v>30</v>
      </c>
      <c r="D3796" s="30" t="s">
        <v>6</v>
      </c>
      <c r="E3796" s="30">
        <v>23</v>
      </c>
      <c r="F3796" s="30">
        <v>77</v>
      </c>
      <c r="G3796" s="30" t="s">
        <v>4743</v>
      </c>
      <c r="H3796" s="30" t="s">
        <v>2866</v>
      </c>
      <c r="I3796" s="30">
        <v>0</v>
      </c>
      <c r="J3796" s="30">
        <v>1</v>
      </c>
      <c r="K3796" s="30">
        <v>0</v>
      </c>
      <c r="L3796" s="30">
        <v>0</v>
      </c>
      <c r="M3796" s="30" t="s">
        <v>645</v>
      </c>
      <c r="N3796" s="30">
        <v>23</v>
      </c>
      <c r="O3796" s="22">
        <v>23</v>
      </c>
      <c r="P3796" s="22">
        <v>0</v>
      </c>
      <c r="Q3796" s="22">
        <v>0</v>
      </c>
      <c r="R3796">
        <f>IFERROR(IF(I3796=1,VLOOKUP(F3796,Lookup!$A$2:$B$15,2,FALSE),0),0.5)</f>
        <v>0</v>
      </c>
      <c r="S3796">
        <f>IF(K3796=1,1,IFERROR(IF(H3796="pass",VLOOKUP(F3796,[1]Lookup!$D$2:$E$26,2,FALSE),0),1.6))</f>
        <v>0</v>
      </c>
      <c r="T3796" s="6">
        <v>2.0024999999999999</v>
      </c>
      <c r="U3796" s="6">
        <f t="shared" si="59"/>
        <v>2.0024999999999999</v>
      </c>
      <c r="V3796" t="s">
        <v>427</v>
      </c>
    </row>
    <row r="3797" spans="1:22">
      <c r="A3797">
        <v>1860</v>
      </c>
      <c r="B3797" s="30">
        <v>2</v>
      </c>
      <c r="C3797" s="30" t="s">
        <v>30</v>
      </c>
      <c r="D3797" s="30" t="s">
        <v>6</v>
      </c>
      <c r="E3797" s="30">
        <v>11</v>
      </c>
      <c r="F3797" s="30">
        <v>89</v>
      </c>
      <c r="G3797" s="30" t="s">
        <v>4744</v>
      </c>
      <c r="H3797" s="30" t="s">
        <v>587</v>
      </c>
      <c r="I3797" s="30">
        <v>1</v>
      </c>
      <c r="J3797" s="30">
        <v>0</v>
      </c>
      <c r="K3797" s="30">
        <v>0</v>
      </c>
      <c r="L3797" s="30">
        <v>0</v>
      </c>
      <c r="M3797" s="30" t="s">
        <v>588</v>
      </c>
      <c r="N3797" s="30" t="s">
        <v>589</v>
      </c>
      <c r="O3797" s="22">
        <v>0</v>
      </c>
      <c r="P3797" s="22">
        <v>1</v>
      </c>
      <c r="Q3797" s="22">
        <v>0</v>
      </c>
      <c r="R3797">
        <f>IFERROR(IF(I3797=1,VLOOKUP(F3797,Lookup!$A$2:$B$15,2,FALSE),0),0.5)</f>
        <v>0.7</v>
      </c>
      <c r="S3797">
        <f>IF(K3797=1,1,IFERROR(IF(H3797="pass",VLOOKUP(F3797,[1]Lookup!$D$2:$E$26,2,FALSE),0),1.6))</f>
        <v>0</v>
      </c>
      <c r="T3797" s="6">
        <v>0</v>
      </c>
      <c r="U3797" s="6">
        <f t="shared" si="59"/>
        <v>0.7</v>
      </c>
      <c r="V3797" t="s">
        <v>74</v>
      </c>
    </row>
    <row r="3798" spans="1:22">
      <c r="A3798">
        <v>1861</v>
      </c>
      <c r="B3798" s="30">
        <v>2</v>
      </c>
      <c r="C3798" s="30" t="s">
        <v>30</v>
      </c>
      <c r="D3798" s="30" t="s">
        <v>6</v>
      </c>
      <c r="E3798" s="30">
        <v>7</v>
      </c>
      <c r="F3798" s="30">
        <v>93</v>
      </c>
      <c r="G3798" s="30" t="s">
        <v>4745</v>
      </c>
      <c r="H3798" s="30" t="s">
        <v>587</v>
      </c>
      <c r="I3798" s="30">
        <v>1</v>
      </c>
      <c r="J3798" s="30">
        <v>0</v>
      </c>
      <c r="K3798" s="30">
        <v>0</v>
      </c>
      <c r="L3798" s="30">
        <v>0</v>
      </c>
      <c r="M3798" s="30" t="s">
        <v>588</v>
      </c>
      <c r="N3798" s="30" t="s">
        <v>589</v>
      </c>
      <c r="O3798" s="22">
        <v>0</v>
      </c>
      <c r="P3798" s="22">
        <v>1</v>
      </c>
      <c r="Q3798" s="22">
        <v>0</v>
      </c>
      <c r="R3798">
        <f>IFERROR(IF(I3798=1,VLOOKUP(F3798,Lookup!$A$2:$B$15,2,FALSE),0),0.5)</f>
        <v>1.2</v>
      </c>
      <c r="S3798">
        <f>IF(K3798=1,1,IFERROR(IF(H3798="pass",VLOOKUP(F3798,[1]Lookup!$D$2:$E$26,2,FALSE),0),1.6))</f>
        <v>0</v>
      </c>
      <c r="T3798" s="6">
        <v>0</v>
      </c>
      <c r="U3798" s="6">
        <f t="shared" si="59"/>
        <v>1.2</v>
      </c>
      <c r="V3798" t="s">
        <v>74</v>
      </c>
    </row>
    <row r="3799" spans="1:22" hidden="1">
      <c r="A3799">
        <v>1867</v>
      </c>
      <c r="B3799" s="30">
        <v>2</v>
      </c>
      <c r="C3799" s="30" t="s">
        <v>6</v>
      </c>
      <c r="D3799" s="30" t="s">
        <v>30</v>
      </c>
      <c r="E3799" s="30">
        <v>36</v>
      </c>
      <c r="F3799" s="30">
        <v>64</v>
      </c>
      <c r="G3799" s="30" t="s">
        <v>4752</v>
      </c>
      <c r="H3799" s="30" t="s">
        <v>587</v>
      </c>
      <c r="I3799" s="30">
        <v>1</v>
      </c>
      <c r="J3799" s="30">
        <v>0</v>
      </c>
      <c r="K3799" s="30">
        <v>0</v>
      </c>
      <c r="L3799" s="30">
        <v>0</v>
      </c>
      <c r="M3799" s="30" t="s">
        <v>4753</v>
      </c>
      <c r="N3799" s="30" t="s">
        <v>589</v>
      </c>
      <c r="O3799" s="22">
        <v>0</v>
      </c>
      <c r="P3799" s="22">
        <v>1</v>
      </c>
      <c r="Q3799" s="22">
        <v>0</v>
      </c>
      <c r="R3799">
        <f>IFERROR(IF(I3799=1,VLOOKUP(F3799,Lookup!$A$2:$B$15,2,FALSE),0),0.5)</f>
        <v>0.5</v>
      </c>
      <c r="S3799">
        <f>IF(K3799=1,1,IFERROR(IF(H3799="pass",VLOOKUP(F3799,[1]Lookup!$D$2:$E$26,2,FALSE),0),1.6))</f>
        <v>0</v>
      </c>
      <c r="T3799" s="6">
        <v>0</v>
      </c>
      <c r="U3799" s="6">
        <f t="shared" si="59"/>
        <v>0.5</v>
      </c>
      <c r="V3799" t="s">
        <v>2781</v>
      </c>
    </row>
    <row r="3800" spans="1:22" hidden="1">
      <c r="A3800">
        <v>1869</v>
      </c>
      <c r="B3800" s="30">
        <v>2</v>
      </c>
      <c r="C3800" s="30" t="s">
        <v>6</v>
      </c>
      <c r="D3800" s="30" t="s">
        <v>30</v>
      </c>
      <c r="E3800" s="30">
        <v>11</v>
      </c>
      <c r="F3800" s="30">
        <v>89</v>
      </c>
      <c r="G3800" s="30" t="s">
        <v>4755</v>
      </c>
      <c r="H3800" s="30" t="s">
        <v>2866</v>
      </c>
      <c r="I3800" s="30">
        <v>0</v>
      </c>
      <c r="J3800" s="30">
        <v>1</v>
      </c>
      <c r="K3800" s="30">
        <v>0</v>
      </c>
      <c r="L3800" s="30">
        <v>0</v>
      </c>
      <c r="M3800" s="30" t="s">
        <v>2521</v>
      </c>
      <c r="N3800" s="30" t="s">
        <v>589</v>
      </c>
      <c r="O3800" s="22">
        <v>0</v>
      </c>
      <c r="P3800" s="22">
        <v>0</v>
      </c>
      <c r="Q3800" s="22">
        <v>0</v>
      </c>
      <c r="R3800">
        <f>IFERROR(IF(I3800=1,VLOOKUP(F3800,Lookup!$A$2:$B$15,2,FALSE),0),0.5)</f>
        <v>0</v>
      </c>
      <c r="S3800">
        <f>IF(K3800=1,1,IFERROR(IF(H3800="pass",VLOOKUP(F3800,[1]Lookup!$D$2:$E$26,2,FALSE),0),1.6))</f>
        <v>0</v>
      </c>
      <c r="T3800" s="6">
        <v>0</v>
      </c>
      <c r="U3800" s="6">
        <f t="shared" si="59"/>
        <v>0</v>
      </c>
      <c r="V3800" t="s">
        <v>176</v>
      </c>
    </row>
    <row r="3801" spans="1:22" hidden="1">
      <c r="A3801">
        <v>1870</v>
      </c>
      <c r="B3801" s="30">
        <v>2</v>
      </c>
      <c r="C3801" s="30" t="s">
        <v>6</v>
      </c>
      <c r="D3801" s="30" t="s">
        <v>30</v>
      </c>
      <c r="E3801" s="30">
        <v>1</v>
      </c>
      <c r="F3801" s="30">
        <v>99</v>
      </c>
      <c r="G3801" s="30" t="s">
        <v>4756</v>
      </c>
      <c r="H3801" s="30" t="s">
        <v>587</v>
      </c>
      <c r="I3801" s="30">
        <v>1</v>
      </c>
      <c r="J3801" s="30">
        <v>0</v>
      </c>
      <c r="K3801" s="30">
        <v>0</v>
      </c>
      <c r="L3801" s="30">
        <v>0</v>
      </c>
      <c r="M3801" s="30" t="s">
        <v>2514</v>
      </c>
      <c r="N3801" s="30" t="s">
        <v>589</v>
      </c>
      <c r="O3801" s="22">
        <v>0</v>
      </c>
      <c r="P3801" s="22">
        <v>1</v>
      </c>
      <c r="Q3801" s="22">
        <v>0</v>
      </c>
      <c r="R3801">
        <f>IFERROR(IF(I3801=1,VLOOKUP(F3801,Lookup!$A$2:$B$15,2,FALSE),0),0.5)</f>
        <v>3.3</v>
      </c>
      <c r="S3801">
        <f>IF(K3801=1,1,IFERROR(IF(H3801="pass",VLOOKUP(F3801,[1]Lookup!$D$2:$E$26,2,FALSE),0),1.6))</f>
        <v>0</v>
      </c>
      <c r="T3801" s="6">
        <v>0</v>
      </c>
      <c r="U3801" s="6">
        <f t="shared" si="59"/>
        <v>3.3</v>
      </c>
      <c r="V3801" t="s">
        <v>54</v>
      </c>
    </row>
    <row r="3802" spans="1:22" hidden="1">
      <c r="A3802">
        <v>1871</v>
      </c>
      <c r="B3802" s="30">
        <v>2</v>
      </c>
      <c r="C3802" s="30" t="s">
        <v>30</v>
      </c>
      <c r="D3802" s="30" t="s">
        <v>6</v>
      </c>
      <c r="E3802" s="30">
        <v>73</v>
      </c>
      <c r="F3802" s="30">
        <v>27</v>
      </c>
      <c r="G3802" s="30" t="s">
        <v>4757</v>
      </c>
      <c r="H3802" s="30" t="s">
        <v>2965</v>
      </c>
      <c r="I3802" s="30">
        <v>0</v>
      </c>
      <c r="J3802" s="30">
        <v>0</v>
      </c>
      <c r="K3802" s="30">
        <v>0</v>
      </c>
      <c r="L3802" s="30">
        <v>0</v>
      </c>
      <c r="M3802" s="30" t="s">
        <v>4731</v>
      </c>
      <c r="N3802" s="30" t="s">
        <v>589</v>
      </c>
      <c r="O3802" s="22">
        <v>0</v>
      </c>
      <c r="P3802" s="22">
        <v>0</v>
      </c>
      <c r="Q3802" s="22">
        <v>0</v>
      </c>
      <c r="R3802">
        <f>IFERROR(IF(I3802=1,VLOOKUP(F3802,Lookup!$A$2:$B$15,2,FALSE),0),0.5)</f>
        <v>0</v>
      </c>
      <c r="S3802">
        <f>IF(K3802=1,1,IFERROR(IF(H3802="pass",VLOOKUP(F3802,[1]Lookup!$D$2:$E$26,2,FALSE),0),1.6))</f>
        <v>0</v>
      </c>
      <c r="T3802" s="6">
        <v>0</v>
      </c>
      <c r="U3802" s="6">
        <f t="shared" si="59"/>
        <v>0</v>
      </c>
      <c r="V3802" t="s">
        <v>2795</v>
      </c>
    </row>
    <row r="3803" spans="1:22">
      <c r="A3803">
        <v>1872</v>
      </c>
      <c r="B3803" s="30">
        <v>2</v>
      </c>
      <c r="C3803" s="30" t="s">
        <v>30</v>
      </c>
      <c r="D3803" s="30" t="s">
        <v>6</v>
      </c>
      <c r="E3803" s="30">
        <v>80</v>
      </c>
      <c r="F3803" s="30">
        <v>20</v>
      </c>
      <c r="G3803" s="30" t="s">
        <v>4758</v>
      </c>
      <c r="H3803" s="30" t="s">
        <v>587</v>
      </c>
      <c r="I3803" s="30">
        <v>1</v>
      </c>
      <c r="J3803" s="30">
        <v>0</v>
      </c>
      <c r="K3803" s="30">
        <v>0</v>
      </c>
      <c r="L3803" s="30">
        <v>0</v>
      </c>
      <c r="M3803" s="30" t="s">
        <v>588</v>
      </c>
      <c r="N3803" s="30" t="s">
        <v>589</v>
      </c>
      <c r="O3803" s="22">
        <v>0</v>
      </c>
      <c r="P3803" s="22">
        <v>1</v>
      </c>
      <c r="Q3803" s="22">
        <v>0</v>
      </c>
      <c r="R3803">
        <f>IFERROR(IF(I3803=1,VLOOKUP(F3803,Lookup!$A$2:$B$15,2,FALSE),0),0.5)</f>
        <v>0.5</v>
      </c>
      <c r="S3803">
        <f>IF(K3803=1,1,IFERROR(IF(H3803="pass",VLOOKUP(F3803,[1]Lookup!$D$2:$E$26,2,FALSE),0),1.6))</f>
        <v>0</v>
      </c>
      <c r="T3803" s="6">
        <v>0</v>
      </c>
      <c r="U3803" s="6">
        <f t="shared" si="59"/>
        <v>0.5</v>
      </c>
      <c r="V3803" t="s">
        <v>74</v>
      </c>
    </row>
    <row r="3804" spans="1:22">
      <c r="A3804">
        <v>1873</v>
      </c>
      <c r="B3804" s="30">
        <v>2</v>
      </c>
      <c r="C3804" s="30" t="s">
        <v>30</v>
      </c>
      <c r="D3804" s="30" t="s">
        <v>6</v>
      </c>
      <c r="E3804" s="30">
        <v>69</v>
      </c>
      <c r="F3804" s="30">
        <v>31</v>
      </c>
      <c r="G3804" s="30" t="s">
        <v>4759</v>
      </c>
      <c r="H3804" s="30" t="s">
        <v>587</v>
      </c>
      <c r="I3804" s="30">
        <v>1</v>
      </c>
      <c r="J3804" s="30">
        <v>0</v>
      </c>
      <c r="K3804" s="30">
        <v>0</v>
      </c>
      <c r="L3804" s="30">
        <v>0</v>
      </c>
      <c r="M3804" s="30" t="s">
        <v>588</v>
      </c>
      <c r="N3804" s="30" t="s">
        <v>589</v>
      </c>
      <c r="O3804" s="22">
        <v>0</v>
      </c>
      <c r="P3804" s="22">
        <v>1</v>
      </c>
      <c r="Q3804" s="22">
        <v>0</v>
      </c>
      <c r="R3804">
        <f>IFERROR(IF(I3804=1,VLOOKUP(F3804,Lookup!$A$2:$B$15,2,FALSE),0),0.5)</f>
        <v>0.5</v>
      </c>
      <c r="S3804">
        <f>IF(K3804=1,1,IFERROR(IF(H3804="pass",VLOOKUP(F3804,[1]Lookup!$D$2:$E$26,2,FALSE),0),1.6))</f>
        <v>0</v>
      </c>
      <c r="T3804" s="6">
        <v>0</v>
      </c>
      <c r="U3804" s="6">
        <f t="shared" si="59"/>
        <v>0.5</v>
      </c>
      <c r="V3804" t="s">
        <v>74</v>
      </c>
    </row>
    <row r="3805" spans="1:22">
      <c r="A3805">
        <v>1875</v>
      </c>
      <c r="B3805" s="30">
        <v>2</v>
      </c>
      <c r="C3805" s="30" t="s">
        <v>30</v>
      </c>
      <c r="D3805" s="30" t="s">
        <v>6</v>
      </c>
      <c r="E3805" s="30">
        <v>60</v>
      </c>
      <c r="F3805" s="30">
        <v>40</v>
      </c>
      <c r="G3805" s="30" t="s">
        <v>4762</v>
      </c>
      <c r="H3805" s="30" t="s">
        <v>587</v>
      </c>
      <c r="I3805" s="30">
        <v>1</v>
      </c>
      <c r="J3805" s="30">
        <v>0</v>
      </c>
      <c r="K3805" s="30">
        <v>0</v>
      </c>
      <c r="L3805" s="30">
        <v>0</v>
      </c>
      <c r="M3805" s="30" t="s">
        <v>588</v>
      </c>
      <c r="N3805" s="30" t="s">
        <v>589</v>
      </c>
      <c r="O3805" s="22">
        <v>0</v>
      </c>
      <c r="P3805" s="22">
        <v>1</v>
      </c>
      <c r="Q3805" s="22">
        <v>0</v>
      </c>
      <c r="R3805">
        <f>IFERROR(IF(I3805=1,VLOOKUP(F3805,Lookup!$A$2:$B$15,2,FALSE),0),0.5)</f>
        <v>0.5</v>
      </c>
      <c r="S3805">
        <f>IF(K3805=1,1,IFERROR(IF(H3805="pass",VLOOKUP(F3805,[1]Lookup!$D$2:$E$26,2,FALSE),0),1.6))</f>
        <v>0</v>
      </c>
      <c r="T3805" s="6">
        <v>0</v>
      </c>
      <c r="U3805" s="6">
        <f t="shared" si="59"/>
        <v>0.5</v>
      </c>
      <c r="V3805" t="s">
        <v>74</v>
      </c>
    </row>
    <row r="3806" spans="1:22">
      <c r="A3806">
        <v>1877</v>
      </c>
      <c r="B3806" s="30">
        <v>2</v>
      </c>
      <c r="C3806" s="30" t="s">
        <v>30</v>
      </c>
      <c r="D3806" s="30" t="s">
        <v>6</v>
      </c>
      <c r="E3806" s="30">
        <v>41</v>
      </c>
      <c r="F3806" s="30">
        <v>59</v>
      </c>
      <c r="G3806" s="30" t="s">
        <v>4764</v>
      </c>
      <c r="H3806" s="30" t="s">
        <v>587</v>
      </c>
      <c r="I3806" s="30">
        <v>1</v>
      </c>
      <c r="J3806" s="30">
        <v>0</v>
      </c>
      <c r="K3806" s="30">
        <v>0</v>
      </c>
      <c r="L3806" s="30">
        <v>0</v>
      </c>
      <c r="M3806" s="30" t="s">
        <v>588</v>
      </c>
      <c r="N3806" s="30" t="s">
        <v>589</v>
      </c>
      <c r="O3806" s="22">
        <v>0</v>
      </c>
      <c r="P3806" s="22">
        <v>1</v>
      </c>
      <c r="Q3806" s="22">
        <v>0</v>
      </c>
      <c r="R3806">
        <f>IFERROR(IF(I3806=1,VLOOKUP(F3806,Lookup!$A$2:$B$15,2,FALSE),0),0.5)</f>
        <v>0.5</v>
      </c>
      <c r="S3806">
        <f>IF(K3806=1,1,IFERROR(IF(H3806="pass",VLOOKUP(F3806,[1]Lookup!$D$2:$E$26,2,FALSE),0),1.6))</f>
        <v>0</v>
      </c>
      <c r="T3806" s="6">
        <v>0</v>
      </c>
      <c r="U3806" s="6">
        <f t="shared" si="59"/>
        <v>0.5</v>
      </c>
      <c r="V3806" t="s">
        <v>74</v>
      </c>
    </row>
    <row r="3807" spans="1:22" hidden="1">
      <c r="A3807">
        <v>1879</v>
      </c>
      <c r="B3807" s="30">
        <v>2</v>
      </c>
      <c r="C3807" s="30" t="s">
        <v>30</v>
      </c>
      <c r="D3807" s="30" t="s">
        <v>6</v>
      </c>
      <c r="E3807" s="30">
        <v>14</v>
      </c>
      <c r="F3807" s="30">
        <v>86</v>
      </c>
      <c r="G3807" s="30" t="s">
        <v>4766</v>
      </c>
      <c r="H3807" s="30" t="s">
        <v>2866</v>
      </c>
      <c r="I3807" s="30">
        <v>0</v>
      </c>
      <c r="J3807" s="30">
        <v>1</v>
      </c>
      <c r="K3807" s="30">
        <v>0</v>
      </c>
      <c r="L3807" s="30">
        <v>0</v>
      </c>
      <c r="M3807" s="30" t="s">
        <v>4761</v>
      </c>
      <c r="N3807" s="30" t="s">
        <v>589</v>
      </c>
      <c r="O3807" s="22">
        <v>0</v>
      </c>
      <c r="P3807" s="22">
        <v>0</v>
      </c>
      <c r="Q3807" s="22">
        <v>0</v>
      </c>
      <c r="R3807">
        <f>IFERROR(IF(I3807=1,VLOOKUP(F3807,Lookup!$A$2:$B$15,2,FALSE),0),0.5)</f>
        <v>0</v>
      </c>
      <c r="S3807">
        <f>IF(K3807=1,1,IFERROR(IF(H3807="pass",VLOOKUP(F3807,[1]Lookup!$D$2:$E$26,2,FALSE),0),1.6))</f>
        <v>0</v>
      </c>
      <c r="T3807" s="6">
        <v>0</v>
      </c>
      <c r="U3807" s="6">
        <f t="shared" si="59"/>
        <v>0</v>
      </c>
      <c r="V3807" t="s">
        <v>2810</v>
      </c>
    </row>
    <row r="3808" spans="1:22">
      <c r="A3808">
        <v>1880</v>
      </c>
      <c r="B3808" s="30">
        <v>2</v>
      </c>
      <c r="C3808" s="30" t="s">
        <v>30</v>
      </c>
      <c r="D3808" s="30" t="s">
        <v>6</v>
      </c>
      <c r="E3808" s="30">
        <v>9</v>
      </c>
      <c r="F3808" s="30">
        <v>91</v>
      </c>
      <c r="G3808" s="30" t="s">
        <v>4767</v>
      </c>
      <c r="H3808" s="30" t="s">
        <v>587</v>
      </c>
      <c r="I3808" s="30">
        <v>1</v>
      </c>
      <c r="J3808" s="30">
        <v>0</v>
      </c>
      <c r="K3808" s="30">
        <v>0</v>
      </c>
      <c r="L3808" s="30">
        <v>0</v>
      </c>
      <c r="M3808" s="30" t="s">
        <v>588</v>
      </c>
      <c r="N3808" s="30" t="s">
        <v>589</v>
      </c>
      <c r="O3808" s="22">
        <v>0</v>
      </c>
      <c r="P3808" s="22">
        <v>1</v>
      </c>
      <c r="Q3808" s="22">
        <v>0</v>
      </c>
      <c r="R3808">
        <f>IFERROR(IF(I3808=1,VLOOKUP(F3808,Lookup!$A$2:$B$15,2,FALSE),0),0.5)</f>
        <v>0.8</v>
      </c>
      <c r="S3808">
        <f>IF(K3808=1,1,IFERROR(IF(H3808="pass",VLOOKUP(F3808,[1]Lookup!$D$2:$E$26,2,FALSE),0),1.6))</f>
        <v>0</v>
      </c>
      <c r="T3808" s="6">
        <v>0</v>
      </c>
      <c r="U3808" s="6">
        <f t="shared" si="59"/>
        <v>0.8</v>
      </c>
      <c r="V3808" t="s">
        <v>74</v>
      </c>
    </row>
    <row r="3809" spans="1:22" hidden="1">
      <c r="A3809">
        <v>1881</v>
      </c>
      <c r="B3809" s="30">
        <v>2</v>
      </c>
      <c r="C3809" s="30" t="s">
        <v>6</v>
      </c>
      <c r="D3809" s="30" t="s">
        <v>30</v>
      </c>
      <c r="E3809" s="30">
        <v>89</v>
      </c>
      <c r="F3809" s="30">
        <v>11</v>
      </c>
      <c r="G3809" s="30" t="s">
        <v>4768</v>
      </c>
      <c r="H3809" s="30" t="s">
        <v>587</v>
      </c>
      <c r="I3809" s="30">
        <v>1</v>
      </c>
      <c r="J3809" s="30">
        <v>0</v>
      </c>
      <c r="K3809" s="30">
        <v>0</v>
      </c>
      <c r="L3809" s="30">
        <v>0</v>
      </c>
      <c r="M3809" s="30" t="s">
        <v>2514</v>
      </c>
      <c r="N3809" s="30" t="s">
        <v>589</v>
      </c>
      <c r="O3809" s="22">
        <v>0</v>
      </c>
      <c r="P3809" s="22">
        <v>1</v>
      </c>
      <c r="Q3809" s="22">
        <v>0</v>
      </c>
      <c r="R3809">
        <f>IFERROR(IF(I3809=1,VLOOKUP(F3809,Lookup!$A$2:$B$15,2,FALSE),0),0.5)</f>
        <v>0.5</v>
      </c>
      <c r="S3809">
        <f>IF(K3809=1,1,IFERROR(IF(H3809="pass",VLOOKUP(F3809,[1]Lookup!$D$2:$E$26,2,FALSE),0),1.6))</f>
        <v>0</v>
      </c>
      <c r="T3809" s="6">
        <v>0</v>
      </c>
      <c r="U3809" s="6">
        <f t="shared" si="59"/>
        <v>0.5</v>
      </c>
      <c r="V3809" t="s">
        <v>54</v>
      </c>
    </row>
    <row r="3810" spans="1:22" hidden="1">
      <c r="A3810">
        <v>1883</v>
      </c>
      <c r="B3810" s="30">
        <v>2</v>
      </c>
      <c r="C3810" s="30" t="s">
        <v>6</v>
      </c>
      <c r="D3810" s="30" t="s">
        <v>30</v>
      </c>
      <c r="E3810" s="30">
        <v>80</v>
      </c>
      <c r="F3810" s="30">
        <v>20</v>
      </c>
      <c r="G3810" s="30" t="s">
        <v>4770</v>
      </c>
      <c r="H3810" s="30" t="s">
        <v>587</v>
      </c>
      <c r="I3810" s="30">
        <v>1</v>
      </c>
      <c r="J3810" s="30">
        <v>0</v>
      </c>
      <c r="K3810" s="30">
        <v>0</v>
      </c>
      <c r="L3810" s="30">
        <v>0</v>
      </c>
      <c r="M3810" s="30" t="s">
        <v>2514</v>
      </c>
      <c r="N3810" s="30" t="s">
        <v>589</v>
      </c>
      <c r="O3810" s="22">
        <v>0</v>
      </c>
      <c r="P3810" s="22">
        <v>1</v>
      </c>
      <c r="Q3810" s="22">
        <v>0</v>
      </c>
      <c r="R3810">
        <f>IFERROR(IF(I3810=1,VLOOKUP(F3810,Lookup!$A$2:$B$15,2,FALSE),0),0.5)</f>
        <v>0.5</v>
      </c>
      <c r="S3810">
        <f>IF(K3810=1,1,IFERROR(IF(H3810="pass",VLOOKUP(F3810,[1]Lookup!$D$2:$E$26,2,FALSE),0),1.6))</f>
        <v>0</v>
      </c>
      <c r="T3810" s="6">
        <v>0</v>
      </c>
      <c r="U3810" s="6">
        <f t="shared" si="59"/>
        <v>0.5</v>
      </c>
      <c r="V3810" t="s">
        <v>54</v>
      </c>
    </row>
    <row r="3811" spans="1:22" hidden="1">
      <c r="A3811">
        <v>1886</v>
      </c>
      <c r="B3811" s="30">
        <v>2</v>
      </c>
      <c r="C3811" s="30" t="s">
        <v>6</v>
      </c>
      <c r="D3811" s="30" t="s">
        <v>30</v>
      </c>
      <c r="E3811" s="30">
        <v>55</v>
      </c>
      <c r="F3811" s="30">
        <v>45</v>
      </c>
      <c r="G3811" s="30" t="s">
        <v>4773</v>
      </c>
      <c r="H3811" s="30" t="s">
        <v>587</v>
      </c>
      <c r="I3811" s="30">
        <v>1</v>
      </c>
      <c r="J3811" s="30">
        <v>0</v>
      </c>
      <c r="K3811" s="30">
        <v>0</v>
      </c>
      <c r="L3811" s="30">
        <v>0</v>
      </c>
      <c r="M3811" s="30" t="s">
        <v>2556</v>
      </c>
      <c r="N3811" s="30" t="s">
        <v>589</v>
      </c>
      <c r="O3811" s="22">
        <v>0</v>
      </c>
      <c r="P3811" s="22">
        <v>1</v>
      </c>
      <c r="Q3811" s="22">
        <v>0</v>
      </c>
      <c r="R3811">
        <f>IFERROR(IF(I3811=1,VLOOKUP(F3811,Lookup!$A$2:$B$15,2,FALSE),0),0.5)</f>
        <v>0.5</v>
      </c>
      <c r="S3811">
        <f>IF(K3811=1,1,IFERROR(IF(H3811="pass",VLOOKUP(F3811,[1]Lookup!$D$2:$E$26,2,FALSE),0),1.6))</f>
        <v>0</v>
      </c>
      <c r="T3811" s="6">
        <v>0</v>
      </c>
      <c r="U3811" s="6">
        <f t="shared" si="59"/>
        <v>0.5</v>
      </c>
      <c r="V3811" t="s">
        <v>392</v>
      </c>
    </row>
    <row r="3812" spans="1:22" hidden="1">
      <c r="A3812">
        <v>1888</v>
      </c>
      <c r="B3812" s="30">
        <v>2</v>
      </c>
      <c r="C3812" s="30" t="s">
        <v>6</v>
      </c>
      <c r="D3812" s="30" t="s">
        <v>30</v>
      </c>
      <c r="E3812" s="30">
        <v>47</v>
      </c>
      <c r="F3812" s="30">
        <v>53</v>
      </c>
      <c r="G3812" s="30" t="s">
        <v>4775</v>
      </c>
      <c r="H3812" s="30" t="s">
        <v>587</v>
      </c>
      <c r="I3812" s="30">
        <v>1</v>
      </c>
      <c r="J3812" s="30">
        <v>0</v>
      </c>
      <c r="K3812" s="30">
        <v>0</v>
      </c>
      <c r="L3812" s="30">
        <v>0</v>
      </c>
      <c r="M3812" s="30" t="s">
        <v>2514</v>
      </c>
      <c r="N3812" s="30" t="s">
        <v>589</v>
      </c>
      <c r="O3812" s="22">
        <v>0</v>
      </c>
      <c r="P3812" s="22">
        <v>1</v>
      </c>
      <c r="Q3812" s="22">
        <v>0</v>
      </c>
      <c r="R3812">
        <f>IFERROR(IF(I3812=1,VLOOKUP(F3812,Lookup!$A$2:$B$15,2,FALSE),0),0.5)</f>
        <v>0.5</v>
      </c>
      <c r="S3812">
        <f>IF(K3812=1,1,IFERROR(IF(H3812="pass",VLOOKUP(F3812,[1]Lookup!$D$2:$E$26,2,FALSE),0),1.6))</f>
        <v>0</v>
      </c>
      <c r="T3812" s="6">
        <v>0</v>
      </c>
      <c r="U3812" s="6">
        <f t="shared" si="59"/>
        <v>0.5</v>
      </c>
      <c r="V3812" t="s">
        <v>54</v>
      </c>
    </row>
    <row r="3813" spans="1:22">
      <c r="A3813">
        <v>1889</v>
      </c>
      <c r="B3813" s="30">
        <v>2</v>
      </c>
      <c r="C3813" s="30" t="s">
        <v>30</v>
      </c>
      <c r="D3813" s="30" t="s">
        <v>6</v>
      </c>
      <c r="E3813" s="30">
        <v>92</v>
      </c>
      <c r="F3813" s="30">
        <v>8</v>
      </c>
      <c r="G3813" s="30" t="s">
        <v>4776</v>
      </c>
      <c r="H3813" s="30" t="s">
        <v>587</v>
      </c>
      <c r="I3813" s="30">
        <v>1</v>
      </c>
      <c r="J3813" s="30">
        <v>0</v>
      </c>
      <c r="K3813" s="30">
        <v>0</v>
      </c>
      <c r="L3813" s="30">
        <v>0</v>
      </c>
      <c r="M3813" s="30" t="s">
        <v>588</v>
      </c>
      <c r="N3813" s="30" t="s">
        <v>589</v>
      </c>
      <c r="O3813" s="22">
        <v>0</v>
      </c>
      <c r="P3813" s="22">
        <v>1</v>
      </c>
      <c r="Q3813" s="22">
        <v>0</v>
      </c>
      <c r="R3813">
        <f>IFERROR(IF(I3813=1,VLOOKUP(F3813,Lookup!$A$2:$B$15,2,FALSE),0),0.5)</f>
        <v>0.5</v>
      </c>
      <c r="S3813">
        <f>IF(K3813=1,1,IFERROR(IF(H3813="pass",VLOOKUP(F3813,[1]Lookup!$D$2:$E$26,2,FALSE),0),1.6))</f>
        <v>0</v>
      </c>
      <c r="T3813" s="6">
        <v>0</v>
      </c>
      <c r="U3813" s="6">
        <f t="shared" si="59"/>
        <v>0.5</v>
      </c>
      <c r="V3813" t="s">
        <v>74</v>
      </c>
    </row>
    <row r="3814" spans="1:22">
      <c r="A3814">
        <v>1892</v>
      </c>
      <c r="B3814" s="30">
        <v>2</v>
      </c>
      <c r="C3814" s="30" t="s">
        <v>30</v>
      </c>
      <c r="D3814" s="30" t="s">
        <v>6</v>
      </c>
      <c r="E3814" s="30">
        <v>56</v>
      </c>
      <c r="F3814" s="30">
        <v>44</v>
      </c>
      <c r="G3814" s="30" t="s">
        <v>4779</v>
      </c>
      <c r="H3814" s="30" t="s">
        <v>587</v>
      </c>
      <c r="I3814" s="30">
        <v>1</v>
      </c>
      <c r="J3814" s="30">
        <v>0</v>
      </c>
      <c r="K3814" s="30">
        <v>0</v>
      </c>
      <c r="L3814" s="30">
        <v>0</v>
      </c>
      <c r="M3814" s="30" t="s">
        <v>588</v>
      </c>
      <c r="N3814" s="30" t="s">
        <v>589</v>
      </c>
      <c r="O3814" s="22">
        <v>0</v>
      </c>
      <c r="P3814" s="22">
        <v>1</v>
      </c>
      <c r="Q3814" s="22">
        <v>0</v>
      </c>
      <c r="R3814">
        <f>IFERROR(IF(I3814=1,VLOOKUP(F3814,Lookup!$A$2:$B$15,2,FALSE),0),0.5)</f>
        <v>0.5</v>
      </c>
      <c r="S3814">
        <f>IF(K3814=1,1,IFERROR(IF(H3814="pass",VLOOKUP(F3814,[1]Lookup!$D$2:$E$26,2,FALSE),0),1.6))</f>
        <v>0</v>
      </c>
      <c r="T3814" s="6">
        <v>0</v>
      </c>
      <c r="U3814" s="6">
        <f t="shared" si="59"/>
        <v>0.5</v>
      </c>
      <c r="V3814" t="s">
        <v>74</v>
      </c>
    </row>
    <row r="3815" spans="1:22">
      <c r="A3815">
        <v>1893</v>
      </c>
      <c r="B3815" s="30">
        <v>2</v>
      </c>
      <c r="C3815" s="30" t="s">
        <v>30</v>
      </c>
      <c r="D3815" s="30" t="s">
        <v>6</v>
      </c>
      <c r="E3815" s="30">
        <v>50</v>
      </c>
      <c r="F3815" s="30">
        <v>50</v>
      </c>
      <c r="G3815" s="30" t="s">
        <v>4780</v>
      </c>
      <c r="H3815" s="30" t="s">
        <v>587</v>
      </c>
      <c r="I3815" s="30">
        <v>1</v>
      </c>
      <c r="J3815" s="30">
        <v>0</v>
      </c>
      <c r="K3815" s="30">
        <v>0</v>
      </c>
      <c r="L3815" s="30">
        <v>0</v>
      </c>
      <c r="M3815" s="30" t="s">
        <v>588</v>
      </c>
      <c r="N3815" s="30" t="s">
        <v>589</v>
      </c>
      <c r="O3815" s="22">
        <v>0</v>
      </c>
      <c r="P3815" s="22">
        <v>1</v>
      </c>
      <c r="Q3815" s="22">
        <v>0</v>
      </c>
      <c r="R3815">
        <f>IFERROR(IF(I3815=1,VLOOKUP(F3815,Lookup!$A$2:$B$15,2,FALSE),0),0.5)</f>
        <v>0.5</v>
      </c>
      <c r="S3815">
        <f>IF(K3815=1,1,IFERROR(IF(H3815="pass",VLOOKUP(F3815,[1]Lookup!$D$2:$E$26,2,FALSE),0),1.6))</f>
        <v>0</v>
      </c>
      <c r="T3815" s="6">
        <v>0</v>
      </c>
      <c r="U3815" s="6">
        <f t="shared" si="59"/>
        <v>0.5</v>
      </c>
      <c r="V3815" t="s">
        <v>74</v>
      </c>
    </row>
    <row r="3816" spans="1:22">
      <c r="A3816">
        <v>1897</v>
      </c>
      <c r="B3816" s="30">
        <v>2</v>
      </c>
      <c r="C3816" s="30" t="s">
        <v>30</v>
      </c>
      <c r="D3816" s="30" t="s">
        <v>6</v>
      </c>
      <c r="E3816" s="30">
        <v>31</v>
      </c>
      <c r="F3816" s="30">
        <v>69</v>
      </c>
      <c r="G3816" s="30" t="s">
        <v>4784</v>
      </c>
      <c r="H3816" s="30" t="s">
        <v>587</v>
      </c>
      <c r="I3816" s="30">
        <v>1</v>
      </c>
      <c r="J3816" s="30">
        <v>0</v>
      </c>
      <c r="K3816" s="30">
        <v>0</v>
      </c>
      <c r="L3816" s="30">
        <v>0</v>
      </c>
      <c r="M3816" s="30" t="s">
        <v>588</v>
      </c>
      <c r="N3816" s="30" t="s">
        <v>589</v>
      </c>
      <c r="O3816" s="22">
        <v>0</v>
      </c>
      <c r="P3816" s="22">
        <v>1</v>
      </c>
      <c r="Q3816" s="22">
        <v>0</v>
      </c>
      <c r="R3816">
        <f>IFERROR(IF(I3816=1,VLOOKUP(F3816,Lookup!$A$2:$B$15,2,FALSE),0),0.5)</f>
        <v>0.5</v>
      </c>
      <c r="S3816">
        <f>IF(K3816=1,1,IFERROR(IF(H3816="pass",VLOOKUP(F3816,[1]Lookup!$D$2:$E$26,2,FALSE),0),1.6))</f>
        <v>0</v>
      </c>
      <c r="T3816" s="6">
        <v>0</v>
      </c>
      <c r="U3816" s="6">
        <f t="shared" si="59"/>
        <v>0.5</v>
      </c>
      <c r="V3816" t="s">
        <v>74</v>
      </c>
    </row>
    <row r="3817" spans="1:22" hidden="1">
      <c r="A3817">
        <v>1899</v>
      </c>
      <c r="B3817" s="30">
        <v>2</v>
      </c>
      <c r="C3817" s="30" t="s">
        <v>6</v>
      </c>
      <c r="D3817" s="30" t="s">
        <v>30</v>
      </c>
      <c r="E3817" s="30">
        <v>66</v>
      </c>
      <c r="F3817" s="30">
        <v>34</v>
      </c>
      <c r="G3817" s="30" t="s">
        <v>4786</v>
      </c>
      <c r="H3817" s="30" t="s">
        <v>2866</v>
      </c>
      <c r="I3817" s="30">
        <v>0</v>
      </c>
      <c r="J3817" s="30">
        <v>1</v>
      </c>
      <c r="K3817" s="30">
        <v>0</v>
      </c>
      <c r="L3817" s="30">
        <v>0</v>
      </c>
      <c r="M3817" s="30" t="s">
        <v>2514</v>
      </c>
      <c r="N3817" s="30" t="s">
        <v>589</v>
      </c>
      <c r="O3817" s="22">
        <v>0</v>
      </c>
      <c r="P3817" s="22">
        <v>0</v>
      </c>
      <c r="Q3817" s="22">
        <v>0</v>
      </c>
      <c r="R3817">
        <f>IFERROR(IF(I3817=1,VLOOKUP(F3817,Lookup!$A$2:$B$15,2,FALSE),0),0.5)</f>
        <v>0</v>
      </c>
      <c r="S3817">
        <f>IF(K3817=1,1,IFERROR(IF(H3817="pass",VLOOKUP(F3817,[1]Lookup!$D$2:$E$26,2,FALSE),0),1.6))</f>
        <v>0</v>
      </c>
      <c r="T3817" s="6">
        <v>0</v>
      </c>
      <c r="U3817" s="6">
        <f t="shared" si="59"/>
        <v>0</v>
      </c>
      <c r="V3817" t="s">
        <v>54</v>
      </c>
    </row>
    <row r="3818" spans="1:22">
      <c r="A3818">
        <v>1904</v>
      </c>
      <c r="B3818" s="30">
        <v>2</v>
      </c>
      <c r="C3818" s="30" t="s">
        <v>30</v>
      </c>
      <c r="D3818" s="30" t="s">
        <v>6</v>
      </c>
      <c r="E3818" s="30">
        <v>60</v>
      </c>
      <c r="F3818" s="30">
        <v>40</v>
      </c>
      <c r="G3818" s="30" t="s">
        <v>4791</v>
      </c>
      <c r="H3818" s="30" t="s">
        <v>587</v>
      </c>
      <c r="I3818" s="30">
        <v>1</v>
      </c>
      <c r="J3818" s="30">
        <v>0</v>
      </c>
      <c r="K3818" s="30">
        <v>0</v>
      </c>
      <c r="L3818" s="30">
        <v>0</v>
      </c>
      <c r="M3818" s="30" t="s">
        <v>588</v>
      </c>
      <c r="N3818" s="30" t="s">
        <v>589</v>
      </c>
      <c r="O3818" s="22">
        <v>0</v>
      </c>
      <c r="P3818" s="22">
        <v>1</v>
      </c>
      <c r="Q3818" s="22">
        <v>0</v>
      </c>
      <c r="R3818">
        <f>IFERROR(IF(I3818=1,VLOOKUP(F3818,Lookup!$A$2:$B$15,2,FALSE),0),0.5)</f>
        <v>0.5</v>
      </c>
      <c r="S3818">
        <f>IF(K3818=1,1,IFERROR(IF(H3818="pass",VLOOKUP(F3818,[1]Lookup!$D$2:$E$26,2,FALSE),0),1.6))</f>
        <v>0</v>
      </c>
      <c r="T3818" s="6">
        <v>0</v>
      </c>
      <c r="U3818" s="6">
        <f t="shared" si="59"/>
        <v>0.5</v>
      </c>
      <c r="V3818" t="s">
        <v>74</v>
      </c>
    </row>
    <row r="3819" spans="1:22" hidden="1">
      <c r="A3819">
        <v>1905</v>
      </c>
      <c r="B3819" s="30">
        <v>2</v>
      </c>
      <c r="C3819" s="30" t="s">
        <v>6</v>
      </c>
      <c r="D3819" s="30" t="s">
        <v>30</v>
      </c>
      <c r="E3819" s="30">
        <v>75</v>
      </c>
      <c r="F3819" s="30">
        <v>25</v>
      </c>
      <c r="G3819" s="30" t="s">
        <v>4792</v>
      </c>
      <c r="H3819" s="30" t="s">
        <v>587</v>
      </c>
      <c r="I3819" s="30">
        <v>1</v>
      </c>
      <c r="J3819" s="30">
        <v>0</v>
      </c>
      <c r="K3819" s="30">
        <v>0</v>
      </c>
      <c r="L3819" s="30">
        <v>0</v>
      </c>
      <c r="M3819" s="30" t="s">
        <v>2546</v>
      </c>
      <c r="N3819" s="30" t="s">
        <v>589</v>
      </c>
      <c r="O3819" s="22">
        <v>0</v>
      </c>
      <c r="P3819" s="22">
        <v>1</v>
      </c>
      <c r="Q3819" s="22">
        <v>0</v>
      </c>
      <c r="R3819">
        <f>IFERROR(IF(I3819=1,VLOOKUP(F3819,Lookup!$A$2:$B$15,2,FALSE),0),0.5)</f>
        <v>0.5</v>
      </c>
      <c r="S3819">
        <f>IF(K3819=1,1,IFERROR(IF(H3819="pass",VLOOKUP(F3819,[1]Lookup!$D$2:$E$26,2,FALSE),0),1.6))</f>
        <v>0</v>
      </c>
      <c r="T3819" s="6">
        <v>0</v>
      </c>
      <c r="U3819" s="6">
        <f t="shared" si="59"/>
        <v>0.5</v>
      </c>
      <c r="V3819" t="s">
        <v>395</v>
      </c>
    </row>
    <row r="3820" spans="1:22">
      <c r="A3820">
        <v>1908</v>
      </c>
      <c r="B3820" s="30">
        <v>2</v>
      </c>
      <c r="C3820" s="30" t="s">
        <v>30</v>
      </c>
      <c r="D3820" s="30" t="s">
        <v>6</v>
      </c>
      <c r="E3820" s="30">
        <v>82</v>
      </c>
      <c r="F3820" s="30">
        <v>18</v>
      </c>
      <c r="G3820" s="30" t="s">
        <v>4795</v>
      </c>
      <c r="H3820" s="30" t="s">
        <v>587</v>
      </c>
      <c r="I3820" s="30">
        <v>1</v>
      </c>
      <c r="J3820" s="30">
        <v>0</v>
      </c>
      <c r="K3820" s="30">
        <v>0</v>
      </c>
      <c r="L3820" s="30">
        <v>0</v>
      </c>
      <c r="M3820" s="30" t="s">
        <v>588</v>
      </c>
      <c r="N3820" s="30" t="s">
        <v>589</v>
      </c>
      <c r="O3820" s="22">
        <v>0</v>
      </c>
      <c r="P3820" s="22">
        <v>1</v>
      </c>
      <c r="Q3820" s="22">
        <v>0</v>
      </c>
      <c r="R3820">
        <f>IFERROR(IF(I3820=1,VLOOKUP(F3820,Lookup!$A$2:$B$15,2,FALSE),0),0.5)</f>
        <v>0.5</v>
      </c>
      <c r="S3820">
        <f>IF(K3820=1,1,IFERROR(IF(H3820="pass",VLOOKUP(F3820,[1]Lookup!$D$2:$E$26,2,FALSE),0),1.6))</f>
        <v>0</v>
      </c>
      <c r="T3820" s="6">
        <v>0</v>
      </c>
      <c r="U3820" s="6">
        <f t="shared" si="59"/>
        <v>0.5</v>
      </c>
      <c r="V3820" t="s">
        <v>74</v>
      </c>
    </row>
    <row r="3821" spans="1:22">
      <c r="A3821">
        <v>1909</v>
      </c>
      <c r="B3821" s="30">
        <v>2</v>
      </c>
      <c r="C3821" s="30" t="s">
        <v>30</v>
      </c>
      <c r="D3821" s="30" t="s">
        <v>6</v>
      </c>
      <c r="E3821" s="30">
        <v>79</v>
      </c>
      <c r="F3821" s="30">
        <v>21</v>
      </c>
      <c r="G3821" s="30" t="s">
        <v>4796</v>
      </c>
      <c r="H3821" s="30" t="s">
        <v>587</v>
      </c>
      <c r="I3821" s="30">
        <v>1</v>
      </c>
      <c r="J3821" s="30">
        <v>0</v>
      </c>
      <c r="K3821" s="30">
        <v>0</v>
      </c>
      <c r="L3821" s="30">
        <v>0</v>
      </c>
      <c r="M3821" s="30" t="s">
        <v>588</v>
      </c>
      <c r="N3821" s="30" t="s">
        <v>589</v>
      </c>
      <c r="O3821" s="22">
        <v>0</v>
      </c>
      <c r="P3821" s="22">
        <v>1</v>
      </c>
      <c r="Q3821" s="22">
        <v>0</v>
      </c>
      <c r="R3821">
        <f>IFERROR(IF(I3821=1,VLOOKUP(F3821,Lookup!$A$2:$B$15,2,FALSE),0),0.5)</f>
        <v>0.5</v>
      </c>
      <c r="S3821">
        <f>IF(K3821=1,1,IFERROR(IF(H3821="pass",VLOOKUP(F3821,[1]Lookup!$D$2:$E$26,2,FALSE),0),1.6))</f>
        <v>0</v>
      </c>
      <c r="T3821" s="6">
        <v>0</v>
      </c>
      <c r="U3821" s="6">
        <f t="shared" si="59"/>
        <v>0.5</v>
      </c>
      <c r="V3821" t="s">
        <v>74</v>
      </c>
    </row>
    <row r="3822" spans="1:22" hidden="1">
      <c r="A3822">
        <v>1910</v>
      </c>
      <c r="B3822" s="30">
        <v>2</v>
      </c>
      <c r="C3822" s="30" t="s">
        <v>30</v>
      </c>
      <c r="D3822" s="30" t="s">
        <v>6</v>
      </c>
      <c r="E3822" s="30">
        <v>73</v>
      </c>
      <c r="F3822" s="30">
        <v>27</v>
      </c>
      <c r="G3822" s="30" t="s">
        <v>4797</v>
      </c>
      <c r="H3822" s="30" t="s">
        <v>587</v>
      </c>
      <c r="I3822" s="30">
        <v>1</v>
      </c>
      <c r="J3822" s="30">
        <v>0</v>
      </c>
      <c r="K3822" s="30">
        <v>0</v>
      </c>
      <c r="L3822" s="30">
        <v>0</v>
      </c>
      <c r="M3822" s="30" t="s">
        <v>4731</v>
      </c>
      <c r="N3822" s="30" t="s">
        <v>589</v>
      </c>
      <c r="O3822" s="22">
        <v>0</v>
      </c>
      <c r="P3822" s="22">
        <v>1</v>
      </c>
      <c r="Q3822" s="22">
        <v>0</v>
      </c>
      <c r="R3822">
        <f>IFERROR(IF(I3822=1,VLOOKUP(F3822,Lookup!$A$2:$B$15,2,FALSE),0),0.5)</f>
        <v>0.5</v>
      </c>
      <c r="S3822">
        <f>IF(K3822=1,1,IFERROR(IF(H3822="pass",VLOOKUP(F3822,[1]Lookup!$D$2:$E$26,2,FALSE),0),1.6))</f>
        <v>0</v>
      </c>
      <c r="T3822" s="6">
        <v>0</v>
      </c>
      <c r="U3822" s="6">
        <f t="shared" si="59"/>
        <v>0.5</v>
      </c>
      <c r="V3822" t="s">
        <v>2795</v>
      </c>
    </row>
    <row r="3823" spans="1:22" hidden="1">
      <c r="A3823">
        <v>1912</v>
      </c>
      <c r="B3823" s="30">
        <v>2</v>
      </c>
      <c r="C3823" s="30" t="s">
        <v>30</v>
      </c>
      <c r="D3823" s="30" t="s">
        <v>6</v>
      </c>
      <c r="E3823" s="30">
        <v>71</v>
      </c>
      <c r="F3823" s="30">
        <v>29</v>
      </c>
      <c r="G3823" s="30" t="s">
        <v>4799</v>
      </c>
      <c r="H3823" s="30" t="s">
        <v>587</v>
      </c>
      <c r="I3823" s="30">
        <v>0</v>
      </c>
      <c r="J3823" s="30">
        <v>1</v>
      </c>
      <c r="K3823" s="30">
        <v>0</v>
      </c>
      <c r="L3823" s="30">
        <v>0</v>
      </c>
      <c r="M3823" s="30" t="s">
        <v>4731</v>
      </c>
      <c r="N3823" s="30" t="s">
        <v>589</v>
      </c>
      <c r="O3823" s="22">
        <v>0</v>
      </c>
      <c r="P3823" s="22">
        <v>0</v>
      </c>
      <c r="Q3823" s="22">
        <v>0</v>
      </c>
      <c r="R3823">
        <f>IFERROR(IF(I3823=1,VLOOKUP(F3823,Lookup!$A$2:$B$15,2,FALSE),0),0.5)</f>
        <v>0</v>
      </c>
      <c r="S3823">
        <f>IF(K3823=1,1,IFERROR(IF(H3823="pass",VLOOKUP(F3823,[1]Lookup!$D$2:$E$26,2,FALSE),0),1.6))</f>
        <v>0</v>
      </c>
      <c r="T3823" s="6">
        <v>0</v>
      </c>
      <c r="U3823" s="6">
        <f t="shared" si="59"/>
        <v>0</v>
      </c>
      <c r="V3823" t="s">
        <v>2795</v>
      </c>
    </row>
    <row r="3824" spans="1:22">
      <c r="A3824">
        <v>1914</v>
      </c>
      <c r="B3824" s="30">
        <v>2</v>
      </c>
      <c r="C3824" s="30" t="s">
        <v>30</v>
      </c>
      <c r="D3824" s="30" t="s">
        <v>6</v>
      </c>
      <c r="E3824" s="30">
        <v>37</v>
      </c>
      <c r="F3824" s="30">
        <v>63</v>
      </c>
      <c r="G3824" s="30" t="s">
        <v>4801</v>
      </c>
      <c r="H3824" s="30" t="s">
        <v>587</v>
      </c>
      <c r="I3824" s="30">
        <v>1</v>
      </c>
      <c r="J3824" s="30">
        <v>0</v>
      </c>
      <c r="K3824" s="30">
        <v>0</v>
      </c>
      <c r="L3824" s="30">
        <v>0</v>
      </c>
      <c r="M3824" s="30" t="s">
        <v>588</v>
      </c>
      <c r="N3824" s="30" t="s">
        <v>589</v>
      </c>
      <c r="O3824" s="22">
        <v>0</v>
      </c>
      <c r="P3824" s="22">
        <v>1</v>
      </c>
      <c r="Q3824" s="22">
        <v>0</v>
      </c>
      <c r="R3824">
        <f>IFERROR(IF(I3824=1,VLOOKUP(F3824,Lookup!$A$2:$B$15,2,FALSE),0),0.5)</f>
        <v>0.5</v>
      </c>
      <c r="S3824">
        <f>IF(K3824=1,1,IFERROR(IF(H3824="pass",VLOOKUP(F3824,[1]Lookup!$D$2:$E$26,2,FALSE),0),1.6))</f>
        <v>0</v>
      </c>
      <c r="T3824" s="6">
        <v>0</v>
      </c>
      <c r="U3824" s="6">
        <f t="shared" si="59"/>
        <v>0.5</v>
      </c>
      <c r="V3824" t="s">
        <v>74</v>
      </c>
    </row>
    <row r="3825" spans="1:22" hidden="1">
      <c r="A3825">
        <v>1917</v>
      </c>
      <c r="B3825" s="30">
        <v>2</v>
      </c>
      <c r="C3825" s="30" t="s">
        <v>6</v>
      </c>
      <c r="D3825" s="30" t="s">
        <v>30</v>
      </c>
      <c r="E3825" s="30">
        <v>70</v>
      </c>
      <c r="F3825" s="30">
        <v>30</v>
      </c>
      <c r="G3825" s="30" t="s">
        <v>4804</v>
      </c>
      <c r="H3825" s="30" t="s">
        <v>587</v>
      </c>
      <c r="I3825" s="30">
        <v>1</v>
      </c>
      <c r="J3825" s="30">
        <v>0</v>
      </c>
      <c r="K3825" s="30">
        <v>0</v>
      </c>
      <c r="L3825" s="30">
        <v>0</v>
      </c>
      <c r="M3825" s="30" t="s">
        <v>2514</v>
      </c>
      <c r="N3825" s="30" t="s">
        <v>589</v>
      </c>
      <c r="O3825" s="22">
        <v>0</v>
      </c>
      <c r="P3825" s="22">
        <v>1</v>
      </c>
      <c r="Q3825" s="22">
        <v>0</v>
      </c>
      <c r="R3825">
        <f>IFERROR(IF(I3825=1,VLOOKUP(F3825,Lookup!$A$2:$B$15,2,FALSE),0),0.5)</f>
        <v>0.5</v>
      </c>
      <c r="S3825">
        <f>IF(K3825=1,1,IFERROR(IF(H3825="pass",VLOOKUP(F3825,[1]Lookup!$D$2:$E$26,2,FALSE),0),1.6))</f>
        <v>0</v>
      </c>
      <c r="T3825" s="6">
        <v>0</v>
      </c>
      <c r="U3825" s="6">
        <f t="shared" si="59"/>
        <v>0.5</v>
      </c>
      <c r="V3825" t="s">
        <v>54</v>
      </c>
    </row>
    <row r="3826" spans="1:22">
      <c r="A3826">
        <v>1920</v>
      </c>
      <c r="B3826" s="30">
        <v>2</v>
      </c>
      <c r="C3826" s="30" t="s">
        <v>30</v>
      </c>
      <c r="D3826" s="30" t="s">
        <v>6</v>
      </c>
      <c r="E3826" s="30">
        <v>68</v>
      </c>
      <c r="F3826" s="30">
        <v>32</v>
      </c>
      <c r="G3826" s="30" t="s">
        <v>4807</v>
      </c>
      <c r="H3826" s="30" t="s">
        <v>2866</v>
      </c>
      <c r="I3826" s="30">
        <v>1</v>
      </c>
      <c r="J3826" s="30">
        <v>0</v>
      </c>
      <c r="K3826" s="30">
        <v>0</v>
      </c>
      <c r="L3826" s="30">
        <v>0</v>
      </c>
      <c r="M3826" s="30" t="s">
        <v>588</v>
      </c>
      <c r="N3826" s="30" t="s">
        <v>589</v>
      </c>
      <c r="O3826" s="22">
        <v>0</v>
      </c>
      <c r="P3826" s="22">
        <v>1</v>
      </c>
      <c r="Q3826" s="22">
        <v>0</v>
      </c>
      <c r="R3826">
        <f>IFERROR(IF(I3826=1,VLOOKUP(F3826,Lookup!$A$2:$B$15,2,FALSE),0),0.5)</f>
        <v>0.5</v>
      </c>
      <c r="S3826">
        <f>IF(K3826=1,1,IFERROR(IF(H3826="pass",VLOOKUP(F3826,[1]Lookup!$D$2:$E$26,2,FALSE),0),1.6))</f>
        <v>0</v>
      </c>
      <c r="T3826" s="6">
        <v>0</v>
      </c>
      <c r="U3826" s="6">
        <f t="shared" si="59"/>
        <v>0.5</v>
      </c>
      <c r="V3826" t="s">
        <v>74</v>
      </c>
    </row>
    <row r="3827" spans="1:22" hidden="1">
      <c r="A3827">
        <v>1925</v>
      </c>
      <c r="B3827" s="30">
        <v>2</v>
      </c>
      <c r="C3827" s="30" t="s">
        <v>30</v>
      </c>
      <c r="D3827" s="30" t="s">
        <v>6</v>
      </c>
      <c r="E3827" s="30">
        <v>41</v>
      </c>
      <c r="F3827" s="30">
        <v>59</v>
      </c>
      <c r="G3827" s="30" t="s">
        <v>4812</v>
      </c>
      <c r="H3827" s="30" t="s">
        <v>587</v>
      </c>
      <c r="I3827" s="30">
        <v>1</v>
      </c>
      <c r="J3827" s="30">
        <v>0</v>
      </c>
      <c r="K3827" s="30">
        <v>0</v>
      </c>
      <c r="L3827" s="30">
        <v>0</v>
      </c>
      <c r="M3827" s="30" t="s">
        <v>614</v>
      </c>
      <c r="N3827" s="30" t="s">
        <v>589</v>
      </c>
      <c r="O3827" s="22">
        <v>0</v>
      </c>
      <c r="P3827" s="22">
        <v>1</v>
      </c>
      <c r="Q3827" s="22">
        <v>0</v>
      </c>
      <c r="R3827">
        <f>IFERROR(IF(I3827=1,VLOOKUP(F3827,Lookup!$A$2:$B$15,2,FALSE),0),0.5)</f>
        <v>0.5</v>
      </c>
      <c r="S3827">
        <f>IF(K3827=1,1,IFERROR(IF(H3827="pass",VLOOKUP(F3827,[1]Lookup!$D$2:$E$26,2,FALSE),0),1.6))</f>
        <v>0</v>
      </c>
      <c r="T3827" s="6">
        <v>0</v>
      </c>
      <c r="U3827" s="6">
        <f t="shared" si="59"/>
        <v>0.5</v>
      </c>
      <c r="V3827" t="s">
        <v>116</v>
      </c>
    </row>
    <row r="3828" spans="1:22">
      <c r="A3828">
        <v>1927</v>
      </c>
      <c r="B3828" s="30">
        <v>2</v>
      </c>
      <c r="C3828" s="30" t="s">
        <v>30</v>
      </c>
      <c r="D3828" s="30" t="s">
        <v>6</v>
      </c>
      <c r="E3828" s="30">
        <v>26</v>
      </c>
      <c r="F3828" s="30">
        <v>74</v>
      </c>
      <c r="G3828" s="30" t="s">
        <v>4814</v>
      </c>
      <c r="H3828" s="30" t="s">
        <v>587</v>
      </c>
      <c r="I3828" s="30">
        <v>1</v>
      </c>
      <c r="J3828" s="30">
        <v>0</v>
      </c>
      <c r="K3828" s="30">
        <v>0</v>
      </c>
      <c r="L3828" s="30">
        <v>0</v>
      </c>
      <c r="M3828" s="30" t="s">
        <v>588</v>
      </c>
      <c r="N3828" s="30" t="s">
        <v>589</v>
      </c>
      <c r="O3828" s="22">
        <v>0</v>
      </c>
      <c r="P3828" s="22">
        <v>1</v>
      </c>
      <c r="Q3828" s="22">
        <v>0</v>
      </c>
      <c r="R3828">
        <f>IFERROR(IF(I3828=1,VLOOKUP(F3828,Lookup!$A$2:$B$15,2,FALSE),0),0.5)</f>
        <v>0.5</v>
      </c>
      <c r="S3828">
        <f>IF(K3828=1,1,IFERROR(IF(H3828="pass",VLOOKUP(F3828,[1]Lookup!$D$2:$E$26,2,FALSE),0),1.6))</f>
        <v>0</v>
      </c>
      <c r="T3828" s="6">
        <v>0</v>
      </c>
      <c r="U3828" s="6">
        <f t="shared" si="59"/>
        <v>0.5</v>
      </c>
      <c r="V3828" t="s">
        <v>74</v>
      </c>
    </row>
    <row r="3829" spans="1:22">
      <c r="A3829">
        <v>1928</v>
      </c>
      <c r="B3829" s="30">
        <v>2</v>
      </c>
      <c r="C3829" s="30" t="s">
        <v>30</v>
      </c>
      <c r="D3829" s="30" t="s">
        <v>6</v>
      </c>
      <c r="E3829" s="30">
        <v>18</v>
      </c>
      <c r="F3829" s="30">
        <v>82</v>
      </c>
      <c r="G3829" s="30" t="s">
        <v>4815</v>
      </c>
      <c r="H3829" s="30" t="s">
        <v>587</v>
      </c>
      <c r="I3829" s="30">
        <v>1</v>
      </c>
      <c r="J3829" s="30">
        <v>0</v>
      </c>
      <c r="K3829" s="30">
        <v>0</v>
      </c>
      <c r="L3829" s="30">
        <v>0</v>
      </c>
      <c r="M3829" s="30" t="s">
        <v>588</v>
      </c>
      <c r="N3829" s="30" t="s">
        <v>589</v>
      </c>
      <c r="O3829" s="22">
        <v>0</v>
      </c>
      <c r="P3829" s="22">
        <v>1</v>
      </c>
      <c r="Q3829" s="22">
        <v>0</v>
      </c>
      <c r="R3829">
        <f>IFERROR(IF(I3829=1,VLOOKUP(F3829,Lookup!$A$2:$B$15,2,FALSE),0),0.5)</f>
        <v>0.5</v>
      </c>
      <c r="S3829">
        <f>IF(K3829=1,1,IFERROR(IF(H3829="pass",VLOOKUP(F3829,[1]Lookup!$D$2:$E$26,2,FALSE),0),1.6))</f>
        <v>0</v>
      </c>
      <c r="T3829" s="6">
        <v>0</v>
      </c>
      <c r="U3829" s="6">
        <f t="shared" si="59"/>
        <v>0.5</v>
      </c>
      <c r="V3829" t="s">
        <v>74</v>
      </c>
    </row>
    <row r="3830" spans="1:22">
      <c r="A3830">
        <v>1931</v>
      </c>
      <c r="B3830" s="30">
        <v>2</v>
      </c>
      <c r="C3830" s="30" t="s">
        <v>30</v>
      </c>
      <c r="D3830" s="30" t="s">
        <v>6</v>
      </c>
      <c r="E3830" s="30">
        <v>5</v>
      </c>
      <c r="F3830" s="30">
        <v>95</v>
      </c>
      <c r="G3830" s="30" t="s">
        <v>4818</v>
      </c>
      <c r="H3830" s="30" t="s">
        <v>587</v>
      </c>
      <c r="I3830" s="30">
        <v>1</v>
      </c>
      <c r="J3830" s="30">
        <v>0</v>
      </c>
      <c r="K3830" s="30">
        <v>0</v>
      </c>
      <c r="L3830" s="30">
        <v>0</v>
      </c>
      <c r="M3830" s="30" t="s">
        <v>588</v>
      </c>
      <c r="N3830" s="30" t="s">
        <v>589</v>
      </c>
      <c r="O3830" s="22">
        <v>0</v>
      </c>
      <c r="P3830" s="22">
        <v>1</v>
      </c>
      <c r="Q3830" s="22">
        <v>0</v>
      </c>
      <c r="R3830">
        <f>IFERROR(IF(I3830=1,VLOOKUP(F3830,Lookup!$A$2:$B$15,2,FALSE),0),0.5)</f>
        <v>1.4</v>
      </c>
      <c r="S3830">
        <f>IF(K3830=1,1,IFERROR(IF(H3830="pass",VLOOKUP(F3830,[1]Lookup!$D$2:$E$26,2,FALSE),0),1.6))</f>
        <v>0</v>
      </c>
      <c r="T3830" s="6">
        <v>0</v>
      </c>
      <c r="U3830" s="6">
        <f t="shared" si="59"/>
        <v>1.4</v>
      </c>
      <c r="V3830" t="s">
        <v>74</v>
      </c>
    </row>
    <row r="3831" spans="1:22">
      <c r="A3831">
        <v>1932</v>
      </c>
      <c r="B3831" s="30">
        <v>2</v>
      </c>
      <c r="C3831" s="30" t="s">
        <v>30</v>
      </c>
      <c r="D3831" s="30" t="s">
        <v>6</v>
      </c>
      <c r="E3831" s="30">
        <v>1</v>
      </c>
      <c r="F3831" s="30">
        <v>99</v>
      </c>
      <c r="G3831" s="30" t="s">
        <v>4819</v>
      </c>
      <c r="H3831" s="30" t="s">
        <v>587</v>
      </c>
      <c r="I3831" s="30">
        <v>1</v>
      </c>
      <c r="J3831" s="30">
        <v>0</v>
      </c>
      <c r="K3831" s="30">
        <v>0</v>
      </c>
      <c r="L3831" s="30">
        <v>0</v>
      </c>
      <c r="M3831" s="30" t="s">
        <v>588</v>
      </c>
      <c r="N3831" s="30" t="s">
        <v>589</v>
      </c>
      <c r="O3831" s="22">
        <v>0</v>
      </c>
      <c r="P3831" s="22">
        <v>1</v>
      </c>
      <c r="Q3831" s="22">
        <v>0</v>
      </c>
      <c r="R3831">
        <f>IFERROR(IF(I3831=1,VLOOKUP(F3831,Lookup!$A$2:$B$15,2,FALSE),0),0.5)</f>
        <v>3.3</v>
      </c>
      <c r="S3831">
        <f>IF(K3831=1,1,IFERROR(IF(H3831="pass",VLOOKUP(F3831,[1]Lookup!$D$2:$E$26,2,FALSE),0),1.6))</f>
        <v>0</v>
      </c>
      <c r="T3831" s="6">
        <v>0</v>
      </c>
      <c r="U3831" s="6">
        <f t="shared" si="59"/>
        <v>3.3</v>
      </c>
      <c r="V3831" t="s">
        <v>74</v>
      </c>
    </row>
    <row r="3832" spans="1:22" hidden="1">
      <c r="A3832">
        <v>1935</v>
      </c>
      <c r="B3832" s="30">
        <v>2</v>
      </c>
      <c r="C3832" s="30" t="s">
        <v>6</v>
      </c>
      <c r="D3832" s="30" t="s">
        <v>30</v>
      </c>
      <c r="E3832" s="30">
        <v>69</v>
      </c>
      <c r="F3832" s="30">
        <v>31</v>
      </c>
      <c r="G3832" s="30" t="s">
        <v>4822</v>
      </c>
      <c r="H3832" s="30" t="s">
        <v>587</v>
      </c>
      <c r="I3832" s="30">
        <v>0</v>
      </c>
      <c r="J3832" s="30">
        <v>1</v>
      </c>
      <c r="K3832" s="30">
        <v>0</v>
      </c>
      <c r="L3832" s="30">
        <v>0</v>
      </c>
      <c r="M3832" s="30" t="s">
        <v>2556</v>
      </c>
      <c r="N3832" s="30" t="s">
        <v>589</v>
      </c>
      <c r="O3832" s="22">
        <v>0</v>
      </c>
      <c r="P3832" s="22">
        <v>0</v>
      </c>
      <c r="Q3832" s="22">
        <v>0</v>
      </c>
      <c r="R3832">
        <f>IFERROR(IF(I3832=1,VLOOKUP(F3832,Lookup!$A$2:$B$15,2,FALSE),0),0.5)</f>
        <v>0</v>
      </c>
      <c r="S3832">
        <f>IF(K3832=1,1,IFERROR(IF(H3832="pass",VLOOKUP(F3832,[1]Lookup!$D$2:$E$26,2,FALSE),0),1.6))</f>
        <v>0</v>
      </c>
      <c r="T3832" s="6">
        <v>0</v>
      </c>
      <c r="U3832" s="6">
        <f t="shared" si="59"/>
        <v>0</v>
      </c>
      <c r="V3832" t="s">
        <v>392</v>
      </c>
    </row>
    <row r="3833" spans="1:22">
      <c r="A3833">
        <v>1938</v>
      </c>
      <c r="B3833" s="30">
        <v>2</v>
      </c>
      <c r="C3833" s="30" t="s">
        <v>30</v>
      </c>
      <c r="D3833" s="30" t="s">
        <v>6</v>
      </c>
      <c r="E3833" s="30">
        <v>76</v>
      </c>
      <c r="F3833" s="30">
        <v>24</v>
      </c>
      <c r="G3833" s="30" t="s">
        <v>4825</v>
      </c>
      <c r="H3833" s="30" t="s">
        <v>587</v>
      </c>
      <c r="I3833" s="30">
        <v>1</v>
      </c>
      <c r="J3833" s="30">
        <v>0</v>
      </c>
      <c r="K3833" s="30">
        <v>0</v>
      </c>
      <c r="L3833" s="30">
        <v>0</v>
      </c>
      <c r="M3833" s="30" t="s">
        <v>588</v>
      </c>
      <c r="N3833" s="30" t="s">
        <v>589</v>
      </c>
      <c r="O3833" s="22">
        <v>0</v>
      </c>
      <c r="P3833" s="22">
        <v>1</v>
      </c>
      <c r="Q3833" s="22">
        <v>0</v>
      </c>
      <c r="R3833">
        <f>IFERROR(IF(I3833=1,VLOOKUP(F3833,Lookup!$A$2:$B$15,2,FALSE),0),0.5)</f>
        <v>0.5</v>
      </c>
      <c r="S3833">
        <f>IF(K3833=1,1,IFERROR(IF(H3833="pass",VLOOKUP(F3833,[1]Lookup!$D$2:$E$26,2,FALSE),0),1.6))</f>
        <v>0</v>
      </c>
      <c r="T3833" s="6">
        <v>0</v>
      </c>
      <c r="U3833" s="6">
        <f t="shared" si="59"/>
        <v>0.5</v>
      </c>
      <c r="V3833" t="s">
        <v>74</v>
      </c>
    </row>
    <row r="3834" spans="1:22" hidden="1">
      <c r="A3834">
        <v>1939</v>
      </c>
      <c r="B3834" s="30">
        <v>2</v>
      </c>
      <c r="C3834" s="30" t="s">
        <v>30</v>
      </c>
      <c r="D3834" s="30" t="s">
        <v>6</v>
      </c>
      <c r="E3834" s="30">
        <v>76</v>
      </c>
      <c r="F3834" s="30">
        <v>24</v>
      </c>
      <c r="G3834" s="30" t="s">
        <v>4826</v>
      </c>
      <c r="H3834" s="30" t="s">
        <v>2866</v>
      </c>
      <c r="I3834" s="30">
        <v>0</v>
      </c>
      <c r="J3834" s="30">
        <v>1</v>
      </c>
      <c r="K3834" s="30">
        <v>0</v>
      </c>
      <c r="L3834" s="30">
        <v>0</v>
      </c>
      <c r="M3834" s="30" t="s">
        <v>592</v>
      </c>
      <c r="N3834" s="30" t="s">
        <v>589</v>
      </c>
      <c r="O3834" s="22">
        <v>0</v>
      </c>
      <c r="P3834" s="22">
        <v>0</v>
      </c>
      <c r="Q3834" s="22">
        <v>0</v>
      </c>
      <c r="R3834">
        <f>IFERROR(IF(I3834=1,VLOOKUP(F3834,Lookup!$A$2:$B$15,2,FALSE),0),0.5)</f>
        <v>0</v>
      </c>
      <c r="S3834">
        <f>IF(K3834=1,1,IFERROR(IF(H3834="pass",VLOOKUP(F3834,[1]Lookup!$D$2:$E$26,2,FALSE),0),1.6))</f>
        <v>0</v>
      </c>
      <c r="T3834" s="6">
        <v>0</v>
      </c>
      <c r="U3834" s="6">
        <f t="shared" si="59"/>
        <v>0</v>
      </c>
      <c r="V3834" t="s">
        <v>460</v>
      </c>
    </row>
    <row r="3835" spans="1:22">
      <c r="A3835">
        <v>1945</v>
      </c>
      <c r="B3835" s="30">
        <v>2</v>
      </c>
      <c r="C3835" s="30" t="s">
        <v>30</v>
      </c>
      <c r="D3835" s="30" t="s">
        <v>6</v>
      </c>
      <c r="E3835" s="30">
        <v>39</v>
      </c>
      <c r="F3835" s="30">
        <v>61</v>
      </c>
      <c r="G3835" s="30" t="s">
        <v>4832</v>
      </c>
      <c r="H3835" s="30" t="s">
        <v>587</v>
      </c>
      <c r="I3835" s="30">
        <v>1</v>
      </c>
      <c r="J3835" s="30">
        <v>0</v>
      </c>
      <c r="K3835" s="30">
        <v>0</v>
      </c>
      <c r="L3835" s="30">
        <v>0</v>
      </c>
      <c r="M3835" s="30" t="s">
        <v>588</v>
      </c>
      <c r="N3835" s="30" t="s">
        <v>589</v>
      </c>
      <c r="O3835" s="22">
        <v>0</v>
      </c>
      <c r="P3835" s="22">
        <v>1</v>
      </c>
      <c r="Q3835" s="22">
        <v>0</v>
      </c>
      <c r="R3835">
        <f>IFERROR(IF(I3835=1,VLOOKUP(F3835,Lookup!$A$2:$B$15,2,FALSE),0),0.5)</f>
        <v>0.5</v>
      </c>
      <c r="S3835">
        <f>IF(K3835=1,1,IFERROR(IF(H3835="pass",VLOOKUP(F3835,[1]Lookup!$D$2:$E$26,2,FALSE),0),1.6))</f>
        <v>0</v>
      </c>
      <c r="T3835" s="6">
        <v>0</v>
      </c>
      <c r="U3835" s="6">
        <f t="shared" si="59"/>
        <v>0.5</v>
      </c>
      <c r="V3835" t="s">
        <v>74</v>
      </c>
    </row>
    <row r="3836" spans="1:22">
      <c r="A3836">
        <v>1946</v>
      </c>
      <c r="B3836" s="30">
        <v>2</v>
      </c>
      <c r="C3836" s="30" t="s">
        <v>30</v>
      </c>
      <c r="D3836" s="30" t="s">
        <v>6</v>
      </c>
      <c r="E3836" s="30">
        <v>27</v>
      </c>
      <c r="F3836" s="30">
        <v>73</v>
      </c>
      <c r="G3836" s="30" t="s">
        <v>4833</v>
      </c>
      <c r="H3836" s="30" t="s">
        <v>587</v>
      </c>
      <c r="I3836" s="30">
        <v>1</v>
      </c>
      <c r="J3836" s="30">
        <v>0</v>
      </c>
      <c r="K3836" s="30">
        <v>0</v>
      </c>
      <c r="L3836" s="30">
        <v>0</v>
      </c>
      <c r="M3836" s="30" t="s">
        <v>588</v>
      </c>
      <c r="N3836" s="30" t="s">
        <v>589</v>
      </c>
      <c r="O3836" s="22">
        <v>0</v>
      </c>
      <c r="P3836" s="22">
        <v>1</v>
      </c>
      <c r="Q3836" s="22">
        <v>0</v>
      </c>
      <c r="R3836">
        <f>IFERROR(IF(I3836=1,VLOOKUP(F3836,Lookup!$A$2:$B$15,2,FALSE),0),0.5)</f>
        <v>0.5</v>
      </c>
      <c r="S3836">
        <f>IF(K3836=1,1,IFERROR(IF(H3836="pass",VLOOKUP(F3836,[1]Lookup!$D$2:$E$26,2,FALSE),0),1.6))</f>
        <v>0</v>
      </c>
      <c r="T3836" s="6">
        <v>0</v>
      </c>
      <c r="U3836" s="6">
        <f t="shared" si="59"/>
        <v>0.5</v>
      </c>
      <c r="V3836" t="s">
        <v>74</v>
      </c>
    </row>
    <row r="3837" spans="1:22">
      <c r="A3837">
        <v>1947</v>
      </c>
      <c r="B3837" s="30">
        <v>2</v>
      </c>
      <c r="C3837" s="30" t="s">
        <v>30</v>
      </c>
      <c r="D3837" s="30" t="s">
        <v>6</v>
      </c>
      <c r="E3837" s="30">
        <v>23</v>
      </c>
      <c r="F3837" s="30">
        <v>77</v>
      </c>
      <c r="G3837" s="30" t="s">
        <v>4834</v>
      </c>
      <c r="H3837" s="30" t="s">
        <v>587</v>
      </c>
      <c r="I3837" s="30">
        <v>1</v>
      </c>
      <c r="J3837" s="30">
        <v>0</v>
      </c>
      <c r="K3837" s="30">
        <v>0</v>
      </c>
      <c r="L3837" s="30">
        <v>0</v>
      </c>
      <c r="M3837" s="30" t="s">
        <v>588</v>
      </c>
      <c r="N3837" s="30" t="s">
        <v>589</v>
      </c>
      <c r="O3837" s="22">
        <v>0</v>
      </c>
      <c r="P3837" s="22">
        <v>1</v>
      </c>
      <c r="Q3837" s="22">
        <v>0</v>
      </c>
      <c r="R3837">
        <f>IFERROR(IF(I3837=1,VLOOKUP(F3837,Lookup!$A$2:$B$15,2,FALSE),0),0.5)</f>
        <v>0.5</v>
      </c>
      <c r="S3837">
        <f>IF(K3837=1,1,IFERROR(IF(H3837="pass",VLOOKUP(F3837,[1]Lookup!$D$2:$E$26,2,FALSE),0),1.6))</f>
        <v>0</v>
      </c>
      <c r="T3837" s="6">
        <v>0</v>
      </c>
      <c r="U3837" s="6">
        <f t="shared" si="59"/>
        <v>0.5</v>
      </c>
      <c r="V3837" t="s">
        <v>74</v>
      </c>
    </row>
    <row r="3838" spans="1:22">
      <c r="A3838">
        <v>1948</v>
      </c>
      <c r="B3838" s="30">
        <v>2</v>
      </c>
      <c r="C3838" s="30" t="s">
        <v>30</v>
      </c>
      <c r="D3838" s="30" t="s">
        <v>6</v>
      </c>
      <c r="E3838" s="30">
        <v>22</v>
      </c>
      <c r="F3838" s="30">
        <v>78</v>
      </c>
      <c r="G3838" s="30" t="s">
        <v>4835</v>
      </c>
      <c r="H3838" s="30" t="s">
        <v>587</v>
      </c>
      <c r="I3838" s="30">
        <v>1</v>
      </c>
      <c r="J3838" s="30">
        <v>0</v>
      </c>
      <c r="K3838" s="30">
        <v>0</v>
      </c>
      <c r="L3838" s="30">
        <v>0</v>
      </c>
      <c r="M3838" s="30" t="s">
        <v>588</v>
      </c>
      <c r="N3838" s="30" t="s">
        <v>589</v>
      </c>
      <c r="O3838" s="22">
        <v>0</v>
      </c>
      <c r="P3838" s="22">
        <v>1</v>
      </c>
      <c r="Q3838" s="22">
        <v>0</v>
      </c>
      <c r="R3838">
        <f>IFERROR(IF(I3838=1,VLOOKUP(F3838,Lookup!$A$2:$B$15,2,FALSE),0),0.5)</f>
        <v>0.5</v>
      </c>
      <c r="S3838">
        <f>IF(K3838=1,1,IFERROR(IF(H3838="pass",VLOOKUP(F3838,[1]Lookup!$D$2:$E$26,2,FALSE),0),1.6))</f>
        <v>0</v>
      </c>
      <c r="T3838" s="6">
        <v>0</v>
      </c>
      <c r="U3838" s="6">
        <f t="shared" si="59"/>
        <v>0.5</v>
      </c>
      <c r="V3838" t="s">
        <v>74</v>
      </c>
    </row>
  </sheetData>
  <autoFilter ref="A1:V3838" xr:uid="{00000000-0001-0000-0100-000000000000}">
    <filterColumn colId="1">
      <filters>
        <filter val="2"/>
      </filters>
    </filterColumn>
    <filterColumn colId="21">
      <filters>
        <filter val="D.HENRY, TEN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M370"/>
  <sheetViews>
    <sheetView topLeftCell="A316" zoomScale="50" zoomScaleNormal="50" workbookViewId="0">
      <selection activeCell="B5" sqref="B5"/>
    </sheetView>
  </sheetViews>
  <sheetFormatPr defaultRowHeight="14.4"/>
  <cols>
    <col min="1" max="1" width="30.109375" bestFit="1" customWidth="1"/>
    <col min="2" max="2" width="46.77734375" bestFit="1" customWidth="1"/>
    <col min="3" max="3" width="18.33203125" bestFit="1" customWidth="1"/>
    <col min="4" max="4" width="18.77734375" bestFit="1" customWidth="1"/>
    <col min="5" max="5" width="26.77734375" bestFit="1" customWidth="1"/>
    <col min="6" max="6" width="46.77734375" bestFit="1" customWidth="1"/>
    <col min="7" max="7" width="18.33203125" bestFit="1" customWidth="1"/>
    <col min="8" max="8" width="18.77734375" bestFit="1" customWidth="1"/>
    <col min="9" max="9" width="26.77734375" bestFit="1" customWidth="1"/>
    <col min="10" max="10" width="53.88671875" bestFit="1" customWidth="1"/>
    <col min="11" max="11" width="25.44140625" bestFit="1" customWidth="1"/>
    <col min="12" max="12" width="25.88671875" bestFit="1" customWidth="1"/>
    <col min="13" max="13" width="33.88671875" bestFit="1" customWidth="1"/>
    <col min="14" max="14" width="36.77734375" bestFit="1" customWidth="1"/>
    <col min="15" max="15" width="46.77734375" bestFit="1" customWidth="1"/>
    <col min="16" max="16" width="36.77734375" bestFit="1" customWidth="1"/>
    <col min="17" max="17" width="46.77734375" bestFit="1" customWidth="1"/>
    <col min="18" max="18" width="36.77734375" bestFit="1" customWidth="1"/>
    <col min="19" max="19" width="46.77734375" bestFit="1" customWidth="1"/>
    <col min="20" max="20" width="36.77734375" bestFit="1" customWidth="1"/>
    <col min="21" max="21" width="46.77734375" bestFit="1" customWidth="1"/>
    <col min="22" max="22" width="36.77734375" bestFit="1" customWidth="1"/>
    <col min="23" max="23" width="46.77734375" bestFit="1" customWidth="1"/>
    <col min="24" max="24" width="36.77734375" bestFit="1" customWidth="1"/>
    <col min="25" max="25" width="46.77734375" bestFit="1" customWidth="1"/>
    <col min="26" max="26" width="36.77734375" bestFit="1" customWidth="1"/>
    <col min="27" max="27" width="46.77734375" bestFit="1" customWidth="1"/>
    <col min="28" max="28" width="36.77734375" bestFit="1" customWidth="1"/>
    <col min="29" max="29" width="46.77734375" bestFit="1" customWidth="1"/>
    <col min="30" max="30" width="36.77734375" bestFit="1" customWidth="1"/>
    <col min="31" max="31" width="46.77734375" bestFit="1" customWidth="1"/>
    <col min="32" max="32" width="36.77734375" bestFit="1" customWidth="1"/>
    <col min="33" max="33" width="46.77734375" bestFit="1" customWidth="1"/>
    <col min="34" max="34" width="36.77734375" bestFit="1" customWidth="1"/>
    <col min="35" max="35" width="46.77734375" bestFit="1" customWidth="1"/>
    <col min="36" max="36" width="43.88671875" bestFit="1" customWidth="1"/>
    <col min="37" max="37" width="53.88671875" bestFit="1" customWidth="1"/>
    <col min="38" max="41" width="7.21875" bestFit="1" customWidth="1"/>
    <col min="42" max="42" width="19.21875" bestFit="1" customWidth="1"/>
    <col min="43" max="43" width="14.44140625" bestFit="1" customWidth="1"/>
    <col min="44" max="47" width="7.21875" bestFit="1" customWidth="1"/>
    <col min="48" max="48" width="17.33203125" bestFit="1" customWidth="1"/>
    <col min="49" max="49" width="16" bestFit="1" customWidth="1"/>
    <col min="50" max="53" width="7.21875" bestFit="1" customWidth="1"/>
    <col min="54" max="54" width="18.77734375" bestFit="1" customWidth="1"/>
    <col min="55" max="55" width="19.6640625" bestFit="1" customWidth="1"/>
    <col min="56" max="57" width="7.21875" bestFit="1" customWidth="1"/>
    <col min="58" max="58" width="22.44140625" bestFit="1" customWidth="1"/>
    <col min="59" max="59" width="14.44140625" bestFit="1" customWidth="1"/>
    <col min="60" max="62" width="7.21875" bestFit="1" customWidth="1"/>
    <col min="63" max="63" width="17.33203125" bestFit="1" customWidth="1"/>
    <col min="64" max="64" width="16.6640625" bestFit="1" customWidth="1"/>
    <col min="65" max="67" width="7.21875" bestFit="1" customWidth="1"/>
    <col min="68" max="68" width="19.44140625" bestFit="1" customWidth="1"/>
    <col min="69" max="69" width="17.5546875" bestFit="1" customWidth="1"/>
    <col min="70" max="71" width="7.21875" bestFit="1" customWidth="1"/>
    <col min="72" max="72" width="20.33203125" bestFit="1" customWidth="1"/>
    <col min="73" max="73" width="13.44140625" bestFit="1" customWidth="1"/>
    <col min="74" max="76" width="7.21875" bestFit="1" customWidth="1"/>
    <col min="77" max="78" width="16.21875" bestFit="1" customWidth="1"/>
    <col min="79" max="81" width="7.21875" bestFit="1" customWidth="1"/>
    <col min="82" max="82" width="19" bestFit="1" customWidth="1"/>
    <col min="83" max="83" width="15.109375" bestFit="1" customWidth="1"/>
    <col min="84" max="84" width="17.88671875" bestFit="1" customWidth="1"/>
    <col min="85" max="85" width="14.77734375" bestFit="1" customWidth="1"/>
    <col min="86" max="87" width="7.21875" bestFit="1" customWidth="1"/>
    <col min="88" max="88" width="17.6640625" bestFit="1" customWidth="1"/>
    <col min="89" max="89" width="18.77734375" bestFit="1" customWidth="1"/>
    <col min="90" max="93" width="7.21875" bestFit="1" customWidth="1"/>
    <col min="94" max="94" width="21.6640625" bestFit="1" customWidth="1"/>
    <col min="95" max="95" width="19.44140625" bestFit="1" customWidth="1"/>
    <col min="96" max="96" width="7.21875" bestFit="1" customWidth="1"/>
    <col min="97" max="97" width="22.21875" bestFit="1" customWidth="1"/>
    <col min="98" max="98" width="14.88671875" bestFit="1" customWidth="1"/>
    <col min="99" max="102" width="7.21875" bestFit="1" customWidth="1"/>
    <col min="103" max="103" width="17.77734375" bestFit="1" customWidth="1"/>
    <col min="104" max="104" width="18" bestFit="1" customWidth="1"/>
    <col min="105" max="107" width="7.21875" bestFit="1" customWidth="1"/>
    <col min="108" max="108" width="20.77734375" bestFit="1" customWidth="1"/>
    <col min="109" max="109" width="16.88671875" bestFit="1" customWidth="1"/>
    <col min="110" max="110" width="19.6640625" bestFit="1" customWidth="1"/>
    <col min="111" max="111" width="17.88671875" bestFit="1" customWidth="1"/>
    <col min="112" max="115" width="7.21875" bestFit="1" customWidth="1"/>
    <col min="116" max="116" width="20.6640625" bestFit="1" customWidth="1"/>
    <col min="117" max="117" width="16.21875" bestFit="1" customWidth="1"/>
    <col min="118" max="118" width="7.21875" bestFit="1" customWidth="1"/>
    <col min="119" max="119" width="19" bestFit="1" customWidth="1"/>
    <col min="120" max="120" width="17.44140625" bestFit="1" customWidth="1"/>
    <col min="121" max="122" width="7.21875" bestFit="1" customWidth="1"/>
    <col min="123" max="123" width="20.21875" bestFit="1" customWidth="1"/>
    <col min="124" max="124" width="16.77734375" bestFit="1" customWidth="1"/>
    <col min="125" max="125" width="7.21875" bestFit="1" customWidth="1"/>
    <col min="126" max="126" width="19.5546875" bestFit="1" customWidth="1"/>
    <col min="127" max="127" width="13" bestFit="1" customWidth="1"/>
    <col min="128" max="129" width="7.21875" bestFit="1" customWidth="1"/>
    <col min="130" max="130" width="15.77734375" bestFit="1" customWidth="1"/>
    <col min="131" max="131" width="16.5546875" bestFit="1" customWidth="1"/>
    <col min="132" max="135" width="7.21875" bestFit="1" customWidth="1"/>
    <col min="136" max="136" width="19.33203125" bestFit="1" customWidth="1"/>
    <col min="137" max="137" width="17" bestFit="1" customWidth="1"/>
    <col min="138" max="138" width="19.77734375" bestFit="1" customWidth="1"/>
    <col min="139" max="139" width="18.5546875" bestFit="1" customWidth="1"/>
    <col min="140" max="140" width="7.21875" bestFit="1" customWidth="1"/>
    <col min="141" max="141" width="21.44140625" bestFit="1" customWidth="1"/>
    <col min="142" max="142" width="12.77734375" bestFit="1" customWidth="1"/>
    <col min="143" max="145" width="7.21875" bestFit="1" customWidth="1"/>
    <col min="146" max="146" width="15.5546875" bestFit="1" customWidth="1"/>
    <col min="147" max="147" width="12.88671875" bestFit="1" customWidth="1"/>
    <col min="148" max="150" width="7.21875" bestFit="1" customWidth="1"/>
    <col min="151" max="151" width="15.6640625" bestFit="1" customWidth="1"/>
    <col min="152" max="152" width="16" bestFit="1" customWidth="1"/>
    <col min="153" max="155" width="7.21875" bestFit="1" customWidth="1"/>
    <col min="156" max="156" width="18.77734375" bestFit="1" customWidth="1"/>
    <col min="157" max="157" width="15.5546875" bestFit="1" customWidth="1"/>
    <col min="158" max="161" width="7.21875" bestFit="1" customWidth="1"/>
    <col min="162" max="162" width="18.33203125" bestFit="1" customWidth="1"/>
    <col min="163" max="163" width="16.44140625" bestFit="1" customWidth="1"/>
    <col min="164" max="165" width="7.21875" bestFit="1" customWidth="1"/>
    <col min="166" max="166" width="19.21875" bestFit="1" customWidth="1"/>
    <col min="167" max="167" width="12.33203125" bestFit="1" customWidth="1"/>
    <col min="168" max="171" width="7.21875" bestFit="1" customWidth="1"/>
    <col min="172" max="172" width="15.109375" bestFit="1" customWidth="1"/>
    <col min="173" max="173" width="15.77734375" bestFit="1" customWidth="1"/>
    <col min="174" max="174" width="18.5546875" bestFit="1" customWidth="1"/>
    <col min="175" max="175" width="15.21875" bestFit="1" customWidth="1"/>
    <col min="176" max="176" width="18" bestFit="1" customWidth="1"/>
    <col min="177" max="177" width="17.33203125" bestFit="1" customWidth="1"/>
    <col min="178" max="178" width="20.109375" bestFit="1" customWidth="1"/>
    <col min="179" max="179" width="14.88671875" bestFit="1" customWidth="1"/>
    <col min="180" max="180" width="7.21875" bestFit="1" customWidth="1"/>
    <col min="181" max="181" width="17.77734375" bestFit="1" customWidth="1"/>
    <col min="182" max="182" width="18" bestFit="1" customWidth="1"/>
    <col min="183" max="183" width="7.21875" bestFit="1" customWidth="1"/>
    <col min="184" max="184" width="20.77734375" bestFit="1" customWidth="1"/>
    <col min="185" max="185" width="15.88671875" bestFit="1" customWidth="1"/>
    <col min="186" max="186" width="7.21875" bestFit="1" customWidth="1"/>
    <col min="187" max="187" width="18.6640625" bestFit="1" customWidth="1"/>
    <col min="188" max="188" width="15.21875" bestFit="1" customWidth="1"/>
    <col min="189" max="189" width="7.21875" bestFit="1" customWidth="1"/>
    <col min="190" max="190" width="18" bestFit="1" customWidth="1"/>
    <col min="191" max="191" width="14" bestFit="1" customWidth="1"/>
    <col min="192" max="195" width="7.21875" bestFit="1" customWidth="1"/>
    <col min="196" max="196" width="16.77734375" bestFit="1" customWidth="1"/>
    <col min="197" max="197" width="13.44140625" bestFit="1" customWidth="1"/>
    <col min="198" max="200" width="7.21875" bestFit="1" customWidth="1"/>
    <col min="201" max="201" width="16.21875" bestFit="1" customWidth="1"/>
    <col min="202" max="202" width="13.21875" bestFit="1" customWidth="1"/>
    <col min="203" max="204" width="7.21875" bestFit="1" customWidth="1"/>
    <col min="205" max="205" width="16" bestFit="1" customWidth="1"/>
    <col min="206" max="206" width="16.109375" bestFit="1" customWidth="1"/>
    <col min="207" max="207" width="18.88671875" bestFit="1" customWidth="1"/>
    <col min="208" max="208" width="16.33203125" bestFit="1" customWidth="1"/>
    <col min="209" max="211" width="7.21875" bestFit="1" customWidth="1"/>
    <col min="212" max="212" width="19.109375" bestFit="1" customWidth="1"/>
    <col min="213" max="213" width="14.5546875" bestFit="1" customWidth="1"/>
    <col min="214" max="214" width="7.21875" bestFit="1" customWidth="1"/>
    <col min="215" max="215" width="17.44140625" bestFit="1" customWidth="1"/>
    <col min="216" max="216" width="14.109375" bestFit="1" customWidth="1"/>
    <col min="217" max="217" width="7.21875" bestFit="1" customWidth="1"/>
    <col min="218" max="218" width="16.88671875" bestFit="1" customWidth="1"/>
    <col min="219" max="219" width="15.33203125" bestFit="1" customWidth="1"/>
    <col min="220" max="223" width="7.21875" bestFit="1" customWidth="1"/>
    <col min="224" max="224" width="18.109375" bestFit="1" customWidth="1"/>
    <col min="225" max="225" width="13.21875" bestFit="1" customWidth="1"/>
    <col min="226" max="227" width="7.21875" bestFit="1" customWidth="1"/>
    <col min="228" max="228" width="16" bestFit="1" customWidth="1"/>
    <col min="229" max="229" width="16.109375" bestFit="1" customWidth="1"/>
    <col min="230" max="233" width="7.21875" bestFit="1" customWidth="1"/>
    <col min="234" max="234" width="18.88671875" bestFit="1" customWidth="1"/>
    <col min="235" max="235" width="15.33203125" bestFit="1" customWidth="1"/>
    <col min="236" max="236" width="7.21875" bestFit="1" customWidth="1"/>
    <col min="237" max="237" width="18.109375" bestFit="1" customWidth="1"/>
    <col min="238" max="238" width="17.33203125" bestFit="1" customWidth="1"/>
    <col min="239" max="241" width="7.21875" bestFit="1" customWidth="1"/>
    <col min="242" max="242" width="20.109375" bestFit="1" customWidth="1"/>
    <col min="243" max="243" width="16.77734375" bestFit="1" customWidth="1"/>
    <col min="244" max="245" width="7.21875" bestFit="1" customWidth="1"/>
    <col min="246" max="246" width="19.5546875" bestFit="1" customWidth="1"/>
    <col min="247" max="247" width="15.44140625" bestFit="1" customWidth="1"/>
    <col min="248" max="251" width="7.21875" bestFit="1" customWidth="1"/>
    <col min="252" max="252" width="18.21875" bestFit="1" customWidth="1"/>
    <col min="253" max="253" width="12.77734375" bestFit="1" customWidth="1"/>
    <col min="254" max="254" width="7.21875" bestFit="1" customWidth="1"/>
    <col min="255" max="255" width="15.5546875" bestFit="1" customWidth="1"/>
    <col min="256" max="256" width="14.21875" bestFit="1" customWidth="1"/>
    <col min="257" max="258" width="7.21875" bestFit="1" customWidth="1"/>
    <col min="259" max="259" width="17" bestFit="1" customWidth="1"/>
    <col min="260" max="260" width="17.5546875" bestFit="1" customWidth="1"/>
    <col min="261" max="264" width="7.21875" bestFit="1" customWidth="1"/>
    <col min="265" max="265" width="20.33203125" bestFit="1" customWidth="1"/>
    <col min="266" max="266" width="24.44140625" bestFit="1" customWidth="1"/>
    <col min="267" max="270" width="7.21875" bestFit="1" customWidth="1"/>
    <col min="271" max="271" width="27.21875" bestFit="1" customWidth="1"/>
    <col min="272" max="272" width="18.77734375" bestFit="1" customWidth="1"/>
    <col min="273" max="273" width="21.6640625" bestFit="1" customWidth="1"/>
    <col min="274" max="274" width="18.33203125" bestFit="1" customWidth="1"/>
    <col min="275" max="275" width="21.109375" bestFit="1" customWidth="1"/>
    <col min="276" max="276" width="15.33203125" bestFit="1" customWidth="1"/>
    <col min="277" max="277" width="7.21875" bestFit="1" customWidth="1"/>
    <col min="278" max="278" width="18.109375" bestFit="1" customWidth="1"/>
    <col min="279" max="279" width="17.88671875" bestFit="1" customWidth="1"/>
    <col min="280" max="280" width="20.6640625" bestFit="1" customWidth="1"/>
    <col min="281" max="281" width="16.109375" bestFit="1" customWidth="1"/>
    <col min="282" max="282" width="7.21875" bestFit="1" customWidth="1"/>
    <col min="283" max="283" width="18.88671875" bestFit="1" customWidth="1"/>
    <col min="284" max="284" width="13.5546875" bestFit="1" customWidth="1"/>
    <col min="285" max="287" width="7.21875" bestFit="1" customWidth="1"/>
    <col min="288" max="288" width="16.33203125" bestFit="1" customWidth="1"/>
    <col min="289" max="289" width="17.33203125" bestFit="1" customWidth="1"/>
    <col min="290" max="293" width="7.21875" bestFit="1" customWidth="1"/>
    <col min="294" max="294" width="20.109375" bestFit="1" customWidth="1"/>
    <col min="295" max="295" width="15.109375" bestFit="1" customWidth="1"/>
    <col min="296" max="299" width="7.21875" bestFit="1" customWidth="1"/>
    <col min="300" max="300" width="17.88671875" bestFit="1" customWidth="1"/>
    <col min="301" max="301" width="13.33203125" bestFit="1" customWidth="1"/>
    <col min="302" max="303" width="7.21875" bestFit="1" customWidth="1"/>
    <col min="304" max="304" width="16.109375" bestFit="1" customWidth="1"/>
    <col min="305" max="305" width="17" bestFit="1" customWidth="1"/>
    <col min="306" max="308" width="7.21875" bestFit="1" customWidth="1"/>
    <col min="309" max="309" width="19.77734375" bestFit="1" customWidth="1"/>
    <col min="310" max="310" width="12.44140625" bestFit="1" customWidth="1"/>
    <col min="311" max="313" width="7.21875" bestFit="1" customWidth="1"/>
    <col min="314" max="314" width="15.21875" bestFit="1" customWidth="1"/>
    <col min="315" max="315" width="13.44140625" bestFit="1" customWidth="1"/>
    <col min="316" max="318" width="7.21875" bestFit="1" customWidth="1"/>
    <col min="319" max="319" width="16.21875" bestFit="1" customWidth="1"/>
    <col min="320" max="320" width="12.44140625" bestFit="1" customWidth="1"/>
    <col min="321" max="324" width="7.21875" bestFit="1" customWidth="1"/>
    <col min="325" max="325" width="15.21875" bestFit="1" customWidth="1"/>
    <col min="326" max="326" width="14" bestFit="1" customWidth="1"/>
    <col min="327" max="330" width="7.21875" bestFit="1" customWidth="1"/>
    <col min="331" max="331" width="16.77734375" bestFit="1" customWidth="1"/>
    <col min="332" max="332" width="18.88671875" bestFit="1" customWidth="1"/>
    <col min="333" max="334" width="7.21875" bestFit="1" customWidth="1"/>
    <col min="335" max="335" width="21.77734375" bestFit="1" customWidth="1"/>
    <col min="336" max="336" width="19.44140625" bestFit="1" customWidth="1"/>
    <col min="337" max="337" width="7.21875" bestFit="1" customWidth="1"/>
    <col min="338" max="338" width="22.21875" bestFit="1" customWidth="1"/>
    <col min="339" max="339" width="15.88671875" bestFit="1" customWidth="1"/>
    <col min="340" max="341" width="7.21875" bestFit="1" customWidth="1"/>
    <col min="342" max="342" width="18.6640625" bestFit="1" customWidth="1"/>
    <col min="343" max="343" width="18.77734375" bestFit="1" customWidth="1"/>
    <col min="344" max="347" width="7.21875" bestFit="1" customWidth="1"/>
    <col min="348" max="348" width="21.6640625" bestFit="1" customWidth="1"/>
    <col min="349" max="349" width="16.77734375" bestFit="1" customWidth="1"/>
    <col min="350" max="350" width="19.5546875" bestFit="1" customWidth="1"/>
    <col min="351" max="351" width="14.5546875" bestFit="1" customWidth="1"/>
    <col min="352" max="355" width="7.21875" bestFit="1" customWidth="1"/>
    <col min="356" max="356" width="17.44140625" bestFit="1" customWidth="1"/>
    <col min="357" max="357" width="16.44140625" bestFit="1" customWidth="1"/>
    <col min="358" max="361" width="7.21875" bestFit="1" customWidth="1"/>
    <col min="362" max="362" width="19.21875" bestFit="1" customWidth="1"/>
    <col min="363" max="363" width="14" bestFit="1" customWidth="1"/>
    <col min="364" max="364" width="16.77734375" bestFit="1" customWidth="1"/>
    <col min="365" max="365" width="18" bestFit="1" customWidth="1"/>
    <col min="366" max="366" width="20.77734375" bestFit="1" customWidth="1"/>
    <col min="367" max="367" width="16.33203125" bestFit="1" customWidth="1"/>
    <col min="368" max="368" width="19.109375" bestFit="1" customWidth="1"/>
    <col min="369" max="369" width="18.88671875" bestFit="1" customWidth="1"/>
    <col min="370" max="372" width="7.21875" bestFit="1" customWidth="1"/>
    <col min="373" max="373" width="21.77734375" bestFit="1" customWidth="1"/>
    <col min="374" max="374" width="16.6640625" bestFit="1" customWidth="1"/>
    <col min="375" max="375" width="7.21875" bestFit="1" customWidth="1"/>
    <col min="376" max="376" width="19.44140625" bestFit="1" customWidth="1"/>
    <col min="377" max="377" width="14.6640625" bestFit="1" customWidth="1"/>
    <col min="378" max="381" width="7.21875" bestFit="1" customWidth="1"/>
    <col min="382" max="382" width="17.5546875" bestFit="1" customWidth="1"/>
    <col min="383" max="383" width="16" bestFit="1" customWidth="1"/>
    <col min="384" max="385" width="7.21875" bestFit="1" customWidth="1"/>
    <col min="386" max="386" width="18.77734375" bestFit="1" customWidth="1"/>
    <col min="387" max="387" width="14.5546875" bestFit="1" customWidth="1"/>
    <col min="388" max="388" width="7.21875" bestFit="1" customWidth="1"/>
    <col min="389" max="389" width="17.44140625" bestFit="1" customWidth="1"/>
    <col min="390" max="390" width="19.21875" bestFit="1" customWidth="1"/>
    <col min="391" max="393" width="7.21875" bestFit="1" customWidth="1"/>
    <col min="394" max="394" width="22" bestFit="1" customWidth="1"/>
    <col min="395" max="395" width="15.88671875" bestFit="1" customWidth="1"/>
    <col min="396" max="399" width="7.21875" bestFit="1" customWidth="1"/>
    <col min="400" max="400" width="18.6640625" bestFit="1" customWidth="1"/>
    <col min="401" max="401" width="14.88671875" bestFit="1" customWidth="1"/>
    <col min="402" max="404" width="7.21875" bestFit="1" customWidth="1"/>
    <col min="405" max="405" width="17.77734375" bestFit="1" customWidth="1"/>
    <col min="406" max="406" width="16.6640625" bestFit="1" customWidth="1"/>
    <col min="407" max="407" width="19.44140625" bestFit="1" customWidth="1"/>
    <col min="408" max="408" width="12.5546875" bestFit="1" customWidth="1"/>
    <col min="409" max="410" width="7.21875" bestFit="1" customWidth="1"/>
    <col min="411" max="411" width="15.33203125" bestFit="1" customWidth="1"/>
    <col min="412" max="412" width="12.44140625" bestFit="1" customWidth="1"/>
    <col min="413" max="414" width="15.21875" bestFit="1" customWidth="1"/>
    <col min="415" max="415" width="18" bestFit="1" customWidth="1"/>
    <col min="416" max="416" width="16.33203125" bestFit="1" customWidth="1"/>
    <col min="417" max="417" width="19.109375" bestFit="1" customWidth="1"/>
    <col min="418" max="418" width="14.5546875" bestFit="1" customWidth="1"/>
    <col min="419" max="421" width="7.21875" bestFit="1" customWidth="1"/>
    <col min="422" max="422" width="17.44140625" bestFit="1" customWidth="1"/>
    <col min="423" max="423" width="14.33203125" bestFit="1" customWidth="1"/>
    <col min="424" max="427" width="7.21875" bestFit="1" customWidth="1"/>
    <col min="428" max="428" width="17.21875" bestFit="1" customWidth="1"/>
    <col min="429" max="429" width="15.5546875" bestFit="1" customWidth="1"/>
    <col min="430" max="430" width="18.33203125" bestFit="1" customWidth="1"/>
    <col min="431" max="431" width="16" bestFit="1" customWidth="1"/>
    <col min="432" max="433" width="7.21875" bestFit="1" customWidth="1"/>
    <col min="434" max="434" width="18.77734375" bestFit="1" customWidth="1"/>
    <col min="435" max="435" width="18.5546875" bestFit="1" customWidth="1"/>
    <col min="436" max="439" width="7.21875" bestFit="1" customWidth="1"/>
    <col min="440" max="440" width="21.44140625" bestFit="1" customWidth="1"/>
    <col min="441" max="441" width="14.88671875" bestFit="1" customWidth="1"/>
    <col min="442" max="442" width="17.77734375" bestFit="1" customWidth="1"/>
    <col min="443" max="443" width="14.33203125" bestFit="1" customWidth="1"/>
    <col min="444" max="447" width="7.21875" bestFit="1" customWidth="1"/>
    <col min="448" max="448" width="17.21875" bestFit="1" customWidth="1"/>
    <col min="449" max="449" width="18" bestFit="1" customWidth="1"/>
    <col min="450" max="450" width="7.21875" bestFit="1" customWidth="1"/>
    <col min="451" max="451" width="20.77734375" bestFit="1" customWidth="1"/>
    <col min="452" max="452" width="17.77734375" bestFit="1" customWidth="1"/>
    <col min="453" max="454" width="7.21875" bestFit="1" customWidth="1"/>
    <col min="455" max="455" width="20.5546875" bestFit="1" customWidth="1"/>
    <col min="456" max="456" width="16.6640625" bestFit="1" customWidth="1"/>
    <col min="457" max="458" width="7.21875" bestFit="1" customWidth="1"/>
    <col min="459" max="459" width="19.44140625" bestFit="1" customWidth="1"/>
    <col min="460" max="460" width="18.77734375" bestFit="1" customWidth="1"/>
    <col min="461" max="462" width="7.21875" bestFit="1" customWidth="1"/>
    <col min="463" max="463" width="21.6640625" bestFit="1" customWidth="1"/>
    <col min="464" max="464" width="14.88671875" bestFit="1" customWidth="1"/>
    <col min="465" max="468" width="7.21875" bestFit="1" customWidth="1"/>
    <col min="469" max="469" width="17.77734375" bestFit="1" customWidth="1"/>
    <col min="470" max="470" width="14.33203125" bestFit="1" customWidth="1"/>
    <col min="471" max="471" width="17.21875" bestFit="1" customWidth="1"/>
    <col min="472" max="472" width="14.6640625" bestFit="1" customWidth="1"/>
    <col min="473" max="475" width="7.21875" bestFit="1" customWidth="1"/>
    <col min="476" max="476" width="17.5546875" bestFit="1" customWidth="1"/>
    <col min="477" max="477" width="17.33203125" bestFit="1" customWidth="1"/>
    <col min="478" max="479" width="7.21875" bestFit="1" customWidth="1"/>
    <col min="480" max="480" width="20.109375" bestFit="1" customWidth="1"/>
    <col min="481" max="481" width="18.5546875" bestFit="1" customWidth="1"/>
    <col min="482" max="485" width="7.21875" bestFit="1" customWidth="1"/>
    <col min="486" max="486" width="21.44140625" bestFit="1" customWidth="1"/>
    <col min="487" max="487" width="14.77734375" bestFit="1" customWidth="1"/>
    <col min="488" max="489" width="7.21875" bestFit="1" customWidth="1"/>
    <col min="490" max="490" width="17.6640625" bestFit="1" customWidth="1"/>
    <col min="491" max="491" width="16.5546875" bestFit="1" customWidth="1"/>
    <col min="492" max="492" width="19.33203125" bestFit="1" customWidth="1"/>
    <col min="493" max="493" width="16.44140625" bestFit="1" customWidth="1"/>
    <col min="494" max="497" width="7.21875" bestFit="1" customWidth="1"/>
    <col min="498" max="498" width="19.21875" bestFit="1" customWidth="1"/>
    <col min="499" max="499" width="16.109375" bestFit="1" customWidth="1"/>
    <col min="500" max="503" width="7.21875" bestFit="1" customWidth="1"/>
    <col min="504" max="504" width="18.88671875" bestFit="1" customWidth="1"/>
    <col min="505" max="505" width="16.5546875" bestFit="1" customWidth="1"/>
    <col min="506" max="507" width="7.21875" bestFit="1" customWidth="1"/>
    <col min="508" max="508" width="19.33203125" bestFit="1" customWidth="1"/>
    <col min="509" max="509" width="17.109375" bestFit="1" customWidth="1"/>
    <col min="510" max="511" width="7.21875" bestFit="1" customWidth="1"/>
    <col min="512" max="512" width="19.88671875" bestFit="1" customWidth="1"/>
    <col min="513" max="513" width="18" bestFit="1" customWidth="1"/>
    <col min="514" max="515" width="7.21875" bestFit="1" customWidth="1"/>
    <col min="516" max="516" width="20.77734375" bestFit="1" customWidth="1"/>
    <col min="517" max="517" width="16.77734375" bestFit="1" customWidth="1"/>
    <col min="518" max="520" width="7.21875" bestFit="1" customWidth="1"/>
    <col min="521" max="521" width="19.5546875" bestFit="1" customWidth="1"/>
    <col min="522" max="522" width="14.6640625" bestFit="1" customWidth="1"/>
    <col min="523" max="524" width="7.21875" bestFit="1" customWidth="1"/>
    <col min="525" max="525" width="17.5546875" bestFit="1" customWidth="1"/>
    <col min="526" max="526" width="14" bestFit="1" customWidth="1"/>
    <col min="527" max="528" width="7.21875" bestFit="1" customWidth="1"/>
    <col min="529" max="529" width="16.77734375" bestFit="1" customWidth="1"/>
    <col min="530" max="530" width="14.5546875" bestFit="1" customWidth="1"/>
    <col min="531" max="534" width="7.21875" bestFit="1" customWidth="1"/>
    <col min="535" max="535" width="17.44140625" bestFit="1" customWidth="1"/>
    <col min="536" max="536" width="17" bestFit="1" customWidth="1"/>
    <col min="537" max="540" width="7.21875" bestFit="1" customWidth="1"/>
    <col min="541" max="541" width="19.77734375" bestFit="1" customWidth="1"/>
    <col min="542" max="542" width="21.77734375" bestFit="1" customWidth="1"/>
    <col min="543" max="546" width="7.21875" bestFit="1" customWidth="1"/>
    <col min="547" max="547" width="24.5546875" bestFit="1" customWidth="1"/>
    <col min="548" max="548" width="16.5546875" bestFit="1" customWidth="1"/>
    <col min="549" max="552" width="7.21875" bestFit="1" customWidth="1"/>
    <col min="553" max="553" width="19.33203125" bestFit="1" customWidth="1"/>
    <col min="554" max="554" width="15.88671875" bestFit="1" customWidth="1"/>
    <col min="555" max="558" width="7.21875" bestFit="1" customWidth="1"/>
    <col min="559" max="559" width="18.6640625" bestFit="1" customWidth="1"/>
    <col min="560" max="560" width="15.6640625" bestFit="1" customWidth="1"/>
    <col min="561" max="564" width="7.21875" bestFit="1" customWidth="1"/>
    <col min="565" max="565" width="18.44140625" bestFit="1" customWidth="1"/>
    <col min="566" max="566" width="14.5546875" bestFit="1" customWidth="1"/>
    <col min="567" max="567" width="7.21875" bestFit="1" customWidth="1"/>
    <col min="568" max="568" width="17.44140625" bestFit="1" customWidth="1"/>
    <col min="569" max="569" width="16.77734375" bestFit="1" customWidth="1"/>
    <col min="570" max="570" width="19.5546875" bestFit="1" customWidth="1"/>
    <col min="571" max="571" width="16.109375" bestFit="1" customWidth="1"/>
    <col min="572" max="575" width="7.21875" bestFit="1" customWidth="1"/>
    <col min="576" max="576" width="18.88671875" bestFit="1" customWidth="1"/>
    <col min="577" max="577" width="13.33203125" bestFit="1" customWidth="1"/>
    <col min="578" max="578" width="16.109375" bestFit="1" customWidth="1"/>
    <col min="579" max="579" width="17.88671875" bestFit="1" customWidth="1"/>
    <col min="580" max="582" width="7.21875" bestFit="1" customWidth="1"/>
    <col min="583" max="583" width="20.6640625" bestFit="1" customWidth="1"/>
    <col min="584" max="584" width="15.6640625" bestFit="1" customWidth="1"/>
    <col min="585" max="588" width="7.21875" bestFit="1" customWidth="1"/>
    <col min="589" max="589" width="18.44140625" bestFit="1" customWidth="1"/>
    <col min="590" max="590" width="17.21875" bestFit="1" customWidth="1"/>
    <col min="591" max="593" width="7.21875" bestFit="1" customWidth="1"/>
    <col min="594" max="594" width="20" bestFit="1" customWidth="1"/>
    <col min="595" max="595" width="15.88671875" bestFit="1" customWidth="1"/>
    <col min="596" max="599" width="7.21875" bestFit="1" customWidth="1"/>
    <col min="600" max="600" width="18.6640625" bestFit="1" customWidth="1"/>
    <col min="601" max="601" width="14.88671875" bestFit="1" customWidth="1"/>
    <col min="602" max="602" width="7.21875" bestFit="1" customWidth="1"/>
    <col min="603" max="603" width="17.77734375" bestFit="1" customWidth="1"/>
    <col min="604" max="604" width="16.77734375" bestFit="1" customWidth="1"/>
    <col min="605" max="608" width="7.21875" bestFit="1" customWidth="1"/>
    <col min="609" max="609" width="19.5546875" bestFit="1" customWidth="1"/>
    <col min="610" max="610" width="17.109375" bestFit="1" customWidth="1"/>
    <col min="611" max="611" width="7.21875" bestFit="1" customWidth="1"/>
    <col min="612" max="612" width="19.88671875" bestFit="1" customWidth="1"/>
    <col min="613" max="613" width="19.6640625" bestFit="1" customWidth="1"/>
    <col min="614" max="616" width="7.21875" bestFit="1" customWidth="1"/>
    <col min="617" max="617" width="22.44140625" bestFit="1" customWidth="1"/>
    <col min="618" max="618" width="17.21875" bestFit="1" customWidth="1"/>
    <col min="619" max="622" width="7.21875" bestFit="1" customWidth="1"/>
    <col min="623" max="623" width="20" bestFit="1" customWidth="1"/>
    <col min="624" max="624" width="16.44140625" bestFit="1" customWidth="1"/>
    <col min="625" max="625" width="7.21875" bestFit="1" customWidth="1"/>
    <col min="626" max="626" width="19.21875" bestFit="1" customWidth="1"/>
    <col min="627" max="627" width="17.109375" bestFit="1" customWidth="1"/>
    <col min="628" max="628" width="19.88671875" bestFit="1" customWidth="1"/>
    <col min="629" max="629" width="14.21875" bestFit="1" customWidth="1"/>
    <col min="630" max="632" width="7.21875" bestFit="1" customWidth="1"/>
    <col min="633" max="633" width="17" bestFit="1" customWidth="1"/>
    <col min="634" max="634" width="19.44140625" bestFit="1" customWidth="1"/>
    <col min="635" max="635" width="22.21875" bestFit="1" customWidth="1"/>
    <col min="636" max="636" width="18.21875" bestFit="1" customWidth="1"/>
    <col min="637" max="637" width="7.21875" bestFit="1" customWidth="1"/>
    <col min="638" max="638" width="21" bestFit="1" customWidth="1"/>
    <col min="639" max="639" width="14.77734375" bestFit="1" customWidth="1"/>
    <col min="640" max="643" width="7.21875" bestFit="1" customWidth="1"/>
    <col min="644" max="644" width="17.6640625" bestFit="1" customWidth="1"/>
    <col min="645" max="645" width="17.44140625" bestFit="1" customWidth="1"/>
    <col min="646" max="646" width="20.21875" bestFit="1" customWidth="1"/>
    <col min="647" max="647" width="19.77734375" bestFit="1" customWidth="1"/>
    <col min="648" max="648" width="22.5546875" bestFit="1" customWidth="1"/>
    <col min="649" max="649" width="16.77734375" bestFit="1" customWidth="1"/>
    <col min="650" max="653" width="7.21875" bestFit="1" customWidth="1"/>
    <col min="654" max="654" width="19.5546875" bestFit="1" customWidth="1"/>
    <col min="655" max="655" width="14.21875" bestFit="1" customWidth="1"/>
    <col min="656" max="656" width="17" bestFit="1" customWidth="1"/>
    <col min="657" max="657" width="19.33203125" bestFit="1" customWidth="1"/>
    <col min="658" max="661" width="7.21875" bestFit="1" customWidth="1"/>
    <col min="662" max="662" width="22.109375" bestFit="1" customWidth="1"/>
    <col min="663" max="663" width="14.109375" bestFit="1" customWidth="1"/>
    <col min="664" max="666" width="7.21875" bestFit="1" customWidth="1"/>
    <col min="667" max="667" width="16.88671875" bestFit="1" customWidth="1"/>
    <col min="668" max="668" width="15.6640625" bestFit="1" customWidth="1"/>
    <col min="669" max="672" width="7.21875" bestFit="1" customWidth="1"/>
    <col min="673" max="673" width="18.44140625" bestFit="1" customWidth="1"/>
    <col min="674" max="674" width="16.88671875" bestFit="1" customWidth="1"/>
    <col min="675" max="678" width="7.21875" bestFit="1" customWidth="1"/>
    <col min="679" max="679" width="19.6640625" bestFit="1" customWidth="1"/>
    <col min="680" max="680" width="13.5546875" bestFit="1" customWidth="1"/>
    <col min="681" max="681" width="16.33203125" bestFit="1" customWidth="1"/>
    <col min="682" max="682" width="14.88671875" bestFit="1" customWidth="1"/>
    <col min="683" max="683" width="17.77734375" bestFit="1" customWidth="1"/>
    <col min="684" max="684" width="16.21875" bestFit="1" customWidth="1"/>
    <col min="685" max="687" width="7.21875" bestFit="1" customWidth="1"/>
    <col min="688" max="688" width="19" bestFit="1" customWidth="1"/>
    <col min="689" max="689" width="13.109375" bestFit="1" customWidth="1"/>
    <col min="690" max="693" width="7.21875" bestFit="1" customWidth="1"/>
    <col min="694" max="694" width="15.88671875" bestFit="1" customWidth="1"/>
    <col min="695" max="695" width="15.44140625" bestFit="1" customWidth="1"/>
    <col min="696" max="697" width="7.21875" bestFit="1" customWidth="1"/>
    <col min="698" max="698" width="18.21875" bestFit="1" customWidth="1"/>
    <col min="699" max="699" width="14.5546875" bestFit="1" customWidth="1"/>
    <col min="700" max="703" width="7.21875" bestFit="1" customWidth="1"/>
    <col min="704" max="704" width="17.44140625" bestFit="1" customWidth="1"/>
    <col min="705" max="705" width="17" bestFit="1" customWidth="1"/>
    <col min="706" max="709" width="7.21875" bestFit="1" customWidth="1"/>
    <col min="710" max="710" width="19.77734375" bestFit="1" customWidth="1"/>
    <col min="711" max="711" width="14.33203125" bestFit="1" customWidth="1"/>
    <col min="712" max="714" width="7.21875" bestFit="1" customWidth="1"/>
    <col min="715" max="715" width="17.21875" bestFit="1" customWidth="1"/>
    <col min="716" max="716" width="17.6640625" bestFit="1" customWidth="1"/>
    <col min="717" max="720" width="7.21875" bestFit="1" customWidth="1"/>
    <col min="721" max="721" width="20.44140625" bestFit="1" customWidth="1"/>
    <col min="722" max="722" width="15.33203125" bestFit="1" customWidth="1"/>
    <col min="723" max="725" width="7.21875" bestFit="1" customWidth="1"/>
    <col min="726" max="726" width="18.109375" bestFit="1" customWidth="1"/>
    <col min="727" max="727" width="13.21875" bestFit="1" customWidth="1"/>
    <col min="728" max="729" width="7.21875" bestFit="1" customWidth="1"/>
    <col min="730" max="730" width="16" bestFit="1" customWidth="1"/>
    <col min="731" max="731" width="17.5546875" bestFit="1" customWidth="1"/>
    <col min="732" max="732" width="20.33203125" bestFit="1" customWidth="1"/>
    <col min="733" max="733" width="15.88671875" bestFit="1" customWidth="1"/>
    <col min="734" max="734" width="18.6640625" bestFit="1" customWidth="1"/>
    <col min="735" max="735" width="14.5546875" bestFit="1" customWidth="1"/>
    <col min="736" max="739" width="7.21875" bestFit="1" customWidth="1"/>
    <col min="740" max="740" width="17.44140625" bestFit="1" customWidth="1"/>
    <col min="741" max="741" width="13.5546875" bestFit="1" customWidth="1"/>
    <col min="742" max="744" width="7.21875" bestFit="1" customWidth="1"/>
    <col min="745" max="745" width="16.33203125" bestFit="1" customWidth="1"/>
    <col min="746" max="746" width="14" bestFit="1" customWidth="1"/>
    <col min="747" max="750" width="7.21875" bestFit="1" customWidth="1"/>
    <col min="751" max="751" width="16.77734375" bestFit="1" customWidth="1"/>
    <col min="752" max="752" width="15.6640625" bestFit="1" customWidth="1"/>
    <col min="753" max="756" width="7.21875" bestFit="1" customWidth="1"/>
    <col min="757" max="757" width="18.44140625" bestFit="1" customWidth="1"/>
    <col min="758" max="758" width="14.6640625" bestFit="1" customWidth="1"/>
    <col min="759" max="761" width="7.21875" bestFit="1" customWidth="1"/>
    <col min="762" max="762" width="17.5546875" bestFit="1" customWidth="1"/>
    <col min="763" max="763" width="14.5546875" bestFit="1" customWidth="1"/>
    <col min="764" max="767" width="7.21875" bestFit="1" customWidth="1"/>
    <col min="768" max="768" width="17.44140625" bestFit="1" customWidth="1"/>
    <col min="769" max="769" width="16.5546875" bestFit="1" customWidth="1"/>
    <col min="770" max="773" width="7.21875" bestFit="1" customWidth="1"/>
    <col min="774" max="774" width="19.33203125" bestFit="1" customWidth="1"/>
    <col min="775" max="775" width="13.77734375" bestFit="1" customWidth="1"/>
    <col min="776" max="777" width="7.21875" bestFit="1" customWidth="1"/>
    <col min="778" max="778" width="16.5546875" bestFit="1" customWidth="1"/>
    <col min="779" max="779" width="13.21875" bestFit="1" customWidth="1"/>
    <col min="780" max="783" width="7.21875" bestFit="1" customWidth="1"/>
    <col min="784" max="784" width="16" bestFit="1" customWidth="1"/>
    <col min="785" max="785" width="17.44140625" bestFit="1" customWidth="1"/>
    <col min="786" max="788" width="7.21875" bestFit="1" customWidth="1"/>
    <col min="789" max="789" width="20.21875" bestFit="1" customWidth="1"/>
    <col min="790" max="790" width="13.77734375" bestFit="1" customWidth="1"/>
    <col min="791" max="794" width="7.21875" bestFit="1" customWidth="1"/>
    <col min="795" max="795" width="16.5546875" bestFit="1" customWidth="1"/>
    <col min="796" max="796" width="14.33203125" bestFit="1" customWidth="1"/>
    <col min="797" max="799" width="7.21875" bestFit="1" customWidth="1"/>
    <col min="800" max="800" width="17.21875" bestFit="1" customWidth="1"/>
    <col min="801" max="801" width="16.21875" bestFit="1" customWidth="1"/>
    <col min="802" max="804" width="7.21875" bestFit="1" customWidth="1"/>
    <col min="805" max="805" width="19" bestFit="1" customWidth="1"/>
    <col min="806" max="806" width="16.109375" bestFit="1" customWidth="1"/>
    <col min="807" max="808" width="7.21875" bestFit="1" customWidth="1"/>
    <col min="809" max="809" width="18.88671875" bestFit="1" customWidth="1"/>
    <col min="810" max="810" width="13" bestFit="1" customWidth="1"/>
    <col min="811" max="811" width="7.21875" bestFit="1" customWidth="1"/>
    <col min="812" max="812" width="15.77734375" bestFit="1" customWidth="1"/>
    <col min="813" max="813" width="14.6640625" bestFit="1" customWidth="1"/>
    <col min="814" max="814" width="7.21875" bestFit="1" customWidth="1"/>
    <col min="815" max="815" width="17.5546875" bestFit="1" customWidth="1"/>
    <col min="816" max="816" width="15.109375" bestFit="1" customWidth="1"/>
    <col min="817" max="819" width="7.21875" bestFit="1" customWidth="1"/>
    <col min="820" max="820" width="17.88671875" bestFit="1" customWidth="1"/>
    <col min="821" max="821" width="14.33203125" bestFit="1" customWidth="1"/>
    <col min="822" max="824" width="7.21875" bestFit="1" customWidth="1"/>
    <col min="825" max="825" width="17.21875" bestFit="1" customWidth="1"/>
    <col min="826" max="826" width="13.88671875" bestFit="1" customWidth="1"/>
    <col min="827" max="829" width="7.21875" bestFit="1" customWidth="1"/>
    <col min="830" max="830" width="16.6640625" bestFit="1" customWidth="1"/>
    <col min="831" max="831" width="25.33203125" bestFit="1" customWidth="1"/>
    <col min="832" max="832" width="7.21875" bestFit="1" customWidth="1"/>
    <col min="833" max="833" width="28.109375" bestFit="1" customWidth="1"/>
    <col min="834" max="834" width="15.33203125" bestFit="1" customWidth="1"/>
    <col min="835" max="837" width="7.21875" bestFit="1" customWidth="1"/>
    <col min="838" max="838" width="18.109375" bestFit="1" customWidth="1"/>
    <col min="839" max="839" width="16.109375" bestFit="1" customWidth="1"/>
    <col min="840" max="841" width="7.21875" bestFit="1" customWidth="1"/>
    <col min="842" max="842" width="18.88671875" bestFit="1" customWidth="1"/>
    <col min="843" max="843" width="13.21875" bestFit="1" customWidth="1"/>
    <col min="844" max="845" width="7.21875" bestFit="1" customWidth="1"/>
    <col min="846" max="846" width="16" bestFit="1" customWidth="1"/>
    <col min="847" max="847" width="16.33203125" bestFit="1" customWidth="1"/>
    <col min="848" max="848" width="19.109375" bestFit="1" customWidth="1"/>
    <col min="849" max="849" width="14.21875" bestFit="1" customWidth="1"/>
    <col min="850" max="850" width="17" bestFit="1" customWidth="1"/>
    <col min="851" max="851" width="15.21875" bestFit="1" customWidth="1"/>
    <col min="852" max="854" width="7.21875" bestFit="1" customWidth="1"/>
    <col min="855" max="855" width="18" bestFit="1" customWidth="1"/>
    <col min="856" max="856" width="12.77734375" bestFit="1" customWidth="1"/>
    <col min="857" max="858" width="7.21875" bestFit="1" customWidth="1"/>
    <col min="859" max="859" width="15.5546875" bestFit="1" customWidth="1"/>
    <col min="860" max="860" width="17" bestFit="1" customWidth="1"/>
    <col min="861" max="862" width="7.21875" bestFit="1" customWidth="1"/>
    <col min="863" max="863" width="19.77734375" bestFit="1" customWidth="1"/>
    <col min="864" max="864" width="16" bestFit="1" customWidth="1"/>
    <col min="865" max="865" width="18.77734375" bestFit="1" customWidth="1"/>
    <col min="866" max="866" width="16.21875" bestFit="1" customWidth="1"/>
    <col min="867" max="870" width="7.21875" bestFit="1" customWidth="1"/>
    <col min="871" max="871" width="19" bestFit="1" customWidth="1"/>
    <col min="872" max="872" width="13.77734375" bestFit="1" customWidth="1"/>
    <col min="873" max="874" width="7.21875" bestFit="1" customWidth="1"/>
    <col min="875" max="875" width="16.5546875" bestFit="1" customWidth="1"/>
    <col min="876" max="876" width="15.77734375" bestFit="1" customWidth="1"/>
    <col min="877" max="878" width="7.21875" bestFit="1" customWidth="1"/>
    <col min="879" max="879" width="18.5546875" bestFit="1" customWidth="1"/>
    <col min="880" max="880" width="16.109375" bestFit="1" customWidth="1"/>
    <col min="881" max="883" width="7.21875" bestFit="1" customWidth="1"/>
    <col min="884" max="884" width="18.88671875" bestFit="1" customWidth="1"/>
    <col min="885" max="885" width="11.6640625" bestFit="1" customWidth="1"/>
    <col min="886" max="888" width="7.21875" bestFit="1" customWidth="1"/>
    <col min="889" max="889" width="14.44140625" bestFit="1" customWidth="1"/>
    <col min="890" max="890" width="16.21875" bestFit="1" customWidth="1"/>
    <col min="891" max="891" width="19" bestFit="1" customWidth="1"/>
    <col min="892" max="892" width="16" bestFit="1" customWidth="1"/>
    <col min="893" max="896" width="7.21875" bestFit="1" customWidth="1"/>
    <col min="897" max="897" width="18.77734375" bestFit="1" customWidth="1"/>
    <col min="898" max="898" width="14.6640625" bestFit="1" customWidth="1"/>
    <col min="899" max="902" width="7.21875" bestFit="1" customWidth="1"/>
    <col min="903" max="903" width="17.5546875" bestFit="1" customWidth="1"/>
    <col min="904" max="904" width="15.77734375" bestFit="1" customWidth="1"/>
    <col min="905" max="907" width="7.21875" bestFit="1" customWidth="1"/>
    <col min="908" max="908" width="18.5546875" bestFit="1" customWidth="1"/>
    <col min="909" max="909" width="12.5546875" bestFit="1" customWidth="1"/>
    <col min="910" max="910" width="15.33203125" bestFit="1" customWidth="1"/>
    <col min="911" max="911" width="16.109375" bestFit="1" customWidth="1"/>
    <col min="912" max="912" width="7.21875" bestFit="1" customWidth="1"/>
    <col min="913" max="913" width="18.88671875" bestFit="1" customWidth="1"/>
    <col min="914" max="914" width="18.6640625" bestFit="1" customWidth="1"/>
    <col min="915" max="917" width="7.21875" bestFit="1" customWidth="1"/>
    <col min="918" max="918" width="21.5546875" bestFit="1" customWidth="1"/>
    <col min="919" max="919" width="11.44140625" bestFit="1" customWidth="1"/>
    <col min="920" max="921" width="7.21875" bestFit="1" customWidth="1"/>
    <col min="922" max="922" width="14.21875" bestFit="1" customWidth="1"/>
    <col min="923" max="923" width="17.5546875" bestFit="1" customWidth="1"/>
    <col min="924" max="924" width="7.21875" bestFit="1" customWidth="1"/>
    <col min="925" max="925" width="20.33203125" bestFit="1" customWidth="1"/>
    <col min="926" max="926" width="16.77734375" bestFit="1" customWidth="1"/>
    <col min="927" max="929" width="7.21875" bestFit="1" customWidth="1"/>
    <col min="930" max="930" width="19.5546875" bestFit="1" customWidth="1"/>
    <col min="931" max="931" width="16" bestFit="1" customWidth="1"/>
    <col min="932" max="932" width="18.77734375" bestFit="1" customWidth="1"/>
    <col min="933" max="933" width="13.77734375" bestFit="1" customWidth="1"/>
    <col min="934" max="934" width="7.21875" bestFit="1" customWidth="1"/>
    <col min="935" max="935" width="16.5546875" bestFit="1" customWidth="1"/>
    <col min="936" max="936" width="16.33203125" bestFit="1" customWidth="1"/>
    <col min="937" max="937" width="7.21875" bestFit="1" customWidth="1"/>
    <col min="938" max="938" width="19.109375" bestFit="1" customWidth="1"/>
    <col min="939" max="939" width="13.77734375" bestFit="1" customWidth="1"/>
    <col min="940" max="943" width="7.21875" bestFit="1" customWidth="1"/>
    <col min="944" max="944" width="16.5546875" bestFit="1" customWidth="1"/>
    <col min="945" max="945" width="14.109375" bestFit="1" customWidth="1"/>
    <col min="946" max="946" width="7.21875" bestFit="1" customWidth="1"/>
    <col min="947" max="947" width="16.88671875" bestFit="1" customWidth="1"/>
    <col min="948" max="948" width="18.21875" bestFit="1" customWidth="1"/>
    <col min="949" max="952" width="7.21875" bestFit="1" customWidth="1"/>
    <col min="953" max="953" width="21" bestFit="1" customWidth="1"/>
    <col min="954" max="954" width="14" bestFit="1" customWidth="1"/>
    <col min="955" max="957" width="7.21875" bestFit="1" customWidth="1"/>
    <col min="958" max="958" width="16.77734375" bestFit="1" customWidth="1"/>
    <col min="959" max="959" width="15.88671875" bestFit="1" customWidth="1"/>
    <col min="960" max="960" width="7.21875" bestFit="1" customWidth="1"/>
    <col min="961" max="961" width="18.6640625" bestFit="1" customWidth="1"/>
    <col min="962" max="962" width="13.6640625" bestFit="1" customWidth="1"/>
    <col min="963" max="964" width="7.21875" bestFit="1" customWidth="1"/>
    <col min="965" max="965" width="16.44140625" bestFit="1" customWidth="1"/>
    <col min="966" max="966" width="14.33203125" bestFit="1" customWidth="1"/>
    <col min="967" max="969" width="7.21875" bestFit="1" customWidth="1"/>
    <col min="970" max="970" width="17.21875" bestFit="1" customWidth="1"/>
    <col min="971" max="971" width="15.109375" bestFit="1" customWidth="1"/>
    <col min="972" max="975" width="7.21875" bestFit="1" customWidth="1"/>
    <col min="976" max="976" width="17.88671875" bestFit="1" customWidth="1"/>
    <col min="977" max="977" width="15.88671875" bestFit="1" customWidth="1"/>
    <col min="978" max="978" width="18.6640625" bestFit="1" customWidth="1"/>
    <col min="979" max="979" width="17.109375" bestFit="1" customWidth="1"/>
    <col min="980" max="983" width="7.21875" bestFit="1" customWidth="1"/>
    <col min="984" max="984" width="19.88671875" bestFit="1" customWidth="1"/>
    <col min="985" max="985" width="17.5546875" bestFit="1" customWidth="1"/>
    <col min="986" max="989" width="7.21875" bestFit="1" customWidth="1"/>
    <col min="990" max="990" width="20.33203125" bestFit="1" customWidth="1"/>
    <col min="991" max="991" width="19" bestFit="1" customWidth="1"/>
    <col min="992" max="993" width="7.21875" bestFit="1" customWidth="1"/>
    <col min="994" max="994" width="21.88671875" bestFit="1" customWidth="1"/>
    <col min="995" max="995" width="14.44140625" bestFit="1" customWidth="1"/>
    <col min="996" max="996" width="17.33203125" bestFit="1" customWidth="1"/>
    <col min="997" max="997" width="15.33203125" bestFit="1" customWidth="1"/>
    <col min="998" max="998" width="18.109375" bestFit="1" customWidth="1"/>
    <col min="999" max="999" width="14.33203125" bestFit="1" customWidth="1"/>
    <col min="1000" max="1003" width="7.21875" bestFit="1" customWidth="1"/>
    <col min="1004" max="1004" width="17.21875" bestFit="1" customWidth="1"/>
    <col min="1005" max="1005" width="14" bestFit="1" customWidth="1"/>
    <col min="1006" max="1006" width="16.77734375" bestFit="1" customWidth="1"/>
    <col min="1007" max="1007" width="15.5546875" bestFit="1" customWidth="1"/>
    <col min="1008" max="1008" width="18.33203125" bestFit="1" customWidth="1"/>
    <col min="1009" max="1009" width="22.77734375" bestFit="1" customWidth="1"/>
    <col min="1010" max="1013" width="7.21875" bestFit="1" customWidth="1"/>
    <col min="1014" max="1014" width="25.6640625" bestFit="1" customWidth="1"/>
    <col min="1015" max="1015" width="15.21875" bestFit="1" customWidth="1"/>
    <col min="1016" max="1016" width="7.21875" bestFit="1" customWidth="1"/>
    <col min="1017" max="1017" width="18" bestFit="1" customWidth="1"/>
    <col min="1018" max="1018" width="12.77734375" bestFit="1" customWidth="1"/>
    <col min="1019" max="1019" width="15.5546875" bestFit="1" customWidth="1"/>
    <col min="1020" max="1020" width="11.44140625" bestFit="1" customWidth="1"/>
    <col min="1021" max="1022" width="7.21875" bestFit="1" customWidth="1"/>
    <col min="1023" max="1023" width="14.21875" bestFit="1" customWidth="1"/>
    <col min="1024" max="1024" width="16.33203125" bestFit="1" customWidth="1"/>
    <col min="1025" max="1028" width="7.21875" bestFit="1" customWidth="1"/>
    <col min="1029" max="1029" width="19.109375" bestFit="1" customWidth="1"/>
    <col min="1030" max="1030" width="14.88671875" bestFit="1" customWidth="1"/>
    <col min="1031" max="1034" width="7.21875" bestFit="1" customWidth="1"/>
    <col min="1035" max="1035" width="17.77734375" bestFit="1" customWidth="1"/>
    <col min="1036" max="1036" width="17.44140625" bestFit="1" customWidth="1"/>
    <col min="1037" max="1040" width="7.21875" bestFit="1" customWidth="1"/>
    <col min="1041" max="1041" width="20.21875" bestFit="1" customWidth="1"/>
    <col min="1042" max="1042" width="12.6640625" bestFit="1" customWidth="1"/>
    <col min="1043" max="1043" width="7.21875" bestFit="1" customWidth="1"/>
    <col min="1044" max="1044" width="15.44140625" bestFit="1" customWidth="1"/>
    <col min="1045" max="1045" width="16.21875" bestFit="1" customWidth="1"/>
    <col min="1046" max="1047" width="7.21875" bestFit="1" customWidth="1"/>
    <col min="1048" max="1048" width="19" bestFit="1" customWidth="1"/>
    <col min="1049" max="1049" width="13.77734375" bestFit="1" customWidth="1"/>
    <col min="1050" max="1050" width="7.21875" bestFit="1" customWidth="1"/>
    <col min="1051" max="1051" width="16.5546875" bestFit="1" customWidth="1"/>
    <col min="1052" max="1052" width="14.109375" bestFit="1" customWidth="1"/>
    <col min="1053" max="1054" width="7.21875" bestFit="1" customWidth="1"/>
    <col min="1055" max="1055" width="16.88671875" bestFit="1" customWidth="1"/>
    <col min="1056" max="1056" width="23.109375" bestFit="1" customWidth="1"/>
    <col min="1057" max="1059" width="7.21875" bestFit="1" customWidth="1"/>
    <col min="1060" max="1060" width="26" bestFit="1" customWidth="1"/>
    <col min="1061" max="1061" width="17.44140625" bestFit="1" customWidth="1"/>
    <col min="1062" max="1062" width="20.21875" bestFit="1" customWidth="1"/>
    <col min="1063" max="1063" width="19.77734375" bestFit="1" customWidth="1"/>
    <col min="1064" max="1065" width="7.21875" bestFit="1" customWidth="1"/>
    <col min="1066" max="1066" width="22.5546875" bestFit="1" customWidth="1"/>
    <col min="1067" max="1067" width="15.6640625" bestFit="1" customWidth="1"/>
    <col min="1068" max="1068" width="18.44140625" bestFit="1" customWidth="1"/>
    <col min="1069" max="1069" width="14.88671875" bestFit="1" customWidth="1"/>
    <col min="1070" max="1073" width="7.21875" bestFit="1" customWidth="1"/>
    <col min="1074" max="1074" width="17.77734375" bestFit="1" customWidth="1"/>
    <col min="1075" max="1075" width="14.109375" bestFit="1" customWidth="1"/>
    <col min="1076" max="1077" width="7.21875" bestFit="1" customWidth="1"/>
    <col min="1078" max="1078" width="16.88671875" bestFit="1" customWidth="1"/>
    <col min="1079" max="1079" width="15.77734375" bestFit="1" customWidth="1"/>
    <col min="1080" max="1080" width="18.5546875" bestFit="1" customWidth="1"/>
    <col min="1081" max="1081" width="20.109375" bestFit="1" customWidth="1"/>
    <col min="1082" max="1084" width="7.21875" bestFit="1" customWidth="1"/>
    <col min="1085" max="1085" width="22.88671875" bestFit="1" customWidth="1"/>
    <col min="1086" max="1086" width="15.109375" bestFit="1" customWidth="1"/>
    <col min="1087" max="1088" width="7.21875" bestFit="1" customWidth="1"/>
    <col min="1089" max="1089" width="17.88671875" bestFit="1" customWidth="1"/>
    <col min="1090" max="1090" width="13.109375" bestFit="1" customWidth="1"/>
    <col min="1091" max="1091" width="7.21875" bestFit="1" customWidth="1"/>
    <col min="1092" max="1092" width="15.88671875" bestFit="1" customWidth="1"/>
    <col min="1093" max="1093" width="15.6640625" bestFit="1" customWidth="1"/>
    <col min="1094" max="1096" width="7.21875" bestFit="1" customWidth="1"/>
    <col min="1097" max="1097" width="18.44140625" bestFit="1" customWidth="1"/>
    <col min="1098" max="1098" width="16.33203125" bestFit="1" customWidth="1"/>
    <col min="1099" max="1101" width="7.21875" bestFit="1" customWidth="1"/>
    <col min="1102" max="1102" width="19.109375" bestFit="1" customWidth="1"/>
    <col min="1103" max="1103" width="14" bestFit="1" customWidth="1"/>
    <col min="1104" max="1106" width="7.21875" bestFit="1" customWidth="1"/>
    <col min="1107" max="1107" width="16.77734375" bestFit="1" customWidth="1"/>
    <col min="1108" max="1108" width="13.21875" bestFit="1" customWidth="1"/>
    <col min="1109" max="1110" width="7.21875" bestFit="1" customWidth="1"/>
    <col min="1111" max="1111" width="16" bestFit="1" customWidth="1"/>
    <col min="1112" max="1112" width="14" bestFit="1" customWidth="1"/>
    <col min="1113" max="1115" width="7.21875" bestFit="1" customWidth="1"/>
    <col min="1116" max="1116" width="16.77734375" bestFit="1" customWidth="1"/>
    <col min="1117" max="1117" width="14.21875" bestFit="1" customWidth="1"/>
    <col min="1118" max="1120" width="7.21875" bestFit="1" customWidth="1"/>
    <col min="1121" max="1121" width="17" bestFit="1" customWidth="1"/>
    <col min="1122" max="1122" width="16.33203125" bestFit="1" customWidth="1"/>
    <col min="1123" max="1124" width="7.21875" bestFit="1" customWidth="1"/>
    <col min="1125" max="1125" width="19.109375" bestFit="1" customWidth="1"/>
    <col min="1126" max="1126" width="14.6640625" bestFit="1" customWidth="1"/>
    <col min="1127" max="1127" width="17.5546875" bestFit="1" customWidth="1"/>
    <col min="1128" max="1128" width="20.5546875" bestFit="1" customWidth="1"/>
    <col min="1129" max="1129" width="23.33203125" bestFit="1" customWidth="1"/>
    <col min="1130" max="1130" width="14.77734375" bestFit="1" customWidth="1"/>
    <col min="1131" max="1134" width="7.21875" bestFit="1" customWidth="1"/>
    <col min="1135" max="1135" width="17.6640625" bestFit="1" customWidth="1"/>
    <col min="1136" max="1136" width="13" bestFit="1" customWidth="1"/>
    <col min="1137" max="1140" width="7.21875" bestFit="1" customWidth="1"/>
    <col min="1141" max="1141" width="15.77734375" bestFit="1" customWidth="1"/>
    <col min="1142" max="1142" width="17.109375" bestFit="1" customWidth="1"/>
    <col min="1143" max="1143" width="7.21875" bestFit="1" customWidth="1"/>
    <col min="1144" max="1144" width="19.88671875" bestFit="1" customWidth="1"/>
    <col min="1145" max="1145" width="16.44140625" bestFit="1" customWidth="1"/>
    <col min="1146" max="1146" width="19.21875" bestFit="1" customWidth="1"/>
    <col min="1147" max="1147" width="14.21875" bestFit="1" customWidth="1"/>
    <col min="1148" max="1151" width="7.21875" bestFit="1" customWidth="1"/>
    <col min="1152" max="1152" width="17" bestFit="1" customWidth="1"/>
    <col min="1153" max="1153" width="18" bestFit="1" customWidth="1"/>
    <col min="1154" max="1154" width="7.21875" bestFit="1" customWidth="1"/>
    <col min="1155" max="1155" width="20.77734375" bestFit="1" customWidth="1"/>
    <col min="1156" max="1156" width="16.5546875" bestFit="1" customWidth="1"/>
    <col min="1157" max="1158" width="7.21875" bestFit="1" customWidth="1"/>
    <col min="1159" max="1159" width="19.33203125" bestFit="1" customWidth="1"/>
    <col min="1160" max="1160" width="12.44140625" bestFit="1" customWidth="1"/>
    <col min="1161" max="1161" width="15.21875" bestFit="1" customWidth="1"/>
    <col min="1162" max="1162" width="14.6640625" bestFit="1" customWidth="1"/>
    <col min="1163" max="1164" width="7.21875" bestFit="1" customWidth="1"/>
    <col min="1165" max="1165" width="17.5546875" bestFit="1" customWidth="1"/>
    <col min="1166" max="1166" width="13.5546875" bestFit="1" customWidth="1"/>
    <col min="1167" max="1170" width="7.21875" bestFit="1" customWidth="1"/>
    <col min="1171" max="1171" width="16.33203125" bestFit="1" customWidth="1"/>
    <col min="1172" max="1172" width="16.88671875" bestFit="1" customWidth="1"/>
    <col min="1173" max="1173" width="7.21875" bestFit="1" customWidth="1"/>
    <col min="1174" max="1174" width="19.6640625" bestFit="1" customWidth="1"/>
    <col min="1175" max="1175" width="17.21875" bestFit="1" customWidth="1"/>
    <col min="1176" max="1178" width="7.21875" bestFit="1" customWidth="1"/>
    <col min="1179" max="1179" width="20" bestFit="1" customWidth="1"/>
    <col min="1180" max="1180" width="15.88671875" bestFit="1" customWidth="1"/>
    <col min="1181" max="1184" width="7.21875" bestFit="1" customWidth="1"/>
    <col min="1185" max="1185" width="18.6640625" bestFit="1" customWidth="1"/>
    <col min="1186" max="1186" width="16.21875" bestFit="1" customWidth="1"/>
    <col min="1187" max="1190" width="7.21875" bestFit="1" customWidth="1"/>
    <col min="1191" max="1191" width="19" bestFit="1" customWidth="1"/>
    <col min="1192" max="1192" width="18.109375" bestFit="1" customWidth="1"/>
    <col min="1193" max="1193" width="7.21875" bestFit="1" customWidth="1"/>
    <col min="1194" max="1194" width="20.88671875" bestFit="1" customWidth="1"/>
    <col min="1195" max="1195" width="17.6640625" bestFit="1" customWidth="1"/>
    <col min="1196" max="1199" width="7.21875" bestFit="1" customWidth="1"/>
    <col min="1200" max="1200" width="20.44140625" bestFit="1" customWidth="1"/>
    <col min="1201" max="1201" width="14.33203125" bestFit="1" customWidth="1"/>
    <col min="1202" max="1204" width="7.21875" bestFit="1" customWidth="1"/>
    <col min="1205" max="1205" width="17.21875" bestFit="1" customWidth="1"/>
    <col min="1206" max="1206" width="14.77734375" bestFit="1" customWidth="1"/>
    <col min="1207" max="1210" width="7.21875" bestFit="1" customWidth="1"/>
    <col min="1211" max="1211" width="17.6640625" bestFit="1" customWidth="1"/>
    <col min="1212" max="1212" width="14.88671875" bestFit="1" customWidth="1"/>
    <col min="1213" max="1216" width="7.21875" bestFit="1" customWidth="1"/>
    <col min="1217" max="1217" width="17.77734375" bestFit="1" customWidth="1"/>
    <col min="1218" max="1218" width="15.44140625" bestFit="1" customWidth="1"/>
    <col min="1219" max="1219" width="7.21875" bestFit="1" customWidth="1"/>
    <col min="1220" max="1220" width="18.21875" bestFit="1" customWidth="1"/>
    <col min="1221" max="1221" width="12.33203125" bestFit="1" customWidth="1"/>
    <col min="1222" max="1222" width="7.21875" bestFit="1" customWidth="1"/>
    <col min="1223" max="1223" width="15.109375" bestFit="1" customWidth="1"/>
    <col min="1224" max="1224" width="16.88671875" bestFit="1" customWidth="1"/>
    <col min="1225" max="1226" width="7.21875" bestFit="1" customWidth="1"/>
    <col min="1227" max="1227" width="19.6640625" bestFit="1" customWidth="1"/>
    <col min="1228" max="1228" width="14.109375" bestFit="1" customWidth="1"/>
    <col min="1229" max="1229" width="7.21875" bestFit="1" customWidth="1"/>
    <col min="1230" max="1230" width="16.88671875" bestFit="1" customWidth="1"/>
    <col min="1231" max="1231" width="18.5546875" bestFit="1" customWidth="1"/>
    <col min="1232" max="1235" width="7.21875" bestFit="1" customWidth="1"/>
    <col min="1236" max="1236" width="21.44140625" bestFit="1" customWidth="1"/>
    <col min="1237" max="1237" width="17.6640625" bestFit="1" customWidth="1"/>
    <col min="1238" max="1239" width="7.21875" bestFit="1" customWidth="1"/>
    <col min="1240" max="1240" width="20.44140625" bestFit="1" customWidth="1"/>
    <col min="1241" max="1241" width="16.5546875" bestFit="1" customWidth="1"/>
    <col min="1242" max="1245" width="7.21875" bestFit="1" customWidth="1"/>
    <col min="1246" max="1246" width="19.33203125" bestFit="1" customWidth="1"/>
    <col min="1247" max="1247" width="13.88671875" bestFit="1" customWidth="1"/>
    <col min="1248" max="1250" width="7.21875" bestFit="1" customWidth="1"/>
    <col min="1251" max="1251" width="16.6640625" bestFit="1" customWidth="1"/>
    <col min="1252" max="1252" width="15.77734375" bestFit="1" customWidth="1"/>
    <col min="1253" max="1255" width="7.21875" bestFit="1" customWidth="1"/>
    <col min="1256" max="1256" width="18.5546875" bestFit="1" customWidth="1"/>
    <col min="1257" max="1257" width="14.5546875" bestFit="1" customWidth="1"/>
    <col min="1258" max="1259" width="7.21875" bestFit="1" customWidth="1"/>
    <col min="1260" max="1260" width="17.44140625" bestFit="1" customWidth="1"/>
    <col min="1261" max="1261" width="17.5546875" bestFit="1" customWidth="1"/>
    <col min="1262" max="1265" width="7.21875" bestFit="1" customWidth="1"/>
    <col min="1266" max="1266" width="20.33203125" bestFit="1" customWidth="1"/>
    <col min="1267" max="1267" width="14.33203125" bestFit="1" customWidth="1"/>
    <col min="1268" max="1268" width="17.21875" bestFit="1" customWidth="1"/>
    <col min="1269" max="1269" width="16.33203125" bestFit="1" customWidth="1"/>
    <col min="1270" max="1271" width="7.21875" bestFit="1" customWidth="1"/>
    <col min="1272" max="1272" width="19.109375" bestFit="1" customWidth="1"/>
    <col min="1273" max="1273" width="17.109375" bestFit="1" customWidth="1"/>
    <col min="1274" max="1277" width="7.21875" bestFit="1" customWidth="1"/>
    <col min="1278" max="1278" width="19.88671875" bestFit="1" customWidth="1"/>
    <col min="1279" max="1279" width="16.44140625" bestFit="1" customWidth="1"/>
    <col min="1280" max="1280" width="19.21875" bestFit="1" customWidth="1"/>
    <col min="1281" max="1281" width="17.44140625" bestFit="1" customWidth="1"/>
    <col min="1282" max="1285" width="7.21875" bestFit="1" customWidth="1"/>
    <col min="1286" max="1286" width="20.21875" bestFit="1" customWidth="1"/>
    <col min="1287" max="1287" width="18.33203125" bestFit="1" customWidth="1"/>
    <col min="1288" max="1291" width="7.21875" bestFit="1" customWidth="1"/>
    <col min="1292" max="1292" width="21.109375" bestFit="1" customWidth="1"/>
    <col min="1293" max="1293" width="16.5546875" bestFit="1" customWidth="1"/>
    <col min="1294" max="1294" width="19.33203125" bestFit="1" customWidth="1"/>
    <col min="1295" max="1295" width="16.21875" bestFit="1" customWidth="1"/>
    <col min="1296" max="1296" width="19" bestFit="1" customWidth="1"/>
    <col min="1297" max="1297" width="16.109375" bestFit="1" customWidth="1"/>
    <col min="1298" max="1301" width="7.21875" bestFit="1" customWidth="1"/>
    <col min="1302" max="1302" width="18.88671875" bestFit="1" customWidth="1"/>
    <col min="1303" max="1303" width="16.21875" bestFit="1" customWidth="1"/>
    <col min="1304" max="1307" width="7.21875" bestFit="1" customWidth="1"/>
    <col min="1308" max="1308" width="19" bestFit="1" customWidth="1"/>
    <col min="1309" max="1309" width="16.33203125" bestFit="1" customWidth="1"/>
    <col min="1310" max="1313" width="7.21875" bestFit="1" customWidth="1"/>
    <col min="1314" max="1314" width="19.109375" bestFit="1" customWidth="1"/>
    <col min="1315" max="1315" width="15.21875" bestFit="1" customWidth="1"/>
    <col min="1316" max="1319" width="7.21875" bestFit="1" customWidth="1"/>
    <col min="1320" max="1320" width="18" bestFit="1" customWidth="1"/>
    <col min="1321" max="1321" width="16.33203125" bestFit="1" customWidth="1"/>
    <col min="1322" max="1322" width="19.109375" bestFit="1" customWidth="1"/>
    <col min="1323" max="1323" width="18.44140625" bestFit="1" customWidth="1"/>
    <col min="1324" max="1324" width="21.33203125" bestFit="1" customWidth="1"/>
    <col min="1325" max="1325" width="15.109375" bestFit="1" customWidth="1"/>
    <col min="1326" max="1328" width="7.21875" bestFit="1" customWidth="1"/>
    <col min="1329" max="1329" width="17.88671875" bestFit="1" customWidth="1"/>
    <col min="1330" max="1330" width="14.21875" bestFit="1" customWidth="1"/>
    <col min="1331" max="1334" width="7.21875" bestFit="1" customWidth="1"/>
    <col min="1335" max="1335" width="17" bestFit="1" customWidth="1"/>
    <col min="1336" max="1336" width="16.44140625" bestFit="1" customWidth="1"/>
    <col min="1337" max="1340" width="7.21875" bestFit="1" customWidth="1"/>
    <col min="1341" max="1341" width="19.21875" bestFit="1" customWidth="1"/>
    <col min="1342" max="1342" width="16.44140625" bestFit="1" customWidth="1"/>
    <col min="1343" max="1346" width="7.21875" bestFit="1" customWidth="1"/>
    <col min="1347" max="1347" width="19.21875" bestFit="1" customWidth="1"/>
    <col min="1348" max="1348" width="16.5546875" bestFit="1" customWidth="1"/>
    <col min="1349" max="1352" width="7.21875" bestFit="1" customWidth="1"/>
    <col min="1353" max="1353" width="19.33203125" bestFit="1" customWidth="1"/>
    <col min="1354" max="1354" width="17.5546875" bestFit="1" customWidth="1"/>
    <col min="1355" max="1357" width="7.21875" bestFit="1" customWidth="1"/>
    <col min="1358" max="1358" width="20.33203125" bestFit="1" customWidth="1"/>
    <col min="1359" max="1359" width="13.77734375" bestFit="1" customWidth="1"/>
    <col min="1360" max="1362" width="7.21875" bestFit="1" customWidth="1"/>
    <col min="1363" max="1363" width="16.5546875" bestFit="1" customWidth="1"/>
    <col min="1364" max="1364" width="17.77734375" bestFit="1" customWidth="1"/>
    <col min="1365" max="1368" width="7.21875" bestFit="1" customWidth="1"/>
    <col min="1369" max="1369" width="20.5546875" bestFit="1" customWidth="1"/>
    <col min="1370" max="1370" width="16.88671875" bestFit="1" customWidth="1"/>
    <col min="1371" max="1374" width="7.21875" bestFit="1" customWidth="1"/>
    <col min="1375" max="1375" width="19.6640625" bestFit="1" customWidth="1"/>
    <col min="1376" max="1376" width="17.77734375" bestFit="1" customWidth="1"/>
    <col min="1377" max="1377" width="7.21875" bestFit="1" customWidth="1"/>
    <col min="1378" max="1378" width="20.5546875" bestFit="1" customWidth="1"/>
    <col min="1379" max="1379" width="14.88671875" bestFit="1" customWidth="1"/>
    <col min="1380" max="1382" width="7.21875" bestFit="1" customWidth="1"/>
    <col min="1383" max="1383" width="17.77734375" bestFit="1" customWidth="1"/>
    <col min="1384" max="1384" width="13.88671875" bestFit="1" customWidth="1"/>
    <col min="1385" max="1385" width="7.21875" bestFit="1" customWidth="1"/>
    <col min="1386" max="1386" width="16.6640625" bestFit="1" customWidth="1"/>
    <col min="1387" max="1387" width="14.6640625" bestFit="1" customWidth="1"/>
    <col min="1388" max="1389" width="17.5546875" bestFit="1" customWidth="1"/>
    <col min="1390" max="1391" width="7.21875" bestFit="1" customWidth="1"/>
    <col min="1392" max="1392" width="20.33203125" bestFit="1" customWidth="1"/>
    <col min="1393" max="1393" width="15.88671875" bestFit="1" customWidth="1"/>
    <col min="1394" max="1394" width="7.21875" bestFit="1" customWidth="1"/>
    <col min="1395" max="1395" width="18.6640625" bestFit="1" customWidth="1"/>
    <col min="1396" max="1396" width="14.109375" bestFit="1" customWidth="1"/>
    <col min="1397" max="1397" width="7.21875" bestFit="1" customWidth="1"/>
    <col min="1398" max="1398" width="16.88671875" bestFit="1" customWidth="1"/>
    <col min="1399" max="1399" width="17.21875" bestFit="1" customWidth="1"/>
    <col min="1400" max="1402" width="7.21875" bestFit="1" customWidth="1"/>
    <col min="1403" max="1403" width="20" bestFit="1" customWidth="1"/>
    <col min="1404" max="1404" width="13.109375" bestFit="1" customWidth="1"/>
    <col min="1405" max="1405" width="15.88671875" bestFit="1" customWidth="1"/>
    <col min="1406" max="1406" width="18.33203125" bestFit="1" customWidth="1"/>
    <col min="1407" max="1408" width="7.21875" bestFit="1" customWidth="1"/>
    <col min="1409" max="1409" width="21.109375" bestFit="1" customWidth="1"/>
    <col min="1410" max="1410" width="15.33203125" bestFit="1" customWidth="1"/>
    <col min="1411" max="1411" width="18.109375" bestFit="1" customWidth="1"/>
    <col min="1412" max="1412" width="17" bestFit="1" customWidth="1"/>
    <col min="1413" max="1416" width="7.21875" bestFit="1" customWidth="1"/>
    <col min="1417" max="1417" width="19.77734375" bestFit="1" customWidth="1"/>
    <col min="1418" max="1418" width="16.6640625" bestFit="1" customWidth="1"/>
    <col min="1419" max="1419" width="19.44140625" bestFit="1" customWidth="1"/>
    <col min="1420" max="1420" width="17.5546875" bestFit="1" customWidth="1"/>
    <col min="1421" max="1421" width="7.21875" bestFit="1" customWidth="1"/>
    <col min="1422" max="1422" width="20.33203125" bestFit="1" customWidth="1"/>
    <col min="1423" max="1423" width="25.88671875" bestFit="1" customWidth="1"/>
    <col min="1424" max="1426" width="7.21875" bestFit="1" customWidth="1"/>
    <col min="1427" max="1427" width="28.6640625" bestFit="1" customWidth="1"/>
    <col min="1428" max="1428" width="18" bestFit="1" customWidth="1"/>
    <col min="1429" max="1429" width="20.77734375" bestFit="1" customWidth="1"/>
    <col min="1430" max="1430" width="18.33203125" bestFit="1" customWidth="1"/>
    <col min="1431" max="1432" width="7.21875" bestFit="1" customWidth="1"/>
    <col min="1433" max="1433" width="21.109375" bestFit="1" customWidth="1"/>
    <col min="1434" max="1434" width="20.5546875" bestFit="1" customWidth="1"/>
    <col min="1435" max="1435" width="23.33203125" bestFit="1" customWidth="1"/>
    <col min="1436" max="1436" width="16.44140625" bestFit="1" customWidth="1"/>
    <col min="1437" max="1440" width="7.21875" bestFit="1" customWidth="1"/>
    <col min="1441" max="1441" width="19.21875" bestFit="1" customWidth="1"/>
    <col min="1442" max="1442" width="14.44140625" bestFit="1" customWidth="1"/>
    <col min="1443" max="1446" width="7.21875" bestFit="1" customWidth="1"/>
    <col min="1447" max="1447" width="17.33203125" bestFit="1" customWidth="1"/>
    <col min="1448" max="1448" width="16" bestFit="1" customWidth="1"/>
    <col min="1449" max="1450" width="7.21875" bestFit="1" customWidth="1"/>
    <col min="1451" max="1451" width="18.77734375" bestFit="1" customWidth="1"/>
    <col min="1452" max="1452" width="14.77734375" bestFit="1" customWidth="1"/>
    <col min="1453" max="1455" width="7.21875" bestFit="1" customWidth="1"/>
    <col min="1456" max="1456" width="17.6640625" bestFit="1" customWidth="1"/>
    <col min="1457" max="1457" width="13.88671875" bestFit="1" customWidth="1"/>
    <col min="1458" max="1460" width="7.21875" bestFit="1" customWidth="1"/>
    <col min="1461" max="1461" width="16.6640625" bestFit="1" customWidth="1"/>
    <col min="1462" max="1462" width="13.88671875" bestFit="1" customWidth="1"/>
    <col min="1463" max="1463" width="16.6640625" bestFit="1" customWidth="1"/>
    <col min="1464" max="1464" width="13.88671875" bestFit="1" customWidth="1"/>
    <col min="1465" max="1467" width="7.21875" bestFit="1" customWidth="1"/>
    <col min="1468" max="1468" width="16.6640625" bestFit="1" customWidth="1"/>
    <col min="1469" max="1469" width="14.109375" bestFit="1" customWidth="1"/>
    <col min="1470" max="1473" width="7.21875" bestFit="1" customWidth="1"/>
    <col min="1474" max="1474" width="16.88671875" bestFit="1" customWidth="1"/>
    <col min="1475" max="1475" width="13.88671875" bestFit="1" customWidth="1"/>
    <col min="1476" max="1476" width="7.21875" bestFit="1" customWidth="1"/>
    <col min="1477" max="1477" width="16.6640625" bestFit="1" customWidth="1"/>
    <col min="1478" max="1478" width="16.109375" bestFit="1" customWidth="1"/>
    <col min="1479" max="1479" width="18.88671875" bestFit="1" customWidth="1"/>
    <col min="1480" max="1480" width="14.88671875" bestFit="1" customWidth="1"/>
    <col min="1481" max="1481" width="17.77734375" bestFit="1" customWidth="1"/>
    <col min="1482" max="1482" width="17.6640625" bestFit="1" customWidth="1"/>
    <col min="1483" max="1484" width="7.21875" bestFit="1" customWidth="1"/>
    <col min="1485" max="1485" width="20.44140625" bestFit="1" customWidth="1"/>
    <col min="1486" max="1486" width="20.21875" bestFit="1" customWidth="1"/>
    <col min="1487" max="1487" width="23" bestFit="1" customWidth="1"/>
    <col min="1488" max="1488" width="17.5546875" bestFit="1" customWidth="1"/>
    <col min="1489" max="1492" width="7.21875" bestFit="1" customWidth="1"/>
    <col min="1493" max="1493" width="20.33203125" bestFit="1" customWidth="1"/>
    <col min="1494" max="1494" width="16" bestFit="1" customWidth="1"/>
    <col min="1495" max="1497" width="7.21875" bestFit="1" customWidth="1"/>
    <col min="1498" max="1498" width="18.77734375" bestFit="1" customWidth="1"/>
    <col min="1499" max="1499" width="17.88671875" bestFit="1" customWidth="1"/>
    <col min="1500" max="1502" width="7.21875" bestFit="1" customWidth="1"/>
    <col min="1503" max="1503" width="20.6640625" bestFit="1" customWidth="1"/>
    <col min="1504" max="1504" width="19.44140625" bestFit="1" customWidth="1"/>
    <col min="1505" max="1507" width="7.21875" bestFit="1" customWidth="1"/>
    <col min="1508" max="1508" width="22.21875" bestFit="1" customWidth="1"/>
    <col min="1509" max="1509" width="10.109375" bestFit="1" customWidth="1"/>
    <col min="1510" max="1510" width="12.77734375" bestFit="1" customWidth="1"/>
    <col min="1511" max="1511" width="13.109375" bestFit="1" customWidth="1"/>
    <col min="1512" max="1512" width="15.88671875" bestFit="1" customWidth="1"/>
    <col min="1513" max="1513" width="16.44140625" bestFit="1" customWidth="1"/>
    <col min="1514" max="1516" width="7.21875" bestFit="1" customWidth="1"/>
    <col min="1517" max="1517" width="19.21875" bestFit="1" customWidth="1"/>
    <col min="1518" max="1518" width="16.33203125" bestFit="1" customWidth="1"/>
    <col min="1519" max="1519" width="19.109375" bestFit="1" customWidth="1"/>
    <col min="1520" max="1520" width="18" bestFit="1" customWidth="1"/>
    <col min="1521" max="1521" width="7.21875" bestFit="1" customWidth="1"/>
    <col min="1522" max="1522" width="20.77734375" bestFit="1" customWidth="1"/>
    <col min="1523" max="1523" width="16.21875" bestFit="1" customWidth="1"/>
    <col min="1524" max="1524" width="19" bestFit="1" customWidth="1"/>
    <col min="1525" max="1525" width="14.21875" bestFit="1" customWidth="1"/>
    <col min="1526" max="1526" width="17" bestFit="1" customWidth="1"/>
    <col min="1527" max="1527" width="16.5546875" bestFit="1" customWidth="1"/>
    <col min="1528" max="1528" width="19.33203125" bestFit="1" customWidth="1"/>
    <col min="1529" max="1529" width="17.33203125" bestFit="1" customWidth="1"/>
    <col min="1530" max="1530" width="7.21875" bestFit="1" customWidth="1"/>
    <col min="1531" max="1531" width="20.109375" bestFit="1" customWidth="1"/>
    <col min="1532" max="1532" width="15.33203125" bestFit="1" customWidth="1"/>
    <col min="1533" max="1534" width="7.21875" bestFit="1" customWidth="1"/>
    <col min="1535" max="1535" width="18.109375" bestFit="1" customWidth="1"/>
    <col min="1536" max="1536" width="14.77734375" bestFit="1" customWidth="1"/>
    <col min="1537" max="1537" width="17.6640625" bestFit="1" customWidth="1"/>
    <col min="1538" max="1538" width="18" bestFit="1" customWidth="1"/>
    <col min="1539" max="1542" width="7.21875" bestFit="1" customWidth="1"/>
    <col min="1543" max="1543" width="20.77734375" bestFit="1" customWidth="1"/>
    <col min="1544" max="1544" width="16" bestFit="1" customWidth="1"/>
    <col min="1545" max="1545" width="7.21875" bestFit="1" customWidth="1"/>
    <col min="1546" max="1546" width="18.77734375" bestFit="1" customWidth="1"/>
    <col min="1547" max="1547" width="16.88671875" bestFit="1" customWidth="1"/>
    <col min="1548" max="1548" width="19.6640625" bestFit="1" customWidth="1"/>
    <col min="1549" max="1549" width="18.77734375" bestFit="1" customWidth="1"/>
    <col min="1550" max="1553" width="7.21875" bestFit="1" customWidth="1"/>
    <col min="1554" max="1554" width="21.6640625" bestFit="1" customWidth="1"/>
    <col min="1555" max="1555" width="19.21875" bestFit="1" customWidth="1"/>
    <col min="1556" max="1556" width="7.21875" bestFit="1" customWidth="1"/>
    <col min="1557" max="1557" width="22" bestFit="1" customWidth="1"/>
    <col min="1558" max="1558" width="17.44140625" bestFit="1" customWidth="1"/>
    <col min="1559" max="1561" width="7.21875" bestFit="1" customWidth="1"/>
    <col min="1562" max="1562" width="20.21875" bestFit="1" customWidth="1"/>
    <col min="1563" max="1563" width="14.21875" bestFit="1" customWidth="1"/>
    <col min="1564" max="1567" width="7.21875" bestFit="1" customWidth="1"/>
    <col min="1568" max="1568" width="17" bestFit="1" customWidth="1"/>
    <col min="1569" max="1569" width="15.44140625" bestFit="1" customWidth="1"/>
    <col min="1570" max="1570" width="7.21875" bestFit="1" customWidth="1"/>
    <col min="1571" max="1571" width="18.21875" bestFit="1" customWidth="1"/>
    <col min="1572" max="1572" width="20.109375" bestFit="1" customWidth="1"/>
    <col min="1573" max="1575" width="7.21875" bestFit="1" customWidth="1"/>
    <col min="1576" max="1576" width="22.88671875" bestFit="1" customWidth="1"/>
    <col min="1577" max="1577" width="17.6640625" bestFit="1" customWidth="1"/>
    <col min="1578" max="1580" width="7.21875" bestFit="1" customWidth="1"/>
    <col min="1581" max="1581" width="20.44140625" bestFit="1" customWidth="1"/>
    <col min="1582" max="1582" width="15.77734375" bestFit="1" customWidth="1"/>
    <col min="1583" max="1583" width="18.5546875" bestFit="1" customWidth="1"/>
    <col min="1584" max="1584" width="13.44140625" bestFit="1" customWidth="1"/>
    <col min="1585" max="1588" width="7.21875" bestFit="1" customWidth="1"/>
    <col min="1589" max="1590" width="16.21875" bestFit="1" customWidth="1"/>
    <col min="1591" max="1591" width="19" bestFit="1" customWidth="1"/>
    <col min="1592" max="1592" width="15.5546875" bestFit="1" customWidth="1"/>
    <col min="1593" max="1593" width="18.33203125" bestFit="1" customWidth="1"/>
    <col min="1594" max="1594" width="15.33203125" bestFit="1" customWidth="1"/>
    <col min="1595" max="1596" width="7.21875" bestFit="1" customWidth="1"/>
    <col min="1597" max="1597" width="18.109375" bestFit="1" customWidth="1"/>
    <col min="1598" max="1598" width="19.88671875" bestFit="1" customWidth="1"/>
    <col min="1599" max="1602" width="7.21875" bestFit="1" customWidth="1"/>
    <col min="1603" max="1603" width="22.6640625" bestFit="1" customWidth="1"/>
    <col min="1604" max="1604" width="15.88671875" bestFit="1" customWidth="1"/>
    <col min="1605" max="1605" width="7.21875" bestFit="1" customWidth="1"/>
    <col min="1606" max="1606" width="18.6640625" bestFit="1" customWidth="1"/>
    <col min="1607" max="1607" width="11.88671875" bestFit="1" customWidth="1"/>
    <col min="1608" max="1610" width="7.21875" bestFit="1" customWidth="1"/>
    <col min="1611" max="1611" width="14.6640625" bestFit="1" customWidth="1"/>
    <col min="1612" max="1612" width="13.109375" bestFit="1" customWidth="1"/>
    <col min="1613" max="1616" width="7.21875" bestFit="1" customWidth="1"/>
    <col min="1617" max="1617" width="15.88671875" bestFit="1" customWidth="1"/>
    <col min="1618" max="1618" width="17.21875" bestFit="1" customWidth="1"/>
    <col min="1619" max="1619" width="20" bestFit="1" customWidth="1"/>
    <col min="1620" max="1620" width="15.88671875" bestFit="1" customWidth="1"/>
    <col min="1621" max="1622" width="7.21875" bestFit="1" customWidth="1"/>
    <col min="1623" max="1623" width="18.6640625" bestFit="1" customWidth="1"/>
    <col min="1624" max="1624" width="12.88671875" bestFit="1" customWidth="1"/>
    <col min="1625" max="1625" width="15.6640625" bestFit="1" customWidth="1"/>
    <col min="1626" max="1626" width="16.6640625" bestFit="1" customWidth="1"/>
    <col min="1627" max="1628" width="7.21875" bestFit="1" customWidth="1"/>
    <col min="1629" max="1629" width="19.44140625" bestFit="1" customWidth="1"/>
    <col min="1630" max="1630" width="18.5546875" bestFit="1" customWidth="1"/>
    <col min="1631" max="1631" width="7.21875" bestFit="1" customWidth="1"/>
    <col min="1632" max="1632" width="21.44140625" bestFit="1" customWidth="1"/>
    <col min="1633" max="1633" width="15.33203125" bestFit="1" customWidth="1"/>
    <col min="1634" max="1635" width="7.21875" bestFit="1" customWidth="1"/>
    <col min="1636" max="1636" width="18.109375" bestFit="1" customWidth="1"/>
    <col min="1637" max="1637" width="15.88671875" bestFit="1" customWidth="1"/>
    <col min="1638" max="1639" width="7.21875" bestFit="1" customWidth="1"/>
    <col min="1640" max="1640" width="18.6640625" bestFit="1" customWidth="1"/>
    <col min="1641" max="1641" width="14.44140625" bestFit="1" customWidth="1"/>
    <col min="1642" max="1645" width="7.21875" bestFit="1" customWidth="1"/>
    <col min="1646" max="1646" width="17.33203125" bestFit="1" customWidth="1"/>
    <col min="1647" max="1647" width="16.6640625" bestFit="1" customWidth="1"/>
    <col min="1648" max="1648" width="7.21875" bestFit="1" customWidth="1"/>
    <col min="1649" max="1649" width="19.44140625" bestFit="1" customWidth="1"/>
    <col min="1650" max="1650" width="16.6640625" bestFit="1" customWidth="1"/>
    <col min="1651" max="1651" width="7.21875" bestFit="1" customWidth="1"/>
    <col min="1652" max="1652" width="19.44140625" bestFit="1" customWidth="1"/>
    <col min="1653" max="1653" width="17" bestFit="1" customWidth="1"/>
    <col min="1654" max="1654" width="7.21875" bestFit="1" customWidth="1"/>
    <col min="1655" max="1655" width="19.77734375" bestFit="1" customWidth="1"/>
    <col min="1656" max="1656" width="14.109375" bestFit="1" customWidth="1"/>
    <col min="1657" max="1659" width="7.21875" bestFit="1" customWidth="1"/>
    <col min="1660" max="1660" width="16.88671875" bestFit="1" customWidth="1"/>
    <col min="1661" max="1661" width="14.44140625" bestFit="1" customWidth="1"/>
    <col min="1662" max="1663" width="7.21875" bestFit="1" customWidth="1"/>
    <col min="1664" max="1664" width="17.33203125" bestFit="1" customWidth="1"/>
    <col min="1665" max="1665" width="13.88671875" bestFit="1" customWidth="1"/>
    <col min="1666" max="1668" width="7.21875" bestFit="1" customWidth="1"/>
    <col min="1669" max="1669" width="16.6640625" bestFit="1" customWidth="1"/>
    <col min="1670" max="1670" width="14.21875" bestFit="1" customWidth="1"/>
    <col min="1671" max="1671" width="17" bestFit="1" customWidth="1"/>
    <col min="1672" max="1672" width="16.77734375" bestFit="1" customWidth="1"/>
    <col min="1673" max="1674" width="7.21875" bestFit="1" customWidth="1"/>
    <col min="1675" max="1675" width="19.5546875" bestFit="1" customWidth="1"/>
    <col min="1676" max="1676" width="17.109375" bestFit="1" customWidth="1"/>
    <col min="1677" max="1677" width="7.21875" bestFit="1" customWidth="1"/>
    <col min="1678" max="1678" width="19.88671875" bestFit="1" customWidth="1"/>
    <col min="1679" max="1679" width="13.88671875" bestFit="1" customWidth="1"/>
    <col min="1680" max="1680" width="7.21875" bestFit="1" customWidth="1"/>
    <col min="1681" max="1681" width="16.6640625" bestFit="1" customWidth="1"/>
    <col min="1682" max="1682" width="15.88671875" bestFit="1" customWidth="1"/>
    <col min="1683" max="1686" width="7.21875" bestFit="1" customWidth="1"/>
    <col min="1687" max="1687" width="18.6640625" bestFit="1" customWidth="1"/>
    <col min="1688" max="1688" width="12.88671875" bestFit="1" customWidth="1"/>
    <col min="1689" max="1689" width="15.6640625" bestFit="1" customWidth="1"/>
    <col min="1690" max="1690" width="16.33203125" bestFit="1" customWidth="1"/>
    <col min="1691" max="1691" width="19.109375" bestFit="1" customWidth="1"/>
    <col min="1692" max="1692" width="13.21875" bestFit="1" customWidth="1"/>
    <col min="1693" max="1696" width="7.21875" bestFit="1" customWidth="1"/>
    <col min="1697" max="1697" width="16" bestFit="1" customWidth="1"/>
    <col min="1698" max="1698" width="13.33203125" bestFit="1" customWidth="1"/>
    <col min="1699" max="1699" width="7.21875" bestFit="1" customWidth="1"/>
    <col min="1700" max="1700" width="16.109375" bestFit="1" customWidth="1"/>
    <col min="1701" max="1701" width="21.5546875" bestFit="1" customWidth="1"/>
    <col min="1702" max="1702" width="7.21875" bestFit="1" customWidth="1"/>
    <col min="1703" max="1703" width="24.33203125" bestFit="1" customWidth="1"/>
    <col min="1704" max="1704" width="16" bestFit="1" customWidth="1"/>
    <col min="1705" max="1705" width="7.21875" bestFit="1" customWidth="1"/>
    <col min="1706" max="1706" width="18.77734375" bestFit="1" customWidth="1"/>
    <col min="1707" max="1707" width="16.77734375" bestFit="1" customWidth="1"/>
    <col min="1708" max="1708" width="19.5546875" bestFit="1" customWidth="1"/>
    <col min="1709" max="1709" width="19.21875" bestFit="1" customWidth="1"/>
    <col min="1710" max="1710" width="22" bestFit="1" customWidth="1"/>
    <col min="1711" max="1711" width="14.44140625" bestFit="1" customWidth="1"/>
    <col min="1712" max="1713" width="7.21875" bestFit="1" customWidth="1"/>
    <col min="1714" max="1714" width="17.33203125" bestFit="1" customWidth="1"/>
    <col min="1715" max="1715" width="16.21875" bestFit="1" customWidth="1"/>
    <col min="1716" max="1716" width="7.21875" bestFit="1" customWidth="1"/>
    <col min="1717" max="1717" width="19" bestFit="1" customWidth="1"/>
    <col min="1718" max="1718" width="14.109375" bestFit="1" customWidth="1"/>
    <col min="1719" max="1722" width="7.21875" bestFit="1" customWidth="1"/>
    <col min="1723" max="1723" width="16.88671875" bestFit="1" customWidth="1"/>
    <col min="1724" max="1724" width="13.109375" bestFit="1" customWidth="1"/>
    <col min="1725" max="1727" width="7.21875" bestFit="1" customWidth="1"/>
    <col min="1728" max="1728" width="15.88671875" bestFit="1" customWidth="1"/>
    <col min="1729" max="1729" width="17.109375" bestFit="1" customWidth="1"/>
    <col min="1730" max="1730" width="7.21875" bestFit="1" customWidth="1"/>
    <col min="1731" max="1731" width="19.88671875" bestFit="1" customWidth="1"/>
    <col min="1732" max="1732" width="12.88671875" bestFit="1" customWidth="1"/>
    <col min="1733" max="1735" width="7.21875" bestFit="1" customWidth="1"/>
    <col min="1736" max="1736" width="15.6640625" bestFit="1" customWidth="1"/>
    <col min="1737" max="1737" width="15.33203125" bestFit="1" customWidth="1"/>
    <col min="1738" max="1741" width="7.21875" bestFit="1" customWidth="1"/>
    <col min="1742" max="1742" width="18.109375" bestFit="1" customWidth="1"/>
    <col min="1743" max="1743" width="20.88671875" bestFit="1" customWidth="1"/>
    <col min="1744" max="1744" width="23.6640625" bestFit="1" customWidth="1"/>
    <col min="1745" max="1745" width="13.77734375" bestFit="1" customWidth="1"/>
    <col min="1746" max="1749" width="7.21875" bestFit="1" customWidth="1"/>
    <col min="1750" max="1750" width="16.5546875" bestFit="1" customWidth="1"/>
    <col min="1751" max="1751" width="15.77734375" bestFit="1" customWidth="1"/>
    <col min="1752" max="1754" width="7.21875" bestFit="1" customWidth="1"/>
    <col min="1755" max="1755" width="18.5546875" bestFit="1" customWidth="1"/>
    <col min="1756" max="1756" width="11.33203125" bestFit="1" customWidth="1"/>
    <col min="1757" max="1760" width="7.21875" bestFit="1" customWidth="1"/>
    <col min="1761" max="1761" width="14.109375" bestFit="1" customWidth="1"/>
    <col min="1762" max="1762" width="11.77734375" bestFit="1" customWidth="1"/>
    <col min="1763" max="1765" width="7.21875" bestFit="1" customWidth="1"/>
    <col min="1766" max="1766" width="14.5546875" bestFit="1" customWidth="1"/>
    <col min="1767" max="1767" width="15.109375" bestFit="1" customWidth="1"/>
    <col min="1768" max="1771" width="7.21875" bestFit="1" customWidth="1"/>
    <col min="1772" max="1772" width="17.88671875" bestFit="1" customWidth="1"/>
    <col min="1773" max="1773" width="19.77734375" bestFit="1" customWidth="1"/>
    <col min="1774" max="1776" width="7.21875" bestFit="1" customWidth="1"/>
    <col min="1777" max="1777" width="22.5546875" bestFit="1" customWidth="1"/>
    <col min="1778" max="1778" width="15.33203125" bestFit="1" customWidth="1"/>
    <col min="1779" max="1782" width="7.21875" bestFit="1" customWidth="1"/>
    <col min="1783" max="1783" width="18.109375" bestFit="1" customWidth="1"/>
    <col min="1784" max="1784" width="15.21875" bestFit="1" customWidth="1"/>
    <col min="1785" max="1785" width="18" bestFit="1" customWidth="1"/>
    <col min="1786" max="1786" width="17.109375" bestFit="1" customWidth="1"/>
    <col min="1787" max="1787" width="19.88671875" bestFit="1" customWidth="1"/>
    <col min="1788" max="1788" width="17.109375" bestFit="1" customWidth="1"/>
    <col min="1789" max="1789" width="19.88671875" bestFit="1" customWidth="1"/>
    <col min="1790" max="1790" width="16" bestFit="1" customWidth="1"/>
    <col min="1791" max="1791" width="7.21875" bestFit="1" customWidth="1"/>
    <col min="1792" max="1792" width="18.77734375" bestFit="1" customWidth="1"/>
    <col min="1793" max="1793" width="12.88671875" bestFit="1" customWidth="1"/>
    <col min="1794" max="1797" width="7.21875" bestFit="1" customWidth="1"/>
    <col min="1798" max="1798" width="15.6640625" bestFit="1" customWidth="1"/>
    <col min="1799" max="1799" width="14.33203125" bestFit="1" customWidth="1"/>
    <col min="1800" max="1800" width="7.21875" bestFit="1" customWidth="1"/>
    <col min="1801" max="1801" width="17.21875" bestFit="1" customWidth="1"/>
    <col min="1802" max="1802" width="16.33203125" bestFit="1" customWidth="1"/>
    <col min="1803" max="1806" width="7.21875" bestFit="1" customWidth="1"/>
    <col min="1807" max="1807" width="19.109375" bestFit="1" customWidth="1"/>
    <col min="1808" max="1808" width="19" bestFit="1" customWidth="1"/>
    <col min="1809" max="1812" width="7.21875" bestFit="1" customWidth="1"/>
    <col min="1813" max="1813" width="21.88671875" bestFit="1" customWidth="1"/>
    <col min="1814" max="1814" width="21.33203125" bestFit="1" customWidth="1"/>
    <col min="1815" max="1815" width="7.21875" bestFit="1" customWidth="1"/>
    <col min="1816" max="1816" width="24.109375" bestFit="1" customWidth="1"/>
    <col min="1817" max="1817" width="16.44140625" bestFit="1" customWidth="1"/>
    <col min="1818" max="1820" width="7.21875" bestFit="1" customWidth="1"/>
    <col min="1821" max="1821" width="19.21875" bestFit="1" customWidth="1"/>
    <col min="1822" max="1822" width="16.77734375" bestFit="1" customWidth="1"/>
    <col min="1823" max="1826" width="7.21875" bestFit="1" customWidth="1"/>
    <col min="1827" max="1827" width="19.5546875" bestFit="1" customWidth="1"/>
    <col min="1828" max="1828" width="14.5546875" bestFit="1" customWidth="1"/>
    <col min="1829" max="1829" width="17.44140625" bestFit="1" customWidth="1"/>
    <col min="1830" max="1830" width="16" bestFit="1" customWidth="1"/>
    <col min="1831" max="1831" width="18.77734375" bestFit="1" customWidth="1"/>
    <col min="1832" max="1832" width="17.44140625" bestFit="1" customWidth="1"/>
    <col min="1833" max="1833" width="20.21875" bestFit="1" customWidth="1"/>
    <col min="1834" max="1834" width="13.77734375" bestFit="1" customWidth="1"/>
    <col min="1835" max="1837" width="7.21875" bestFit="1" customWidth="1"/>
    <col min="1838" max="1838" width="16.5546875" bestFit="1" customWidth="1"/>
    <col min="1839" max="1839" width="15.44140625" bestFit="1" customWidth="1"/>
    <col min="1840" max="1840" width="18.21875" bestFit="1" customWidth="1"/>
    <col min="1841" max="1841" width="14" bestFit="1" customWidth="1"/>
    <col min="1842" max="1844" width="7.21875" bestFit="1" customWidth="1"/>
    <col min="1845" max="1845" width="16.77734375" bestFit="1" customWidth="1"/>
    <col min="1846" max="1846" width="14.77734375" bestFit="1" customWidth="1"/>
    <col min="1847" max="1847" width="17.6640625" bestFit="1" customWidth="1"/>
    <col min="1848" max="1848" width="15.77734375" bestFit="1" customWidth="1"/>
    <col min="1849" max="1849" width="7.21875" bestFit="1" customWidth="1"/>
    <col min="1850" max="1850" width="18.5546875" bestFit="1" customWidth="1"/>
    <col min="1851" max="1851" width="14.6640625" bestFit="1" customWidth="1"/>
    <col min="1852" max="1852" width="7.21875" bestFit="1" customWidth="1"/>
    <col min="1853" max="1853" width="17.5546875" bestFit="1" customWidth="1"/>
    <col min="1854" max="1854" width="17.21875" bestFit="1" customWidth="1"/>
    <col min="1855" max="1857" width="7.21875" bestFit="1" customWidth="1"/>
    <col min="1858" max="1858" width="20" bestFit="1" customWidth="1"/>
    <col min="1859" max="1859" width="18.6640625" bestFit="1" customWidth="1"/>
    <col min="1860" max="1862" width="7.21875" bestFit="1" customWidth="1"/>
    <col min="1863" max="1863" width="21.5546875" bestFit="1" customWidth="1"/>
    <col min="1864" max="1864" width="15.33203125" bestFit="1" customWidth="1"/>
    <col min="1865" max="1868" width="7.21875" bestFit="1" customWidth="1"/>
    <col min="1869" max="1869" width="18.109375" bestFit="1" customWidth="1"/>
    <col min="1870" max="1870" width="16.44140625" bestFit="1" customWidth="1"/>
    <col min="1871" max="1874" width="7.21875" bestFit="1" customWidth="1"/>
    <col min="1875" max="1875" width="19.21875" bestFit="1" customWidth="1"/>
    <col min="1876" max="1876" width="18.5546875" bestFit="1" customWidth="1"/>
    <col min="1877" max="1879" width="7.21875" bestFit="1" customWidth="1"/>
    <col min="1880" max="1880" width="21.44140625" bestFit="1" customWidth="1"/>
    <col min="1881" max="1881" width="15.44140625" bestFit="1" customWidth="1"/>
    <col min="1882" max="1885" width="7.21875" bestFit="1" customWidth="1"/>
    <col min="1886" max="1886" width="18.21875" bestFit="1" customWidth="1"/>
    <col min="1887" max="1887" width="12.5546875" bestFit="1" customWidth="1"/>
    <col min="1888" max="1891" width="7.21875" bestFit="1" customWidth="1"/>
    <col min="1892" max="1892" width="15.33203125" bestFit="1" customWidth="1"/>
    <col min="1893" max="1893" width="13" bestFit="1" customWidth="1"/>
    <col min="1894" max="1896" width="7.21875" bestFit="1" customWidth="1"/>
    <col min="1897" max="1897" width="15.77734375" bestFit="1" customWidth="1"/>
    <col min="1898" max="1898" width="14" bestFit="1" customWidth="1"/>
    <col min="1899" max="1899" width="7.21875" bestFit="1" customWidth="1"/>
    <col min="1900" max="1900" width="16.77734375" bestFit="1" customWidth="1"/>
    <col min="1901" max="1901" width="15.33203125" bestFit="1" customWidth="1"/>
    <col min="1902" max="1905" width="7.21875" bestFit="1" customWidth="1"/>
    <col min="1906" max="1906" width="18.109375" bestFit="1" customWidth="1"/>
    <col min="1907" max="1907" width="10.77734375" bestFit="1" customWidth="1"/>
  </cols>
  <sheetData>
    <row r="3" spans="1:13">
      <c r="B3" s="2" t="s">
        <v>193</v>
      </c>
    </row>
    <row r="4" spans="1:13">
      <c r="B4">
        <v>1</v>
      </c>
      <c r="F4">
        <v>2</v>
      </c>
      <c r="J4" t="s">
        <v>211</v>
      </c>
      <c r="K4" t="s">
        <v>553</v>
      </c>
      <c r="L4" t="s">
        <v>555</v>
      </c>
      <c r="M4" t="s">
        <v>550</v>
      </c>
    </row>
    <row r="5" spans="1:13">
      <c r="A5" s="2" t="s">
        <v>31</v>
      </c>
      <c r="B5" t="s">
        <v>189</v>
      </c>
      <c r="C5" t="s">
        <v>554</v>
      </c>
      <c r="D5" t="s">
        <v>556</v>
      </c>
      <c r="E5" t="s">
        <v>551</v>
      </c>
      <c r="F5" t="s">
        <v>189</v>
      </c>
      <c r="G5" t="s">
        <v>554</v>
      </c>
      <c r="H5" t="s">
        <v>556</v>
      </c>
      <c r="I5" t="s">
        <v>551</v>
      </c>
    </row>
    <row r="6" spans="1:13">
      <c r="A6" s="3" t="s">
        <v>177</v>
      </c>
      <c r="B6" s="16">
        <v>7.1525000000000007</v>
      </c>
      <c r="C6" s="4">
        <v>0</v>
      </c>
      <c r="D6" s="4">
        <v>4</v>
      </c>
      <c r="E6" s="4">
        <v>43</v>
      </c>
      <c r="F6" s="16">
        <v>24.604500000000002</v>
      </c>
      <c r="G6" s="4">
        <v>0</v>
      </c>
      <c r="H6" s="4">
        <v>14</v>
      </c>
      <c r="I6" s="4">
        <v>109</v>
      </c>
      <c r="J6" s="16">
        <v>31.757000000000001</v>
      </c>
      <c r="K6" s="4">
        <v>0</v>
      </c>
      <c r="L6" s="4">
        <v>18</v>
      </c>
      <c r="M6" s="4">
        <v>152</v>
      </c>
    </row>
    <row r="7" spans="1:13">
      <c r="A7" s="3" t="s">
        <v>51</v>
      </c>
      <c r="B7" s="16">
        <v>13.51</v>
      </c>
      <c r="C7" s="4">
        <v>0</v>
      </c>
      <c r="D7" s="4">
        <v>7</v>
      </c>
      <c r="E7" s="4">
        <v>132</v>
      </c>
      <c r="F7" s="16">
        <v>27.829749999999997</v>
      </c>
      <c r="G7" s="4">
        <v>0</v>
      </c>
      <c r="H7" s="4">
        <v>14</v>
      </c>
      <c r="I7" s="4">
        <v>171</v>
      </c>
      <c r="J7" s="16">
        <v>41.339749999999995</v>
      </c>
      <c r="K7" s="4">
        <v>0</v>
      </c>
      <c r="L7" s="4">
        <v>21</v>
      </c>
      <c r="M7" s="4">
        <v>303</v>
      </c>
    </row>
    <row r="8" spans="1:13">
      <c r="A8" s="3" t="s">
        <v>145</v>
      </c>
      <c r="B8" s="16">
        <v>7.0108000000000006</v>
      </c>
      <c r="C8" s="4">
        <v>0</v>
      </c>
      <c r="D8" s="4">
        <v>4</v>
      </c>
      <c r="E8" s="4">
        <v>30</v>
      </c>
      <c r="F8" s="16">
        <v>22.996799999999997</v>
      </c>
      <c r="G8" s="4">
        <v>0</v>
      </c>
      <c r="H8" s="4">
        <v>12</v>
      </c>
      <c r="I8" s="4">
        <v>147</v>
      </c>
      <c r="J8" s="16">
        <v>30.007599999999996</v>
      </c>
      <c r="K8" s="4">
        <v>0</v>
      </c>
      <c r="L8" s="4">
        <v>16</v>
      </c>
      <c r="M8" s="4">
        <v>177</v>
      </c>
    </row>
    <row r="9" spans="1:13">
      <c r="A9" s="3" t="s">
        <v>77</v>
      </c>
      <c r="B9" s="16">
        <v>18.754800000000003</v>
      </c>
      <c r="C9" s="4">
        <v>0</v>
      </c>
      <c r="D9" s="4">
        <v>10</v>
      </c>
      <c r="E9" s="4">
        <v>51</v>
      </c>
      <c r="F9" s="16">
        <v>21.353249999999999</v>
      </c>
      <c r="G9" s="4">
        <v>0</v>
      </c>
      <c r="H9" s="4">
        <v>12</v>
      </c>
      <c r="I9" s="4">
        <v>132</v>
      </c>
      <c r="J9" s="16">
        <v>40.108050000000006</v>
      </c>
      <c r="K9" s="4">
        <v>0</v>
      </c>
      <c r="L9" s="4">
        <v>22</v>
      </c>
      <c r="M9" s="4">
        <v>183</v>
      </c>
    </row>
    <row r="10" spans="1:13">
      <c r="A10" s="3" t="s">
        <v>461</v>
      </c>
      <c r="B10" s="16">
        <v>5.6924999999999999</v>
      </c>
      <c r="C10" s="4">
        <v>0</v>
      </c>
      <c r="D10" s="4">
        <v>3</v>
      </c>
      <c r="E10" s="4">
        <v>51</v>
      </c>
      <c r="F10" s="16">
        <v>23.789249999999999</v>
      </c>
      <c r="G10" s="4">
        <v>0</v>
      </c>
      <c r="H10" s="4">
        <v>12</v>
      </c>
      <c r="I10" s="4">
        <v>258</v>
      </c>
      <c r="J10" s="16">
        <v>29.481749999999998</v>
      </c>
      <c r="K10" s="4">
        <v>0</v>
      </c>
      <c r="L10" s="4">
        <v>15</v>
      </c>
      <c r="M10" s="4">
        <v>309</v>
      </c>
    </row>
    <row r="11" spans="1:13">
      <c r="A11" s="3" t="s">
        <v>176</v>
      </c>
      <c r="B11" s="16">
        <v>9.7563499999999994</v>
      </c>
      <c r="C11" s="4">
        <v>0</v>
      </c>
      <c r="D11" s="4">
        <v>5</v>
      </c>
      <c r="E11" s="4">
        <v>108</v>
      </c>
      <c r="F11" s="16">
        <v>20.68085</v>
      </c>
      <c r="G11" s="4">
        <v>0</v>
      </c>
      <c r="H11" s="4">
        <v>11</v>
      </c>
      <c r="I11" s="4">
        <v>162</v>
      </c>
      <c r="J11" s="16">
        <v>30.437199999999997</v>
      </c>
      <c r="K11" s="4">
        <v>0</v>
      </c>
      <c r="L11" s="4">
        <v>16</v>
      </c>
      <c r="M11" s="4">
        <v>270</v>
      </c>
    </row>
    <row r="12" spans="1:13">
      <c r="A12" s="3" t="s">
        <v>518</v>
      </c>
      <c r="B12" s="16">
        <v>19.353299999999997</v>
      </c>
      <c r="C12" s="4">
        <v>0</v>
      </c>
      <c r="D12" s="4">
        <v>9</v>
      </c>
      <c r="E12" s="4">
        <v>104</v>
      </c>
      <c r="F12" s="16">
        <v>20.505749999999999</v>
      </c>
      <c r="G12" s="4">
        <v>0</v>
      </c>
      <c r="H12" s="4">
        <v>11</v>
      </c>
      <c r="I12" s="4">
        <v>175</v>
      </c>
      <c r="J12" s="16">
        <v>39.859049999999996</v>
      </c>
      <c r="K12" s="4">
        <v>0</v>
      </c>
      <c r="L12" s="4">
        <v>20</v>
      </c>
      <c r="M12" s="4">
        <v>279</v>
      </c>
    </row>
    <row r="13" spans="1:13">
      <c r="A13" s="3" t="s">
        <v>50</v>
      </c>
      <c r="B13" s="16">
        <v>11.8825</v>
      </c>
      <c r="C13" s="4">
        <v>0</v>
      </c>
      <c r="D13" s="4">
        <v>7</v>
      </c>
      <c r="E13" s="4">
        <v>39</v>
      </c>
      <c r="F13" s="16">
        <v>19.1145</v>
      </c>
      <c r="G13" s="4">
        <v>0</v>
      </c>
      <c r="H13" s="4">
        <v>11</v>
      </c>
      <c r="I13" s="4">
        <v>79</v>
      </c>
      <c r="J13" s="16">
        <v>30.997</v>
      </c>
      <c r="K13" s="4">
        <v>0</v>
      </c>
      <c r="L13" s="4">
        <v>18</v>
      </c>
      <c r="M13" s="4">
        <v>118</v>
      </c>
    </row>
    <row r="14" spans="1:13">
      <c r="A14" s="3" t="s">
        <v>61</v>
      </c>
      <c r="B14" s="16">
        <v>19.064550000000001</v>
      </c>
      <c r="C14" s="4">
        <v>0</v>
      </c>
      <c r="D14" s="4">
        <v>10</v>
      </c>
      <c r="E14" s="4">
        <v>71</v>
      </c>
      <c r="F14" s="16">
        <v>20.052199999999999</v>
      </c>
      <c r="G14" s="4">
        <v>1</v>
      </c>
      <c r="H14" s="4">
        <v>11</v>
      </c>
      <c r="I14" s="4">
        <v>91</v>
      </c>
      <c r="J14" s="16">
        <v>39.116749999999996</v>
      </c>
      <c r="K14" s="4">
        <v>1</v>
      </c>
      <c r="L14" s="4">
        <v>21</v>
      </c>
      <c r="M14" s="4">
        <v>162</v>
      </c>
    </row>
    <row r="15" spans="1:13">
      <c r="A15" s="3" t="s">
        <v>79</v>
      </c>
      <c r="B15" s="16">
        <v>9.43825</v>
      </c>
      <c r="C15" s="4">
        <v>0</v>
      </c>
      <c r="D15" s="4">
        <v>5</v>
      </c>
      <c r="E15" s="4">
        <v>77</v>
      </c>
      <c r="F15" s="16">
        <v>19.566450000000003</v>
      </c>
      <c r="G15" s="4">
        <v>0</v>
      </c>
      <c r="H15" s="4">
        <v>11</v>
      </c>
      <c r="I15" s="4">
        <v>97</v>
      </c>
      <c r="J15" s="16">
        <v>29.004700000000003</v>
      </c>
      <c r="K15" s="4">
        <v>0</v>
      </c>
      <c r="L15" s="4">
        <v>16</v>
      </c>
      <c r="M15" s="4">
        <v>174</v>
      </c>
    </row>
    <row r="16" spans="1:13">
      <c r="A16" s="3" t="s">
        <v>167</v>
      </c>
      <c r="B16" s="16">
        <v>16.2166</v>
      </c>
      <c r="C16" s="4">
        <v>0</v>
      </c>
      <c r="D16" s="4">
        <v>9</v>
      </c>
      <c r="E16" s="4">
        <v>94</v>
      </c>
      <c r="F16" s="16">
        <v>18.898950000000003</v>
      </c>
      <c r="G16" s="4">
        <v>1</v>
      </c>
      <c r="H16" s="4">
        <v>10</v>
      </c>
      <c r="I16" s="4">
        <v>84</v>
      </c>
      <c r="J16" s="16">
        <v>35.115549999999999</v>
      </c>
      <c r="K16" s="4">
        <v>1</v>
      </c>
      <c r="L16" s="4">
        <v>19</v>
      </c>
      <c r="M16" s="4">
        <v>178</v>
      </c>
    </row>
    <row r="17" spans="1:13">
      <c r="A17" s="3" t="s">
        <v>136</v>
      </c>
      <c r="B17" s="16">
        <v>11.220500000000001</v>
      </c>
      <c r="C17" s="4">
        <v>1</v>
      </c>
      <c r="D17" s="4">
        <v>6</v>
      </c>
      <c r="E17" s="4">
        <v>48</v>
      </c>
      <c r="F17" s="16">
        <v>20.073499999999999</v>
      </c>
      <c r="G17" s="4">
        <v>0</v>
      </c>
      <c r="H17" s="4">
        <v>10</v>
      </c>
      <c r="I17" s="4">
        <v>140</v>
      </c>
      <c r="J17" s="16">
        <v>31.294</v>
      </c>
      <c r="K17" s="4">
        <v>1</v>
      </c>
      <c r="L17" s="4">
        <v>16</v>
      </c>
      <c r="M17" s="4">
        <v>188</v>
      </c>
    </row>
    <row r="18" spans="1:13">
      <c r="A18" s="3" t="s">
        <v>170</v>
      </c>
      <c r="B18" s="16">
        <v>10.919450000000001</v>
      </c>
      <c r="C18" s="4">
        <v>0</v>
      </c>
      <c r="D18" s="4">
        <v>5</v>
      </c>
      <c r="E18" s="4">
        <v>41</v>
      </c>
      <c r="F18" s="16">
        <v>18.342649999999999</v>
      </c>
      <c r="G18" s="4">
        <v>0</v>
      </c>
      <c r="H18" s="4">
        <v>10</v>
      </c>
      <c r="I18" s="4">
        <v>97</v>
      </c>
      <c r="J18" s="16">
        <v>29.2621</v>
      </c>
      <c r="K18" s="4">
        <v>0</v>
      </c>
      <c r="L18" s="4">
        <v>15</v>
      </c>
      <c r="M18" s="4">
        <v>138</v>
      </c>
    </row>
    <row r="19" spans="1:13">
      <c r="A19" s="3" t="s">
        <v>112</v>
      </c>
      <c r="B19" s="16">
        <v>16.405550000000002</v>
      </c>
      <c r="C19" s="4">
        <v>0</v>
      </c>
      <c r="D19" s="4">
        <v>9</v>
      </c>
      <c r="E19" s="4">
        <v>113</v>
      </c>
      <c r="F19" s="16">
        <v>18.272300000000001</v>
      </c>
      <c r="G19" s="4">
        <v>0</v>
      </c>
      <c r="H19" s="4">
        <v>10</v>
      </c>
      <c r="I19" s="4">
        <v>124</v>
      </c>
      <c r="J19" s="16">
        <v>34.677850000000007</v>
      </c>
      <c r="K19" s="4">
        <v>0</v>
      </c>
      <c r="L19" s="4">
        <v>19</v>
      </c>
      <c r="M19" s="4">
        <v>237</v>
      </c>
    </row>
    <row r="20" spans="1:13">
      <c r="A20" s="3" t="s">
        <v>64</v>
      </c>
      <c r="B20" s="16">
        <v>14.410000000000002</v>
      </c>
      <c r="C20" s="4">
        <v>0</v>
      </c>
      <c r="D20" s="4">
        <v>8</v>
      </c>
      <c r="E20" s="4">
        <v>92</v>
      </c>
      <c r="F20" s="16">
        <v>19.884</v>
      </c>
      <c r="G20" s="4">
        <v>0</v>
      </c>
      <c r="H20" s="4">
        <v>10</v>
      </c>
      <c r="I20" s="4">
        <v>106</v>
      </c>
      <c r="J20" s="16">
        <v>34.294000000000004</v>
      </c>
      <c r="K20" s="4">
        <v>0</v>
      </c>
      <c r="L20" s="4">
        <v>18</v>
      </c>
      <c r="M20" s="4">
        <v>198</v>
      </c>
    </row>
    <row r="21" spans="1:13">
      <c r="A21" s="3" t="s">
        <v>150</v>
      </c>
      <c r="B21" s="16">
        <v>23.064650000000004</v>
      </c>
      <c r="C21" s="4">
        <v>0</v>
      </c>
      <c r="D21" s="4">
        <v>12</v>
      </c>
      <c r="E21" s="4">
        <v>118</v>
      </c>
      <c r="F21" s="16">
        <v>19.047750000000001</v>
      </c>
      <c r="G21" s="4">
        <v>0</v>
      </c>
      <c r="H21" s="4">
        <v>10</v>
      </c>
      <c r="I21" s="4">
        <v>86</v>
      </c>
      <c r="J21" s="16">
        <v>42.112400000000008</v>
      </c>
      <c r="K21" s="4">
        <v>0</v>
      </c>
      <c r="L21" s="4">
        <v>22</v>
      </c>
      <c r="M21" s="4">
        <v>204</v>
      </c>
    </row>
    <row r="22" spans="1:13">
      <c r="A22" s="3" t="s">
        <v>82</v>
      </c>
      <c r="B22" s="16">
        <v>14.944999999999999</v>
      </c>
      <c r="C22" s="4">
        <v>1</v>
      </c>
      <c r="D22" s="4">
        <v>8</v>
      </c>
      <c r="E22" s="4">
        <v>94</v>
      </c>
      <c r="F22" s="16">
        <v>21.1875</v>
      </c>
      <c r="G22" s="4">
        <v>0</v>
      </c>
      <c r="H22" s="4">
        <v>10</v>
      </c>
      <c r="I22" s="4">
        <v>85</v>
      </c>
      <c r="J22" s="16">
        <v>36.1325</v>
      </c>
      <c r="K22" s="4">
        <v>1</v>
      </c>
      <c r="L22" s="4">
        <v>18</v>
      </c>
      <c r="M22" s="4">
        <v>179</v>
      </c>
    </row>
    <row r="23" spans="1:13">
      <c r="A23" s="3" t="s">
        <v>55</v>
      </c>
      <c r="B23" s="16">
        <v>9.5675000000000008</v>
      </c>
      <c r="C23" s="4">
        <v>1</v>
      </c>
      <c r="D23" s="4">
        <v>5</v>
      </c>
      <c r="E23" s="4">
        <v>61</v>
      </c>
      <c r="F23" s="16">
        <v>18.294999999999998</v>
      </c>
      <c r="G23" s="4">
        <v>1</v>
      </c>
      <c r="H23" s="4">
        <v>9</v>
      </c>
      <c r="I23" s="4">
        <v>194</v>
      </c>
      <c r="J23" s="16">
        <v>27.862499999999997</v>
      </c>
      <c r="K23" s="4">
        <v>2</v>
      </c>
      <c r="L23" s="4">
        <v>14</v>
      </c>
      <c r="M23" s="4">
        <v>255</v>
      </c>
    </row>
    <row r="24" spans="1:13">
      <c r="A24" s="3" t="s">
        <v>37</v>
      </c>
      <c r="B24" s="16">
        <v>14.49835</v>
      </c>
      <c r="C24" s="4">
        <v>0</v>
      </c>
      <c r="D24" s="4">
        <v>8</v>
      </c>
      <c r="E24" s="4">
        <v>83</v>
      </c>
      <c r="F24" s="16">
        <v>17.50075</v>
      </c>
      <c r="G24" s="4">
        <v>0</v>
      </c>
      <c r="H24" s="4">
        <v>9</v>
      </c>
      <c r="I24" s="4">
        <v>172</v>
      </c>
      <c r="J24" s="16">
        <v>31.999099999999999</v>
      </c>
      <c r="K24" s="4">
        <v>0</v>
      </c>
      <c r="L24" s="4">
        <v>17</v>
      </c>
      <c r="M24" s="4">
        <v>255</v>
      </c>
    </row>
    <row r="25" spans="1:13">
      <c r="A25" s="3" t="s">
        <v>173</v>
      </c>
      <c r="B25" s="16">
        <v>19.071199999999997</v>
      </c>
      <c r="C25" s="4">
        <v>0</v>
      </c>
      <c r="D25" s="4">
        <v>10</v>
      </c>
      <c r="E25" s="4">
        <v>65</v>
      </c>
      <c r="F25" s="16">
        <v>16.431550000000001</v>
      </c>
      <c r="G25" s="4">
        <v>0</v>
      </c>
      <c r="H25" s="4">
        <v>9</v>
      </c>
      <c r="I25" s="4">
        <v>73</v>
      </c>
      <c r="J25" s="16">
        <v>35.502749999999999</v>
      </c>
      <c r="K25" s="4">
        <v>0</v>
      </c>
      <c r="L25" s="4">
        <v>19</v>
      </c>
      <c r="M25" s="4">
        <v>138</v>
      </c>
    </row>
    <row r="26" spans="1:13">
      <c r="A26" s="3" t="s">
        <v>62</v>
      </c>
      <c r="B26" s="16">
        <v>27.145499999999998</v>
      </c>
      <c r="C26" s="4">
        <v>0</v>
      </c>
      <c r="D26" s="4">
        <v>15</v>
      </c>
      <c r="E26" s="4">
        <v>159</v>
      </c>
      <c r="F26" s="16">
        <v>16.363500000000002</v>
      </c>
      <c r="G26" s="4">
        <v>1</v>
      </c>
      <c r="H26" s="4">
        <v>9</v>
      </c>
      <c r="I26" s="4">
        <v>61</v>
      </c>
      <c r="J26" s="16">
        <v>43.509</v>
      </c>
      <c r="K26" s="4">
        <v>1</v>
      </c>
      <c r="L26" s="4">
        <v>24</v>
      </c>
      <c r="M26" s="4">
        <v>220</v>
      </c>
    </row>
    <row r="27" spans="1:13">
      <c r="A27" s="3" t="s">
        <v>164</v>
      </c>
      <c r="B27" s="16">
        <v>10.897500000000001</v>
      </c>
      <c r="C27" s="4">
        <v>1</v>
      </c>
      <c r="D27" s="4">
        <v>4</v>
      </c>
      <c r="E27" s="4">
        <v>23</v>
      </c>
      <c r="F27" s="16">
        <v>17.1417</v>
      </c>
      <c r="G27" s="4">
        <v>2</v>
      </c>
      <c r="H27" s="4">
        <v>9</v>
      </c>
      <c r="I27" s="4">
        <v>95</v>
      </c>
      <c r="J27" s="16">
        <v>28.039200000000001</v>
      </c>
      <c r="K27" s="4">
        <v>3</v>
      </c>
      <c r="L27" s="4">
        <v>13</v>
      </c>
      <c r="M27" s="4">
        <v>118</v>
      </c>
    </row>
    <row r="28" spans="1:13">
      <c r="A28" s="3" t="s">
        <v>67</v>
      </c>
      <c r="B28" s="16">
        <v>12.806950000000001</v>
      </c>
      <c r="C28" s="4">
        <v>0</v>
      </c>
      <c r="D28" s="4">
        <v>7</v>
      </c>
      <c r="E28" s="4">
        <v>51</v>
      </c>
      <c r="F28" s="16">
        <v>16.849</v>
      </c>
      <c r="G28" s="4">
        <v>0</v>
      </c>
      <c r="H28" s="4">
        <v>9</v>
      </c>
      <c r="I28" s="4">
        <v>106</v>
      </c>
      <c r="J28" s="16">
        <v>29.655950000000001</v>
      </c>
      <c r="K28" s="4">
        <v>0</v>
      </c>
      <c r="L28" s="4">
        <v>16</v>
      </c>
      <c r="M28" s="4">
        <v>157</v>
      </c>
    </row>
    <row r="29" spans="1:13">
      <c r="A29" s="3" t="s">
        <v>168</v>
      </c>
      <c r="B29" s="16">
        <v>6.82</v>
      </c>
      <c r="C29" s="4">
        <v>0</v>
      </c>
      <c r="D29" s="4">
        <v>4</v>
      </c>
      <c r="E29" s="4">
        <v>24</v>
      </c>
      <c r="F29" s="16">
        <v>15.1</v>
      </c>
      <c r="G29" s="4">
        <v>0</v>
      </c>
      <c r="H29" s="4">
        <v>9</v>
      </c>
      <c r="I29" s="4">
        <v>40</v>
      </c>
      <c r="J29" s="16">
        <v>21.92</v>
      </c>
      <c r="K29" s="4">
        <v>0</v>
      </c>
      <c r="L29" s="4">
        <v>13</v>
      </c>
      <c r="M29" s="4">
        <v>64</v>
      </c>
    </row>
    <row r="30" spans="1:13">
      <c r="A30" s="3" t="s">
        <v>85</v>
      </c>
      <c r="B30" s="16">
        <v>12.670000000000002</v>
      </c>
      <c r="C30" s="4">
        <v>0</v>
      </c>
      <c r="D30" s="4">
        <v>7</v>
      </c>
      <c r="E30" s="4">
        <v>84</v>
      </c>
      <c r="F30" s="16">
        <v>16.045000000000002</v>
      </c>
      <c r="G30" s="4">
        <v>0</v>
      </c>
      <c r="H30" s="4">
        <v>9</v>
      </c>
      <c r="I30" s="4">
        <v>94</v>
      </c>
      <c r="J30" s="16">
        <v>28.715000000000003</v>
      </c>
      <c r="K30" s="4">
        <v>0</v>
      </c>
      <c r="L30" s="4">
        <v>16</v>
      </c>
      <c r="M30" s="4">
        <v>178</v>
      </c>
    </row>
    <row r="31" spans="1:13">
      <c r="A31" s="3" t="s">
        <v>138</v>
      </c>
      <c r="B31" s="16">
        <v>10.405000000000001</v>
      </c>
      <c r="C31" s="4">
        <v>0</v>
      </c>
      <c r="D31" s="4">
        <v>6</v>
      </c>
      <c r="E31" s="4">
        <v>46</v>
      </c>
      <c r="F31" s="16">
        <v>21.784099999999999</v>
      </c>
      <c r="G31" s="4">
        <v>0</v>
      </c>
      <c r="H31" s="4">
        <v>9</v>
      </c>
      <c r="I31" s="4">
        <v>161</v>
      </c>
      <c r="J31" s="16">
        <v>32.189099999999996</v>
      </c>
      <c r="K31" s="4">
        <v>0</v>
      </c>
      <c r="L31" s="4">
        <v>15</v>
      </c>
      <c r="M31" s="4">
        <v>207</v>
      </c>
    </row>
    <row r="32" spans="1:13">
      <c r="A32" s="3" t="s">
        <v>39</v>
      </c>
      <c r="B32" s="16">
        <v>11.399999999999999</v>
      </c>
      <c r="C32" s="4">
        <v>15</v>
      </c>
      <c r="D32" s="4">
        <v>0</v>
      </c>
      <c r="E32" s="4">
        <v>0</v>
      </c>
      <c r="F32" s="16">
        <v>22.969150000000003</v>
      </c>
      <c r="G32" s="4">
        <v>10</v>
      </c>
      <c r="H32" s="4">
        <v>9</v>
      </c>
      <c r="I32" s="4">
        <v>10</v>
      </c>
      <c r="J32" s="16">
        <v>34.369150000000005</v>
      </c>
      <c r="K32" s="4">
        <v>25</v>
      </c>
      <c r="L32" s="4">
        <v>9</v>
      </c>
      <c r="M32" s="4">
        <v>10</v>
      </c>
    </row>
    <row r="33" spans="1:13">
      <c r="A33" s="3" t="s">
        <v>87</v>
      </c>
      <c r="B33" s="16">
        <v>21.299799999999998</v>
      </c>
      <c r="C33" s="4">
        <v>0</v>
      </c>
      <c r="D33" s="4">
        <v>12</v>
      </c>
      <c r="E33" s="4">
        <v>100</v>
      </c>
      <c r="F33" s="16">
        <v>14.640000000000002</v>
      </c>
      <c r="G33" s="4">
        <v>2</v>
      </c>
      <c r="H33" s="4">
        <v>8</v>
      </c>
      <c r="I33" s="4">
        <v>48</v>
      </c>
      <c r="J33" s="16">
        <v>35.939799999999998</v>
      </c>
      <c r="K33" s="4">
        <v>2</v>
      </c>
      <c r="L33" s="4">
        <v>20</v>
      </c>
      <c r="M33" s="4">
        <v>148</v>
      </c>
    </row>
    <row r="34" spans="1:13">
      <c r="A34" s="3" t="s">
        <v>492</v>
      </c>
      <c r="B34" s="16">
        <v>10.971450000000001</v>
      </c>
      <c r="C34" s="4">
        <v>0</v>
      </c>
      <c r="D34" s="4">
        <v>6</v>
      </c>
      <c r="E34" s="4">
        <v>63</v>
      </c>
      <c r="F34" s="16">
        <v>15.59895</v>
      </c>
      <c r="G34" s="4">
        <v>0</v>
      </c>
      <c r="H34" s="4">
        <v>8</v>
      </c>
      <c r="I34" s="4">
        <v>121</v>
      </c>
      <c r="J34" s="16">
        <v>26.570399999999999</v>
      </c>
      <c r="K34" s="4">
        <v>0</v>
      </c>
      <c r="L34" s="4">
        <v>14</v>
      </c>
      <c r="M34" s="4">
        <v>184</v>
      </c>
    </row>
    <row r="35" spans="1:13">
      <c r="A35" s="3" t="s">
        <v>479</v>
      </c>
      <c r="B35" s="16">
        <v>8.956999999999999</v>
      </c>
      <c r="C35" s="4">
        <v>0</v>
      </c>
      <c r="D35" s="4">
        <v>4</v>
      </c>
      <c r="E35" s="4">
        <v>92</v>
      </c>
      <c r="F35" s="16">
        <v>16.8627</v>
      </c>
      <c r="G35" s="4">
        <v>0</v>
      </c>
      <c r="H35" s="4">
        <v>8</v>
      </c>
      <c r="I35" s="4">
        <v>123</v>
      </c>
      <c r="J35" s="16">
        <v>25.819699999999997</v>
      </c>
      <c r="K35" s="4">
        <v>0</v>
      </c>
      <c r="L35" s="4">
        <v>12</v>
      </c>
      <c r="M35" s="4">
        <v>215</v>
      </c>
    </row>
    <row r="36" spans="1:13">
      <c r="A36" s="3" t="s">
        <v>126</v>
      </c>
      <c r="B36" s="16">
        <v>23.705450000000003</v>
      </c>
      <c r="C36" s="4">
        <v>0</v>
      </c>
      <c r="D36" s="4">
        <v>13</v>
      </c>
      <c r="E36" s="4">
        <v>112</v>
      </c>
      <c r="F36" s="16">
        <v>15.19755</v>
      </c>
      <c r="G36" s="4">
        <v>0</v>
      </c>
      <c r="H36" s="4">
        <v>8</v>
      </c>
      <c r="I36" s="4">
        <v>109</v>
      </c>
      <c r="J36" s="16">
        <v>38.903000000000006</v>
      </c>
      <c r="K36" s="4">
        <v>0</v>
      </c>
      <c r="L36" s="4">
        <v>21</v>
      </c>
      <c r="M36" s="4">
        <v>221</v>
      </c>
    </row>
    <row r="37" spans="1:13">
      <c r="A37" s="3" t="s">
        <v>531</v>
      </c>
      <c r="B37" s="16">
        <v>8.4992000000000001</v>
      </c>
      <c r="C37" s="4">
        <v>0</v>
      </c>
      <c r="D37" s="4">
        <v>5</v>
      </c>
      <c r="E37" s="4">
        <v>24</v>
      </c>
      <c r="F37" s="16">
        <v>15.299249999999999</v>
      </c>
      <c r="G37" s="4">
        <v>0</v>
      </c>
      <c r="H37" s="4">
        <v>8</v>
      </c>
      <c r="I37" s="4">
        <v>29</v>
      </c>
      <c r="J37" s="16">
        <v>23.798449999999999</v>
      </c>
      <c r="K37" s="4">
        <v>0</v>
      </c>
      <c r="L37" s="4">
        <v>13</v>
      </c>
      <c r="M37" s="4">
        <v>53</v>
      </c>
    </row>
    <row r="38" spans="1:13">
      <c r="A38" s="3" t="s">
        <v>503</v>
      </c>
      <c r="B38" s="16">
        <v>11.78715</v>
      </c>
      <c r="C38" s="4">
        <v>0</v>
      </c>
      <c r="D38" s="4">
        <v>6</v>
      </c>
      <c r="E38" s="4">
        <v>90</v>
      </c>
      <c r="F38" s="16">
        <v>14.957450000000001</v>
      </c>
      <c r="G38" s="4">
        <v>0</v>
      </c>
      <c r="H38" s="4">
        <v>8</v>
      </c>
      <c r="I38" s="4">
        <v>123</v>
      </c>
      <c r="J38" s="16">
        <v>26.744600000000002</v>
      </c>
      <c r="K38" s="4">
        <v>0</v>
      </c>
      <c r="L38" s="4">
        <v>14</v>
      </c>
      <c r="M38" s="4">
        <v>213</v>
      </c>
    </row>
    <row r="39" spans="1:13">
      <c r="A39" s="3" t="s">
        <v>166</v>
      </c>
      <c r="B39" s="16">
        <v>25.529900000000001</v>
      </c>
      <c r="C39" s="4">
        <v>0</v>
      </c>
      <c r="D39" s="4">
        <v>14</v>
      </c>
      <c r="E39" s="4">
        <v>150</v>
      </c>
      <c r="F39" s="16">
        <v>16.397200000000002</v>
      </c>
      <c r="G39" s="4">
        <v>0</v>
      </c>
      <c r="H39" s="4">
        <v>8</v>
      </c>
      <c r="I39" s="4">
        <v>108</v>
      </c>
      <c r="J39" s="16">
        <v>41.927100000000003</v>
      </c>
      <c r="K39" s="4">
        <v>0</v>
      </c>
      <c r="L39" s="4">
        <v>22</v>
      </c>
      <c r="M39" s="4">
        <v>258</v>
      </c>
    </row>
    <row r="40" spans="1:13">
      <c r="A40" s="3" t="s">
        <v>81</v>
      </c>
      <c r="B40" s="16">
        <v>12.5861</v>
      </c>
      <c r="C40" s="4">
        <v>0</v>
      </c>
      <c r="D40" s="4">
        <v>7</v>
      </c>
      <c r="E40" s="4">
        <v>43</v>
      </c>
      <c r="F40" s="16">
        <v>15.835000000000001</v>
      </c>
      <c r="G40" s="4">
        <v>0</v>
      </c>
      <c r="H40" s="4">
        <v>8</v>
      </c>
      <c r="I40" s="4">
        <v>86</v>
      </c>
      <c r="J40" s="16">
        <v>28.421100000000003</v>
      </c>
      <c r="K40" s="4">
        <v>0</v>
      </c>
      <c r="L40" s="4">
        <v>15</v>
      </c>
      <c r="M40" s="4">
        <v>129</v>
      </c>
    </row>
    <row r="41" spans="1:13">
      <c r="A41" s="3" t="s">
        <v>106</v>
      </c>
      <c r="B41" s="16">
        <v>6.6800000000000006</v>
      </c>
      <c r="C41" s="4">
        <v>0</v>
      </c>
      <c r="D41" s="4">
        <v>4</v>
      </c>
      <c r="E41" s="4">
        <v>16</v>
      </c>
      <c r="F41" s="16">
        <v>16.81795</v>
      </c>
      <c r="G41" s="4">
        <v>0</v>
      </c>
      <c r="H41" s="4">
        <v>8</v>
      </c>
      <c r="I41" s="4">
        <v>44</v>
      </c>
      <c r="J41" s="16">
        <v>23.497949999999999</v>
      </c>
      <c r="K41" s="4">
        <v>0</v>
      </c>
      <c r="L41" s="4">
        <v>12</v>
      </c>
      <c r="M41" s="4">
        <v>60</v>
      </c>
    </row>
    <row r="42" spans="1:13">
      <c r="A42" s="3" t="s">
        <v>143</v>
      </c>
      <c r="B42" s="16">
        <v>4.8175000000000008</v>
      </c>
      <c r="C42" s="4">
        <v>0</v>
      </c>
      <c r="D42" s="4">
        <v>3</v>
      </c>
      <c r="E42" s="4">
        <v>1</v>
      </c>
      <c r="F42" s="16">
        <v>15.110000000000001</v>
      </c>
      <c r="G42" s="4">
        <v>0</v>
      </c>
      <c r="H42" s="4">
        <v>8</v>
      </c>
      <c r="I42" s="4">
        <v>132</v>
      </c>
      <c r="J42" s="16">
        <v>19.927500000000002</v>
      </c>
      <c r="K42" s="4">
        <v>0</v>
      </c>
      <c r="L42" s="4">
        <v>11</v>
      </c>
      <c r="M42" s="4">
        <v>133</v>
      </c>
    </row>
    <row r="43" spans="1:13">
      <c r="A43" s="3" t="s">
        <v>175</v>
      </c>
      <c r="B43" s="16">
        <v>13.133350000000002</v>
      </c>
      <c r="C43" s="4">
        <v>0</v>
      </c>
      <c r="D43" s="4">
        <v>7</v>
      </c>
      <c r="E43" s="4">
        <v>54</v>
      </c>
      <c r="F43" s="16">
        <v>13.307499999999999</v>
      </c>
      <c r="G43" s="4">
        <v>0</v>
      </c>
      <c r="H43" s="4">
        <v>8</v>
      </c>
      <c r="I43" s="4">
        <v>29</v>
      </c>
      <c r="J43" s="16">
        <v>26.440850000000001</v>
      </c>
      <c r="K43" s="4">
        <v>0</v>
      </c>
      <c r="L43" s="4">
        <v>15</v>
      </c>
      <c r="M43" s="4">
        <v>83</v>
      </c>
    </row>
    <row r="44" spans="1:13">
      <c r="A44" s="3" t="s">
        <v>446</v>
      </c>
      <c r="B44" s="16">
        <v>3.4783000000000004</v>
      </c>
      <c r="C44" s="4">
        <v>0</v>
      </c>
      <c r="D44" s="4">
        <v>2</v>
      </c>
      <c r="E44" s="4">
        <v>11</v>
      </c>
      <c r="F44" s="16">
        <v>13.097500000000002</v>
      </c>
      <c r="G44" s="4">
        <v>0</v>
      </c>
      <c r="H44" s="4">
        <v>8</v>
      </c>
      <c r="I44" s="4">
        <v>17</v>
      </c>
      <c r="J44" s="16">
        <v>16.575800000000001</v>
      </c>
      <c r="K44" s="4">
        <v>0</v>
      </c>
      <c r="L44" s="4">
        <v>10</v>
      </c>
      <c r="M44" s="4">
        <v>28</v>
      </c>
    </row>
    <row r="45" spans="1:13">
      <c r="A45" s="3" t="s">
        <v>497</v>
      </c>
      <c r="B45" s="16">
        <v>12.655000000000001</v>
      </c>
      <c r="C45" s="4">
        <v>0</v>
      </c>
      <c r="D45" s="4">
        <v>6</v>
      </c>
      <c r="E45" s="4">
        <v>66</v>
      </c>
      <c r="F45" s="16">
        <v>13.4427</v>
      </c>
      <c r="G45" s="4">
        <v>0</v>
      </c>
      <c r="H45" s="4">
        <v>8</v>
      </c>
      <c r="I45" s="4">
        <v>19</v>
      </c>
      <c r="J45" s="16">
        <v>26.097700000000003</v>
      </c>
      <c r="K45" s="4">
        <v>0</v>
      </c>
      <c r="L45" s="4">
        <v>14</v>
      </c>
      <c r="M45" s="4">
        <v>85</v>
      </c>
    </row>
    <row r="46" spans="1:13">
      <c r="A46" s="3" t="s">
        <v>149</v>
      </c>
      <c r="B46" s="16">
        <v>1.9850000000000001</v>
      </c>
      <c r="C46" s="4">
        <v>0</v>
      </c>
      <c r="D46" s="4">
        <v>1</v>
      </c>
      <c r="E46" s="4">
        <v>22</v>
      </c>
      <c r="F46" s="16">
        <v>11.8475</v>
      </c>
      <c r="G46" s="4">
        <v>0</v>
      </c>
      <c r="H46" s="4">
        <v>7</v>
      </c>
      <c r="I46" s="4">
        <v>37</v>
      </c>
      <c r="J46" s="16">
        <v>13.8325</v>
      </c>
      <c r="K46" s="4">
        <v>0</v>
      </c>
      <c r="L46" s="4">
        <v>8</v>
      </c>
      <c r="M46" s="4">
        <v>59</v>
      </c>
    </row>
    <row r="47" spans="1:13">
      <c r="A47" s="3" t="s">
        <v>93</v>
      </c>
      <c r="B47" s="16">
        <v>34.633950000000006</v>
      </c>
      <c r="C47" s="4">
        <v>0</v>
      </c>
      <c r="D47" s="4">
        <v>19</v>
      </c>
      <c r="E47" s="4">
        <v>203</v>
      </c>
      <c r="F47" s="16">
        <v>12.881349999999999</v>
      </c>
      <c r="G47" s="4">
        <v>0</v>
      </c>
      <c r="H47" s="4">
        <v>7</v>
      </c>
      <c r="I47" s="4">
        <v>66</v>
      </c>
      <c r="J47" s="16">
        <v>47.515300000000003</v>
      </c>
      <c r="K47" s="4">
        <v>0</v>
      </c>
      <c r="L47" s="4">
        <v>26</v>
      </c>
      <c r="M47" s="4">
        <v>269</v>
      </c>
    </row>
    <row r="48" spans="1:13">
      <c r="A48" s="3" t="s">
        <v>158</v>
      </c>
      <c r="B48" s="16">
        <v>5.2575000000000003</v>
      </c>
      <c r="C48" s="4">
        <v>0</v>
      </c>
      <c r="D48" s="4">
        <v>2</v>
      </c>
      <c r="E48" s="4">
        <v>12</v>
      </c>
      <c r="F48" s="16">
        <v>11.8528</v>
      </c>
      <c r="G48" s="4">
        <v>0</v>
      </c>
      <c r="H48" s="4">
        <v>7</v>
      </c>
      <c r="I48" s="4">
        <v>6</v>
      </c>
      <c r="J48" s="16">
        <v>17.110300000000002</v>
      </c>
      <c r="K48" s="4">
        <v>0</v>
      </c>
      <c r="L48" s="4">
        <v>9</v>
      </c>
      <c r="M48" s="4">
        <v>18</v>
      </c>
    </row>
    <row r="49" spans="1:13">
      <c r="A49" s="3" t="s">
        <v>101</v>
      </c>
      <c r="B49" s="16">
        <v>9.9618500000000001</v>
      </c>
      <c r="C49" s="4">
        <v>0</v>
      </c>
      <c r="D49" s="4">
        <v>5</v>
      </c>
      <c r="E49" s="4">
        <v>99</v>
      </c>
      <c r="F49" s="16">
        <v>13.082500000000003</v>
      </c>
      <c r="G49" s="4">
        <v>1</v>
      </c>
      <c r="H49" s="4">
        <v>7</v>
      </c>
      <c r="I49" s="4">
        <v>79</v>
      </c>
      <c r="J49" s="16">
        <v>23.044350000000001</v>
      </c>
      <c r="K49" s="4">
        <v>1</v>
      </c>
      <c r="L49" s="4">
        <v>12</v>
      </c>
      <c r="M49" s="4">
        <v>178</v>
      </c>
    </row>
    <row r="50" spans="1:13">
      <c r="A50" s="3" t="s">
        <v>100</v>
      </c>
      <c r="B50" s="16">
        <v>17.226849999999999</v>
      </c>
      <c r="C50" s="4">
        <v>0</v>
      </c>
      <c r="D50" s="4">
        <v>9</v>
      </c>
      <c r="E50" s="4">
        <v>62</v>
      </c>
      <c r="F50" s="16">
        <v>12.364849999999999</v>
      </c>
      <c r="G50" s="4">
        <v>0</v>
      </c>
      <c r="H50" s="4">
        <v>7</v>
      </c>
      <c r="I50" s="4">
        <v>61</v>
      </c>
      <c r="J50" s="16">
        <v>29.591699999999996</v>
      </c>
      <c r="K50" s="4">
        <v>0</v>
      </c>
      <c r="L50" s="4">
        <v>16</v>
      </c>
      <c r="M50" s="4">
        <v>123</v>
      </c>
    </row>
    <row r="51" spans="1:13">
      <c r="A51" s="3" t="s">
        <v>122</v>
      </c>
      <c r="B51" s="16">
        <v>13.675000000000001</v>
      </c>
      <c r="C51" s="4">
        <v>0</v>
      </c>
      <c r="D51" s="4">
        <v>8</v>
      </c>
      <c r="E51" s="4">
        <v>50</v>
      </c>
      <c r="F51" s="16">
        <v>13.5975</v>
      </c>
      <c r="G51" s="4">
        <v>1</v>
      </c>
      <c r="H51" s="4">
        <v>7</v>
      </c>
      <c r="I51" s="4">
        <v>17</v>
      </c>
      <c r="J51" s="16">
        <v>27.272500000000001</v>
      </c>
      <c r="K51" s="4">
        <v>1</v>
      </c>
      <c r="L51" s="4">
        <v>15</v>
      </c>
      <c r="M51" s="4">
        <v>67</v>
      </c>
    </row>
    <row r="52" spans="1:13">
      <c r="A52" s="3" t="s">
        <v>156</v>
      </c>
      <c r="B52" s="16">
        <v>16.168599999999998</v>
      </c>
      <c r="C52" s="4">
        <v>0</v>
      </c>
      <c r="D52" s="4">
        <v>7</v>
      </c>
      <c r="E52" s="4">
        <v>102</v>
      </c>
      <c r="F52" s="16">
        <v>13.9831</v>
      </c>
      <c r="G52" s="4">
        <v>0</v>
      </c>
      <c r="H52" s="4">
        <v>7</v>
      </c>
      <c r="I52" s="4">
        <v>76</v>
      </c>
      <c r="J52" s="16">
        <v>30.151699999999998</v>
      </c>
      <c r="K52" s="4">
        <v>0</v>
      </c>
      <c r="L52" s="4">
        <v>14</v>
      </c>
      <c r="M52" s="4">
        <v>178</v>
      </c>
    </row>
    <row r="53" spans="1:13">
      <c r="A53" s="3" t="s">
        <v>133</v>
      </c>
      <c r="B53" s="16">
        <v>5.4819500000000012</v>
      </c>
      <c r="C53" s="4">
        <v>0</v>
      </c>
      <c r="D53" s="4">
        <v>3</v>
      </c>
      <c r="E53" s="4">
        <v>17</v>
      </c>
      <c r="F53" s="16">
        <v>12.407499999999999</v>
      </c>
      <c r="G53" s="4">
        <v>0</v>
      </c>
      <c r="H53" s="4">
        <v>7</v>
      </c>
      <c r="I53" s="4">
        <v>69</v>
      </c>
      <c r="J53" s="16">
        <v>17.88945</v>
      </c>
      <c r="K53" s="4">
        <v>0</v>
      </c>
      <c r="L53" s="4">
        <v>10</v>
      </c>
      <c r="M53" s="4">
        <v>86</v>
      </c>
    </row>
    <row r="54" spans="1:13">
      <c r="A54" s="3" t="s">
        <v>474</v>
      </c>
      <c r="B54" s="16">
        <v>13.8361</v>
      </c>
      <c r="C54" s="4">
        <v>0</v>
      </c>
      <c r="D54" s="4">
        <v>8</v>
      </c>
      <c r="E54" s="4">
        <v>56</v>
      </c>
      <c r="F54" s="16">
        <v>14.14</v>
      </c>
      <c r="G54" s="4">
        <v>0</v>
      </c>
      <c r="H54" s="4">
        <v>7</v>
      </c>
      <c r="I54" s="4">
        <v>168</v>
      </c>
      <c r="J54" s="16">
        <v>27.976100000000002</v>
      </c>
      <c r="K54" s="4">
        <v>0</v>
      </c>
      <c r="L54" s="4">
        <v>15</v>
      </c>
      <c r="M54" s="4">
        <v>224</v>
      </c>
    </row>
    <row r="55" spans="1:13">
      <c r="A55" s="3" t="s">
        <v>48</v>
      </c>
      <c r="B55" s="16">
        <v>18.864250000000002</v>
      </c>
      <c r="C55" s="4">
        <v>0</v>
      </c>
      <c r="D55" s="4">
        <v>10</v>
      </c>
      <c r="E55" s="4">
        <v>73</v>
      </c>
      <c r="F55" s="16">
        <v>12.335150000000001</v>
      </c>
      <c r="G55" s="4">
        <v>0</v>
      </c>
      <c r="H55" s="4">
        <v>7</v>
      </c>
      <c r="I55" s="4">
        <v>28</v>
      </c>
      <c r="J55" s="16">
        <v>31.199400000000004</v>
      </c>
      <c r="K55" s="4">
        <v>0</v>
      </c>
      <c r="L55" s="4">
        <v>17</v>
      </c>
      <c r="M55" s="4">
        <v>101</v>
      </c>
    </row>
    <row r="56" spans="1:13">
      <c r="A56" s="3" t="s">
        <v>535</v>
      </c>
      <c r="B56" s="16">
        <v>14.375</v>
      </c>
      <c r="C56" s="4">
        <v>0</v>
      </c>
      <c r="D56" s="4">
        <v>8</v>
      </c>
      <c r="E56" s="4">
        <v>90</v>
      </c>
      <c r="F56" s="16">
        <v>12.262300000000002</v>
      </c>
      <c r="G56" s="4">
        <v>0</v>
      </c>
      <c r="H56" s="4">
        <v>7</v>
      </c>
      <c r="I56" s="4">
        <v>69</v>
      </c>
      <c r="J56" s="16">
        <v>26.637300000000003</v>
      </c>
      <c r="K56" s="4">
        <v>0</v>
      </c>
      <c r="L56" s="4">
        <v>15</v>
      </c>
      <c r="M56" s="4">
        <v>159</v>
      </c>
    </row>
    <row r="57" spans="1:13">
      <c r="A57" s="3" t="s">
        <v>515</v>
      </c>
      <c r="B57" s="16">
        <v>20.489350000000002</v>
      </c>
      <c r="C57" s="4">
        <v>15</v>
      </c>
      <c r="D57" s="4">
        <v>6</v>
      </c>
      <c r="E57" s="4">
        <v>-3</v>
      </c>
      <c r="F57" s="16">
        <v>15.5075</v>
      </c>
      <c r="G57" s="4">
        <v>9</v>
      </c>
      <c r="H57" s="4">
        <v>7</v>
      </c>
      <c r="I57" s="4">
        <v>-11</v>
      </c>
      <c r="J57" s="16">
        <v>35.996850000000002</v>
      </c>
      <c r="K57" s="4">
        <v>24</v>
      </c>
      <c r="L57" s="4">
        <v>13</v>
      </c>
      <c r="M57" s="4">
        <v>-14</v>
      </c>
    </row>
    <row r="58" spans="1:13">
      <c r="A58" s="3" t="s">
        <v>132</v>
      </c>
      <c r="B58" s="16">
        <v>15.39</v>
      </c>
      <c r="C58" s="4">
        <v>1</v>
      </c>
      <c r="D58" s="4">
        <v>9</v>
      </c>
      <c r="E58" s="4">
        <v>28</v>
      </c>
      <c r="F58" s="16">
        <v>12.365</v>
      </c>
      <c r="G58" s="4">
        <v>1</v>
      </c>
      <c r="H58" s="4">
        <v>7</v>
      </c>
      <c r="I58" s="4">
        <v>38</v>
      </c>
      <c r="J58" s="16">
        <v>27.755000000000003</v>
      </c>
      <c r="K58" s="4">
        <v>2</v>
      </c>
      <c r="L58" s="4">
        <v>16</v>
      </c>
      <c r="M58" s="4">
        <v>66</v>
      </c>
    </row>
    <row r="59" spans="1:13">
      <c r="A59" s="3" t="s">
        <v>459</v>
      </c>
      <c r="B59" s="16">
        <v>6.9875000000000007</v>
      </c>
      <c r="C59" s="4">
        <v>7</v>
      </c>
      <c r="D59" s="4">
        <v>2</v>
      </c>
      <c r="E59" s="4">
        <v>5</v>
      </c>
      <c r="F59" s="16">
        <v>17.17285</v>
      </c>
      <c r="G59" s="4">
        <v>7</v>
      </c>
      <c r="H59" s="4">
        <v>6</v>
      </c>
      <c r="I59" s="4">
        <v>1</v>
      </c>
      <c r="J59" s="16">
        <v>24.160350000000001</v>
      </c>
      <c r="K59" s="4">
        <v>14</v>
      </c>
      <c r="L59" s="4">
        <v>8</v>
      </c>
      <c r="M59" s="4">
        <v>6</v>
      </c>
    </row>
    <row r="60" spans="1:13">
      <c r="A60" s="3" t="s">
        <v>74</v>
      </c>
      <c r="B60" s="16">
        <v>20.605</v>
      </c>
      <c r="C60" s="4">
        <v>17</v>
      </c>
      <c r="D60" s="4">
        <v>4</v>
      </c>
      <c r="E60" s="4">
        <v>6</v>
      </c>
      <c r="F60" s="16">
        <v>34.327799999999996</v>
      </c>
      <c r="G60" s="4">
        <v>37</v>
      </c>
      <c r="H60" s="4">
        <v>6</v>
      </c>
      <c r="I60" s="4">
        <v>12</v>
      </c>
      <c r="J60" s="16">
        <v>54.9328</v>
      </c>
      <c r="K60" s="4">
        <v>54</v>
      </c>
      <c r="L60" s="4">
        <v>10</v>
      </c>
      <c r="M60" s="4">
        <v>18</v>
      </c>
    </row>
    <row r="61" spans="1:13">
      <c r="A61" s="3" t="s">
        <v>505</v>
      </c>
      <c r="B61" s="16">
        <v>15.6425</v>
      </c>
      <c r="C61" s="4">
        <v>0</v>
      </c>
      <c r="D61" s="4">
        <v>9</v>
      </c>
      <c r="E61" s="4">
        <v>71</v>
      </c>
      <c r="F61" s="16">
        <v>10.422499999999999</v>
      </c>
      <c r="G61" s="4">
        <v>0</v>
      </c>
      <c r="H61" s="4">
        <v>6</v>
      </c>
      <c r="I61" s="4">
        <v>47</v>
      </c>
      <c r="J61" s="16">
        <v>26.064999999999998</v>
      </c>
      <c r="K61" s="4">
        <v>0</v>
      </c>
      <c r="L61" s="4">
        <v>15</v>
      </c>
      <c r="M61" s="4">
        <v>118</v>
      </c>
    </row>
    <row r="62" spans="1:13">
      <c r="A62" s="3" t="s">
        <v>506</v>
      </c>
      <c r="B62" s="16">
        <v>14.320250000000001</v>
      </c>
      <c r="C62" s="4">
        <v>0</v>
      </c>
      <c r="D62" s="4">
        <v>8</v>
      </c>
      <c r="E62" s="4">
        <v>60</v>
      </c>
      <c r="F62" s="16">
        <v>10.667299999999999</v>
      </c>
      <c r="G62" s="4">
        <v>0</v>
      </c>
      <c r="H62" s="4">
        <v>6</v>
      </c>
      <c r="I62" s="4">
        <v>41</v>
      </c>
      <c r="J62" s="16">
        <v>24.987549999999999</v>
      </c>
      <c r="K62" s="4">
        <v>0</v>
      </c>
      <c r="L62" s="4">
        <v>14</v>
      </c>
      <c r="M62" s="4">
        <v>101</v>
      </c>
    </row>
    <row r="63" spans="1:13">
      <c r="A63" s="3" t="s">
        <v>125</v>
      </c>
      <c r="B63" s="16">
        <v>13.707500000000001</v>
      </c>
      <c r="C63" s="4">
        <v>4</v>
      </c>
      <c r="D63" s="4">
        <v>7</v>
      </c>
      <c r="E63" s="4">
        <v>29</v>
      </c>
      <c r="F63" s="16">
        <v>14.87255</v>
      </c>
      <c r="G63" s="4">
        <v>5</v>
      </c>
      <c r="H63" s="4">
        <v>6</v>
      </c>
      <c r="I63" s="4">
        <v>-2</v>
      </c>
      <c r="J63" s="16">
        <v>28.58005</v>
      </c>
      <c r="K63" s="4">
        <v>9</v>
      </c>
      <c r="L63" s="4">
        <v>13</v>
      </c>
      <c r="M63" s="4">
        <v>27</v>
      </c>
    </row>
    <row r="64" spans="1:13">
      <c r="A64" s="3" t="s">
        <v>480</v>
      </c>
      <c r="B64" s="16">
        <v>15.407500000000001</v>
      </c>
      <c r="C64" s="4">
        <v>0</v>
      </c>
      <c r="D64" s="4">
        <v>8</v>
      </c>
      <c r="E64" s="4">
        <v>149</v>
      </c>
      <c r="F64" s="16">
        <v>11.31265</v>
      </c>
      <c r="G64" s="4">
        <v>0</v>
      </c>
      <c r="H64" s="4">
        <v>6</v>
      </c>
      <c r="I64" s="4">
        <v>94</v>
      </c>
      <c r="J64" s="16">
        <v>26.72015</v>
      </c>
      <c r="K64" s="4">
        <v>0</v>
      </c>
      <c r="L64" s="4">
        <v>14</v>
      </c>
      <c r="M64" s="4">
        <v>243</v>
      </c>
    </row>
    <row r="65" spans="1:13">
      <c r="A65" s="3" t="s">
        <v>43</v>
      </c>
      <c r="B65" s="16">
        <v>5.8825000000000003</v>
      </c>
      <c r="C65" s="4">
        <v>5</v>
      </c>
      <c r="D65" s="4">
        <v>2</v>
      </c>
      <c r="E65" s="4">
        <v>-1</v>
      </c>
      <c r="F65" s="16">
        <v>28.500600000000002</v>
      </c>
      <c r="G65" s="4">
        <v>19</v>
      </c>
      <c r="H65" s="4">
        <v>6</v>
      </c>
      <c r="I65" s="4">
        <v>-3</v>
      </c>
      <c r="J65" s="16">
        <v>34.383099999999999</v>
      </c>
      <c r="K65" s="4">
        <v>24</v>
      </c>
      <c r="L65" s="4">
        <v>8</v>
      </c>
      <c r="M65" s="4">
        <v>-4</v>
      </c>
    </row>
    <row r="66" spans="1:13">
      <c r="A66" s="3" t="s">
        <v>185</v>
      </c>
      <c r="B66" s="16">
        <v>9.2844499999999996</v>
      </c>
      <c r="C66" s="4">
        <v>0</v>
      </c>
      <c r="D66" s="4">
        <v>5</v>
      </c>
      <c r="E66" s="4">
        <v>42</v>
      </c>
      <c r="F66" s="16">
        <v>10.706099999999999</v>
      </c>
      <c r="G66" s="4">
        <v>0</v>
      </c>
      <c r="H66" s="4">
        <v>6</v>
      </c>
      <c r="I66" s="4">
        <v>27</v>
      </c>
      <c r="J66" s="16">
        <v>19.990549999999999</v>
      </c>
      <c r="K66" s="4">
        <v>0</v>
      </c>
      <c r="L66" s="4">
        <v>11</v>
      </c>
      <c r="M66" s="4">
        <v>69</v>
      </c>
    </row>
    <row r="67" spans="1:13">
      <c r="A67" s="3" t="s">
        <v>152</v>
      </c>
      <c r="B67" s="16">
        <v>14.566050000000001</v>
      </c>
      <c r="C67" s="4">
        <v>0</v>
      </c>
      <c r="D67" s="4">
        <v>8</v>
      </c>
      <c r="E67" s="4">
        <v>55</v>
      </c>
      <c r="F67" s="16">
        <v>10.288950000000002</v>
      </c>
      <c r="G67" s="4">
        <v>0</v>
      </c>
      <c r="H67" s="4">
        <v>6</v>
      </c>
      <c r="I67" s="4">
        <v>24</v>
      </c>
      <c r="J67" s="16">
        <v>24.855000000000004</v>
      </c>
      <c r="K67" s="4">
        <v>0</v>
      </c>
      <c r="L67" s="4">
        <v>14</v>
      </c>
      <c r="M67" s="4">
        <v>79</v>
      </c>
    </row>
    <row r="68" spans="1:13">
      <c r="A68" s="3" t="s">
        <v>44</v>
      </c>
      <c r="B68" s="16">
        <v>20.534949999999998</v>
      </c>
      <c r="C68" s="4">
        <v>20</v>
      </c>
      <c r="D68" s="4">
        <v>4</v>
      </c>
      <c r="E68" s="4">
        <v>-4</v>
      </c>
      <c r="F68" s="16">
        <v>16.504999999999999</v>
      </c>
      <c r="G68" s="4">
        <v>8</v>
      </c>
      <c r="H68" s="4">
        <v>6</v>
      </c>
      <c r="I68" s="4">
        <v>6</v>
      </c>
      <c r="J68" s="16">
        <v>37.039949999999997</v>
      </c>
      <c r="K68" s="4">
        <v>28</v>
      </c>
      <c r="L68" s="4">
        <v>10</v>
      </c>
      <c r="M68" s="4">
        <v>2</v>
      </c>
    </row>
    <row r="69" spans="1:13">
      <c r="A69" s="3" t="s">
        <v>157</v>
      </c>
      <c r="B69" s="16">
        <v>6.41</v>
      </c>
      <c r="C69" s="4">
        <v>0</v>
      </c>
      <c r="D69" s="4">
        <v>3</v>
      </c>
      <c r="E69" s="4">
        <v>92</v>
      </c>
      <c r="F69" s="16">
        <v>11.297500000000001</v>
      </c>
      <c r="G69" s="4">
        <v>0</v>
      </c>
      <c r="H69" s="4">
        <v>6</v>
      </c>
      <c r="I69" s="4">
        <v>97</v>
      </c>
      <c r="J69" s="16">
        <v>17.707500000000003</v>
      </c>
      <c r="K69" s="4">
        <v>0</v>
      </c>
      <c r="L69" s="4">
        <v>9</v>
      </c>
      <c r="M69" s="4">
        <v>189</v>
      </c>
    </row>
    <row r="70" spans="1:13">
      <c r="A70" s="3" t="s">
        <v>115</v>
      </c>
      <c r="B70" s="16">
        <v>1.9425000000000001</v>
      </c>
      <c r="C70" s="4">
        <v>1</v>
      </c>
      <c r="D70" s="4">
        <v>1</v>
      </c>
      <c r="E70" s="4">
        <v>-9</v>
      </c>
      <c r="F70" s="16">
        <v>14.282500000000001</v>
      </c>
      <c r="G70" s="4">
        <v>4</v>
      </c>
      <c r="H70" s="4">
        <v>6</v>
      </c>
      <c r="I70" s="4">
        <v>39</v>
      </c>
      <c r="J70" s="16">
        <v>16.225000000000001</v>
      </c>
      <c r="K70" s="4">
        <v>5</v>
      </c>
      <c r="L70" s="4">
        <v>7</v>
      </c>
      <c r="M70" s="4">
        <v>30</v>
      </c>
    </row>
    <row r="71" spans="1:13">
      <c r="A71" s="3" t="s">
        <v>90</v>
      </c>
      <c r="B71" s="16">
        <v>12.875250000000001</v>
      </c>
      <c r="C71" s="4">
        <v>0</v>
      </c>
      <c r="D71" s="4">
        <v>7</v>
      </c>
      <c r="E71" s="4">
        <v>83</v>
      </c>
      <c r="F71" s="16">
        <v>11.560000000000002</v>
      </c>
      <c r="G71" s="4">
        <v>0</v>
      </c>
      <c r="H71" s="4">
        <v>6</v>
      </c>
      <c r="I71" s="4">
        <v>112</v>
      </c>
      <c r="J71" s="16">
        <v>24.435250000000003</v>
      </c>
      <c r="K71" s="4">
        <v>0</v>
      </c>
      <c r="L71" s="4">
        <v>13</v>
      </c>
      <c r="M71" s="4">
        <v>195</v>
      </c>
    </row>
    <row r="72" spans="1:13">
      <c r="A72" s="3" t="s">
        <v>388</v>
      </c>
      <c r="B72" s="16">
        <v>15.743399999999999</v>
      </c>
      <c r="C72" s="4">
        <v>0</v>
      </c>
      <c r="D72" s="4">
        <v>9</v>
      </c>
      <c r="E72" s="4">
        <v>63</v>
      </c>
      <c r="F72" s="16">
        <v>10.68225</v>
      </c>
      <c r="G72" s="4">
        <v>0</v>
      </c>
      <c r="H72" s="4">
        <v>6</v>
      </c>
      <c r="I72" s="4">
        <v>51</v>
      </c>
      <c r="J72" s="16">
        <v>26.425649999999997</v>
      </c>
      <c r="K72" s="4">
        <v>0</v>
      </c>
      <c r="L72" s="4">
        <v>15</v>
      </c>
      <c r="M72" s="4">
        <v>114</v>
      </c>
    </row>
    <row r="73" spans="1:13">
      <c r="A73" s="3" t="s">
        <v>501</v>
      </c>
      <c r="B73" s="16">
        <v>11.227500000000001</v>
      </c>
      <c r="C73" s="4">
        <v>6</v>
      </c>
      <c r="D73" s="4">
        <v>5</v>
      </c>
      <c r="E73" s="4">
        <v>13</v>
      </c>
      <c r="F73" s="16">
        <v>14.391500000000001</v>
      </c>
      <c r="G73" s="4">
        <v>7</v>
      </c>
      <c r="H73" s="4">
        <v>6</v>
      </c>
      <c r="I73" s="4">
        <v>13</v>
      </c>
      <c r="J73" s="16">
        <v>25.619</v>
      </c>
      <c r="K73" s="4">
        <v>13</v>
      </c>
      <c r="L73" s="4">
        <v>11</v>
      </c>
      <c r="M73" s="4">
        <v>26</v>
      </c>
    </row>
    <row r="74" spans="1:13">
      <c r="A74" s="3" t="s">
        <v>141</v>
      </c>
      <c r="B74" s="16">
        <v>3.6900000000000004</v>
      </c>
      <c r="C74" s="4">
        <v>0</v>
      </c>
      <c r="D74" s="4">
        <v>2</v>
      </c>
      <c r="E74" s="4">
        <v>28</v>
      </c>
      <c r="F74" s="16">
        <v>10.72</v>
      </c>
      <c r="G74" s="4">
        <v>0</v>
      </c>
      <c r="H74" s="4">
        <v>6</v>
      </c>
      <c r="I74" s="4">
        <v>64</v>
      </c>
      <c r="J74" s="16">
        <v>14.41</v>
      </c>
      <c r="K74" s="4">
        <v>0</v>
      </c>
      <c r="L74" s="4">
        <v>8</v>
      </c>
      <c r="M74" s="4">
        <v>92</v>
      </c>
    </row>
    <row r="75" spans="1:13">
      <c r="A75" s="3" t="s">
        <v>63</v>
      </c>
      <c r="B75" s="16">
        <v>27.086150000000004</v>
      </c>
      <c r="C75" s="4">
        <v>21</v>
      </c>
      <c r="D75" s="4">
        <v>9</v>
      </c>
      <c r="E75" s="4">
        <v>5</v>
      </c>
      <c r="F75" s="16">
        <v>28.827500000000001</v>
      </c>
      <c r="G75" s="4">
        <v>24</v>
      </c>
      <c r="H75" s="4">
        <v>6</v>
      </c>
      <c r="I75" s="4">
        <v>13</v>
      </c>
      <c r="J75" s="16">
        <v>55.913650000000004</v>
      </c>
      <c r="K75" s="4">
        <v>45</v>
      </c>
      <c r="L75" s="4">
        <v>15</v>
      </c>
      <c r="M75" s="4">
        <v>18</v>
      </c>
    </row>
    <row r="76" spans="1:13">
      <c r="A76" s="3" t="s">
        <v>448</v>
      </c>
      <c r="B76" s="16">
        <v>3.5913500000000003</v>
      </c>
      <c r="C76" s="4">
        <v>0</v>
      </c>
      <c r="D76" s="4">
        <v>2</v>
      </c>
      <c r="E76" s="4">
        <v>30</v>
      </c>
      <c r="F76" s="16">
        <v>10.350950000000001</v>
      </c>
      <c r="G76" s="4">
        <v>0</v>
      </c>
      <c r="H76" s="4">
        <v>6</v>
      </c>
      <c r="I76" s="4">
        <v>20</v>
      </c>
      <c r="J76" s="16">
        <v>13.942300000000001</v>
      </c>
      <c r="K76" s="4">
        <v>0</v>
      </c>
      <c r="L76" s="4">
        <v>8</v>
      </c>
      <c r="M76" s="4">
        <v>50</v>
      </c>
    </row>
    <row r="77" spans="1:13">
      <c r="A77" s="3" t="s">
        <v>466</v>
      </c>
      <c r="B77" s="16">
        <v>7.0825000000000005</v>
      </c>
      <c r="C77" s="4">
        <v>0</v>
      </c>
      <c r="D77" s="4">
        <v>4</v>
      </c>
      <c r="E77" s="4">
        <v>39</v>
      </c>
      <c r="F77" s="16">
        <v>11.292450000000001</v>
      </c>
      <c r="G77" s="4">
        <v>0</v>
      </c>
      <c r="H77" s="4">
        <v>6</v>
      </c>
      <c r="I77" s="4">
        <v>87</v>
      </c>
      <c r="J77" s="16">
        <v>18.374950000000002</v>
      </c>
      <c r="K77" s="4">
        <v>0</v>
      </c>
      <c r="L77" s="4">
        <v>10</v>
      </c>
      <c r="M77" s="4">
        <v>126</v>
      </c>
    </row>
    <row r="78" spans="1:13">
      <c r="A78" s="3" t="s">
        <v>444</v>
      </c>
      <c r="B78" s="16">
        <v>12.040000000000001</v>
      </c>
      <c r="C78" s="4">
        <v>0</v>
      </c>
      <c r="D78" s="4">
        <v>6</v>
      </c>
      <c r="E78" s="4">
        <v>53</v>
      </c>
      <c r="F78" s="16">
        <v>12.164950000000001</v>
      </c>
      <c r="G78" s="4">
        <v>0</v>
      </c>
      <c r="H78" s="4">
        <v>6</v>
      </c>
      <c r="I78" s="4">
        <v>52</v>
      </c>
      <c r="J78" s="16">
        <v>24.204950000000004</v>
      </c>
      <c r="K78" s="4">
        <v>0</v>
      </c>
      <c r="L78" s="4">
        <v>12</v>
      </c>
      <c r="M78" s="4">
        <v>105</v>
      </c>
    </row>
    <row r="79" spans="1:13">
      <c r="A79" s="3" t="s">
        <v>58</v>
      </c>
      <c r="B79" s="16">
        <v>26.835100000000001</v>
      </c>
      <c r="C79" s="4">
        <v>0</v>
      </c>
      <c r="D79" s="4">
        <v>14</v>
      </c>
      <c r="E79" s="4">
        <v>111</v>
      </c>
      <c r="F79" s="16">
        <v>9.1849000000000007</v>
      </c>
      <c r="G79" s="4">
        <v>0</v>
      </c>
      <c r="H79" s="4">
        <v>5</v>
      </c>
      <c r="I79" s="4">
        <v>53</v>
      </c>
      <c r="J79" s="16">
        <v>36.020000000000003</v>
      </c>
      <c r="K79" s="4">
        <v>0</v>
      </c>
      <c r="L79" s="4">
        <v>19</v>
      </c>
      <c r="M79" s="4">
        <v>164</v>
      </c>
    </row>
    <row r="80" spans="1:13">
      <c r="A80" s="3" t="s">
        <v>453</v>
      </c>
      <c r="B80" s="16">
        <v>13.850750000000001</v>
      </c>
      <c r="C80" s="4">
        <v>0</v>
      </c>
      <c r="D80" s="4">
        <v>7</v>
      </c>
      <c r="E80" s="4">
        <v>118</v>
      </c>
      <c r="F80" s="16">
        <v>10.825000000000001</v>
      </c>
      <c r="G80" s="4">
        <v>0</v>
      </c>
      <c r="H80" s="4">
        <v>5</v>
      </c>
      <c r="I80" s="4">
        <v>70</v>
      </c>
      <c r="J80" s="16">
        <v>24.675750000000001</v>
      </c>
      <c r="K80" s="4">
        <v>0</v>
      </c>
      <c r="L80" s="4">
        <v>12</v>
      </c>
      <c r="M80" s="4">
        <v>188</v>
      </c>
    </row>
    <row r="81" spans="1:13">
      <c r="A81" s="3" t="s">
        <v>119</v>
      </c>
      <c r="B81" s="16">
        <v>9.860100000000001</v>
      </c>
      <c r="C81" s="4">
        <v>0</v>
      </c>
      <c r="D81" s="4">
        <v>6</v>
      </c>
      <c r="E81" s="4">
        <v>6</v>
      </c>
      <c r="F81" s="16">
        <v>9.6100000000000012</v>
      </c>
      <c r="G81" s="4">
        <v>0</v>
      </c>
      <c r="H81" s="4">
        <v>5</v>
      </c>
      <c r="I81" s="4">
        <v>92</v>
      </c>
      <c r="J81" s="16">
        <v>19.470100000000002</v>
      </c>
      <c r="K81" s="4">
        <v>0</v>
      </c>
      <c r="L81" s="4">
        <v>11</v>
      </c>
      <c r="M81" s="4">
        <v>98</v>
      </c>
    </row>
    <row r="82" spans="1:13">
      <c r="A82" s="3" t="s">
        <v>489</v>
      </c>
      <c r="B82" s="16">
        <v>14.893200000000002</v>
      </c>
      <c r="C82" s="4">
        <v>0</v>
      </c>
      <c r="D82" s="4">
        <v>8</v>
      </c>
      <c r="E82" s="4">
        <v>67</v>
      </c>
      <c r="F82" s="16">
        <v>8.7319500000000012</v>
      </c>
      <c r="G82" s="4">
        <v>0</v>
      </c>
      <c r="H82" s="4">
        <v>5</v>
      </c>
      <c r="I82" s="4">
        <v>34</v>
      </c>
      <c r="J82" s="16">
        <v>23.625150000000005</v>
      </c>
      <c r="K82" s="4">
        <v>0</v>
      </c>
      <c r="L82" s="4">
        <v>13</v>
      </c>
      <c r="M82" s="4">
        <v>101</v>
      </c>
    </row>
    <row r="83" spans="1:13">
      <c r="A83" s="3" t="s">
        <v>395</v>
      </c>
      <c r="B83" s="16">
        <v>2.1524999999999999</v>
      </c>
      <c r="C83" s="4">
        <v>1</v>
      </c>
      <c r="D83" s="4">
        <v>1</v>
      </c>
      <c r="E83" s="4">
        <v>3</v>
      </c>
      <c r="F83" s="16">
        <v>9.1125000000000007</v>
      </c>
      <c r="G83" s="4">
        <v>1</v>
      </c>
      <c r="H83" s="4">
        <v>5</v>
      </c>
      <c r="I83" s="4">
        <v>35</v>
      </c>
      <c r="J83" s="16">
        <v>11.265000000000001</v>
      </c>
      <c r="K83" s="4">
        <v>2</v>
      </c>
      <c r="L83" s="4">
        <v>6</v>
      </c>
      <c r="M83" s="4">
        <v>38</v>
      </c>
    </row>
    <row r="84" spans="1:13">
      <c r="A84" s="3" t="s">
        <v>140</v>
      </c>
      <c r="B84" s="16">
        <v>12.7875</v>
      </c>
      <c r="C84" s="4">
        <v>9</v>
      </c>
      <c r="D84" s="4">
        <v>5</v>
      </c>
      <c r="E84" s="4">
        <v>5</v>
      </c>
      <c r="F84" s="16">
        <v>10.342499999999999</v>
      </c>
      <c r="G84" s="4">
        <v>5</v>
      </c>
      <c r="H84" s="4">
        <v>5</v>
      </c>
      <c r="I84" s="4">
        <v>-9</v>
      </c>
      <c r="J84" s="16">
        <v>23.13</v>
      </c>
      <c r="K84" s="4">
        <v>14</v>
      </c>
      <c r="L84" s="4">
        <v>10</v>
      </c>
      <c r="M84" s="4">
        <v>-4</v>
      </c>
    </row>
    <row r="85" spans="1:13">
      <c r="A85" s="3" t="s">
        <v>42</v>
      </c>
      <c r="B85" s="16">
        <v>5.3258500000000009</v>
      </c>
      <c r="C85" s="4">
        <v>0</v>
      </c>
      <c r="D85" s="4">
        <v>3</v>
      </c>
      <c r="E85" s="4">
        <v>16</v>
      </c>
      <c r="F85" s="16">
        <v>9.0433000000000003</v>
      </c>
      <c r="G85" s="4">
        <v>0</v>
      </c>
      <c r="H85" s="4">
        <v>5</v>
      </c>
      <c r="I85" s="4">
        <v>17</v>
      </c>
      <c r="J85" s="16">
        <v>14.369150000000001</v>
      </c>
      <c r="K85" s="4">
        <v>0</v>
      </c>
      <c r="L85" s="4">
        <v>8</v>
      </c>
      <c r="M85" s="4">
        <v>33</v>
      </c>
    </row>
    <row r="86" spans="1:13">
      <c r="A86" s="3" t="s">
        <v>73</v>
      </c>
      <c r="B86" s="16">
        <v>15.581850000000001</v>
      </c>
      <c r="C86" s="4">
        <v>16</v>
      </c>
      <c r="D86" s="4">
        <v>1</v>
      </c>
      <c r="E86" s="4">
        <v>3</v>
      </c>
      <c r="F86" s="16">
        <v>17.68805</v>
      </c>
      <c r="G86" s="4">
        <v>13</v>
      </c>
      <c r="H86" s="4">
        <v>5</v>
      </c>
      <c r="I86" s="4">
        <v>-5</v>
      </c>
      <c r="J86" s="16">
        <v>33.2699</v>
      </c>
      <c r="K86" s="4">
        <v>29</v>
      </c>
      <c r="L86" s="4">
        <v>6</v>
      </c>
      <c r="M86" s="4">
        <v>-2</v>
      </c>
    </row>
    <row r="87" spans="1:13">
      <c r="A87" s="3" t="s">
        <v>38</v>
      </c>
      <c r="B87" s="16">
        <v>29.79205</v>
      </c>
      <c r="C87" s="4">
        <v>0</v>
      </c>
      <c r="D87" s="4">
        <v>16</v>
      </c>
      <c r="E87" s="4">
        <v>127</v>
      </c>
      <c r="F87" s="16">
        <v>9.3481500000000004</v>
      </c>
      <c r="G87" s="4">
        <v>0</v>
      </c>
      <c r="H87" s="4">
        <v>5</v>
      </c>
      <c r="I87" s="4">
        <v>43</v>
      </c>
      <c r="J87" s="16">
        <v>39.1402</v>
      </c>
      <c r="K87" s="4">
        <v>0</v>
      </c>
      <c r="L87" s="4">
        <v>21</v>
      </c>
      <c r="M87" s="4">
        <v>170</v>
      </c>
    </row>
    <row r="88" spans="1:13">
      <c r="A88" s="3" t="s">
        <v>160</v>
      </c>
      <c r="B88" s="16">
        <v>16.153849999999998</v>
      </c>
      <c r="C88" s="4">
        <v>0</v>
      </c>
      <c r="D88" s="4">
        <v>8</v>
      </c>
      <c r="E88" s="4">
        <v>53</v>
      </c>
      <c r="F88" s="16">
        <v>11.22645</v>
      </c>
      <c r="G88" s="4">
        <v>0</v>
      </c>
      <c r="H88" s="4">
        <v>5</v>
      </c>
      <c r="I88" s="4">
        <v>47</v>
      </c>
      <c r="J88" s="16">
        <v>27.380299999999998</v>
      </c>
      <c r="K88" s="4">
        <v>0</v>
      </c>
      <c r="L88" s="4">
        <v>13</v>
      </c>
      <c r="M88" s="4">
        <v>100</v>
      </c>
    </row>
    <row r="89" spans="1:13">
      <c r="A89" s="3" t="s">
        <v>496</v>
      </c>
      <c r="B89" s="16">
        <v>9.2390500000000007</v>
      </c>
      <c r="C89" s="4">
        <v>1</v>
      </c>
      <c r="D89" s="4">
        <v>5</v>
      </c>
      <c r="E89" s="4">
        <v>18</v>
      </c>
      <c r="F89" s="16">
        <v>8.1224999999999987</v>
      </c>
      <c r="G89" s="4">
        <v>0</v>
      </c>
      <c r="H89" s="4">
        <v>5</v>
      </c>
      <c r="I89" s="4">
        <v>7</v>
      </c>
      <c r="J89" s="16">
        <v>17.361550000000001</v>
      </c>
      <c r="K89" s="4">
        <v>1</v>
      </c>
      <c r="L89" s="4">
        <v>10</v>
      </c>
      <c r="M89" s="4">
        <v>25</v>
      </c>
    </row>
    <row r="90" spans="1:13">
      <c r="A90" s="3" t="s">
        <v>460</v>
      </c>
      <c r="B90" s="16">
        <v>10.6675</v>
      </c>
      <c r="C90" s="4">
        <v>0</v>
      </c>
      <c r="D90" s="4">
        <v>6</v>
      </c>
      <c r="E90" s="4">
        <v>61</v>
      </c>
      <c r="F90" s="16">
        <v>8.9307499999999997</v>
      </c>
      <c r="G90" s="4">
        <v>0</v>
      </c>
      <c r="H90" s="4">
        <v>5</v>
      </c>
      <c r="I90" s="4">
        <v>48</v>
      </c>
      <c r="J90" s="16">
        <v>19.59825</v>
      </c>
      <c r="K90" s="4">
        <v>0</v>
      </c>
      <c r="L90" s="4">
        <v>11</v>
      </c>
      <c r="M90" s="4">
        <v>109</v>
      </c>
    </row>
    <row r="91" spans="1:13">
      <c r="A91" s="3" t="s">
        <v>56</v>
      </c>
      <c r="B91" s="16">
        <v>12.777100000000001</v>
      </c>
      <c r="C91" s="4">
        <v>12</v>
      </c>
      <c r="D91" s="4">
        <v>4</v>
      </c>
      <c r="E91" s="4">
        <v>-12</v>
      </c>
      <c r="F91" s="16">
        <v>12.397499999999999</v>
      </c>
      <c r="G91" s="4">
        <v>8</v>
      </c>
      <c r="H91" s="4">
        <v>5</v>
      </c>
      <c r="I91" s="4">
        <v>17</v>
      </c>
      <c r="J91" s="16">
        <v>25.174599999999998</v>
      </c>
      <c r="K91" s="4">
        <v>20</v>
      </c>
      <c r="L91" s="4">
        <v>9</v>
      </c>
      <c r="M91" s="4">
        <v>5</v>
      </c>
    </row>
    <row r="92" spans="1:13">
      <c r="A92" s="3" t="s">
        <v>135</v>
      </c>
      <c r="B92" s="16">
        <v>8.6650000000000009</v>
      </c>
      <c r="C92" s="4">
        <v>0</v>
      </c>
      <c r="D92" s="4">
        <v>5</v>
      </c>
      <c r="E92" s="4">
        <v>38</v>
      </c>
      <c r="F92" s="16">
        <v>9.4719999999999995</v>
      </c>
      <c r="G92" s="4">
        <v>0</v>
      </c>
      <c r="H92" s="4">
        <v>5</v>
      </c>
      <c r="I92" s="4">
        <v>30</v>
      </c>
      <c r="J92" s="16">
        <v>18.137</v>
      </c>
      <c r="K92" s="4">
        <v>0</v>
      </c>
      <c r="L92" s="4">
        <v>10</v>
      </c>
      <c r="M92" s="4">
        <v>68</v>
      </c>
    </row>
    <row r="93" spans="1:13">
      <c r="A93" s="3" t="s">
        <v>526</v>
      </c>
      <c r="B93" s="16">
        <v>16.413400000000003</v>
      </c>
      <c r="C93" s="4">
        <v>16</v>
      </c>
      <c r="D93" s="4">
        <v>3</v>
      </c>
      <c r="E93" s="4">
        <v>3</v>
      </c>
      <c r="F93" s="16">
        <v>14.020800000000001</v>
      </c>
      <c r="G93" s="4">
        <v>10</v>
      </c>
      <c r="H93" s="4">
        <v>5</v>
      </c>
      <c r="I93" s="4">
        <v>2</v>
      </c>
      <c r="J93" s="16">
        <v>30.434200000000004</v>
      </c>
      <c r="K93" s="4">
        <v>26</v>
      </c>
      <c r="L93" s="4">
        <v>8</v>
      </c>
      <c r="M93" s="4">
        <v>5</v>
      </c>
    </row>
    <row r="94" spans="1:13">
      <c r="A94" s="3" t="s">
        <v>92</v>
      </c>
      <c r="B94" s="16">
        <v>24.306250000000002</v>
      </c>
      <c r="C94" s="4">
        <v>11</v>
      </c>
      <c r="D94" s="4">
        <v>11</v>
      </c>
      <c r="E94" s="4">
        <v>7</v>
      </c>
      <c r="F94" s="16">
        <v>12.99</v>
      </c>
      <c r="G94" s="4">
        <v>9</v>
      </c>
      <c r="H94" s="4">
        <v>5</v>
      </c>
      <c r="I94" s="4">
        <v>-12</v>
      </c>
      <c r="J94" s="16">
        <v>37.296250000000001</v>
      </c>
      <c r="K94" s="4">
        <v>20</v>
      </c>
      <c r="L94" s="4">
        <v>16</v>
      </c>
      <c r="M94" s="4">
        <v>-5</v>
      </c>
    </row>
    <row r="95" spans="1:13">
      <c r="A95" s="3" t="s">
        <v>370</v>
      </c>
      <c r="B95" s="16">
        <v>3.7</v>
      </c>
      <c r="C95" s="4">
        <v>1</v>
      </c>
      <c r="D95" s="4">
        <v>1</v>
      </c>
      <c r="E95" s="4">
        <v>0</v>
      </c>
      <c r="F95" s="16">
        <v>13.335000000000001</v>
      </c>
      <c r="G95" s="4">
        <v>5</v>
      </c>
      <c r="H95" s="4">
        <v>5</v>
      </c>
      <c r="I95" s="4">
        <v>-1</v>
      </c>
      <c r="J95" s="16">
        <v>17.035</v>
      </c>
      <c r="K95" s="4">
        <v>6</v>
      </c>
      <c r="L95" s="4">
        <v>6</v>
      </c>
      <c r="M95" s="4">
        <v>-1</v>
      </c>
    </row>
    <row r="96" spans="1:13">
      <c r="A96" s="3" t="s">
        <v>443</v>
      </c>
      <c r="B96" s="16">
        <v>7.2331000000000012</v>
      </c>
      <c r="C96" s="4">
        <v>0</v>
      </c>
      <c r="D96" s="4">
        <v>4</v>
      </c>
      <c r="E96" s="4">
        <v>51</v>
      </c>
      <c r="F96" s="16">
        <v>8.717550000000001</v>
      </c>
      <c r="G96" s="4">
        <v>0</v>
      </c>
      <c r="H96" s="4">
        <v>5</v>
      </c>
      <c r="I96" s="4">
        <v>46</v>
      </c>
      <c r="J96" s="16">
        <v>15.950650000000003</v>
      </c>
      <c r="K96" s="4">
        <v>0</v>
      </c>
      <c r="L96" s="4">
        <v>9</v>
      </c>
      <c r="M96" s="4">
        <v>97</v>
      </c>
    </row>
    <row r="97" spans="1:13">
      <c r="A97" s="3" t="s">
        <v>527</v>
      </c>
      <c r="B97" s="16">
        <v>1.8625</v>
      </c>
      <c r="C97" s="4">
        <v>0</v>
      </c>
      <c r="D97" s="4">
        <v>1</v>
      </c>
      <c r="E97" s="4">
        <v>15</v>
      </c>
      <c r="F97" s="16">
        <v>6.7850000000000001</v>
      </c>
      <c r="G97" s="4">
        <v>0</v>
      </c>
      <c r="H97" s="4">
        <v>4</v>
      </c>
      <c r="I97" s="4">
        <v>22</v>
      </c>
      <c r="J97" s="16">
        <v>8.6475000000000009</v>
      </c>
      <c r="K97" s="4">
        <v>0</v>
      </c>
      <c r="L97" s="4">
        <v>5</v>
      </c>
      <c r="M97" s="4">
        <v>37</v>
      </c>
    </row>
    <row r="98" spans="1:13">
      <c r="A98" s="3" t="s">
        <v>131</v>
      </c>
      <c r="B98" s="16">
        <v>16.8491</v>
      </c>
      <c r="C98" s="4">
        <v>9</v>
      </c>
      <c r="D98" s="4">
        <v>7</v>
      </c>
      <c r="E98" s="4">
        <v>-4</v>
      </c>
      <c r="F98" s="16">
        <v>13.178100000000001</v>
      </c>
      <c r="G98" s="4">
        <v>11</v>
      </c>
      <c r="H98" s="4">
        <v>4</v>
      </c>
      <c r="I98" s="4">
        <v>-6</v>
      </c>
      <c r="J98" s="16">
        <v>30.027200000000001</v>
      </c>
      <c r="K98" s="4">
        <v>20</v>
      </c>
      <c r="L98" s="4">
        <v>11</v>
      </c>
      <c r="M98" s="4">
        <v>-10</v>
      </c>
    </row>
    <row r="99" spans="1:13">
      <c r="A99" s="3" t="s">
        <v>80</v>
      </c>
      <c r="B99" s="16">
        <v>11.4</v>
      </c>
      <c r="C99" s="4">
        <v>16</v>
      </c>
      <c r="D99" s="4">
        <v>1</v>
      </c>
      <c r="E99" s="4">
        <v>0</v>
      </c>
      <c r="F99" s="16">
        <v>18.423400000000001</v>
      </c>
      <c r="G99" s="4">
        <v>21</v>
      </c>
      <c r="H99" s="4">
        <v>4</v>
      </c>
      <c r="I99" s="4">
        <v>-1</v>
      </c>
      <c r="J99" s="16">
        <v>29.823399999999999</v>
      </c>
      <c r="K99" s="4">
        <v>37</v>
      </c>
      <c r="L99" s="4">
        <v>5</v>
      </c>
      <c r="M99" s="4">
        <v>-1</v>
      </c>
    </row>
    <row r="100" spans="1:13">
      <c r="A100" s="3" t="s">
        <v>52</v>
      </c>
      <c r="B100" s="16">
        <v>6.6624999999999996</v>
      </c>
      <c r="C100" s="4">
        <v>0</v>
      </c>
      <c r="D100" s="4">
        <v>4</v>
      </c>
      <c r="E100" s="4">
        <v>15</v>
      </c>
      <c r="F100" s="16">
        <v>7.275500000000001</v>
      </c>
      <c r="G100" s="4">
        <v>0</v>
      </c>
      <c r="H100" s="4">
        <v>4</v>
      </c>
      <c r="I100" s="4">
        <v>34</v>
      </c>
      <c r="J100" s="16">
        <v>13.938000000000001</v>
      </c>
      <c r="K100" s="4">
        <v>0</v>
      </c>
      <c r="L100" s="4">
        <v>8</v>
      </c>
      <c r="M100" s="4">
        <v>49</v>
      </c>
    </row>
    <row r="101" spans="1:13">
      <c r="A101" s="3" t="s">
        <v>464</v>
      </c>
      <c r="B101" s="16">
        <v>5.0625</v>
      </c>
      <c r="C101" s="4">
        <v>0</v>
      </c>
      <c r="D101" s="4">
        <v>3</v>
      </c>
      <c r="E101" s="4">
        <v>15</v>
      </c>
      <c r="F101" s="16">
        <v>7.1697000000000006</v>
      </c>
      <c r="G101" s="4">
        <v>0</v>
      </c>
      <c r="H101" s="4">
        <v>4</v>
      </c>
      <c r="I101" s="4">
        <v>47</v>
      </c>
      <c r="J101" s="16">
        <v>12.232200000000001</v>
      </c>
      <c r="K101" s="4">
        <v>0</v>
      </c>
      <c r="L101" s="4">
        <v>7</v>
      </c>
      <c r="M101" s="4">
        <v>62</v>
      </c>
    </row>
    <row r="102" spans="1:13">
      <c r="A102" s="3" t="s">
        <v>86</v>
      </c>
      <c r="B102" s="16">
        <v>3.7923500000000003</v>
      </c>
      <c r="C102" s="4">
        <v>0</v>
      </c>
      <c r="D102" s="4">
        <v>2</v>
      </c>
      <c r="E102" s="4">
        <v>33</v>
      </c>
      <c r="F102" s="16">
        <v>7.3625000000000007</v>
      </c>
      <c r="G102" s="4">
        <v>0</v>
      </c>
      <c r="H102" s="4">
        <v>4</v>
      </c>
      <c r="I102" s="4">
        <v>55</v>
      </c>
      <c r="J102" s="16">
        <v>11.154850000000001</v>
      </c>
      <c r="K102" s="4">
        <v>0</v>
      </c>
      <c r="L102" s="4">
        <v>6</v>
      </c>
      <c r="M102" s="4">
        <v>88</v>
      </c>
    </row>
    <row r="103" spans="1:13">
      <c r="A103" s="3" t="s">
        <v>415</v>
      </c>
      <c r="B103" s="16">
        <v>6.9424999999999999</v>
      </c>
      <c r="C103" s="4">
        <v>0</v>
      </c>
      <c r="D103" s="4">
        <v>4</v>
      </c>
      <c r="E103" s="4">
        <v>31</v>
      </c>
      <c r="F103" s="16">
        <v>6.5225000000000009</v>
      </c>
      <c r="G103" s="4">
        <v>0</v>
      </c>
      <c r="H103" s="4">
        <v>4</v>
      </c>
      <c r="I103" s="4">
        <v>7</v>
      </c>
      <c r="J103" s="16">
        <v>13.465</v>
      </c>
      <c r="K103" s="4">
        <v>0</v>
      </c>
      <c r="L103" s="4">
        <v>8</v>
      </c>
      <c r="M103" s="4">
        <v>38</v>
      </c>
    </row>
    <row r="104" spans="1:13">
      <c r="A104" s="3" t="s">
        <v>53</v>
      </c>
      <c r="B104" s="16">
        <v>22.491700000000002</v>
      </c>
      <c r="C104" s="4">
        <v>0</v>
      </c>
      <c r="D104" s="4">
        <v>13</v>
      </c>
      <c r="E104" s="4">
        <v>78</v>
      </c>
      <c r="F104" s="16">
        <v>6.5925000000000002</v>
      </c>
      <c r="G104" s="4">
        <v>0</v>
      </c>
      <c r="H104" s="4">
        <v>4</v>
      </c>
      <c r="I104" s="4">
        <v>11</v>
      </c>
      <c r="J104" s="16">
        <v>29.084200000000003</v>
      </c>
      <c r="K104" s="4">
        <v>0</v>
      </c>
      <c r="L104" s="4">
        <v>17</v>
      </c>
      <c r="M104" s="4">
        <v>89</v>
      </c>
    </row>
    <row r="105" spans="1:13">
      <c r="A105" s="3" t="s">
        <v>2827</v>
      </c>
      <c r="B105" s="16">
        <v>0</v>
      </c>
      <c r="C105" s="4">
        <v>0</v>
      </c>
      <c r="D105" s="4">
        <v>0</v>
      </c>
      <c r="E105" s="4">
        <v>0</v>
      </c>
      <c r="F105" s="16">
        <v>6.7259000000000002</v>
      </c>
      <c r="G105" s="4">
        <v>0</v>
      </c>
      <c r="H105" s="4">
        <v>4</v>
      </c>
      <c r="I105" s="4">
        <v>19</v>
      </c>
      <c r="J105" s="16">
        <v>6.7259000000000002</v>
      </c>
      <c r="K105" s="4">
        <v>0</v>
      </c>
      <c r="L105" s="4">
        <v>4</v>
      </c>
      <c r="M105" s="4">
        <v>19</v>
      </c>
    </row>
    <row r="106" spans="1:13">
      <c r="A106" s="3" t="s">
        <v>97</v>
      </c>
      <c r="B106" s="16">
        <v>8.490000000000002</v>
      </c>
      <c r="C106" s="4">
        <v>0</v>
      </c>
      <c r="D106" s="4">
        <v>5</v>
      </c>
      <c r="E106" s="4">
        <v>28</v>
      </c>
      <c r="F106" s="16">
        <v>6.2950000000000008</v>
      </c>
      <c r="G106" s="4">
        <v>0</v>
      </c>
      <c r="H106" s="4">
        <v>4</v>
      </c>
      <c r="I106" s="4">
        <v>-6</v>
      </c>
      <c r="J106" s="16">
        <v>14.785000000000004</v>
      </c>
      <c r="K106" s="4">
        <v>0</v>
      </c>
      <c r="L106" s="4">
        <v>9</v>
      </c>
      <c r="M106" s="4">
        <v>22</v>
      </c>
    </row>
    <row r="107" spans="1:13">
      <c r="A107" s="3" t="s">
        <v>137</v>
      </c>
      <c r="B107" s="16">
        <v>3.8825000000000003</v>
      </c>
      <c r="C107" s="4">
        <v>0</v>
      </c>
      <c r="D107" s="4">
        <v>2</v>
      </c>
      <c r="E107" s="4">
        <v>39</v>
      </c>
      <c r="F107" s="16">
        <v>6.8375000000000004</v>
      </c>
      <c r="G107" s="4">
        <v>0</v>
      </c>
      <c r="H107" s="4">
        <v>4</v>
      </c>
      <c r="I107" s="4">
        <v>25</v>
      </c>
      <c r="J107" s="16">
        <v>10.72</v>
      </c>
      <c r="K107" s="4">
        <v>0</v>
      </c>
      <c r="L107" s="4">
        <v>6</v>
      </c>
      <c r="M107" s="4">
        <v>64</v>
      </c>
    </row>
    <row r="108" spans="1:13">
      <c r="A108" s="3" t="s">
        <v>98</v>
      </c>
      <c r="B108" s="16">
        <v>3.41</v>
      </c>
      <c r="C108" s="4">
        <v>0</v>
      </c>
      <c r="D108" s="4">
        <v>2</v>
      </c>
      <c r="E108" s="4">
        <v>12</v>
      </c>
      <c r="F108" s="16">
        <v>7.0649999999999995</v>
      </c>
      <c r="G108" s="4">
        <v>0</v>
      </c>
      <c r="H108" s="4">
        <v>4</v>
      </c>
      <c r="I108" s="4">
        <v>38</v>
      </c>
      <c r="J108" s="16">
        <v>10.475</v>
      </c>
      <c r="K108" s="4">
        <v>0</v>
      </c>
      <c r="L108" s="4">
        <v>6</v>
      </c>
      <c r="M108" s="4">
        <v>50</v>
      </c>
    </row>
    <row r="109" spans="1:13">
      <c r="A109" s="3" t="s">
        <v>68</v>
      </c>
      <c r="B109" s="16">
        <v>22.682500000000001</v>
      </c>
      <c r="C109" s="4">
        <v>0</v>
      </c>
      <c r="D109" s="4">
        <v>12</v>
      </c>
      <c r="E109" s="4">
        <v>199</v>
      </c>
      <c r="F109" s="16">
        <v>10.662000000000001</v>
      </c>
      <c r="G109" s="4">
        <v>0</v>
      </c>
      <c r="H109" s="4">
        <v>4</v>
      </c>
      <c r="I109" s="4">
        <v>98</v>
      </c>
      <c r="J109" s="16">
        <v>33.344500000000004</v>
      </c>
      <c r="K109" s="4">
        <v>0</v>
      </c>
      <c r="L109" s="4">
        <v>16</v>
      </c>
      <c r="M109" s="4">
        <v>297</v>
      </c>
    </row>
    <row r="110" spans="1:13">
      <c r="A110" s="3" t="s">
        <v>485</v>
      </c>
      <c r="B110" s="16">
        <v>5.2200000000000006</v>
      </c>
      <c r="C110" s="4">
        <v>0</v>
      </c>
      <c r="D110" s="4">
        <v>3</v>
      </c>
      <c r="E110" s="4">
        <v>24</v>
      </c>
      <c r="F110" s="16">
        <v>7.4263500000000002</v>
      </c>
      <c r="G110" s="4">
        <v>0</v>
      </c>
      <c r="H110" s="4">
        <v>4</v>
      </c>
      <c r="I110" s="4">
        <v>38</v>
      </c>
      <c r="J110" s="16">
        <v>12.646350000000002</v>
      </c>
      <c r="K110" s="4">
        <v>0</v>
      </c>
      <c r="L110" s="4">
        <v>7</v>
      </c>
      <c r="M110" s="4">
        <v>62</v>
      </c>
    </row>
    <row r="111" spans="1:13">
      <c r="A111" s="3" t="s">
        <v>75</v>
      </c>
      <c r="B111" s="16">
        <v>16.1053</v>
      </c>
      <c r="C111" s="4">
        <v>0</v>
      </c>
      <c r="D111" s="4">
        <v>8</v>
      </c>
      <c r="E111" s="4">
        <v>90</v>
      </c>
      <c r="F111" s="16">
        <v>7.2082500000000014</v>
      </c>
      <c r="G111" s="4">
        <v>0</v>
      </c>
      <c r="H111" s="4">
        <v>4</v>
      </c>
      <c r="I111" s="4">
        <v>41</v>
      </c>
      <c r="J111" s="16">
        <v>23.313549999999999</v>
      </c>
      <c r="K111" s="4">
        <v>0</v>
      </c>
      <c r="L111" s="4">
        <v>12</v>
      </c>
      <c r="M111" s="4">
        <v>131</v>
      </c>
    </row>
    <row r="112" spans="1:13">
      <c r="A112" s="3" t="s">
        <v>487</v>
      </c>
      <c r="B112" s="16">
        <v>13.695</v>
      </c>
      <c r="C112" s="4">
        <v>1</v>
      </c>
      <c r="D112" s="4">
        <v>7</v>
      </c>
      <c r="E112" s="4">
        <v>114</v>
      </c>
      <c r="F112" s="16">
        <v>7.8350000000000009</v>
      </c>
      <c r="G112" s="4">
        <v>0</v>
      </c>
      <c r="H112" s="4">
        <v>4</v>
      </c>
      <c r="I112" s="4">
        <v>82</v>
      </c>
      <c r="J112" s="16">
        <v>21.53</v>
      </c>
      <c r="K112" s="4">
        <v>1</v>
      </c>
      <c r="L112" s="4">
        <v>11</v>
      </c>
      <c r="M112" s="4">
        <v>196</v>
      </c>
    </row>
    <row r="113" spans="1:13">
      <c r="A113" s="3" t="s">
        <v>171</v>
      </c>
      <c r="B113" s="16">
        <v>28.816400000000002</v>
      </c>
      <c r="C113" s="4">
        <v>1</v>
      </c>
      <c r="D113" s="4">
        <v>15</v>
      </c>
      <c r="E113" s="4">
        <v>231</v>
      </c>
      <c r="F113" s="16">
        <v>7.1975000000000007</v>
      </c>
      <c r="G113" s="4">
        <v>1</v>
      </c>
      <c r="H113" s="4">
        <v>4</v>
      </c>
      <c r="I113" s="4">
        <v>17</v>
      </c>
      <c r="J113" s="16">
        <v>36.0139</v>
      </c>
      <c r="K113" s="4">
        <v>2</v>
      </c>
      <c r="L113" s="4">
        <v>19</v>
      </c>
      <c r="M113" s="4">
        <v>248</v>
      </c>
    </row>
    <row r="114" spans="1:13">
      <c r="A114" s="3" t="s">
        <v>59</v>
      </c>
      <c r="B114" s="16">
        <v>9.4047500000000017</v>
      </c>
      <c r="C114" s="4">
        <v>0</v>
      </c>
      <c r="D114" s="4">
        <v>5</v>
      </c>
      <c r="E114" s="4">
        <v>60</v>
      </c>
      <c r="F114" s="16">
        <v>8.0625</v>
      </c>
      <c r="G114" s="4">
        <v>0</v>
      </c>
      <c r="H114" s="4">
        <v>4</v>
      </c>
      <c r="I114" s="4">
        <v>95</v>
      </c>
      <c r="J114" s="16">
        <v>17.46725</v>
      </c>
      <c r="K114" s="4">
        <v>0</v>
      </c>
      <c r="L114" s="4">
        <v>9</v>
      </c>
      <c r="M114" s="4">
        <v>155</v>
      </c>
    </row>
    <row r="115" spans="1:13">
      <c r="A115" s="3" t="s">
        <v>179</v>
      </c>
      <c r="B115" s="16">
        <v>9.1738500000000016</v>
      </c>
      <c r="C115" s="4">
        <v>0</v>
      </c>
      <c r="D115" s="4">
        <v>4</v>
      </c>
      <c r="E115" s="4">
        <v>34</v>
      </c>
      <c r="F115" s="16">
        <v>7.2513500000000004</v>
      </c>
      <c r="G115" s="4">
        <v>0</v>
      </c>
      <c r="H115" s="4">
        <v>4</v>
      </c>
      <c r="I115" s="4">
        <v>28</v>
      </c>
      <c r="J115" s="16">
        <v>16.425200000000004</v>
      </c>
      <c r="K115" s="4">
        <v>0</v>
      </c>
      <c r="L115" s="4">
        <v>8</v>
      </c>
      <c r="M115" s="4">
        <v>62</v>
      </c>
    </row>
    <row r="116" spans="1:13">
      <c r="A116" s="3" t="s">
        <v>367</v>
      </c>
      <c r="B116" s="16">
        <v>6.8835000000000006</v>
      </c>
      <c r="C116" s="4">
        <v>0</v>
      </c>
      <c r="D116" s="4">
        <v>3</v>
      </c>
      <c r="E116" s="4">
        <v>2</v>
      </c>
      <c r="F116" s="16">
        <v>6.5575000000000001</v>
      </c>
      <c r="G116" s="4">
        <v>0</v>
      </c>
      <c r="H116" s="4">
        <v>4</v>
      </c>
      <c r="I116" s="4">
        <v>9</v>
      </c>
      <c r="J116" s="16">
        <v>13.441000000000001</v>
      </c>
      <c r="K116" s="4">
        <v>0</v>
      </c>
      <c r="L116" s="4">
        <v>7</v>
      </c>
      <c r="M116" s="4">
        <v>11</v>
      </c>
    </row>
    <row r="117" spans="1:13">
      <c r="A117" s="3" t="s">
        <v>47</v>
      </c>
      <c r="B117" s="16">
        <v>18.707900000000002</v>
      </c>
      <c r="C117" s="4">
        <v>0</v>
      </c>
      <c r="D117" s="4">
        <v>11</v>
      </c>
      <c r="E117" s="4">
        <v>42</v>
      </c>
      <c r="F117" s="16">
        <v>7.9935000000000009</v>
      </c>
      <c r="G117" s="4">
        <v>0</v>
      </c>
      <c r="H117" s="4">
        <v>4</v>
      </c>
      <c r="I117" s="4">
        <v>59</v>
      </c>
      <c r="J117" s="16">
        <v>26.701400000000003</v>
      </c>
      <c r="K117" s="4">
        <v>0</v>
      </c>
      <c r="L117" s="4">
        <v>15</v>
      </c>
      <c r="M117" s="4">
        <v>101</v>
      </c>
    </row>
    <row r="118" spans="1:13">
      <c r="A118" s="3" t="s">
        <v>148</v>
      </c>
      <c r="B118" s="16">
        <v>15.53</v>
      </c>
      <c r="C118" s="4">
        <v>0</v>
      </c>
      <c r="D118" s="4">
        <v>8</v>
      </c>
      <c r="E118" s="4">
        <v>156</v>
      </c>
      <c r="F118" s="16">
        <v>10.7425</v>
      </c>
      <c r="G118" s="4">
        <v>0</v>
      </c>
      <c r="H118" s="4">
        <v>4</v>
      </c>
      <c r="I118" s="4">
        <v>112</v>
      </c>
      <c r="J118" s="16">
        <v>26.272500000000001</v>
      </c>
      <c r="K118" s="4">
        <v>0</v>
      </c>
      <c r="L118" s="4">
        <v>12</v>
      </c>
      <c r="M118" s="4">
        <v>268</v>
      </c>
    </row>
    <row r="119" spans="1:13">
      <c r="A119" s="3" t="s">
        <v>2807</v>
      </c>
      <c r="B119" s="16">
        <v>0</v>
      </c>
      <c r="C119" s="4">
        <v>0</v>
      </c>
      <c r="D119" s="4">
        <v>0</v>
      </c>
      <c r="E119" s="4">
        <v>0</v>
      </c>
      <c r="F119" s="16">
        <v>5.9025500000000006</v>
      </c>
      <c r="G119" s="4">
        <v>0</v>
      </c>
      <c r="H119" s="4">
        <v>3</v>
      </c>
      <c r="I119" s="4">
        <v>35</v>
      </c>
      <c r="J119" s="16">
        <v>5.9025500000000006</v>
      </c>
      <c r="K119" s="4">
        <v>0</v>
      </c>
      <c r="L119" s="4">
        <v>3</v>
      </c>
      <c r="M119" s="4">
        <v>35</v>
      </c>
    </row>
    <row r="120" spans="1:13">
      <c r="A120" s="3" t="s">
        <v>542</v>
      </c>
      <c r="B120" s="16">
        <v>12.7766</v>
      </c>
      <c r="C120" s="4">
        <v>0</v>
      </c>
      <c r="D120" s="4">
        <v>6</v>
      </c>
      <c r="E120" s="4">
        <v>52</v>
      </c>
      <c r="F120" s="16">
        <v>4.7825000000000006</v>
      </c>
      <c r="G120" s="4">
        <v>0</v>
      </c>
      <c r="H120" s="4">
        <v>3</v>
      </c>
      <c r="I120" s="4">
        <v>-1</v>
      </c>
      <c r="J120" s="16">
        <v>17.559100000000001</v>
      </c>
      <c r="K120" s="4">
        <v>0</v>
      </c>
      <c r="L120" s="4">
        <v>9</v>
      </c>
      <c r="M120" s="4">
        <v>51</v>
      </c>
    </row>
    <row r="121" spans="1:13">
      <c r="A121" s="3" t="s">
        <v>413</v>
      </c>
      <c r="B121" s="16">
        <v>6.8425000000000002</v>
      </c>
      <c r="C121" s="4">
        <v>3</v>
      </c>
      <c r="D121" s="4">
        <v>3</v>
      </c>
      <c r="E121" s="4">
        <v>31</v>
      </c>
      <c r="F121" s="16">
        <v>8.36965</v>
      </c>
      <c r="G121" s="4">
        <v>6</v>
      </c>
      <c r="H121" s="4">
        <v>3</v>
      </c>
      <c r="I121" s="4">
        <v>7</v>
      </c>
      <c r="J121" s="16">
        <v>15.212150000000001</v>
      </c>
      <c r="K121" s="4">
        <v>9</v>
      </c>
      <c r="L121" s="4">
        <v>6</v>
      </c>
      <c r="M121" s="4">
        <v>38</v>
      </c>
    </row>
    <row r="122" spans="1:13">
      <c r="A122" s="3" t="s">
        <v>89</v>
      </c>
      <c r="B122" s="16">
        <v>15.936999999999999</v>
      </c>
      <c r="C122" s="4">
        <v>11</v>
      </c>
      <c r="D122" s="4">
        <v>5</v>
      </c>
      <c r="E122" s="4">
        <v>5</v>
      </c>
      <c r="F122" s="16">
        <v>12.46475</v>
      </c>
      <c r="G122" s="4">
        <v>13</v>
      </c>
      <c r="H122" s="4">
        <v>3</v>
      </c>
      <c r="I122" s="4">
        <v>10</v>
      </c>
      <c r="J122" s="16">
        <v>28.40175</v>
      </c>
      <c r="K122" s="4">
        <v>24</v>
      </c>
      <c r="L122" s="4">
        <v>8</v>
      </c>
      <c r="M122" s="4">
        <v>15</v>
      </c>
    </row>
    <row r="123" spans="1:13">
      <c r="A123" s="3" t="s">
        <v>416</v>
      </c>
      <c r="B123" s="16">
        <v>9.6974999999999998</v>
      </c>
      <c r="C123" s="4">
        <v>0</v>
      </c>
      <c r="D123" s="4">
        <v>5</v>
      </c>
      <c r="E123" s="4">
        <v>97</v>
      </c>
      <c r="F123" s="16">
        <v>5.2025000000000006</v>
      </c>
      <c r="G123" s="4">
        <v>0</v>
      </c>
      <c r="H123" s="4">
        <v>3</v>
      </c>
      <c r="I123" s="4">
        <v>23</v>
      </c>
      <c r="J123" s="16">
        <v>14.9</v>
      </c>
      <c r="K123" s="4">
        <v>0</v>
      </c>
      <c r="L123" s="4">
        <v>8</v>
      </c>
      <c r="M123" s="4">
        <v>120</v>
      </c>
    </row>
    <row r="124" spans="1:13">
      <c r="A124" s="3" t="s">
        <v>455</v>
      </c>
      <c r="B124" s="16">
        <v>2.0555000000000003</v>
      </c>
      <c r="C124" s="4">
        <v>0</v>
      </c>
      <c r="D124" s="4">
        <v>1</v>
      </c>
      <c r="E124" s="4">
        <v>10</v>
      </c>
      <c r="F124" s="16">
        <v>4.8350000000000009</v>
      </c>
      <c r="G124" s="4">
        <v>0</v>
      </c>
      <c r="H124" s="4">
        <v>3</v>
      </c>
      <c r="I124" s="4">
        <v>2</v>
      </c>
      <c r="J124" s="16">
        <v>6.8905000000000012</v>
      </c>
      <c r="K124" s="4">
        <v>0</v>
      </c>
      <c r="L124" s="4">
        <v>4</v>
      </c>
      <c r="M124" s="4">
        <v>12</v>
      </c>
    </row>
    <row r="125" spans="1:13">
      <c r="A125" s="3" t="s">
        <v>161</v>
      </c>
      <c r="B125" s="16">
        <v>2</v>
      </c>
      <c r="C125" s="4">
        <v>4</v>
      </c>
      <c r="D125" s="4">
        <v>0</v>
      </c>
      <c r="E125" s="4">
        <v>0</v>
      </c>
      <c r="F125" s="16">
        <v>8.317499999999999</v>
      </c>
      <c r="G125" s="4">
        <v>7</v>
      </c>
      <c r="H125" s="4">
        <v>3</v>
      </c>
      <c r="I125" s="4">
        <v>1</v>
      </c>
      <c r="J125" s="16">
        <v>10.317499999999999</v>
      </c>
      <c r="K125" s="4">
        <v>11</v>
      </c>
      <c r="L125" s="4">
        <v>3</v>
      </c>
      <c r="M125" s="4">
        <v>1</v>
      </c>
    </row>
    <row r="126" spans="1:13">
      <c r="A126" s="3" t="s">
        <v>402</v>
      </c>
      <c r="B126" s="16">
        <v>7.8861000000000008</v>
      </c>
      <c r="C126" s="4">
        <v>0</v>
      </c>
      <c r="D126" s="4">
        <v>3</v>
      </c>
      <c r="E126" s="4">
        <v>4</v>
      </c>
      <c r="F126" s="16">
        <v>5.8325000000000005</v>
      </c>
      <c r="G126" s="4">
        <v>0</v>
      </c>
      <c r="H126" s="4">
        <v>3</v>
      </c>
      <c r="I126" s="4">
        <v>59</v>
      </c>
      <c r="J126" s="16">
        <v>13.718600000000002</v>
      </c>
      <c r="K126" s="4">
        <v>0</v>
      </c>
      <c r="L126" s="4">
        <v>6</v>
      </c>
      <c r="M126" s="4">
        <v>63</v>
      </c>
    </row>
    <row r="127" spans="1:13">
      <c r="A127" s="3" t="s">
        <v>536</v>
      </c>
      <c r="B127" s="16">
        <v>10.387499999999999</v>
      </c>
      <c r="C127" s="4">
        <v>0</v>
      </c>
      <c r="D127" s="4">
        <v>6</v>
      </c>
      <c r="E127" s="4">
        <v>45</v>
      </c>
      <c r="F127" s="16">
        <v>5.6050000000000004</v>
      </c>
      <c r="G127" s="4">
        <v>0</v>
      </c>
      <c r="H127" s="4">
        <v>3</v>
      </c>
      <c r="I127" s="4">
        <v>46</v>
      </c>
      <c r="J127" s="16">
        <v>15.9925</v>
      </c>
      <c r="K127" s="4">
        <v>0</v>
      </c>
      <c r="L127" s="4">
        <v>9</v>
      </c>
      <c r="M127" s="4">
        <v>91</v>
      </c>
    </row>
    <row r="128" spans="1:13">
      <c r="A128" s="3" t="s">
        <v>116</v>
      </c>
      <c r="B128" s="16">
        <v>7.5750000000000002</v>
      </c>
      <c r="C128" s="4">
        <v>2</v>
      </c>
      <c r="D128" s="4">
        <v>4</v>
      </c>
      <c r="E128" s="4">
        <v>10</v>
      </c>
      <c r="F128" s="16">
        <v>5.8072999999999997</v>
      </c>
      <c r="G128" s="4">
        <v>1</v>
      </c>
      <c r="H128" s="4">
        <v>3</v>
      </c>
      <c r="I128" s="4">
        <v>9</v>
      </c>
      <c r="J128" s="16">
        <v>13.382300000000001</v>
      </c>
      <c r="K128" s="4">
        <v>3</v>
      </c>
      <c r="L128" s="4">
        <v>7</v>
      </c>
      <c r="M128" s="4">
        <v>19</v>
      </c>
    </row>
    <row r="129" spans="1:13">
      <c r="A129" s="3" t="s">
        <v>543</v>
      </c>
      <c r="B129" s="16">
        <v>6.8375000000000004</v>
      </c>
      <c r="C129" s="4">
        <v>0</v>
      </c>
      <c r="D129" s="4">
        <v>3</v>
      </c>
      <c r="E129" s="4">
        <v>28</v>
      </c>
      <c r="F129" s="16">
        <v>5.43</v>
      </c>
      <c r="G129" s="4">
        <v>0</v>
      </c>
      <c r="H129" s="4">
        <v>3</v>
      </c>
      <c r="I129" s="4">
        <v>36</v>
      </c>
      <c r="J129" s="16">
        <v>12.2675</v>
      </c>
      <c r="K129" s="4">
        <v>0</v>
      </c>
      <c r="L129" s="4">
        <v>6</v>
      </c>
      <c r="M129" s="4">
        <v>64</v>
      </c>
    </row>
    <row r="130" spans="1:13">
      <c r="A130" s="3" t="s">
        <v>120</v>
      </c>
      <c r="B130" s="16">
        <v>12.397499999999999</v>
      </c>
      <c r="C130" s="4">
        <v>5</v>
      </c>
      <c r="D130" s="4">
        <v>6</v>
      </c>
      <c r="E130" s="4">
        <v>17</v>
      </c>
      <c r="F130" s="16">
        <v>10.1775</v>
      </c>
      <c r="G130" s="4">
        <v>11</v>
      </c>
      <c r="H130" s="4">
        <v>3</v>
      </c>
      <c r="I130" s="4">
        <v>-7</v>
      </c>
      <c r="J130" s="16">
        <v>22.574999999999999</v>
      </c>
      <c r="K130" s="4">
        <v>16</v>
      </c>
      <c r="L130" s="4">
        <v>9</v>
      </c>
      <c r="M130" s="4">
        <v>10</v>
      </c>
    </row>
    <row r="131" spans="1:13">
      <c r="A131" s="3" t="s">
        <v>83</v>
      </c>
      <c r="B131" s="16">
        <v>10.070449999999999</v>
      </c>
      <c r="C131" s="4">
        <v>0</v>
      </c>
      <c r="D131" s="4">
        <v>5</v>
      </c>
      <c r="E131" s="4">
        <v>102</v>
      </c>
      <c r="F131" s="16">
        <v>5.6226500000000001</v>
      </c>
      <c r="G131" s="4">
        <v>0</v>
      </c>
      <c r="H131" s="4">
        <v>3</v>
      </c>
      <c r="I131" s="4">
        <v>29</v>
      </c>
      <c r="J131" s="16">
        <v>15.693099999999999</v>
      </c>
      <c r="K131" s="4">
        <v>0</v>
      </c>
      <c r="L131" s="4">
        <v>8</v>
      </c>
      <c r="M131" s="4">
        <v>131</v>
      </c>
    </row>
    <row r="132" spans="1:13">
      <c r="A132" s="3" t="s">
        <v>419</v>
      </c>
      <c r="B132" s="16">
        <v>21.734999999999999</v>
      </c>
      <c r="C132" s="4">
        <v>9</v>
      </c>
      <c r="D132" s="4">
        <v>9</v>
      </c>
      <c r="E132" s="4">
        <v>2</v>
      </c>
      <c r="F132" s="16">
        <v>9.0016500000000015</v>
      </c>
      <c r="G132" s="4">
        <v>7</v>
      </c>
      <c r="H132" s="4">
        <v>3</v>
      </c>
      <c r="I132" s="4">
        <v>2</v>
      </c>
      <c r="J132" s="16">
        <v>30.736650000000001</v>
      </c>
      <c r="K132" s="4">
        <v>16</v>
      </c>
      <c r="L132" s="4">
        <v>12</v>
      </c>
      <c r="M132" s="4">
        <v>4</v>
      </c>
    </row>
    <row r="133" spans="1:13">
      <c r="A133" s="3" t="s">
        <v>530</v>
      </c>
      <c r="B133" s="16">
        <v>2.6074999999999999</v>
      </c>
      <c r="C133" s="4">
        <v>1</v>
      </c>
      <c r="D133" s="4">
        <v>1</v>
      </c>
      <c r="E133" s="4">
        <v>29</v>
      </c>
      <c r="F133" s="16">
        <v>5.2374999999999998</v>
      </c>
      <c r="G133" s="4">
        <v>0</v>
      </c>
      <c r="H133" s="4">
        <v>3</v>
      </c>
      <c r="I133" s="4">
        <v>25</v>
      </c>
      <c r="J133" s="16">
        <v>7.8449999999999998</v>
      </c>
      <c r="K133" s="4">
        <v>1</v>
      </c>
      <c r="L133" s="4">
        <v>4</v>
      </c>
      <c r="M133" s="4">
        <v>54</v>
      </c>
    </row>
    <row r="134" spans="1:13">
      <c r="A134" s="3" t="s">
        <v>500</v>
      </c>
      <c r="B134" s="16">
        <v>5.0503</v>
      </c>
      <c r="C134" s="4">
        <v>0</v>
      </c>
      <c r="D134" s="4">
        <v>3</v>
      </c>
      <c r="E134" s="4">
        <v>16</v>
      </c>
      <c r="F134" s="16">
        <v>5.4749999999999996</v>
      </c>
      <c r="G134" s="4">
        <v>1</v>
      </c>
      <c r="H134" s="4">
        <v>3</v>
      </c>
      <c r="I134" s="4">
        <v>10</v>
      </c>
      <c r="J134" s="16">
        <v>10.5253</v>
      </c>
      <c r="K134" s="4">
        <v>1</v>
      </c>
      <c r="L134" s="4">
        <v>6</v>
      </c>
      <c r="M134" s="4">
        <v>26</v>
      </c>
    </row>
    <row r="135" spans="1:13">
      <c r="A135" s="3" t="s">
        <v>163</v>
      </c>
      <c r="B135" s="16">
        <v>6.7963500000000003</v>
      </c>
      <c r="C135" s="4">
        <v>0</v>
      </c>
      <c r="D135" s="4">
        <v>4</v>
      </c>
      <c r="E135" s="4">
        <v>2</v>
      </c>
      <c r="F135" s="16">
        <v>5.1186000000000007</v>
      </c>
      <c r="G135" s="4">
        <v>0</v>
      </c>
      <c r="H135" s="4">
        <v>3</v>
      </c>
      <c r="I135" s="4">
        <v>15</v>
      </c>
      <c r="J135" s="16">
        <v>11.914950000000001</v>
      </c>
      <c r="K135" s="4">
        <v>0</v>
      </c>
      <c r="L135" s="4">
        <v>7</v>
      </c>
      <c r="M135" s="4">
        <v>17</v>
      </c>
    </row>
    <row r="136" spans="1:13">
      <c r="A136" s="3" t="s">
        <v>412</v>
      </c>
      <c r="B136" s="16">
        <v>14.4213</v>
      </c>
      <c r="C136" s="4">
        <v>1</v>
      </c>
      <c r="D136" s="4">
        <v>7</v>
      </c>
      <c r="E136" s="4">
        <v>144</v>
      </c>
      <c r="F136" s="16">
        <v>5.8150500000000003</v>
      </c>
      <c r="G136" s="4">
        <v>0</v>
      </c>
      <c r="H136" s="4">
        <v>3</v>
      </c>
      <c r="I136" s="4">
        <v>63</v>
      </c>
      <c r="J136" s="16">
        <v>20.236350000000002</v>
      </c>
      <c r="K136" s="4">
        <v>1</v>
      </c>
      <c r="L136" s="4">
        <v>10</v>
      </c>
      <c r="M136" s="4">
        <v>207</v>
      </c>
    </row>
    <row r="137" spans="1:13">
      <c r="A137" s="3" t="s">
        <v>165</v>
      </c>
      <c r="B137" s="16">
        <v>11.45045</v>
      </c>
      <c r="C137" s="4">
        <v>10</v>
      </c>
      <c r="D137" s="4">
        <v>3</v>
      </c>
      <c r="E137" s="4">
        <v>5</v>
      </c>
      <c r="F137" s="16">
        <v>12.2</v>
      </c>
      <c r="G137" s="4">
        <v>13</v>
      </c>
      <c r="H137" s="4">
        <v>3</v>
      </c>
      <c r="I137" s="4">
        <v>0</v>
      </c>
      <c r="J137" s="16">
        <v>23.650449999999999</v>
      </c>
      <c r="K137" s="4">
        <v>23</v>
      </c>
      <c r="L137" s="4">
        <v>6</v>
      </c>
      <c r="M137" s="4">
        <v>5</v>
      </c>
    </row>
    <row r="138" spans="1:13">
      <c r="A138" s="3" t="s">
        <v>502</v>
      </c>
      <c r="B138" s="16">
        <v>9.8475000000000001</v>
      </c>
      <c r="C138" s="4">
        <v>9</v>
      </c>
      <c r="D138" s="4">
        <v>3</v>
      </c>
      <c r="E138" s="4">
        <v>-3</v>
      </c>
      <c r="F138" s="16">
        <v>11.6829</v>
      </c>
      <c r="G138" s="4">
        <v>7</v>
      </c>
      <c r="H138" s="4">
        <v>3</v>
      </c>
      <c r="I138" s="4">
        <v>-3</v>
      </c>
      <c r="J138" s="16">
        <v>21.5304</v>
      </c>
      <c r="K138" s="4">
        <v>16</v>
      </c>
      <c r="L138" s="4">
        <v>6</v>
      </c>
      <c r="M138" s="4">
        <v>-6</v>
      </c>
    </row>
    <row r="139" spans="1:13">
      <c r="A139" s="3" t="s">
        <v>78</v>
      </c>
      <c r="B139" s="16">
        <v>6.8025000000000002</v>
      </c>
      <c r="C139" s="4">
        <v>0</v>
      </c>
      <c r="D139" s="4">
        <v>4</v>
      </c>
      <c r="E139" s="4">
        <v>23</v>
      </c>
      <c r="F139" s="16">
        <v>5.6610999999999994</v>
      </c>
      <c r="G139" s="4">
        <v>0</v>
      </c>
      <c r="H139" s="4">
        <v>3</v>
      </c>
      <c r="I139" s="4">
        <v>13</v>
      </c>
      <c r="J139" s="16">
        <v>12.4636</v>
      </c>
      <c r="K139" s="4">
        <v>0</v>
      </c>
      <c r="L139" s="4">
        <v>7</v>
      </c>
      <c r="M139" s="4">
        <v>36</v>
      </c>
    </row>
    <row r="140" spans="1:13">
      <c r="A140" s="3" t="s">
        <v>127</v>
      </c>
      <c r="B140" s="16">
        <v>7.9561500000000009</v>
      </c>
      <c r="C140" s="4">
        <v>0</v>
      </c>
      <c r="D140" s="4">
        <v>4</v>
      </c>
      <c r="E140" s="4">
        <v>86</v>
      </c>
      <c r="F140" s="16">
        <v>5.7450000000000001</v>
      </c>
      <c r="G140" s="4">
        <v>0</v>
      </c>
      <c r="H140" s="4">
        <v>3</v>
      </c>
      <c r="I140" s="4">
        <v>54</v>
      </c>
      <c r="J140" s="16">
        <v>13.701150000000002</v>
      </c>
      <c r="K140" s="4">
        <v>0</v>
      </c>
      <c r="L140" s="4">
        <v>7</v>
      </c>
      <c r="M140" s="4">
        <v>140</v>
      </c>
    </row>
    <row r="141" spans="1:13">
      <c r="A141" s="3" t="s">
        <v>180</v>
      </c>
      <c r="B141" s="16">
        <v>8.0527000000000015</v>
      </c>
      <c r="C141" s="4">
        <v>3</v>
      </c>
      <c r="D141" s="4">
        <v>4</v>
      </c>
      <c r="E141" s="4">
        <v>-9</v>
      </c>
      <c r="F141" s="16">
        <v>12.442499999999999</v>
      </c>
      <c r="G141" s="4">
        <v>13</v>
      </c>
      <c r="H141" s="4">
        <v>3</v>
      </c>
      <c r="I141" s="4">
        <v>-9</v>
      </c>
      <c r="J141" s="16">
        <v>20.495200000000001</v>
      </c>
      <c r="K141" s="4">
        <v>16</v>
      </c>
      <c r="L141" s="4">
        <v>7</v>
      </c>
      <c r="M141" s="4">
        <v>-18</v>
      </c>
    </row>
    <row r="142" spans="1:13">
      <c r="A142" s="3" t="s">
        <v>2810</v>
      </c>
      <c r="B142" s="16">
        <v>0</v>
      </c>
      <c r="C142" s="4">
        <v>0</v>
      </c>
      <c r="D142" s="4">
        <v>0</v>
      </c>
      <c r="E142" s="4">
        <v>0</v>
      </c>
      <c r="F142" s="16">
        <v>5.2725</v>
      </c>
      <c r="G142" s="4">
        <v>0</v>
      </c>
      <c r="H142" s="4">
        <v>3</v>
      </c>
      <c r="I142" s="4">
        <v>27</v>
      </c>
      <c r="J142" s="16">
        <v>5.2725</v>
      </c>
      <c r="K142" s="4">
        <v>0</v>
      </c>
      <c r="L142" s="4">
        <v>3</v>
      </c>
      <c r="M142" s="4">
        <v>27</v>
      </c>
    </row>
    <row r="143" spans="1:13">
      <c r="A143" s="3" t="s">
        <v>181</v>
      </c>
      <c r="B143" s="16">
        <v>6.3224999999999998</v>
      </c>
      <c r="C143" s="4">
        <v>0</v>
      </c>
      <c r="D143" s="4">
        <v>3</v>
      </c>
      <c r="E143" s="4">
        <v>87</v>
      </c>
      <c r="F143" s="16">
        <v>5.3949999999999996</v>
      </c>
      <c r="G143" s="4">
        <v>0</v>
      </c>
      <c r="H143" s="4">
        <v>3</v>
      </c>
      <c r="I143" s="4">
        <v>34</v>
      </c>
      <c r="J143" s="16">
        <v>11.717499999999999</v>
      </c>
      <c r="K143" s="4">
        <v>0</v>
      </c>
      <c r="L143" s="4">
        <v>6</v>
      </c>
      <c r="M143" s="4">
        <v>121</v>
      </c>
    </row>
    <row r="144" spans="1:13">
      <c r="A144" s="3" t="s">
        <v>130</v>
      </c>
      <c r="B144" s="16">
        <v>1.6875</v>
      </c>
      <c r="C144" s="4">
        <v>0</v>
      </c>
      <c r="D144" s="4">
        <v>1</v>
      </c>
      <c r="E144" s="4">
        <v>5</v>
      </c>
      <c r="F144" s="16">
        <v>5.4575000000000005</v>
      </c>
      <c r="G144" s="4">
        <v>1</v>
      </c>
      <c r="H144" s="4">
        <v>3</v>
      </c>
      <c r="I144" s="4">
        <v>9</v>
      </c>
      <c r="J144" s="16">
        <v>7.1450000000000005</v>
      </c>
      <c r="K144" s="4">
        <v>1</v>
      </c>
      <c r="L144" s="4">
        <v>4</v>
      </c>
      <c r="M144" s="4">
        <v>14</v>
      </c>
    </row>
    <row r="145" spans="1:13">
      <c r="A145" s="3" t="s">
        <v>585</v>
      </c>
      <c r="B145" s="16">
        <v>5.2</v>
      </c>
      <c r="C145" s="4">
        <v>4</v>
      </c>
      <c r="D145" s="4">
        <v>2</v>
      </c>
      <c r="E145" s="4">
        <v>0</v>
      </c>
      <c r="F145" s="16">
        <v>12.387500000000001</v>
      </c>
      <c r="G145" s="4">
        <v>12</v>
      </c>
      <c r="H145" s="4">
        <v>3</v>
      </c>
      <c r="I145" s="4">
        <v>5</v>
      </c>
      <c r="J145" s="16">
        <v>17.587500000000002</v>
      </c>
      <c r="K145" s="4">
        <v>16</v>
      </c>
      <c r="L145" s="4">
        <v>5</v>
      </c>
      <c r="M145" s="4">
        <v>5</v>
      </c>
    </row>
    <row r="146" spans="1:13">
      <c r="A146" s="3" t="s">
        <v>516</v>
      </c>
      <c r="B146" s="16">
        <v>7.7051500000000006</v>
      </c>
      <c r="C146" s="4">
        <v>1</v>
      </c>
      <c r="D146" s="4">
        <v>4</v>
      </c>
      <c r="E146" s="4">
        <v>28</v>
      </c>
      <c r="F146" s="16">
        <v>5.3250000000000002</v>
      </c>
      <c r="G146" s="4">
        <v>0</v>
      </c>
      <c r="H146" s="4">
        <v>3</v>
      </c>
      <c r="I146" s="4">
        <v>30</v>
      </c>
      <c r="J146" s="16">
        <v>13.030150000000001</v>
      </c>
      <c r="K146" s="4">
        <v>1</v>
      </c>
      <c r="L146" s="4">
        <v>7</v>
      </c>
      <c r="M146" s="4">
        <v>58</v>
      </c>
    </row>
    <row r="147" spans="1:13">
      <c r="A147" s="3" t="s">
        <v>2792</v>
      </c>
      <c r="B147" s="16">
        <v>0</v>
      </c>
      <c r="C147" s="4">
        <v>0</v>
      </c>
      <c r="D147" s="4">
        <v>0</v>
      </c>
      <c r="E147" s="4">
        <v>0</v>
      </c>
      <c r="F147" s="16">
        <v>4.7825000000000006</v>
      </c>
      <c r="G147" s="4">
        <v>0</v>
      </c>
      <c r="H147" s="4">
        <v>3</v>
      </c>
      <c r="I147" s="4">
        <v>-1</v>
      </c>
      <c r="J147" s="16">
        <v>4.7825000000000006</v>
      </c>
      <c r="K147" s="4">
        <v>0</v>
      </c>
      <c r="L147" s="4">
        <v>3</v>
      </c>
      <c r="M147" s="4">
        <v>-1</v>
      </c>
    </row>
    <row r="148" spans="1:13">
      <c r="A148" s="3" t="s">
        <v>69</v>
      </c>
      <c r="B148" s="16">
        <v>24.0425</v>
      </c>
      <c r="C148" s="4">
        <v>20</v>
      </c>
      <c r="D148" s="4">
        <v>7</v>
      </c>
      <c r="E148" s="4">
        <v>-9</v>
      </c>
      <c r="F148" s="16">
        <v>16.379150000000003</v>
      </c>
      <c r="G148" s="4">
        <v>23</v>
      </c>
      <c r="H148" s="4">
        <v>3</v>
      </c>
      <c r="I148" s="4">
        <v>-5</v>
      </c>
      <c r="J148" s="16">
        <v>40.42165</v>
      </c>
      <c r="K148" s="4">
        <v>43</v>
      </c>
      <c r="L148" s="4">
        <v>10</v>
      </c>
      <c r="M148" s="4">
        <v>-14</v>
      </c>
    </row>
    <row r="149" spans="1:13">
      <c r="A149" s="3" t="s">
        <v>2813</v>
      </c>
      <c r="B149" s="16">
        <v>0</v>
      </c>
      <c r="C149" s="4">
        <v>0</v>
      </c>
      <c r="D149" s="4">
        <v>0</v>
      </c>
      <c r="E149" s="4">
        <v>0</v>
      </c>
      <c r="F149" s="16">
        <v>5.2893500000000007</v>
      </c>
      <c r="G149" s="4">
        <v>0</v>
      </c>
      <c r="H149" s="4">
        <v>3</v>
      </c>
      <c r="I149" s="4">
        <v>29</v>
      </c>
      <c r="J149" s="16">
        <v>5.2893500000000007</v>
      </c>
      <c r="K149" s="4">
        <v>0</v>
      </c>
      <c r="L149" s="4">
        <v>3</v>
      </c>
      <c r="M149" s="4">
        <v>29</v>
      </c>
    </row>
    <row r="150" spans="1:13">
      <c r="A150" s="3" t="s">
        <v>524</v>
      </c>
      <c r="B150" s="16">
        <v>13.273850000000001</v>
      </c>
      <c r="C150" s="4">
        <v>0</v>
      </c>
      <c r="D150" s="4">
        <v>7</v>
      </c>
      <c r="E150" s="4">
        <v>79</v>
      </c>
      <c r="F150" s="16">
        <v>4.8875000000000002</v>
      </c>
      <c r="G150" s="4">
        <v>0</v>
      </c>
      <c r="H150" s="4">
        <v>3</v>
      </c>
      <c r="I150" s="4">
        <v>5</v>
      </c>
      <c r="J150" s="16">
        <v>18.161350000000002</v>
      </c>
      <c r="K150" s="4">
        <v>0</v>
      </c>
      <c r="L150" s="4">
        <v>10</v>
      </c>
      <c r="M150" s="4">
        <v>84</v>
      </c>
    </row>
    <row r="151" spans="1:13">
      <c r="A151" s="3" t="s">
        <v>476</v>
      </c>
      <c r="B151" s="16">
        <v>11.2</v>
      </c>
      <c r="C151" s="4">
        <v>6</v>
      </c>
      <c r="D151" s="4">
        <v>5</v>
      </c>
      <c r="E151" s="4">
        <v>0</v>
      </c>
      <c r="F151" s="16">
        <v>5.8174999999999999</v>
      </c>
      <c r="G151" s="4">
        <v>2</v>
      </c>
      <c r="H151" s="4">
        <v>3</v>
      </c>
      <c r="I151" s="4">
        <v>1</v>
      </c>
      <c r="J151" s="16">
        <v>17.017499999999998</v>
      </c>
      <c r="K151" s="4">
        <v>8</v>
      </c>
      <c r="L151" s="4">
        <v>8</v>
      </c>
      <c r="M151" s="4">
        <v>1</v>
      </c>
    </row>
    <row r="152" spans="1:13">
      <c r="A152" s="3" t="s">
        <v>478</v>
      </c>
      <c r="B152" s="16">
        <v>9.6</v>
      </c>
      <c r="C152" s="4">
        <v>19</v>
      </c>
      <c r="D152" s="4">
        <v>0</v>
      </c>
      <c r="E152" s="4">
        <v>0</v>
      </c>
      <c r="F152" s="16">
        <v>14.86</v>
      </c>
      <c r="G152" s="4">
        <v>18</v>
      </c>
      <c r="H152" s="4">
        <v>2</v>
      </c>
      <c r="I152" s="4">
        <v>-8</v>
      </c>
      <c r="J152" s="16">
        <v>24.46</v>
      </c>
      <c r="K152" s="4">
        <v>37</v>
      </c>
      <c r="L152" s="4">
        <v>2</v>
      </c>
      <c r="M152" s="4">
        <v>-8</v>
      </c>
    </row>
    <row r="153" spans="1:13">
      <c r="A153" s="3" t="s">
        <v>2817</v>
      </c>
      <c r="B153" s="16">
        <v>0</v>
      </c>
      <c r="C153" s="4">
        <v>0</v>
      </c>
      <c r="D153" s="4">
        <v>0</v>
      </c>
      <c r="E153" s="4">
        <v>0</v>
      </c>
      <c r="F153" s="16">
        <v>3.4975000000000001</v>
      </c>
      <c r="G153" s="4">
        <v>0</v>
      </c>
      <c r="H153" s="4">
        <v>2</v>
      </c>
      <c r="I153" s="4">
        <v>17</v>
      </c>
      <c r="J153" s="16">
        <v>3.4975000000000001</v>
      </c>
      <c r="K153" s="4">
        <v>0</v>
      </c>
      <c r="L153" s="4">
        <v>2</v>
      </c>
      <c r="M153" s="4">
        <v>17</v>
      </c>
    </row>
    <row r="154" spans="1:13">
      <c r="A154" s="3" t="s">
        <v>2788</v>
      </c>
      <c r="B154" s="16">
        <v>0</v>
      </c>
      <c r="C154" s="4">
        <v>0</v>
      </c>
      <c r="D154" s="4">
        <v>0</v>
      </c>
      <c r="E154" s="4">
        <v>0</v>
      </c>
      <c r="F154" s="16">
        <v>11.646149999999999</v>
      </c>
      <c r="G154" s="4">
        <v>8</v>
      </c>
      <c r="H154" s="4">
        <v>2</v>
      </c>
      <c r="I154" s="4">
        <v>-3</v>
      </c>
      <c r="J154" s="16">
        <v>11.646149999999999</v>
      </c>
      <c r="K154" s="4">
        <v>8</v>
      </c>
      <c r="L154" s="4">
        <v>2</v>
      </c>
      <c r="M154" s="4">
        <v>-3</v>
      </c>
    </row>
    <row r="155" spans="1:13">
      <c r="A155" s="3" t="s">
        <v>382</v>
      </c>
      <c r="B155" s="16">
        <v>3.2525000000000004</v>
      </c>
      <c r="C155" s="4">
        <v>0</v>
      </c>
      <c r="D155" s="4">
        <v>2</v>
      </c>
      <c r="E155" s="4">
        <v>3</v>
      </c>
      <c r="F155" s="16">
        <v>3.585</v>
      </c>
      <c r="G155" s="4">
        <v>0</v>
      </c>
      <c r="H155" s="4">
        <v>2</v>
      </c>
      <c r="I155" s="4">
        <v>22</v>
      </c>
      <c r="J155" s="16">
        <v>6.8375000000000004</v>
      </c>
      <c r="K155" s="4">
        <v>0</v>
      </c>
      <c r="L155" s="4">
        <v>4</v>
      </c>
      <c r="M155" s="4">
        <v>25</v>
      </c>
    </row>
    <row r="156" spans="1:13">
      <c r="A156" s="3" t="s">
        <v>2793</v>
      </c>
      <c r="B156" s="16">
        <v>0</v>
      </c>
      <c r="C156" s="4">
        <v>0</v>
      </c>
      <c r="D156" s="4">
        <v>0</v>
      </c>
      <c r="E156" s="4">
        <v>0</v>
      </c>
      <c r="F156" s="16">
        <v>3.5676500000000004</v>
      </c>
      <c r="G156" s="4">
        <v>0</v>
      </c>
      <c r="H156" s="4">
        <v>2</v>
      </c>
      <c r="I156" s="4">
        <v>3</v>
      </c>
      <c r="J156" s="16">
        <v>3.5676500000000004</v>
      </c>
      <c r="K156" s="4">
        <v>0</v>
      </c>
      <c r="L156" s="4">
        <v>2</v>
      </c>
      <c r="M156" s="4">
        <v>3</v>
      </c>
    </row>
    <row r="157" spans="1:13">
      <c r="A157" s="3" t="s">
        <v>88</v>
      </c>
      <c r="B157" s="16">
        <v>9.8450000000000006</v>
      </c>
      <c r="C157" s="4">
        <v>0</v>
      </c>
      <c r="D157" s="4">
        <v>6</v>
      </c>
      <c r="E157" s="4">
        <v>14</v>
      </c>
      <c r="F157" s="16">
        <v>3.3624500000000004</v>
      </c>
      <c r="G157" s="4">
        <v>0</v>
      </c>
      <c r="H157" s="4">
        <v>2</v>
      </c>
      <c r="I157" s="4">
        <v>9</v>
      </c>
      <c r="J157" s="16">
        <v>13.207450000000001</v>
      </c>
      <c r="K157" s="4">
        <v>0</v>
      </c>
      <c r="L157" s="4">
        <v>8</v>
      </c>
      <c r="M157" s="4">
        <v>23</v>
      </c>
    </row>
    <row r="158" spans="1:13">
      <c r="A158" s="3" t="s">
        <v>183</v>
      </c>
      <c r="B158" s="16">
        <v>3.7425000000000006</v>
      </c>
      <c r="C158" s="4">
        <v>0</v>
      </c>
      <c r="D158" s="4">
        <v>2</v>
      </c>
      <c r="E158" s="4">
        <v>31</v>
      </c>
      <c r="F158" s="16">
        <v>5.7050000000000001</v>
      </c>
      <c r="G158" s="4">
        <v>0</v>
      </c>
      <c r="H158" s="4">
        <v>2</v>
      </c>
      <c r="I158" s="4">
        <v>7</v>
      </c>
      <c r="J158" s="16">
        <v>9.4475000000000016</v>
      </c>
      <c r="K158" s="4">
        <v>0</v>
      </c>
      <c r="L158" s="4">
        <v>4</v>
      </c>
      <c r="M158" s="4">
        <v>38</v>
      </c>
    </row>
    <row r="159" spans="1:13">
      <c r="A159" s="3" t="s">
        <v>41</v>
      </c>
      <c r="B159" s="16">
        <v>18.138300000000001</v>
      </c>
      <c r="C159" s="4">
        <v>20</v>
      </c>
      <c r="D159" s="4">
        <v>5</v>
      </c>
      <c r="E159" s="4">
        <v>3</v>
      </c>
      <c r="F159" s="16">
        <v>9.6999999999999993</v>
      </c>
      <c r="G159" s="4">
        <v>13</v>
      </c>
      <c r="H159" s="4">
        <v>2</v>
      </c>
      <c r="I159" s="4">
        <v>0</v>
      </c>
      <c r="J159" s="16">
        <v>27.8383</v>
      </c>
      <c r="K159" s="4">
        <v>33</v>
      </c>
      <c r="L159" s="4">
        <v>7</v>
      </c>
      <c r="M159" s="4">
        <v>3</v>
      </c>
    </row>
    <row r="160" spans="1:13">
      <c r="A160" s="3" t="s">
        <v>2797</v>
      </c>
      <c r="B160" s="16">
        <v>0</v>
      </c>
      <c r="C160" s="4">
        <v>0</v>
      </c>
      <c r="D160" s="4">
        <v>0</v>
      </c>
      <c r="E160" s="4">
        <v>0</v>
      </c>
      <c r="F160" s="16">
        <v>3.1475</v>
      </c>
      <c r="G160" s="4">
        <v>0</v>
      </c>
      <c r="H160" s="4">
        <v>2</v>
      </c>
      <c r="I160" s="4">
        <v>-3</v>
      </c>
      <c r="J160" s="16">
        <v>3.1475</v>
      </c>
      <c r="K160" s="4">
        <v>0</v>
      </c>
      <c r="L160" s="4">
        <v>2</v>
      </c>
      <c r="M160" s="4">
        <v>-3</v>
      </c>
    </row>
    <row r="161" spans="1:13">
      <c r="A161" s="3" t="s">
        <v>102</v>
      </c>
      <c r="B161" s="16">
        <v>0.5</v>
      </c>
      <c r="C161" s="4">
        <v>1</v>
      </c>
      <c r="D161" s="4">
        <v>0</v>
      </c>
      <c r="E161" s="4">
        <v>0</v>
      </c>
      <c r="F161" s="16">
        <v>3.4625000000000004</v>
      </c>
      <c r="G161" s="4">
        <v>0</v>
      </c>
      <c r="H161" s="4">
        <v>2</v>
      </c>
      <c r="I161" s="4">
        <v>15</v>
      </c>
      <c r="J161" s="16">
        <v>3.9625000000000004</v>
      </c>
      <c r="K161" s="4">
        <v>1</v>
      </c>
      <c r="L161" s="4">
        <v>2</v>
      </c>
      <c r="M161" s="4">
        <v>15</v>
      </c>
    </row>
    <row r="162" spans="1:13">
      <c r="A162" s="3" t="s">
        <v>421</v>
      </c>
      <c r="B162" s="16">
        <v>3.4097000000000004</v>
      </c>
      <c r="C162" s="4">
        <v>0</v>
      </c>
      <c r="D162" s="4">
        <v>2</v>
      </c>
      <c r="E162" s="4">
        <v>15</v>
      </c>
      <c r="F162" s="16">
        <v>3.2525000000000004</v>
      </c>
      <c r="G162" s="4">
        <v>0</v>
      </c>
      <c r="H162" s="4">
        <v>2</v>
      </c>
      <c r="I162" s="4">
        <v>3</v>
      </c>
      <c r="J162" s="16">
        <v>6.6622000000000003</v>
      </c>
      <c r="K162" s="4">
        <v>0</v>
      </c>
      <c r="L162" s="4">
        <v>4</v>
      </c>
      <c r="M162" s="4">
        <v>18</v>
      </c>
    </row>
    <row r="163" spans="1:13">
      <c r="A163" s="3" t="s">
        <v>103</v>
      </c>
      <c r="B163" s="16">
        <v>3.7083500000000003</v>
      </c>
      <c r="C163" s="4">
        <v>0</v>
      </c>
      <c r="D163" s="4">
        <v>2</v>
      </c>
      <c r="E163" s="4">
        <v>15</v>
      </c>
      <c r="F163" s="16">
        <v>3.2907000000000002</v>
      </c>
      <c r="G163" s="4">
        <v>0</v>
      </c>
      <c r="H163" s="4">
        <v>2</v>
      </c>
      <c r="I163" s="4">
        <v>-5</v>
      </c>
      <c r="J163" s="16">
        <v>6.9990500000000004</v>
      </c>
      <c r="K163" s="4">
        <v>0</v>
      </c>
      <c r="L163" s="4">
        <v>4</v>
      </c>
      <c r="M163" s="4">
        <v>10</v>
      </c>
    </row>
    <row r="164" spans="1:13">
      <c r="A164" s="3" t="s">
        <v>174</v>
      </c>
      <c r="B164" s="16">
        <v>1.7750000000000001</v>
      </c>
      <c r="C164" s="4">
        <v>0</v>
      </c>
      <c r="D164" s="4">
        <v>1</v>
      </c>
      <c r="E164" s="4">
        <v>10</v>
      </c>
      <c r="F164" s="16">
        <v>3.27</v>
      </c>
      <c r="G164" s="4">
        <v>0</v>
      </c>
      <c r="H164" s="4">
        <v>2</v>
      </c>
      <c r="I164" s="4">
        <v>4</v>
      </c>
      <c r="J164" s="16">
        <v>5.0449999999999999</v>
      </c>
      <c r="K164" s="4">
        <v>0</v>
      </c>
      <c r="L164" s="4">
        <v>3</v>
      </c>
      <c r="M164" s="4">
        <v>14</v>
      </c>
    </row>
    <row r="165" spans="1:13">
      <c r="A165" s="3" t="s">
        <v>104</v>
      </c>
      <c r="B165" s="16">
        <v>4.4350500000000004</v>
      </c>
      <c r="C165" s="4">
        <v>0</v>
      </c>
      <c r="D165" s="4">
        <v>2</v>
      </c>
      <c r="E165" s="4">
        <v>19</v>
      </c>
      <c r="F165" s="16">
        <v>3.62</v>
      </c>
      <c r="G165" s="4">
        <v>0</v>
      </c>
      <c r="H165" s="4">
        <v>2</v>
      </c>
      <c r="I165" s="4">
        <v>24</v>
      </c>
      <c r="J165" s="16">
        <v>8.0550500000000014</v>
      </c>
      <c r="K165" s="4">
        <v>0</v>
      </c>
      <c r="L165" s="4">
        <v>4</v>
      </c>
      <c r="M165" s="4">
        <v>43</v>
      </c>
    </row>
    <row r="166" spans="1:13">
      <c r="A166" s="3" t="s">
        <v>117</v>
      </c>
      <c r="B166" s="16">
        <v>24.517499999999998</v>
      </c>
      <c r="C166" s="4">
        <v>29</v>
      </c>
      <c r="D166" s="4">
        <v>4</v>
      </c>
      <c r="E166" s="4">
        <v>1</v>
      </c>
      <c r="F166" s="16">
        <v>13.2</v>
      </c>
      <c r="G166" s="4">
        <v>20</v>
      </c>
      <c r="H166" s="4">
        <v>2</v>
      </c>
      <c r="I166" s="4">
        <v>0</v>
      </c>
      <c r="J166" s="16">
        <v>37.717500000000001</v>
      </c>
      <c r="K166" s="4">
        <v>49</v>
      </c>
      <c r="L166" s="4">
        <v>6</v>
      </c>
      <c r="M166" s="4">
        <v>1</v>
      </c>
    </row>
    <row r="167" spans="1:13">
      <c r="A167" s="3" t="s">
        <v>65</v>
      </c>
      <c r="B167" s="16">
        <v>3.4625000000000004</v>
      </c>
      <c r="C167" s="4">
        <v>0</v>
      </c>
      <c r="D167" s="4">
        <v>2</v>
      </c>
      <c r="E167" s="4">
        <v>15</v>
      </c>
      <c r="F167" s="16">
        <v>3.1825000000000001</v>
      </c>
      <c r="G167" s="4">
        <v>0</v>
      </c>
      <c r="H167" s="4">
        <v>2</v>
      </c>
      <c r="I167" s="4">
        <v>-1</v>
      </c>
      <c r="J167" s="16">
        <v>6.6450000000000005</v>
      </c>
      <c r="K167" s="4">
        <v>0</v>
      </c>
      <c r="L167" s="4">
        <v>4</v>
      </c>
      <c r="M167" s="4">
        <v>14</v>
      </c>
    </row>
    <row r="168" spans="1:13">
      <c r="A168" s="3" t="s">
        <v>373</v>
      </c>
      <c r="B168" s="16">
        <v>2.0614500000000002</v>
      </c>
      <c r="C168" s="4">
        <v>0</v>
      </c>
      <c r="D168" s="4">
        <v>1</v>
      </c>
      <c r="E168" s="4">
        <v>11</v>
      </c>
      <c r="F168" s="16">
        <v>3.375</v>
      </c>
      <c r="G168" s="4">
        <v>0</v>
      </c>
      <c r="H168" s="4">
        <v>2</v>
      </c>
      <c r="I168" s="4">
        <v>10</v>
      </c>
      <c r="J168" s="16">
        <v>5.4364500000000007</v>
      </c>
      <c r="K168" s="4">
        <v>0</v>
      </c>
      <c r="L168" s="4">
        <v>3</v>
      </c>
      <c r="M168" s="4">
        <v>21</v>
      </c>
    </row>
    <row r="169" spans="1:13">
      <c r="A169" s="3" t="s">
        <v>507</v>
      </c>
      <c r="B169" s="16">
        <v>7.7515999999999998</v>
      </c>
      <c r="C169" s="4">
        <v>1</v>
      </c>
      <c r="D169" s="4">
        <v>4</v>
      </c>
      <c r="E169" s="4">
        <v>53</v>
      </c>
      <c r="F169" s="16">
        <v>3.5753000000000004</v>
      </c>
      <c r="G169" s="4">
        <v>0</v>
      </c>
      <c r="H169" s="4">
        <v>2</v>
      </c>
      <c r="I169" s="4">
        <v>9</v>
      </c>
      <c r="J169" s="16">
        <v>11.3269</v>
      </c>
      <c r="K169" s="4">
        <v>1</v>
      </c>
      <c r="L169" s="4">
        <v>6</v>
      </c>
      <c r="M169" s="4">
        <v>62</v>
      </c>
    </row>
    <row r="170" spans="1:13">
      <c r="A170" s="3" t="s">
        <v>2829</v>
      </c>
      <c r="B170" s="16">
        <v>0</v>
      </c>
      <c r="C170" s="4">
        <v>0</v>
      </c>
      <c r="D170" s="4">
        <v>0</v>
      </c>
      <c r="E170" s="4">
        <v>0</v>
      </c>
      <c r="F170" s="16">
        <v>3.62</v>
      </c>
      <c r="G170" s="4">
        <v>0</v>
      </c>
      <c r="H170" s="4">
        <v>2</v>
      </c>
      <c r="I170" s="4">
        <v>24</v>
      </c>
      <c r="J170" s="16">
        <v>3.62</v>
      </c>
      <c r="K170" s="4">
        <v>0</v>
      </c>
      <c r="L170" s="4">
        <v>2</v>
      </c>
      <c r="M170" s="4">
        <v>24</v>
      </c>
    </row>
    <row r="171" spans="1:13">
      <c r="A171" s="3" t="s">
        <v>508</v>
      </c>
      <c r="B171" s="16">
        <v>9.3968999999999987</v>
      </c>
      <c r="C171" s="4">
        <v>0</v>
      </c>
      <c r="D171" s="4">
        <v>5</v>
      </c>
      <c r="E171" s="4">
        <v>34</v>
      </c>
      <c r="F171" s="16">
        <v>3.6025</v>
      </c>
      <c r="G171" s="4">
        <v>0</v>
      </c>
      <c r="H171" s="4">
        <v>2</v>
      </c>
      <c r="I171" s="4">
        <v>23</v>
      </c>
      <c r="J171" s="16">
        <v>12.999399999999998</v>
      </c>
      <c r="K171" s="4">
        <v>0</v>
      </c>
      <c r="L171" s="4">
        <v>7</v>
      </c>
      <c r="M171" s="4">
        <v>57</v>
      </c>
    </row>
    <row r="172" spans="1:13">
      <c r="A172" s="3" t="s">
        <v>2787</v>
      </c>
      <c r="B172" s="16">
        <v>0</v>
      </c>
      <c r="C172" s="4">
        <v>0</v>
      </c>
      <c r="D172" s="4">
        <v>0</v>
      </c>
      <c r="E172" s="4">
        <v>0</v>
      </c>
      <c r="F172" s="16">
        <v>3.3225000000000002</v>
      </c>
      <c r="G172" s="4">
        <v>0</v>
      </c>
      <c r="H172" s="4">
        <v>2</v>
      </c>
      <c r="I172" s="4">
        <v>7</v>
      </c>
      <c r="J172" s="16">
        <v>3.3225000000000002</v>
      </c>
      <c r="K172" s="4">
        <v>0</v>
      </c>
      <c r="L172" s="4">
        <v>2</v>
      </c>
      <c r="M172" s="4">
        <v>7</v>
      </c>
    </row>
    <row r="173" spans="1:13">
      <c r="A173" s="3" t="s">
        <v>66</v>
      </c>
      <c r="B173" s="16">
        <v>5.2018500000000003</v>
      </c>
      <c r="C173" s="4">
        <v>0</v>
      </c>
      <c r="D173" s="4">
        <v>3</v>
      </c>
      <c r="E173" s="4">
        <v>24</v>
      </c>
      <c r="F173" s="16">
        <v>3.665</v>
      </c>
      <c r="G173" s="4">
        <v>1</v>
      </c>
      <c r="H173" s="4">
        <v>2</v>
      </c>
      <c r="I173" s="4">
        <v>-2</v>
      </c>
      <c r="J173" s="16">
        <v>8.8668499999999995</v>
      </c>
      <c r="K173" s="4">
        <v>1</v>
      </c>
      <c r="L173" s="4">
        <v>5</v>
      </c>
      <c r="M173" s="4">
        <v>22</v>
      </c>
    </row>
    <row r="174" spans="1:13">
      <c r="A174" s="3" t="s">
        <v>484</v>
      </c>
      <c r="B174" s="16">
        <v>3.7478000000000007</v>
      </c>
      <c r="C174" s="4">
        <v>0</v>
      </c>
      <c r="D174" s="4">
        <v>2</v>
      </c>
      <c r="E174" s="4">
        <v>0</v>
      </c>
      <c r="F174" s="16">
        <v>3.4275000000000002</v>
      </c>
      <c r="G174" s="4">
        <v>0</v>
      </c>
      <c r="H174" s="4">
        <v>2</v>
      </c>
      <c r="I174" s="4">
        <v>13</v>
      </c>
      <c r="J174" s="16">
        <v>7.1753000000000009</v>
      </c>
      <c r="K174" s="4">
        <v>0</v>
      </c>
      <c r="L174" s="4">
        <v>4</v>
      </c>
      <c r="M174" s="4">
        <v>13</v>
      </c>
    </row>
    <row r="175" spans="1:13">
      <c r="A175" s="3" t="s">
        <v>134</v>
      </c>
      <c r="B175" s="16">
        <v>3.7075000000000005</v>
      </c>
      <c r="C175" s="4">
        <v>0</v>
      </c>
      <c r="D175" s="4">
        <v>2</v>
      </c>
      <c r="E175" s="4">
        <v>29</v>
      </c>
      <c r="F175" s="16">
        <v>3.3224999999999998</v>
      </c>
      <c r="G175" s="4">
        <v>0</v>
      </c>
      <c r="H175" s="4">
        <v>2</v>
      </c>
      <c r="I175" s="4">
        <v>7</v>
      </c>
      <c r="J175" s="16">
        <v>7.03</v>
      </c>
      <c r="K175" s="4">
        <v>0</v>
      </c>
      <c r="L175" s="4">
        <v>4</v>
      </c>
      <c r="M175" s="4">
        <v>36</v>
      </c>
    </row>
    <row r="176" spans="1:13">
      <c r="A176" s="3" t="s">
        <v>457</v>
      </c>
      <c r="B176" s="16">
        <v>7.665</v>
      </c>
      <c r="C176" s="4">
        <v>9</v>
      </c>
      <c r="D176" s="4">
        <v>2</v>
      </c>
      <c r="E176" s="4">
        <v>-2</v>
      </c>
      <c r="F176" s="16">
        <v>4.84</v>
      </c>
      <c r="G176" s="4">
        <v>3</v>
      </c>
      <c r="H176" s="4">
        <v>2</v>
      </c>
      <c r="I176" s="4">
        <v>8</v>
      </c>
      <c r="J176" s="16">
        <v>12.504999999999999</v>
      </c>
      <c r="K176" s="4">
        <v>12</v>
      </c>
      <c r="L176" s="4">
        <v>4</v>
      </c>
      <c r="M176" s="4">
        <v>6</v>
      </c>
    </row>
    <row r="177" spans="1:13">
      <c r="A177" s="3" t="s">
        <v>142</v>
      </c>
      <c r="B177" s="16">
        <v>10.265000000000001</v>
      </c>
      <c r="C177" s="4">
        <v>11</v>
      </c>
      <c r="D177" s="4">
        <v>3</v>
      </c>
      <c r="E177" s="4">
        <v>-2</v>
      </c>
      <c r="F177" s="16">
        <v>10.183900000000001</v>
      </c>
      <c r="G177" s="4">
        <v>13</v>
      </c>
      <c r="H177" s="4">
        <v>2</v>
      </c>
      <c r="I177" s="4">
        <v>10</v>
      </c>
      <c r="J177" s="16">
        <v>20.448900000000002</v>
      </c>
      <c r="K177" s="4">
        <v>24</v>
      </c>
      <c r="L177" s="4">
        <v>5</v>
      </c>
      <c r="M177" s="4">
        <v>8</v>
      </c>
    </row>
    <row r="178" spans="1:13">
      <c r="A178" s="3" t="s">
        <v>95</v>
      </c>
      <c r="B178" s="16">
        <v>12.414149999999999</v>
      </c>
      <c r="C178" s="4">
        <v>11</v>
      </c>
      <c r="D178" s="4">
        <v>2</v>
      </c>
      <c r="E178" s="4">
        <v>0</v>
      </c>
      <c r="F178" s="16">
        <v>12.317499999999999</v>
      </c>
      <c r="G178" s="4">
        <v>16</v>
      </c>
      <c r="H178" s="4">
        <v>2</v>
      </c>
      <c r="I178" s="4">
        <v>1</v>
      </c>
      <c r="J178" s="16">
        <v>24.731649999999998</v>
      </c>
      <c r="K178" s="4">
        <v>27</v>
      </c>
      <c r="L178" s="4">
        <v>4</v>
      </c>
      <c r="M178" s="4">
        <v>1</v>
      </c>
    </row>
    <row r="179" spans="1:13">
      <c r="A179" s="3" t="s">
        <v>517</v>
      </c>
      <c r="B179" s="16">
        <v>22.3325</v>
      </c>
      <c r="C179" s="4">
        <v>26</v>
      </c>
      <c r="D179" s="4">
        <v>1</v>
      </c>
      <c r="E179" s="4">
        <v>19</v>
      </c>
      <c r="F179" s="16">
        <v>15.68815</v>
      </c>
      <c r="G179" s="4">
        <v>14</v>
      </c>
      <c r="H179" s="4">
        <v>2</v>
      </c>
      <c r="I179" s="4">
        <v>6</v>
      </c>
      <c r="J179" s="16">
        <v>38.020650000000003</v>
      </c>
      <c r="K179" s="4">
        <v>40</v>
      </c>
      <c r="L179" s="4">
        <v>3</v>
      </c>
      <c r="M179" s="4">
        <v>25</v>
      </c>
    </row>
    <row r="180" spans="1:13">
      <c r="A180" s="3" t="s">
        <v>540</v>
      </c>
      <c r="B180" s="16">
        <v>8.2800000000000011</v>
      </c>
      <c r="C180" s="4">
        <v>0</v>
      </c>
      <c r="D180" s="4">
        <v>5</v>
      </c>
      <c r="E180" s="4">
        <v>16</v>
      </c>
      <c r="F180" s="16">
        <v>3.4625000000000004</v>
      </c>
      <c r="G180" s="4">
        <v>0</v>
      </c>
      <c r="H180" s="4">
        <v>2</v>
      </c>
      <c r="I180" s="4">
        <v>15</v>
      </c>
      <c r="J180" s="16">
        <v>11.742500000000001</v>
      </c>
      <c r="K180" s="4">
        <v>0</v>
      </c>
      <c r="L180" s="4">
        <v>7</v>
      </c>
      <c r="M180" s="4">
        <v>31</v>
      </c>
    </row>
    <row r="181" spans="1:13">
      <c r="A181" s="3" t="s">
        <v>146</v>
      </c>
      <c r="B181" s="16">
        <v>19.7502</v>
      </c>
      <c r="C181" s="4">
        <v>16</v>
      </c>
      <c r="D181" s="4">
        <v>5</v>
      </c>
      <c r="E181" s="4">
        <v>-10</v>
      </c>
      <c r="F181" s="16">
        <v>12.605</v>
      </c>
      <c r="G181" s="4">
        <v>13</v>
      </c>
      <c r="H181" s="4">
        <v>2</v>
      </c>
      <c r="I181" s="4">
        <v>6</v>
      </c>
      <c r="J181" s="16">
        <v>32.355199999999996</v>
      </c>
      <c r="K181" s="4">
        <v>29</v>
      </c>
      <c r="L181" s="4">
        <v>7</v>
      </c>
      <c r="M181" s="4">
        <v>-4</v>
      </c>
    </row>
    <row r="182" spans="1:13">
      <c r="A182" s="3" t="s">
        <v>452</v>
      </c>
      <c r="B182" s="16">
        <v>3.5500000000000003</v>
      </c>
      <c r="C182" s="4">
        <v>0</v>
      </c>
      <c r="D182" s="4">
        <v>2</v>
      </c>
      <c r="E182" s="4">
        <v>20</v>
      </c>
      <c r="F182" s="16">
        <v>3.41</v>
      </c>
      <c r="G182" s="4">
        <v>0</v>
      </c>
      <c r="H182" s="4">
        <v>2</v>
      </c>
      <c r="I182" s="4">
        <v>12</v>
      </c>
      <c r="J182" s="16">
        <v>6.9600000000000009</v>
      </c>
      <c r="K182" s="4">
        <v>0</v>
      </c>
      <c r="L182" s="4">
        <v>4</v>
      </c>
      <c r="M182" s="4">
        <v>32</v>
      </c>
    </row>
    <row r="183" spans="1:13">
      <c r="A183" s="3" t="s">
        <v>108</v>
      </c>
      <c r="B183" s="16">
        <v>9.1076999999999995</v>
      </c>
      <c r="C183" s="4">
        <v>0</v>
      </c>
      <c r="D183" s="4">
        <v>5</v>
      </c>
      <c r="E183" s="4">
        <v>22</v>
      </c>
      <c r="F183" s="16">
        <v>4.1898</v>
      </c>
      <c r="G183" s="4">
        <v>1</v>
      </c>
      <c r="H183" s="4">
        <v>2</v>
      </c>
      <c r="I183" s="4">
        <v>8</v>
      </c>
      <c r="J183" s="16">
        <v>13.297499999999999</v>
      </c>
      <c r="K183" s="4">
        <v>1</v>
      </c>
      <c r="L183" s="4">
        <v>7</v>
      </c>
      <c r="M183" s="4">
        <v>30</v>
      </c>
    </row>
    <row r="184" spans="1:13">
      <c r="A184" s="3" t="s">
        <v>544</v>
      </c>
      <c r="B184" s="16">
        <v>11.1089</v>
      </c>
      <c r="C184" s="4">
        <v>9</v>
      </c>
      <c r="D184" s="4">
        <v>4</v>
      </c>
      <c r="E184" s="4">
        <v>0</v>
      </c>
      <c r="F184" s="16">
        <v>12.345850000000002</v>
      </c>
      <c r="G184" s="4">
        <v>14</v>
      </c>
      <c r="H184" s="4">
        <v>2</v>
      </c>
      <c r="I184" s="4">
        <v>3</v>
      </c>
      <c r="J184" s="16">
        <v>23.454750000000004</v>
      </c>
      <c r="K184" s="4">
        <v>23</v>
      </c>
      <c r="L184" s="4">
        <v>6</v>
      </c>
      <c r="M184" s="4">
        <v>3</v>
      </c>
    </row>
    <row r="185" spans="1:13">
      <c r="A185" s="3" t="s">
        <v>153</v>
      </c>
      <c r="B185" s="16">
        <v>17.265000000000001</v>
      </c>
      <c r="C185" s="4">
        <v>9</v>
      </c>
      <c r="D185" s="4">
        <v>8</v>
      </c>
      <c r="E185" s="4">
        <v>-2</v>
      </c>
      <c r="F185" s="16">
        <v>3.8050000000000002</v>
      </c>
      <c r="G185" s="4">
        <v>1</v>
      </c>
      <c r="H185" s="4">
        <v>2</v>
      </c>
      <c r="I185" s="4">
        <v>6</v>
      </c>
      <c r="J185" s="16">
        <v>21.07</v>
      </c>
      <c r="K185" s="4">
        <v>10</v>
      </c>
      <c r="L185" s="4">
        <v>10</v>
      </c>
      <c r="M185" s="4">
        <v>4</v>
      </c>
    </row>
    <row r="186" spans="1:13">
      <c r="A186" s="3" t="s">
        <v>494</v>
      </c>
      <c r="B186" s="16">
        <v>1.8975</v>
      </c>
      <c r="C186" s="4">
        <v>0</v>
      </c>
      <c r="D186" s="4">
        <v>1</v>
      </c>
      <c r="E186" s="4">
        <v>17</v>
      </c>
      <c r="F186" s="16">
        <v>3.34</v>
      </c>
      <c r="G186" s="4">
        <v>0</v>
      </c>
      <c r="H186" s="4">
        <v>2</v>
      </c>
      <c r="I186" s="4">
        <v>8</v>
      </c>
      <c r="J186" s="16">
        <v>5.2374999999999998</v>
      </c>
      <c r="K186" s="4">
        <v>0</v>
      </c>
      <c r="L186" s="4">
        <v>3</v>
      </c>
      <c r="M186" s="4">
        <v>25</v>
      </c>
    </row>
    <row r="187" spans="1:13">
      <c r="A187" s="3" t="s">
        <v>2825</v>
      </c>
      <c r="B187" s="16">
        <v>0</v>
      </c>
      <c r="C187" s="4">
        <v>0</v>
      </c>
      <c r="D187" s="4">
        <v>0</v>
      </c>
      <c r="E187" s="4">
        <v>0</v>
      </c>
      <c r="F187" s="16">
        <v>3.2525000000000004</v>
      </c>
      <c r="G187" s="4">
        <v>0</v>
      </c>
      <c r="H187" s="4">
        <v>2</v>
      </c>
      <c r="I187" s="4">
        <v>3</v>
      </c>
      <c r="J187" s="16">
        <v>3.2525000000000004</v>
      </c>
      <c r="K187" s="4">
        <v>0</v>
      </c>
      <c r="L187" s="4">
        <v>2</v>
      </c>
      <c r="M187" s="4">
        <v>3</v>
      </c>
    </row>
    <row r="188" spans="1:13">
      <c r="A188" s="3" t="s">
        <v>2774</v>
      </c>
      <c r="B188" s="16">
        <v>0</v>
      </c>
      <c r="C188" s="4">
        <v>0</v>
      </c>
      <c r="D188" s="4">
        <v>0</v>
      </c>
      <c r="E188" s="4">
        <v>0</v>
      </c>
      <c r="F188" s="16">
        <v>3.5500000000000003</v>
      </c>
      <c r="G188" s="4">
        <v>0</v>
      </c>
      <c r="H188" s="4">
        <v>2</v>
      </c>
      <c r="I188" s="4">
        <v>20</v>
      </c>
      <c r="J188" s="16">
        <v>3.5500000000000003</v>
      </c>
      <c r="K188" s="4">
        <v>0</v>
      </c>
      <c r="L188" s="4">
        <v>2</v>
      </c>
      <c r="M188" s="4">
        <v>20</v>
      </c>
    </row>
    <row r="189" spans="1:13">
      <c r="A189" s="3" t="s">
        <v>2823</v>
      </c>
      <c r="B189" s="16">
        <v>0</v>
      </c>
      <c r="C189" s="4">
        <v>0</v>
      </c>
      <c r="D189" s="4">
        <v>0</v>
      </c>
      <c r="E189" s="4">
        <v>0</v>
      </c>
      <c r="F189" s="16">
        <v>3.2350000000000003</v>
      </c>
      <c r="G189" s="4">
        <v>0</v>
      </c>
      <c r="H189" s="4">
        <v>2</v>
      </c>
      <c r="I189" s="4">
        <v>2</v>
      </c>
      <c r="J189" s="16">
        <v>3.2350000000000003</v>
      </c>
      <c r="K189" s="4">
        <v>0</v>
      </c>
      <c r="L189" s="4">
        <v>2</v>
      </c>
      <c r="M189" s="4">
        <v>2</v>
      </c>
    </row>
    <row r="190" spans="1:13">
      <c r="A190" s="3" t="s">
        <v>121</v>
      </c>
      <c r="B190" s="16">
        <v>1.81</v>
      </c>
      <c r="C190" s="4">
        <v>0</v>
      </c>
      <c r="D190" s="4">
        <v>1</v>
      </c>
      <c r="E190" s="4">
        <v>12</v>
      </c>
      <c r="F190" s="16">
        <v>4.0049999999999999</v>
      </c>
      <c r="G190" s="4">
        <v>0</v>
      </c>
      <c r="H190" s="4">
        <v>2</v>
      </c>
      <c r="I190" s="4">
        <v>46</v>
      </c>
      <c r="J190" s="16">
        <v>5.8149999999999995</v>
      </c>
      <c r="K190" s="4">
        <v>0</v>
      </c>
      <c r="L190" s="4">
        <v>3</v>
      </c>
      <c r="M190" s="4">
        <v>58</v>
      </c>
    </row>
    <row r="191" spans="1:13">
      <c r="A191" s="3" t="s">
        <v>71</v>
      </c>
      <c r="B191" s="16">
        <v>9.2269500000000004</v>
      </c>
      <c r="C191" s="4">
        <v>0</v>
      </c>
      <c r="D191" s="4">
        <v>5</v>
      </c>
      <c r="E191" s="4">
        <v>34</v>
      </c>
      <c r="F191" s="16">
        <v>3.4419500000000003</v>
      </c>
      <c r="G191" s="4">
        <v>0</v>
      </c>
      <c r="H191" s="4">
        <v>2</v>
      </c>
      <c r="I191" s="4">
        <v>6</v>
      </c>
      <c r="J191" s="16">
        <v>12.668900000000001</v>
      </c>
      <c r="K191" s="4">
        <v>0</v>
      </c>
      <c r="L191" s="4">
        <v>7</v>
      </c>
      <c r="M191" s="4">
        <v>40</v>
      </c>
    </row>
    <row r="192" spans="1:13">
      <c r="A192" s="3" t="s">
        <v>2824</v>
      </c>
      <c r="B192" s="16">
        <v>0</v>
      </c>
      <c r="C192" s="4">
        <v>0</v>
      </c>
      <c r="D192" s="4">
        <v>0</v>
      </c>
      <c r="E192" s="4">
        <v>0</v>
      </c>
      <c r="F192" s="16">
        <v>3.62</v>
      </c>
      <c r="G192" s="4">
        <v>0</v>
      </c>
      <c r="H192" s="4">
        <v>2</v>
      </c>
      <c r="I192" s="4">
        <v>24</v>
      </c>
      <c r="J192" s="16">
        <v>3.62</v>
      </c>
      <c r="K192" s="4">
        <v>0</v>
      </c>
      <c r="L192" s="4">
        <v>2</v>
      </c>
      <c r="M192" s="4">
        <v>24</v>
      </c>
    </row>
    <row r="193" spans="1:13">
      <c r="A193" s="3" t="s">
        <v>422</v>
      </c>
      <c r="B193" s="16">
        <v>4.6775000000000002</v>
      </c>
      <c r="C193" s="4">
        <v>0</v>
      </c>
      <c r="D193" s="4">
        <v>3</v>
      </c>
      <c r="E193" s="4">
        <v>-7</v>
      </c>
      <c r="F193" s="16">
        <v>4.2324999999999999</v>
      </c>
      <c r="G193" s="4">
        <v>0</v>
      </c>
      <c r="H193" s="4">
        <v>2</v>
      </c>
      <c r="I193" s="4">
        <v>59</v>
      </c>
      <c r="J193" s="16">
        <v>8.91</v>
      </c>
      <c r="K193" s="4">
        <v>0</v>
      </c>
      <c r="L193" s="4">
        <v>5</v>
      </c>
      <c r="M193" s="4">
        <v>52</v>
      </c>
    </row>
    <row r="194" spans="1:13">
      <c r="A194" s="3" t="s">
        <v>2799</v>
      </c>
      <c r="B194" s="16">
        <v>0</v>
      </c>
      <c r="C194" s="4">
        <v>0</v>
      </c>
      <c r="D194" s="4">
        <v>0</v>
      </c>
      <c r="E194" s="4">
        <v>0</v>
      </c>
      <c r="F194" s="16">
        <v>3.7075000000000005</v>
      </c>
      <c r="G194" s="4">
        <v>0</v>
      </c>
      <c r="H194" s="4">
        <v>2</v>
      </c>
      <c r="I194" s="4">
        <v>29</v>
      </c>
      <c r="J194" s="16">
        <v>3.7075000000000005</v>
      </c>
      <c r="K194" s="4">
        <v>0</v>
      </c>
      <c r="L194" s="4">
        <v>2</v>
      </c>
      <c r="M194" s="4">
        <v>29</v>
      </c>
    </row>
    <row r="195" spans="1:13">
      <c r="A195" s="3" t="s">
        <v>482</v>
      </c>
      <c r="B195" s="16">
        <v>5.1325000000000003</v>
      </c>
      <c r="C195" s="4">
        <v>0</v>
      </c>
      <c r="D195" s="4">
        <v>3</v>
      </c>
      <c r="E195" s="4">
        <v>19</v>
      </c>
      <c r="F195" s="16">
        <v>3.2175000000000002</v>
      </c>
      <c r="G195" s="4">
        <v>0</v>
      </c>
      <c r="H195" s="4">
        <v>2</v>
      </c>
      <c r="I195" s="4">
        <v>1</v>
      </c>
      <c r="J195" s="16">
        <v>8.3500000000000014</v>
      </c>
      <c r="K195" s="4">
        <v>0</v>
      </c>
      <c r="L195" s="4">
        <v>5</v>
      </c>
      <c r="M195" s="4">
        <v>20</v>
      </c>
    </row>
    <row r="196" spans="1:13">
      <c r="A196" s="3" t="s">
        <v>2770</v>
      </c>
      <c r="B196" s="16">
        <v>0</v>
      </c>
      <c r="C196" s="4">
        <v>0</v>
      </c>
      <c r="D196" s="4">
        <v>0</v>
      </c>
      <c r="E196" s="4">
        <v>0</v>
      </c>
      <c r="F196" s="16">
        <v>3.83</v>
      </c>
      <c r="G196" s="4">
        <v>0</v>
      </c>
      <c r="H196" s="4">
        <v>2</v>
      </c>
      <c r="I196" s="4">
        <v>36</v>
      </c>
      <c r="J196" s="16">
        <v>3.83</v>
      </c>
      <c r="K196" s="4">
        <v>0</v>
      </c>
      <c r="L196" s="4">
        <v>2</v>
      </c>
      <c r="M196" s="4">
        <v>36</v>
      </c>
    </row>
    <row r="197" spans="1:13">
      <c r="A197" s="3" t="s">
        <v>159</v>
      </c>
      <c r="B197" s="16">
        <v>10.020000000000001</v>
      </c>
      <c r="C197" s="4">
        <v>0</v>
      </c>
      <c r="D197" s="4">
        <v>6</v>
      </c>
      <c r="E197" s="4">
        <v>24</v>
      </c>
      <c r="F197" s="16">
        <v>3.3050000000000002</v>
      </c>
      <c r="G197" s="4">
        <v>0</v>
      </c>
      <c r="H197" s="4">
        <v>2</v>
      </c>
      <c r="I197" s="4">
        <v>6</v>
      </c>
      <c r="J197" s="16">
        <v>13.325000000000001</v>
      </c>
      <c r="K197" s="4">
        <v>0</v>
      </c>
      <c r="L197" s="4">
        <v>8</v>
      </c>
      <c r="M197" s="4">
        <v>30</v>
      </c>
    </row>
    <row r="198" spans="1:13">
      <c r="A198" s="3" t="s">
        <v>2819</v>
      </c>
      <c r="B198" s="16">
        <v>0</v>
      </c>
      <c r="C198" s="4">
        <v>0</v>
      </c>
      <c r="D198" s="4">
        <v>0</v>
      </c>
      <c r="E198" s="4">
        <v>0</v>
      </c>
      <c r="F198" s="16">
        <v>3.6550000000000002</v>
      </c>
      <c r="G198" s="4">
        <v>0</v>
      </c>
      <c r="H198" s="4">
        <v>2</v>
      </c>
      <c r="I198" s="4">
        <v>26</v>
      </c>
      <c r="J198" s="16">
        <v>3.6550000000000002</v>
      </c>
      <c r="K198" s="4">
        <v>0</v>
      </c>
      <c r="L198" s="4">
        <v>2</v>
      </c>
      <c r="M198" s="4">
        <v>26</v>
      </c>
    </row>
    <row r="199" spans="1:13">
      <c r="A199" s="3" t="s">
        <v>387</v>
      </c>
      <c r="B199" s="16">
        <v>4.3550000000000004</v>
      </c>
      <c r="C199" s="4">
        <v>0</v>
      </c>
      <c r="D199" s="4">
        <v>2</v>
      </c>
      <c r="E199" s="4">
        <v>66</v>
      </c>
      <c r="F199" s="16">
        <v>4.3475000000000001</v>
      </c>
      <c r="G199" s="4">
        <v>1</v>
      </c>
      <c r="H199" s="4">
        <v>2</v>
      </c>
      <c r="I199" s="4">
        <v>37</v>
      </c>
      <c r="J199" s="16">
        <v>8.7025000000000006</v>
      </c>
      <c r="K199" s="4">
        <v>1</v>
      </c>
      <c r="L199" s="4">
        <v>4</v>
      </c>
      <c r="M199" s="4">
        <v>103</v>
      </c>
    </row>
    <row r="200" spans="1:13">
      <c r="A200" s="3" t="s">
        <v>76</v>
      </c>
      <c r="B200" s="16">
        <v>9.3940000000000001</v>
      </c>
      <c r="C200" s="4">
        <v>3</v>
      </c>
      <c r="D200" s="4">
        <v>4</v>
      </c>
      <c r="E200" s="4">
        <v>9</v>
      </c>
      <c r="F200" s="16">
        <v>6.0950000000000006</v>
      </c>
      <c r="G200" s="4">
        <v>6</v>
      </c>
      <c r="H200" s="4">
        <v>2</v>
      </c>
      <c r="I200" s="4">
        <v>-6</v>
      </c>
      <c r="J200" s="16">
        <v>15.489000000000001</v>
      </c>
      <c r="K200" s="4">
        <v>9</v>
      </c>
      <c r="L200" s="4">
        <v>6</v>
      </c>
      <c r="M200" s="4">
        <v>3</v>
      </c>
    </row>
    <row r="201" spans="1:13">
      <c r="A201" s="3" t="s">
        <v>465</v>
      </c>
      <c r="B201" s="16">
        <v>3.6349999999999998</v>
      </c>
      <c r="C201" s="4">
        <v>4</v>
      </c>
      <c r="D201" s="4">
        <v>1</v>
      </c>
      <c r="E201" s="4">
        <v>2</v>
      </c>
      <c r="F201" s="16">
        <v>2.6</v>
      </c>
      <c r="G201" s="4">
        <v>2</v>
      </c>
      <c r="H201" s="4">
        <v>1</v>
      </c>
      <c r="I201" s="4">
        <v>0</v>
      </c>
      <c r="J201" s="16">
        <v>6.2349999999999994</v>
      </c>
      <c r="K201" s="4">
        <v>6</v>
      </c>
      <c r="L201" s="4">
        <v>2</v>
      </c>
      <c r="M201" s="4">
        <v>2</v>
      </c>
    </row>
    <row r="202" spans="1:13">
      <c r="A202" s="3" t="s">
        <v>2805</v>
      </c>
      <c r="B202" s="16">
        <v>0</v>
      </c>
      <c r="C202" s="4">
        <v>0</v>
      </c>
      <c r="D202" s="4">
        <v>0</v>
      </c>
      <c r="E202" s="4">
        <v>0</v>
      </c>
      <c r="F202" s="16">
        <v>4.0999999999999996</v>
      </c>
      <c r="G202" s="4">
        <v>5</v>
      </c>
      <c r="H202" s="4">
        <v>1</v>
      </c>
      <c r="I202" s="4">
        <v>0</v>
      </c>
      <c r="J202" s="16">
        <v>4.0999999999999996</v>
      </c>
      <c r="K202" s="4">
        <v>5</v>
      </c>
      <c r="L202" s="4">
        <v>1</v>
      </c>
      <c r="M202" s="4">
        <v>0</v>
      </c>
    </row>
    <row r="203" spans="1:13">
      <c r="A203" s="3" t="s">
        <v>414</v>
      </c>
      <c r="B203" s="16">
        <v>1.6175000000000002</v>
      </c>
      <c r="C203" s="4">
        <v>0</v>
      </c>
      <c r="D203" s="4">
        <v>1</v>
      </c>
      <c r="E203" s="4">
        <v>1</v>
      </c>
      <c r="F203" s="16">
        <v>1.6</v>
      </c>
      <c r="G203" s="4">
        <v>0</v>
      </c>
      <c r="H203" s="4">
        <v>1</v>
      </c>
      <c r="I203" s="4">
        <v>0</v>
      </c>
      <c r="J203" s="16">
        <v>3.2175000000000002</v>
      </c>
      <c r="K203" s="4">
        <v>0</v>
      </c>
      <c r="L203" s="4">
        <v>2</v>
      </c>
      <c r="M203" s="4">
        <v>1</v>
      </c>
    </row>
    <row r="204" spans="1:13">
      <c r="A204" s="3" t="s">
        <v>377</v>
      </c>
      <c r="B204" s="16">
        <v>4.0475000000000003</v>
      </c>
      <c r="C204" s="4">
        <v>5</v>
      </c>
      <c r="D204" s="4">
        <v>1</v>
      </c>
      <c r="E204" s="4">
        <v>-3</v>
      </c>
      <c r="F204" s="16">
        <v>1.6</v>
      </c>
      <c r="G204" s="4">
        <v>0</v>
      </c>
      <c r="H204" s="4">
        <v>1</v>
      </c>
      <c r="I204" s="4">
        <v>0</v>
      </c>
      <c r="J204" s="16">
        <v>5.6475000000000009</v>
      </c>
      <c r="K204" s="4">
        <v>5</v>
      </c>
      <c r="L204" s="4">
        <v>2</v>
      </c>
      <c r="M204" s="4">
        <v>-3</v>
      </c>
    </row>
    <row r="205" spans="1:13">
      <c r="A205" s="3" t="s">
        <v>406</v>
      </c>
      <c r="B205" s="16">
        <v>5.9750000000000005</v>
      </c>
      <c r="C205" s="4">
        <v>2</v>
      </c>
      <c r="D205" s="4">
        <v>3</v>
      </c>
      <c r="E205" s="4">
        <v>10</v>
      </c>
      <c r="F205" s="16">
        <v>2.6524999999999999</v>
      </c>
      <c r="G205" s="4">
        <v>2</v>
      </c>
      <c r="H205" s="4">
        <v>1</v>
      </c>
      <c r="I205" s="4">
        <v>3</v>
      </c>
      <c r="J205" s="16">
        <v>8.6275000000000013</v>
      </c>
      <c r="K205" s="4">
        <v>4</v>
      </c>
      <c r="L205" s="4">
        <v>4</v>
      </c>
      <c r="M205" s="4">
        <v>13</v>
      </c>
    </row>
    <row r="206" spans="1:13">
      <c r="A206" s="3" t="s">
        <v>520</v>
      </c>
      <c r="B206" s="16">
        <v>2.0257500000000004</v>
      </c>
      <c r="C206" s="4">
        <v>0</v>
      </c>
      <c r="D206" s="4">
        <v>1</v>
      </c>
      <c r="E206" s="4">
        <v>5</v>
      </c>
      <c r="F206" s="16">
        <v>1.81</v>
      </c>
      <c r="G206" s="4">
        <v>0</v>
      </c>
      <c r="H206" s="4">
        <v>1</v>
      </c>
      <c r="I206" s="4">
        <v>12</v>
      </c>
      <c r="J206" s="16">
        <v>3.8357500000000004</v>
      </c>
      <c r="K206" s="4">
        <v>0</v>
      </c>
      <c r="L206" s="4">
        <v>2</v>
      </c>
      <c r="M206" s="4">
        <v>17</v>
      </c>
    </row>
    <row r="207" spans="1:13">
      <c r="A207" s="3" t="s">
        <v>2798</v>
      </c>
      <c r="B207" s="16">
        <v>0</v>
      </c>
      <c r="C207" s="4">
        <v>0</v>
      </c>
      <c r="D207" s="4">
        <v>0</v>
      </c>
      <c r="E207" s="4">
        <v>0</v>
      </c>
      <c r="F207" s="16">
        <v>2.0614500000000002</v>
      </c>
      <c r="G207" s="4">
        <v>0</v>
      </c>
      <c r="H207" s="4">
        <v>1</v>
      </c>
      <c r="I207" s="4">
        <v>11</v>
      </c>
      <c r="J207" s="16">
        <v>2.0614500000000002</v>
      </c>
      <c r="K207" s="4">
        <v>0</v>
      </c>
      <c r="L207" s="4">
        <v>1</v>
      </c>
      <c r="M207" s="4">
        <v>11</v>
      </c>
    </row>
    <row r="208" spans="1:13">
      <c r="A208" s="3" t="s">
        <v>124</v>
      </c>
      <c r="B208" s="16">
        <v>3.1124999999999998</v>
      </c>
      <c r="C208" s="4">
        <v>0</v>
      </c>
      <c r="D208" s="4">
        <v>2</v>
      </c>
      <c r="E208" s="4">
        <v>-5</v>
      </c>
      <c r="F208" s="16">
        <v>1.6700000000000002</v>
      </c>
      <c r="G208" s="4">
        <v>0</v>
      </c>
      <c r="H208" s="4">
        <v>1</v>
      </c>
      <c r="I208" s="4">
        <v>4</v>
      </c>
      <c r="J208" s="16">
        <v>4.7824999999999998</v>
      </c>
      <c r="K208" s="4">
        <v>0</v>
      </c>
      <c r="L208" s="4">
        <v>3</v>
      </c>
      <c r="M208" s="4">
        <v>-1</v>
      </c>
    </row>
    <row r="209" spans="1:13">
      <c r="A209" s="3" t="s">
        <v>450</v>
      </c>
      <c r="B209" s="16">
        <v>2.1175000000000002</v>
      </c>
      <c r="C209" s="4">
        <v>1</v>
      </c>
      <c r="D209" s="4">
        <v>1</v>
      </c>
      <c r="E209" s="4">
        <v>1</v>
      </c>
      <c r="F209" s="16">
        <v>1.5475000000000001</v>
      </c>
      <c r="G209" s="4">
        <v>0</v>
      </c>
      <c r="H209" s="4">
        <v>1</v>
      </c>
      <c r="I209" s="4">
        <v>-3</v>
      </c>
      <c r="J209" s="16">
        <v>3.665</v>
      </c>
      <c r="K209" s="4">
        <v>1</v>
      </c>
      <c r="L209" s="4">
        <v>2</v>
      </c>
      <c r="M209" s="4">
        <v>-2</v>
      </c>
    </row>
    <row r="210" spans="1:13">
      <c r="A210" s="3" t="s">
        <v>94</v>
      </c>
      <c r="B210" s="16">
        <v>4.3251999999999997</v>
      </c>
      <c r="C210" s="4">
        <v>0</v>
      </c>
      <c r="D210" s="4">
        <v>2</v>
      </c>
      <c r="E210" s="4">
        <v>23</v>
      </c>
      <c r="F210" s="16">
        <v>3.0330000000000004</v>
      </c>
      <c r="G210" s="4">
        <v>0</v>
      </c>
      <c r="H210" s="4">
        <v>1</v>
      </c>
      <c r="I210" s="4">
        <v>14</v>
      </c>
      <c r="J210" s="16">
        <v>7.3582000000000001</v>
      </c>
      <c r="K210" s="4">
        <v>0</v>
      </c>
      <c r="L210" s="4">
        <v>3</v>
      </c>
      <c r="M210" s="4">
        <v>37</v>
      </c>
    </row>
    <row r="211" spans="1:13">
      <c r="A211" s="3" t="s">
        <v>372</v>
      </c>
      <c r="B211" s="16">
        <v>5.165</v>
      </c>
      <c r="C211" s="4">
        <v>4</v>
      </c>
      <c r="D211" s="4">
        <v>2</v>
      </c>
      <c r="E211" s="4">
        <v>-2</v>
      </c>
      <c r="F211" s="16">
        <v>4.24</v>
      </c>
      <c r="G211" s="4">
        <v>5</v>
      </c>
      <c r="H211" s="4">
        <v>1</v>
      </c>
      <c r="I211" s="4">
        <v>8</v>
      </c>
      <c r="J211" s="16">
        <v>9.4050000000000011</v>
      </c>
      <c r="K211" s="4">
        <v>9</v>
      </c>
      <c r="L211" s="4">
        <v>3</v>
      </c>
      <c r="M211" s="4">
        <v>6</v>
      </c>
    </row>
    <row r="212" spans="1:13">
      <c r="A212" s="3" t="s">
        <v>169</v>
      </c>
      <c r="B212" s="16">
        <v>11.602499999999999</v>
      </c>
      <c r="C212" s="4">
        <v>0</v>
      </c>
      <c r="D212" s="4">
        <v>6</v>
      </c>
      <c r="E212" s="4">
        <v>28</v>
      </c>
      <c r="F212" s="16">
        <v>1.6875</v>
      </c>
      <c r="G212" s="4">
        <v>0</v>
      </c>
      <c r="H212" s="4">
        <v>1</v>
      </c>
      <c r="I212" s="4">
        <v>5</v>
      </c>
      <c r="J212" s="16">
        <v>13.29</v>
      </c>
      <c r="K212" s="4">
        <v>0</v>
      </c>
      <c r="L212" s="4">
        <v>7</v>
      </c>
      <c r="M212" s="4">
        <v>33</v>
      </c>
    </row>
    <row r="213" spans="1:13">
      <c r="A213" s="3" t="s">
        <v>2780</v>
      </c>
      <c r="B213" s="16">
        <v>0</v>
      </c>
      <c r="C213" s="4">
        <v>0</v>
      </c>
      <c r="D213" s="4">
        <v>0</v>
      </c>
      <c r="E213" s="4">
        <v>0</v>
      </c>
      <c r="F213" s="16">
        <v>1.9056500000000001</v>
      </c>
      <c r="G213" s="4">
        <v>0</v>
      </c>
      <c r="H213" s="4">
        <v>1</v>
      </c>
      <c r="I213" s="4">
        <v>7</v>
      </c>
      <c r="J213" s="16">
        <v>1.9056500000000001</v>
      </c>
      <c r="K213" s="4">
        <v>0</v>
      </c>
      <c r="L213" s="4">
        <v>1</v>
      </c>
      <c r="M213" s="4">
        <v>7</v>
      </c>
    </row>
    <row r="214" spans="1:13">
      <c r="A214" s="3" t="s">
        <v>523</v>
      </c>
      <c r="B214" s="16">
        <v>3.6550000000000002</v>
      </c>
      <c r="C214" s="4">
        <v>0</v>
      </c>
      <c r="D214" s="4">
        <v>2</v>
      </c>
      <c r="E214" s="4">
        <v>26</v>
      </c>
      <c r="F214" s="16">
        <v>2.09</v>
      </c>
      <c r="G214" s="4">
        <v>0</v>
      </c>
      <c r="H214" s="4">
        <v>1</v>
      </c>
      <c r="I214" s="4">
        <v>28</v>
      </c>
      <c r="J214" s="16">
        <v>5.7450000000000001</v>
      </c>
      <c r="K214" s="4">
        <v>0</v>
      </c>
      <c r="L214" s="4">
        <v>3</v>
      </c>
      <c r="M214" s="4">
        <v>54</v>
      </c>
    </row>
    <row r="215" spans="1:13">
      <c r="A215" s="3" t="s">
        <v>72</v>
      </c>
      <c r="B215" s="16">
        <v>17.1875</v>
      </c>
      <c r="C215" s="4">
        <v>23</v>
      </c>
      <c r="D215" s="4">
        <v>3</v>
      </c>
      <c r="E215" s="4">
        <v>5</v>
      </c>
      <c r="F215" s="16">
        <v>14.135</v>
      </c>
      <c r="G215" s="4">
        <v>16</v>
      </c>
      <c r="H215" s="4">
        <v>1</v>
      </c>
      <c r="I215" s="4">
        <v>2</v>
      </c>
      <c r="J215" s="16">
        <v>31.322499999999998</v>
      </c>
      <c r="K215" s="4">
        <v>39</v>
      </c>
      <c r="L215" s="4">
        <v>4</v>
      </c>
      <c r="M215" s="4">
        <v>7</v>
      </c>
    </row>
    <row r="216" spans="1:13">
      <c r="A216" s="3" t="s">
        <v>376</v>
      </c>
      <c r="B216" s="16">
        <v>1.6525000000000001</v>
      </c>
      <c r="C216" s="4">
        <v>0</v>
      </c>
      <c r="D216" s="4">
        <v>1</v>
      </c>
      <c r="E216" s="4">
        <v>3</v>
      </c>
      <c r="F216" s="16">
        <v>1.8625</v>
      </c>
      <c r="G216" s="4">
        <v>0</v>
      </c>
      <c r="H216" s="4">
        <v>1</v>
      </c>
      <c r="I216" s="4">
        <v>15</v>
      </c>
      <c r="J216" s="16">
        <v>3.5150000000000001</v>
      </c>
      <c r="K216" s="4">
        <v>0</v>
      </c>
      <c r="L216" s="4">
        <v>2</v>
      </c>
      <c r="M216" s="4">
        <v>18</v>
      </c>
    </row>
    <row r="217" spans="1:13">
      <c r="A217" s="3" t="s">
        <v>2806</v>
      </c>
      <c r="B217" s="16">
        <v>0</v>
      </c>
      <c r="C217" s="4">
        <v>0</v>
      </c>
      <c r="D217" s="4">
        <v>0</v>
      </c>
      <c r="E217" s="4">
        <v>0</v>
      </c>
      <c r="F217" s="16">
        <v>2.16</v>
      </c>
      <c r="G217" s="4">
        <v>0</v>
      </c>
      <c r="H217" s="4">
        <v>1</v>
      </c>
      <c r="I217" s="4">
        <v>32</v>
      </c>
      <c r="J217" s="16">
        <v>2.16</v>
      </c>
      <c r="K217" s="4">
        <v>0</v>
      </c>
      <c r="L217" s="4">
        <v>1</v>
      </c>
      <c r="M217" s="4">
        <v>32</v>
      </c>
    </row>
    <row r="218" spans="1:13">
      <c r="A218" s="3" t="s">
        <v>539</v>
      </c>
      <c r="B218" s="16">
        <v>1.5475000000000001</v>
      </c>
      <c r="C218" s="4">
        <v>0</v>
      </c>
      <c r="D218" s="4">
        <v>1</v>
      </c>
      <c r="E218" s="4">
        <v>-3</v>
      </c>
      <c r="F218" s="16">
        <v>2.37</v>
      </c>
      <c r="G218" s="4">
        <v>0</v>
      </c>
      <c r="H218" s="4">
        <v>1</v>
      </c>
      <c r="I218" s="4">
        <v>44</v>
      </c>
      <c r="J218" s="16">
        <v>3.9175000000000004</v>
      </c>
      <c r="K218" s="4">
        <v>0</v>
      </c>
      <c r="L218" s="4">
        <v>2</v>
      </c>
      <c r="M218" s="4">
        <v>41</v>
      </c>
    </row>
    <row r="219" spans="1:13">
      <c r="A219" s="3" t="s">
        <v>99</v>
      </c>
      <c r="B219" s="16">
        <v>6.9594500000000004</v>
      </c>
      <c r="C219" s="4">
        <v>0</v>
      </c>
      <c r="D219" s="4">
        <v>4</v>
      </c>
      <c r="E219" s="4">
        <v>10</v>
      </c>
      <c r="F219" s="16">
        <v>1.7050000000000001</v>
      </c>
      <c r="G219" s="4">
        <v>0</v>
      </c>
      <c r="H219" s="4">
        <v>1</v>
      </c>
      <c r="I219" s="4">
        <v>6</v>
      </c>
      <c r="J219" s="16">
        <v>8.6644500000000004</v>
      </c>
      <c r="K219" s="4">
        <v>0</v>
      </c>
      <c r="L219" s="4">
        <v>5</v>
      </c>
      <c r="M219" s="4">
        <v>16</v>
      </c>
    </row>
    <row r="220" spans="1:13">
      <c r="A220" s="3" t="s">
        <v>511</v>
      </c>
      <c r="B220" s="16">
        <v>4</v>
      </c>
      <c r="C220" s="4">
        <v>8</v>
      </c>
      <c r="D220" s="4">
        <v>0</v>
      </c>
      <c r="E220" s="4">
        <v>0</v>
      </c>
      <c r="F220" s="16">
        <v>2.5825</v>
      </c>
      <c r="G220" s="4">
        <v>2</v>
      </c>
      <c r="H220" s="4">
        <v>1</v>
      </c>
      <c r="I220" s="4">
        <v>-1</v>
      </c>
      <c r="J220" s="16">
        <v>6.5824999999999996</v>
      </c>
      <c r="K220" s="4">
        <v>10</v>
      </c>
      <c r="L220" s="4">
        <v>1</v>
      </c>
      <c r="M220" s="4">
        <v>-1</v>
      </c>
    </row>
    <row r="221" spans="1:13">
      <c r="A221" s="3" t="s">
        <v>2775</v>
      </c>
      <c r="B221" s="16">
        <v>0</v>
      </c>
      <c r="C221" s="4">
        <v>0</v>
      </c>
      <c r="D221" s="4">
        <v>0</v>
      </c>
      <c r="E221" s="4">
        <v>0</v>
      </c>
      <c r="F221" s="16">
        <v>1.8759000000000001</v>
      </c>
      <c r="G221" s="4">
        <v>0</v>
      </c>
      <c r="H221" s="4">
        <v>1</v>
      </c>
      <c r="I221" s="4">
        <v>2</v>
      </c>
      <c r="J221" s="16">
        <v>1.8759000000000001</v>
      </c>
      <c r="K221" s="4">
        <v>0</v>
      </c>
      <c r="L221" s="4">
        <v>1</v>
      </c>
      <c r="M221" s="4">
        <v>2</v>
      </c>
    </row>
    <row r="222" spans="1:13">
      <c r="A222" s="3" t="s">
        <v>374</v>
      </c>
      <c r="B222" s="16">
        <v>3.7350000000000003</v>
      </c>
      <c r="C222" s="4">
        <v>1</v>
      </c>
      <c r="D222" s="4">
        <v>2</v>
      </c>
      <c r="E222" s="4">
        <v>2</v>
      </c>
      <c r="F222" s="16">
        <v>1.6700000000000002</v>
      </c>
      <c r="G222" s="4">
        <v>0</v>
      </c>
      <c r="H222" s="4">
        <v>1</v>
      </c>
      <c r="I222" s="4">
        <v>4</v>
      </c>
      <c r="J222" s="16">
        <v>5.4050000000000002</v>
      </c>
      <c r="K222" s="4">
        <v>1</v>
      </c>
      <c r="L222" s="4">
        <v>3</v>
      </c>
      <c r="M222" s="4">
        <v>6</v>
      </c>
    </row>
    <row r="223" spans="1:13">
      <c r="A223" s="3" t="s">
        <v>110</v>
      </c>
      <c r="B223" s="16">
        <v>2.0650000000000004</v>
      </c>
      <c r="C223" s="4">
        <v>1</v>
      </c>
      <c r="D223" s="4">
        <v>1</v>
      </c>
      <c r="E223" s="4">
        <v>-2</v>
      </c>
      <c r="F223" s="16">
        <v>4.1349999999999998</v>
      </c>
      <c r="G223" s="4">
        <v>5</v>
      </c>
      <c r="H223" s="4">
        <v>1</v>
      </c>
      <c r="I223" s="4">
        <v>2</v>
      </c>
      <c r="J223" s="16">
        <v>6.2</v>
      </c>
      <c r="K223" s="4">
        <v>6</v>
      </c>
      <c r="L223" s="4">
        <v>2</v>
      </c>
      <c r="M223" s="4">
        <v>0</v>
      </c>
    </row>
    <row r="224" spans="1:13">
      <c r="A224" s="3" t="s">
        <v>151</v>
      </c>
      <c r="B224" s="16">
        <v>13.830000000000002</v>
      </c>
      <c r="C224" s="4">
        <v>15</v>
      </c>
      <c r="D224" s="4">
        <v>2</v>
      </c>
      <c r="E224" s="4">
        <v>-4</v>
      </c>
      <c r="F224" s="16">
        <v>10.012499999999999</v>
      </c>
      <c r="G224" s="4">
        <v>13</v>
      </c>
      <c r="H224" s="4">
        <v>1</v>
      </c>
      <c r="I224" s="4">
        <v>-5</v>
      </c>
      <c r="J224" s="16">
        <v>23.842500000000001</v>
      </c>
      <c r="K224" s="4">
        <v>28</v>
      </c>
      <c r="L224" s="4">
        <v>3</v>
      </c>
      <c r="M224" s="4">
        <v>-9</v>
      </c>
    </row>
    <row r="225" spans="1:13">
      <c r="A225" s="3" t="s">
        <v>2779</v>
      </c>
      <c r="B225" s="16">
        <v>0</v>
      </c>
      <c r="C225" s="4">
        <v>0</v>
      </c>
      <c r="D225" s="4">
        <v>0</v>
      </c>
      <c r="E225" s="4">
        <v>0</v>
      </c>
      <c r="F225" s="16">
        <v>1.9770500000000002</v>
      </c>
      <c r="G225" s="4">
        <v>0</v>
      </c>
      <c r="H225" s="4">
        <v>1</v>
      </c>
      <c r="I225" s="4">
        <v>19</v>
      </c>
      <c r="J225" s="16">
        <v>1.9770500000000002</v>
      </c>
      <c r="K225" s="4">
        <v>0</v>
      </c>
      <c r="L225" s="4">
        <v>1</v>
      </c>
      <c r="M225" s="4">
        <v>19</v>
      </c>
    </row>
    <row r="226" spans="1:13">
      <c r="A226" s="3" t="s">
        <v>60</v>
      </c>
      <c r="B226" s="16">
        <v>11.7425</v>
      </c>
      <c r="C226" s="4">
        <v>0</v>
      </c>
      <c r="D226" s="4">
        <v>7</v>
      </c>
      <c r="E226" s="4">
        <v>31</v>
      </c>
      <c r="F226" s="16">
        <v>1.6</v>
      </c>
      <c r="G226" s="4">
        <v>0</v>
      </c>
      <c r="H226" s="4">
        <v>1</v>
      </c>
      <c r="I226" s="4">
        <v>0</v>
      </c>
      <c r="J226" s="16">
        <v>13.342499999999999</v>
      </c>
      <c r="K226" s="4">
        <v>0</v>
      </c>
      <c r="L226" s="4">
        <v>8</v>
      </c>
      <c r="M226" s="4">
        <v>31</v>
      </c>
    </row>
    <row r="227" spans="1:13">
      <c r="A227" s="3" t="s">
        <v>2778</v>
      </c>
      <c r="B227" s="16">
        <v>0</v>
      </c>
      <c r="C227" s="4">
        <v>0</v>
      </c>
      <c r="D227" s="4">
        <v>0</v>
      </c>
      <c r="E227" s="4">
        <v>0</v>
      </c>
      <c r="F227" s="16">
        <v>1.74</v>
      </c>
      <c r="G227" s="4">
        <v>0</v>
      </c>
      <c r="H227" s="4">
        <v>1</v>
      </c>
      <c r="I227" s="4">
        <v>8</v>
      </c>
      <c r="J227" s="16">
        <v>1.74</v>
      </c>
      <c r="K227" s="4">
        <v>0</v>
      </c>
      <c r="L227" s="4">
        <v>1</v>
      </c>
      <c r="M227" s="4">
        <v>8</v>
      </c>
    </row>
    <row r="228" spans="1:13">
      <c r="A228" s="3" t="s">
        <v>525</v>
      </c>
      <c r="B228" s="16">
        <v>5.7776500000000004</v>
      </c>
      <c r="C228" s="4">
        <v>0</v>
      </c>
      <c r="D228" s="4">
        <v>3</v>
      </c>
      <c r="E228" s="4">
        <v>19</v>
      </c>
      <c r="F228" s="16">
        <v>1.7925</v>
      </c>
      <c r="G228" s="4">
        <v>0</v>
      </c>
      <c r="H228" s="4">
        <v>1</v>
      </c>
      <c r="I228" s="4">
        <v>11</v>
      </c>
      <c r="J228" s="16">
        <v>7.5701499999999999</v>
      </c>
      <c r="K228" s="4">
        <v>0</v>
      </c>
      <c r="L228" s="4">
        <v>4</v>
      </c>
      <c r="M228" s="4">
        <v>30</v>
      </c>
    </row>
    <row r="229" spans="1:13">
      <c r="A229" s="3" t="s">
        <v>2784</v>
      </c>
      <c r="B229" s="16">
        <v>0</v>
      </c>
      <c r="C229" s="4">
        <v>0</v>
      </c>
      <c r="D229" s="4">
        <v>0</v>
      </c>
      <c r="E229" s="4">
        <v>0</v>
      </c>
      <c r="F229" s="16">
        <v>1.6</v>
      </c>
      <c r="G229" s="4">
        <v>0</v>
      </c>
      <c r="H229" s="4">
        <v>1</v>
      </c>
      <c r="I229" s="4">
        <v>0</v>
      </c>
      <c r="J229" s="16">
        <v>1.6</v>
      </c>
      <c r="K229" s="4">
        <v>0</v>
      </c>
      <c r="L229" s="4">
        <v>1</v>
      </c>
      <c r="M229" s="4">
        <v>0</v>
      </c>
    </row>
    <row r="230" spans="1:13">
      <c r="A230" s="3" t="s">
        <v>178</v>
      </c>
      <c r="B230" s="16">
        <v>2.194</v>
      </c>
      <c r="C230" s="4">
        <v>0</v>
      </c>
      <c r="D230" s="4">
        <v>1</v>
      </c>
      <c r="E230" s="4">
        <v>0</v>
      </c>
      <c r="F230" s="16">
        <v>3.2</v>
      </c>
      <c r="G230" s="4">
        <v>0</v>
      </c>
      <c r="H230" s="4">
        <v>1</v>
      </c>
      <c r="I230" s="4">
        <v>1</v>
      </c>
      <c r="J230" s="16">
        <v>5.3940000000000001</v>
      </c>
      <c r="K230" s="4">
        <v>0</v>
      </c>
      <c r="L230" s="4">
        <v>2</v>
      </c>
      <c r="M230" s="4">
        <v>1</v>
      </c>
    </row>
    <row r="231" spans="1:13">
      <c r="A231" s="3" t="s">
        <v>2790</v>
      </c>
      <c r="B231" s="16">
        <v>0</v>
      </c>
      <c r="C231" s="4">
        <v>0</v>
      </c>
      <c r="D231" s="4">
        <v>0</v>
      </c>
      <c r="E231" s="4">
        <v>0</v>
      </c>
      <c r="F231" s="16">
        <v>2.0257500000000004</v>
      </c>
      <c r="G231" s="4">
        <v>0</v>
      </c>
      <c r="H231" s="4">
        <v>1</v>
      </c>
      <c r="I231" s="4">
        <v>5</v>
      </c>
      <c r="J231" s="16">
        <v>2.0257500000000004</v>
      </c>
      <c r="K231" s="4">
        <v>0</v>
      </c>
      <c r="L231" s="4">
        <v>1</v>
      </c>
      <c r="M231" s="4">
        <v>5</v>
      </c>
    </row>
    <row r="232" spans="1:13">
      <c r="A232" s="3" t="s">
        <v>447</v>
      </c>
      <c r="B232" s="16">
        <v>10.705</v>
      </c>
      <c r="C232" s="4">
        <v>1</v>
      </c>
      <c r="D232" s="4">
        <v>5</v>
      </c>
      <c r="E232" s="4">
        <v>126</v>
      </c>
      <c r="F232" s="16">
        <v>2.38</v>
      </c>
      <c r="G232" s="4">
        <v>1</v>
      </c>
      <c r="H232" s="4">
        <v>1</v>
      </c>
      <c r="I232" s="4">
        <v>16</v>
      </c>
      <c r="J232" s="16">
        <v>13.085000000000001</v>
      </c>
      <c r="K232" s="4">
        <v>2</v>
      </c>
      <c r="L232" s="4">
        <v>6</v>
      </c>
      <c r="M232" s="4">
        <v>142</v>
      </c>
    </row>
    <row r="233" spans="1:13">
      <c r="A233" s="3" t="s">
        <v>2794</v>
      </c>
      <c r="B233" s="16">
        <v>0</v>
      </c>
      <c r="C233" s="4">
        <v>0</v>
      </c>
      <c r="D233" s="4">
        <v>0</v>
      </c>
      <c r="E233" s="4">
        <v>0</v>
      </c>
      <c r="F233" s="16">
        <v>1.7225000000000001</v>
      </c>
      <c r="G233" s="4">
        <v>0</v>
      </c>
      <c r="H233" s="4">
        <v>1</v>
      </c>
      <c r="I233" s="4">
        <v>7</v>
      </c>
      <c r="J233" s="16">
        <v>1.7225000000000001</v>
      </c>
      <c r="K233" s="4">
        <v>0</v>
      </c>
      <c r="L233" s="4">
        <v>1</v>
      </c>
      <c r="M233" s="4">
        <v>7</v>
      </c>
    </row>
    <row r="234" spans="1:13">
      <c r="A234" s="3" t="s">
        <v>427</v>
      </c>
      <c r="B234" s="16">
        <v>3.7951500000000005</v>
      </c>
      <c r="C234" s="4">
        <v>0</v>
      </c>
      <c r="D234" s="4">
        <v>2</v>
      </c>
      <c r="E234" s="4">
        <v>16</v>
      </c>
      <c r="F234" s="16">
        <v>3.69</v>
      </c>
      <c r="G234" s="4">
        <v>0</v>
      </c>
      <c r="H234" s="4">
        <v>1</v>
      </c>
      <c r="I234" s="4">
        <v>28</v>
      </c>
      <c r="J234" s="16">
        <v>7.4851500000000009</v>
      </c>
      <c r="K234" s="4">
        <v>0</v>
      </c>
      <c r="L234" s="4">
        <v>3</v>
      </c>
      <c r="M234" s="4">
        <v>44</v>
      </c>
    </row>
    <row r="235" spans="1:13">
      <c r="A235" s="3" t="s">
        <v>2804</v>
      </c>
      <c r="B235" s="16">
        <v>0</v>
      </c>
      <c r="C235" s="4">
        <v>0</v>
      </c>
      <c r="D235" s="4">
        <v>0</v>
      </c>
      <c r="E235" s="4">
        <v>0</v>
      </c>
      <c r="F235" s="16">
        <v>1.6700000000000002</v>
      </c>
      <c r="G235" s="4">
        <v>0</v>
      </c>
      <c r="H235" s="4">
        <v>1</v>
      </c>
      <c r="I235" s="4">
        <v>4</v>
      </c>
      <c r="J235" s="16">
        <v>1.6700000000000002</v>
      </c>
      <c r="K235" s="4">
        <v>0</v>
      </c>
      <c r="L235" s="4">
        <v>1</v>
      </c>
      <c r="M235" s="4">
        <v>4</v>
      </c>
    </row>
    <row r="236" spans="1:13">
      <c r="A236" s="3" t="s">
        <v>493</v>
      </c>
      <c r="B236" s="16">
        <v>1.9473000000000003</v>
      </c>
      <c r="C236" s="4">
        <v>0</v>
      </c>
      <c r="D236" s="4">
        <v>1</v>
      </c>
      <c r="E236" s="4">
        <v>14</v>
      </c>
      <c r="F236" s="16">
        <v>2.0257500000000004</v>
      </c>
      <c r="G236" s="4">
        <v>0</v>
      </c>
      <c r="H236" s="4">
        <v>1</v>
      </c>
      <c r="I236" s="4">
        <v>5</v>
      </c>
      <c r="J236" s="16">
        <v>3.9730500000000006</v>
      </c>
      <c r="K236" s="4">
        <v>0</v>
      </c>
      <c r="L236" s="4">
        <v>2</v>
      </c>
      <c r="M236" s="4">
        <v>19</v>
      </c>
    </row>
    <row r="237" spans="1:13">
      <c r="A237" s="3" t="s">
        <v>2808</v>
      </c>
      <c r="B237" s="16">
        <v>0</v>
      </c>
      <c r="C237" s="4">
        <v>0</v>
      </c>
      <c r="D237" s="4">
        <v>0</v>
      </c>
      <c r="E237" s="4">
        <v>0</v>
      </c>
      <c r="F237" s="16">
        <v>1.7575000000000001</v>
      </c>
      <c r="G237" s="4">
        <v>0</v>
      </c>
      <c r="H237" s="4">
        <v>1</v>
      </c>
      <c r="I237" s="4">
        <v>9</v>
      </c>
      <c r="J237" s="16">
        <v>1.7575000000000001</v>
      </c>
      <c r="K237" s="4">
        <v>0</v>
      </c>
      <c r="L237" s="4">
        <v>1</v>
      </c>
      <c r="M237" s="4">
        <v>9</v>
      </c>
    </row>
    <row r="238" spans="1:13">
      <c r="A238" s="3" t="s">
        <v>498</v>
      </c>
      <c r="B238" s="16">
        <v>8.76</v>
      </c>
      <c r="C238" s="4">
        <v>14</v>
      </c>
      <c r="D238" s="4">
        <v>1</v>
      </c>
      <c r="E238" s="4">
        <v>-8</v>
      </c>
      <c r="F238" s="16">
        <v>8.3475000000000001</v>
      </c>
      <c r="G238" s="4">
        <v>13</v>
      </c>
      <c r="H238" s="4">
        <v>1</v>
      </c>
      <c r="I238" s="4">
        <v>-3</v>
      </c>
      <c r="J238" s="16">
        <v>17.107500000000002</v>
      </c>
      <c r="K238" s="4">
        <v>27</v>
      </c>
      <c r="L238" s="4">
        <v>2</v>
      </c>
      <c r="M238" s="4">
        <v>-11</v>
      </c>
    </row>
    <row r="239" spans="1:13">
      <c r="A239" s="3" t="s">
        <v>2820</v>
      </c>
      <c r="B239" s="16">
        <v>0</v>
      </c>
      <c r="C239" s="4">
        <v>0</v>
      </c>
      <c r="D239" s="4">
        <v>0</v>
      </c>
      <c r="E239" s="4">
        <v>0</v>
      </c>
      <c r="F239" s="16">
        <v>1.5825</v>
      </c>
      <c r="G239" s="4">
        <v>0</v>
      </c>
      <c r="H239" s="4">
        <v>1</v>
      </c>
      <c r="I239" s="4">
        <v>-1</v>
      </c>
      <c r="J239" s="16">
        <v>1.5825</v>
      </c>
      <c r="K239" s="4">
        <v>0</v>
      </c>
      <c r="L239" s="4">
        <v>1</v>
      </c>
      <c r="M239" s="4">
        <v>-1</v>
      </c>
    </row>
    <row r="240" spans="1:13">
      <c r="A240" s="3" t="s">
        <v>118</v>
      </c>
      <c r="B240" s="16">
        <v>13.482500000000002</v>
      </c>
      <c r="C240" s="4">
        <v>0</v>
      </c>
      <c r="D240" s="4">
        <v>8</v>
      </c>
      <c r="E240" s="4">
        <v>39</v>
      </c>
      <c r="F240" s="16">
        <v>1.9500000000000002</v>
      </c>
      <c r="G240" s="4">
        <v>0</v>
      </c>
      <c r="H240" s="4">
        <v>1</v>
      </c>
      <c r="I240" s="4">
        <v>20</v>
      </c>
      <c r="J240" s="16">
        <v>15.432500000000001</v>
      </c>
      <c r="K240" s="4">
        <v>0</v>
      </c>
      <c r="L240" s="4">
        <v>9</v>
      </c>
      <c r="M240" s="4">
        <v>59</v>
      </c>
    </row>
    <row r="241" spans="1:13">
      <c r="A241" s="3" t="s">
        <v>371</v>
      </c>
      <c r="B241" s="16">
        <v>1.5</v>
      </c>
      <c r="C241" s="4">
        <v>3</v>
      </c>
      <c r="D241" s="4">
        <v>0</v>
      </c>
      <c r="E241" s="4">
        <v>0</v>
      </c>
      <c r="F241" s="16">
        <v>9.6</v>
      </c>
      <c r="G241" s="4">
        <v>4</v>
      </c>
      <c r="H241" s="4">
        <v>1</v>
      </c>
      <c r="I241" s="4">
        <v>3</v>
      </c>
      <c r="J241" s="16">
        <v>11.1</v>
      </c>
      <c r="K241" s="4">
        <v>7</v>
      </c>
      <c r="L241" s="4">
        <v>1</v>
      </c>
      <c r="M241" s="4">
        <v>3</v>
      </c>
    </row>
    <row r="242" spans="1:13">
      <c r="A242" s="3" t="s">
        <v>546</v>
      </c>
      <c r="B242" s="16">
        <v>3.2</v>
      </c>
      <c r="C242" s="4">
        <v>0</v>
      </c>
      <c r="D242" s="4">
        <v>1</v>
      </c>
      <c r="E242" s="4">
        <v>5</v>
      </c>
      <c r="F242" s="16">
        <v>1.7225000000000001</v>
      </c>
      <c r="G242" s="4">
        <v>0</v>
      </c>
      <c r="H242" s="4">
        <v>1</v>
      </c>
      <c r="I242" s="4">
        <v>7</v>
      </c>
      <c r="J242" s="16">
        <v>4.9225000000000003</v>
      </c>
      <c r="K242" s="4">
        <v>0</v>
      </c>
      <c r="L242" s="4">
        <v>2</v>
      </c>
      <c r="M242" s="4">
        <v>12</v>
      </c>
    </row>
    <row r="243" spans="1:13">
      <c r="A243" s="3" t="s">
        <v>2801</v>
      </c>
      <c r="B243" s="16">
        <v>0</v>
      </c>
      <c r="C243" s="4">
        <v>0</v>
      </c>
      <c r="D243" s="4">
        <v>0</v>
      </c>
      <c r="E243" s="4">
        <v>0</v>
      </c>
      <c r="F243" s="16">
        <v>1.7225000000000001</v>
      </c>
      <c r="G243" s="4">
        <v>0</v>
      </c>
      <c r="H243" s="4">
        <v>1</v>
      </c>
      <c r="I243" s="4">
        <v>7</v>
      </c>
      <c r="J243" s="16">
        <v>1.7225000000000001</v>
      </c>
      <c r="K243" s="4">
        <v>0</v>
      </c>
      <c r="L243" s="4">
        <v>1</v>
      </c>
      <c r="M243" s="4">
        <v>7</v>
      </c>
    </row>
    <row r="244" spans="1:13">
      <c r="A244" s="3" t="s">
        <v>463</v>
      </c>
      <c r="B244" s="16">
        <v>9.0182500000000001</v>
      </c>
      <c r="C244" s="4">
        <v>0</v>
      </c>
      <c r="D244" s="4">
        <v>5</v>
      </c>
      <c r="E244" s="4">
        <v>20</v>
      </c>
      <c r="F244" s="16">
        <v>1.6700000000000002</v>
      </c>
      <c r="G244" s="4">
        <v>0</v>
      </c>
      <c r="H244" s="4">
        <v>1</v>
      </c>
      <c r="I244" s="4">
        <v>4</v>
      </c>
      <c r="J244" s="16">
        <v>10.68825</v>
      </c>
      <c r="K244" s="4">
        <v>0</v>
      </c>
      <c r="L244" s="4">
        <v>6</v>
      </c>
      <c r="M244" s="4">
        <v>24</v>
      </c>
    </row>
    <row r="245" spans="1:13">
      <c r="A245" s="3" t="s">
        <v>2785</v>
      </c>
      <c r="B245" s="16">
        <v>0</v>
      </c>
      <c r="C245" s="4">
        <v>0</v>
      </c>
      <c r="D245" s="4">
        <v>0</v>
      </c>
      <c r="E245" s="4">
        <v>0</v>
      </c>
      <c r="F245" s="16">
        <v>1.53</v>
      </c>
      <c r="G245" s="4">
        <v>0</v>
      </c>
      <c r="H245" s="4">
        <v>1</v>
      </c>
      <c r="I245" s="4">
        <v>-4</v>
      </c>
      <c r="J245" s="16">
        <v>1.53</v>
      </c>
      <c r="K245" s="4">
        <v>0</v>
      </c>
      <c r="L245" s="4">
        <v>1</v>
      </c>
      <c r="M245" s="4">
        <v>-4</v>
      </c>
    </row>
    <row r="246" spans="1:13">
      <c r="A246" s="3" t="s">
        <v>528</v>
      </c>
      <c r="B246" s="16">
        <v>8.6</v>
      </c>
      <c r="C246" s="4">
        <v>8</v>
      </c>
      <c r="D246" s="4">
        <v>1</v>
      </c>
      <c r="E246" s="4">
        <v>-3</v>
      </c>
      <c r="F246" s="16">
        <v>4.2081999999999997</v>
      </c>
      <c r="G246" s="4">
        <v>5</v>
      </c>
      <c r="H246" s="4">
        <v>1</v>
      </c>
      <c r="I246" s="4">
        <v>-4</v>
      </c>
      <c r="J246" s="16">
        <v>12.808199999999999</v>
      </c>
      <c r="K246" s="4">
        <v>13</v>
      </c>
      <c r="L246" s="4">
        <v>2</v>
      </c>
      <c r="M246" s="4">
        <v>-7</v>
      </c>
    </row>
    <row r="247" spans="1:13">
      <c r="A247" s="3" t="s">
        <v>458</v>
      </c>
      <c r="B247" s="16">
        <v>1.8391000000000002</v>
      </c>
      <c r="C247" s="4">
        <v>0</v>
      </c>
      <c r="D247" s="4">
        <v>1</v>
      </c>
      <c r="E247" s="4">
        <v>18</v>
      </c>
      <c r="F247" s="16">
        <v>1.7575000000000001</v>
      </c>
      <c r="G247" s="4">
        <v>0</v>
      </c>
      <c r="H247" s="4">
        <v>1</v>
      </c>
      <c r="I247" s="4">
        <v>9</v>
      </c>
      <c r="J247" s="16">
        <v>3.5966000000000005</v>
      </c>
      <c r="K247" s="4">
        <v>0</v>
      </c>
      <c r="L247" s="4">
        <v>2</v>
      </c>
      <c r="M247" s="4">
        <v>27</v>
      </c>
    </row>
    <row r="248" spans="1:13">
      <c r="A248" s="3" t="s">
        <v>514</v>
      </c>
      <c r="B248" s="16">
        <v>0.5</v>
      </c>
      <c r="C248" s="4">
        <v>1</v>
      </c>
      <c r="D248" s="4">
        <v>0</v>
      </c>
      <c r="E248" s="4">
        <v>0</v>
      </c>
      <c r="F248" s="16">
        <v>1.5650000000000002</v>
      </c>
      <c r="G248" s="4">
        <v>0</v>
      </c>
      <c r="H248" s="4">
        <v>1</v>
      </c>
      <c r="I248" s="4">
        <v>-2</v>
      </c>
      <c r="J248" s="16">
        <v>2.0650000000000004</v>
      </c>
      <c r="K248" s="4">
        <v>1</v>
      </c>
      <c r="L248" s="4">
        <v>1</v>
      </c>
      <c r="M248" s="4">
        <v>-2</v>
      </c>
    </row>
    <row r="249" spans="1:13">
      <c r="A249" s="3" t="s">
        <v>123</v>
      </c>
      <c r="B249" s="16">
        <v>23.113750000000003</v>
      </c>
      <c r="C249" s="4">
        <v>17</v>
      </c>
      <c r="D249" s="4">
        <v>7</v>
      </c>
      <c r="E249" s="4">
        <v>-8</v>
      </c>
      <c r="F249" s="16">
        <v>20.8825</v>
      </c>
      <c r="G249" s="4">
        <v>15</v>
      </c>
      <c r="H249" s="4">
        <v>1</v>
      </c>
      <c r="I249" s="4">
        <v>-1</v>
      </c>
      <c r="J249" s="16">
        <v>43.996250000000003</v>
      </c>
      <c r="K249" s="4">
        <v>32</v>
      </c>
      <c r="L249" s="4">
        <v>8</v>
      </c>
      <c r="M249" s="4">
        <v>-9</v>
      </c>
    </row>
    <row r="250" spans="1:13">
      <c r="A250" s="3" t="s">
        <v>46</v>
      </c>
      <c r="B250" s="16">
        <v>2.0475000000000003</v>
      </c>
      <c r="C250" s="4">
        <v>1</v>
      </c>
      <c r="D250" s="4">
        <v>1</v>
      </c>
      <c r="E250" s="4">
        <v>-3</v>
      </c>
      <c r="F250" s="16">
        <v>3.3650000000000002</v>
      </c>
      <c r="G250" s="4">
        <v>3</v>
      </c>
      <c r="H250" s="4">
        <v>1</v>
      </c>
      <c r="I250" s="4">
        <v>-2</v>
      </c>
      <c r="J250" s="16">
        <v>5.4125000000000005</v>
      </c>
      <c r="K250" s="4">
        <v>4</v>
      </c>
      <c r="L250" s="4">
        <v>2</v>
      </c>
      <c r="M250" s="4">
        <v>-5</v>
      </c>
    </row>
    <row r="251" spans="1:13">
      <c r="A251" s="3" t="s">
        <v>129</v>
      </c>
      <c r="B251" s="16">
        <v>14.412000000000001</v>
      </c>
      <c r="C251" s="4">
        <v>7</v>
      </c>
      <c r="D251" s="4">
        <v>3</v>
      </c>
      <c r="E251" s="4">
        <v>-2</v>
      </c>
      <c r="F251" s="16">
        <v>8.3350000000000009</v>
      </c>
      <c r="G251" s="4">
        <v>13</v>
      </c>
      <c r="H251" s="4">
        <v>1</v>
      </c>
      <c r="I251" s="4">
        <v>2</v>
      </c>
      <c r="J251" s="16">
        <v>22.747</v>
      </c>
      <c r="K251" s="4">
        <v>20</v>
      </c>
      <c r="L251" s="4">
        <v>4</v>
      </c>
      <c r="M251" s="4">
        <v>0</v>
      </c>
    </row>
    <row r="252" spans="1:13">
      <c r="A252" s="3" t="s">
        <v>2772</v>
      </c>
      <c r="B252" s="16">
        <v>0</v>
      </c>
      <c r="C252" s="4">
        <v>0</v>
      </c>
      <c r="D252" s="4">
        <v>0</v>
      </c>
      <c r="E252" s="4">
        <v>0</v>
      </c>
      <c r="F252" s="16">
        <v>1.7050000000000001</v>
      </c>
      <c r="G252" s="4">
        <v>0</v>
      </c>
      <c r="H252" s="4">
        <v>1</v>
      </c>
      <c r="I252" s="4">
        <v>6</v>
      </c>
      <c r="J252" s="16">
        <v>1.7050000000000001</v>
      </c>
      <c r="K252" s="4">
        <v>0</v>
      </c>
      <c r="L252" s="4">
        <v>1</v>
      </c>
      <c r="M252" s="4">
        <v>6</v>
      </c>
    </row>
    <row r="253" spans="1:13">
      <c r="A253" s="3" t="s">
        <v>481</v>
      </c>
      <c r="B253" s="16">
        <v>3.2</v>
      </c>
      <c r="C253" s="4">
        <v>0</v>
      </c>
      <c r="D253" s="4">
        <v>2</v>
      </c>
      <c r="E253" s="4">
        <v>0</v>
      </c>
      <c r="F253" s="16">
        <v>1.6</v>
      </c>
      <c r="G253" s="4">
        <v>0</v>
      </c>
      <c r="H253" s="4">
        <v>1</v>
      </c>
      <c r="I253" s="4">
        <v>0</v>
      </c>
      <c r="J253" s="16">
        <v>4.8000000000000007</v>
      </c>
      <c r="K253" s="4">
        <v>0</v>
      </c>
      <c r="L253" s="4">
        <v>3</v>
      </c>
      <c r="M253" s="4">
        <v>0</v>
      </c>
    </row>
    <row r="254" spans="1:13">
      <c r="A254" s="3" t="s">
        <v>393</v>
      </c>
      <c r="B254" s="16">
        <v>6.7304499999999994</v>
      </c>
      <c r="C254" s="4">
        <v>0</v>
      </c>
      <c r="D254" s="4">
        <v>4</v>
      </c>
      <c r="E254" s="4">
        <v>12</v>
      </c>
      <c r="F254" s="16">
        <v>1.8975</v>
      </c>
      <c r="G254" s="4">
        <v>0</v>
      </c>
      <c r="H254" s="4">
        <v>1</v>
      </c>
      <c r="I254" s="4">
        <v>17</v>
      </c>
      <c r="J254" s="16">
        <v>8.6279499999999985</v>
      </c>
      <c r="K254" s="4">
        <v>0</v>
      </c>
      <c r="L254" s="4">
        <v>5</v>
      </c>
      <c r="M254" s="4">
        <v>29</v>
      </c>
    </row>
    <row r="255" spans="1:13">
      <c r="A255" s="3" t="s">
        <v>2776</v>
      </c>
      <c r="B255" s="16">
        <v>0</v>
      </c>
      <c r="C255" s="4">
        <v>0</v>
      </c>
      <c r="D255" s="4">
        <v>0</v>
      </c>
      <c r="E255" s="4">
        <v>0</v>
      </c>
      <c r="F255" s="16">
        <v>1.9325000000000001</v>
      </c>
      <c r="G255" s="4">
        <v>0</v>
      </c>
      <c r="H255" s="4">
        <v>1</v>
      </c>
      <c r="I255" s="4">
        <v>19</v>
      </c>
      <c r="J255" s="16">
        <v>1.9325000000000001</v>
      </c>
      <c r="K255" s="4">
        <v>0</v>
      </c>
      <c r="L255" s="4">
        <v>1</v>
      </c>
      <c r="M255" s="4">
        <v>19</v>
      </c>
    </row>
    <row r="256" spans="1:13">
      <c r="A256" s="3" t="s">
        <v>114</v>
      </c>
      <c r="B256" s="16">
        <v>9.6800000000000015</v>
      </c>
      <c r="C256" s="4">
        <v>1</v>
      </c>
      <c r="D256" s="4">
        <v>5</v>
      </c>
      <c r="E256" s="4">
        <v>16</v>
      </c>
      <c r="F256" s="16">
        <v>1.5650000000000002</v>
      </c>
      <c r="G256" s="4">
        <v>0</v>
      </c>
      <c r="H256" s="4">
        <v>1</v>
      </c>
      <c r="I256" s="4">
        <v>-2</v>
      </c>
      <c r="J256" s="16">
        <v>11.245000000000001</v>
      </c>
      <c r="K256" s="4">
        <v>1</v>
      </c>
      <c r="L256" s="4">
        <v>6</v>
      </c>
      <c r="M256" s="4">
        <v>14</v>
      </c>
    </row>
    <row r="257" spans="1:13">
      <c r="A257" s="3" t="s">
        <v>154</v>
      </c>
      <c r="B257" s="16">
        <v>9.1550000000000011</v>
      </c>
      <c r="C257" s="4">
        <v>0</v>
      </c>
      <c r="D257" s="4">
        <v>5</v>
      </c>
      <c r="E257" s="4">
        <v>66</v>
      </c>
      <c r="F257" s="16">
        <v>1.6700000000000002</v>
      </c>
      <c r="G257" s="4">
        <v>0</v>
      </c>
      <c r="H257" s="4">
        <v>1</v>
      </c>
      <c r="I257" s="4">
        <v>4</v>
      </c>
      <c r="J257" s="16">
        <v>10.825000000000001</v>
      </c>
      <c r="K257" s="4">
        <v>0</v>
      </c>
      <c r="L257" s="4">
        <v>6</v>
      </c>
      <c r="M257" s="4">
        <v>70</v>
      </c>
    </row>
    <row r="258" spans="1:13">
      <c r="A258" s="3" t="s">
        <v>113</v>
      </c>
      <c r="B258" s="16">
        <v>12.6525</v>
      </c>
      <c r="C258" s="4">
        <v>0</v>
      </c>
      <c r="D258" s="4">
        <v>7</v>
      </c>
      <c r="E258" s="4">
        <v>83</v>
      </c>
      <c r="F258" s="16">
        <v>0</v>
      </c>
      <c r="G258" s="4">
        <v>0</v>
      </c>
      <c r="H258" s="4">
        <v>0</v>
      </c>
      <c r="I258" s="4">
        <v>0</v>
      </c>
      <c r="J258" s="16">
        <v>12.6525</v>
      </c>
      <c r="K258" s="4">
        <v>0</v>
      </c>
      <c r="L258" s="4">
        <v>7</v>
      </c>
      <c r="M258" s="4">
        <v>83</v>
      </c>
    </row>
    <row r="259" spans="1:13">
      <c r="A259" s="3" t="s">
        <v>2811</v>
      </c>
      <c r="B259" s="16">
        <v>0</v>
      </c>
      <c r="C259" s="4">
        <v>0</v>
      </c>
      <c r="D259" s="4">
        <v>0</v>
      </c>
      <c r="E259" s="4">
        <v>0</v>
      </c>
      <c r="F259" s="16">
        <v>0</v>
      </c>
      <c r="G259" s="4">
        <v>0</v>
      </c>
      <c r="H259" s="4">
        <v>0</v>
      </c>
      <c r="I259" s="4">
        <v>0</v>
      </c>
      <c r="J259" s="16">
        <v>0</v>
      </c>
      <c r="K259" s="4">
        <v>0</v>
      </c>
      <c r="L259" s="4">
        <v>0</v>
      </c>
      <c r="M259" s="4">
        <v>0</v>
      </c>
    </row>
    <row r="260" spans="1:13">
      <c r="A260" s="3" t="s">
        <v>2826</v>
      </c>
      <c r="B260" s="16">
        <v>0</v>
      </c>
      <c r="C260" s="4">
        <v>0</v>
      </c>
      <c r="D260" s="4">
        <v>0</v>
      </c>
      <c r="E260" s="4">
        <v>0</v>
      </c>
      <c r="F260" s="16">
        <v>0</v>
      </c>
      <c r="G260" s="4">
        <v>0</v>
      </c>
      <c r="H260" s="4">
        <v>0</v>
      </c>
      <c r="I260" s="4">
        <v>0</v>
      </c>
      <c r="J260" s="16">
        <v>0</v>
      </c>
      <c r="K260" s="4">
        <v>0</v>
      </c>
      <c r="L260" s="4">
        <v>0</v>
      </c>
      <c r="M260" s="4">
        <v>0</v>
      </c>
    </row>
    <row r="261" spans="1:13">
      <c r="A261" s="3" t="s">
        <v>532</v>
      </c>
      <c r="B261" s="16">
        <v>2.0825</v>
      </c>
      <c r="C261" s="4">
        <v>1</v>
      </c>
      <c r="D261" s="4">
        <v>1</v>
      </c>
      <c r="E261" s="4">
        <v>-1</v>
      </c>
      <c r="F261" s="16">
        <v>0</v>
      </c>
      <c r="G261" s="4">
        <v>0</v>
      </c>
      <c r="H261" s="4">
        <v>0</v>
      </c>
      <c r="I261" s="4">
        <v>0</v>
      </c>
      <c r="J261" s="16">
        <v>2.0825</v>
      </c>
      <c r="K261" s="4">
        <v>1</v>
      </c>
      <c r="L261" s="4">
        <v>1</v>
      </c>
      <c r="M261" s="4">
        <v>-1</v>
      </c>
    </row>
    <row r="262" spans="1:13">
      <c r="A262" s="3" t="s">
        <v>456</v>
      </c>
      <c r="B262" s="16">
        <v>3.2</v>
      </c>
      <c r="C262" s="4">
        <v>0</v>
      </c>
      <c r="D262" s="4">
        <v>2</v>
      </c>
      <c r="E262" s="4">
        <v>0</v>
      </c>
      <c r="F262" s="16">
        <v>4</v>
      </c>
      <c r="G262" s="4">
        <v>8</v>
      </c>
      <c r="H262" s="4">
        <v>0</v>
      </c>
      <c r="I262" s="4">
        <v>0</v>
      </c>
      <c r="J262" s="16">
        <v>7.2</v>
      </c>
      <c r="K262" s="4">
        <v>8</v>
      </c>
      <c r="L262" s="4">
        <v>2</v>
      </c>
      <c r="M262" s="4">
        <v>0</v>
      </c>
    </row>
    <row r="263" spans="1:13">
      <c r="A263" s="3" t="s">
        <v>91</v>
      </c>
      <c r="B263" s="16">
        <v>3.3225000000000002</v>
      </c>
      <c r="C263" s="4">
        <v>0</v>
      </c>
      <c r="D263" s="4">
        <v>2</v>
      </c>
      <c r="E263" s="4">
        <v>7</v>
      </c>
      <c r="F263" s="16">
        <v>0</v>
      </c>
      <c r="G263" s="4">
        <v>0</v>
      </c>
      <c r="H263" s="4">
        <v>0</v>
      </c>
      <c r="I263" s="4">
        <v>0</v>
      </c>
      <c r="J263" s="16">
        <v>3.3225000000000002</v>
      </c>
      <c r="K263" s="4">
        <v>0</v>
      </c>
      <c r="L263" s="4">
        <v>2</v>
      </c>
      <c r="M263" s="4">
        <v>7</v>
      </c>
    </row>
    <row r="264" spans="1:13">
      <c r="A264" s="3" t="s">
        <v>366</v>
      </c>
      <c r="B264" s="16">
        <v>1.8975</v>
      </c>
      <c r="C264" s="4">
        <v>0</v>
      </c>
      <c r="D264" s="4">
        <v>1</v>
      </c>
      <c r="E264" s="4">
        <v>17</v>
      </c>
      <c r="F264" s="16">
        <v>0</v>
      </c>
      <c r="G264" s="4">
        <v>0</v>
      </c>
      <c r="H264" s="4">
        <v>0</v>
      </c>
      <c r="I264" s="4">
        <v>0</v>
      </c>
      <c r="J264" s="16">
        <v>1.8975</v>
      </c>
      <c r="K264" s="4">
        <v>0</v>
      </c>
      <c r="L264" s="4">
        <v>1</v>
      </c>
      <c r="M264" s="4">
        <v>17</v>
      </c>
    </row>
    <row r="265" spans="1:13">
      <c r="A265" s="3" t="s">
        <v>392</v>
      </c>
      <c r="B265" s="16">
        <v>1</v>
      </c>
      <c r="C265" s="4">
        <v>2</v>
      </c>
      <c r="D265" s="4">
        <v>0</v>
      </c>
      <c r="E265" s="4">
        <v>0</v>
      </c>
      <c r="F265" s="16">
        <v>0.5</v>
      </c>
      <c r="G265" s="4">
        <v>1</v>
      </c>
      <c r="H265" s="4">
        <v>0</v>
      </c>
      <c r="I265" s="4">
        <v>0</v>
      </c>
      <c r="J265" s="16">
        <v>1.5</v>
      </c>
      <c r="K265" s="4">
        <v>3</v>
      </c>
      <c r="L265" s="4">
        <v>0</v>
      </c>
      <c r="M265" s="4">
        <v>0</v>
      </c>
    </row>
    <row r="266" spans="1:13">
      <c r="A266" s="3" t="s">
        <v>2803</v>
      </c>
      <c r="B266" s="16">
        <v>0</v>
      </c>
      <c r="C266" s="4">
        <v>0</v>
      </c>
      <c r="D266" s="4">
        <v>0</v>
      </c>
      <c r="E266" s="4">
        <v>0</v>
      </c>
      <c r="F266" s="16">
        <v>0</v>
      </c>
      <c r="G266" s="4">
        <v>0</v>
      </c>
      <c r="H266" s="4">
        <v>0</v>
      </c>
      <c r="I266" s="4">
        <v>0</v>
      </c>
      <c r="J266" s="16">
        <v>0</v>
      </c>
      <c r="K266" s="4">
        <v>0</v>
      </c>
      <c r="L266" s="4">
        <v>0</v>
      </c>
      <c r="M266" s="4">
        <v>0</v>
      </c>
    </row>
    <row r="267" spans="1:13">
      <c r="A267" s="3" t="s">
        <v>399</v>
      </c>
      <c r="B267" s="16">
        <v>3</v>
      </c>
      <c r="C267" s="4">
        <v>6</v>
      </c>
      <c r="D267" s="4">
        <v>0</v>
      </c>
      <c r="E267" s="4">
        <v>0</v>
      </c>
      <c r="F267" s="16">
        <v>13.600000000000001</v>
      </c>
      <c r="G267" s="4">
        <v>14</v>
      </c>
      <c r="H267" s="4">
        <v>0</v>
      </c>
      <c r="I267" s="4">
        <v>0</v>
      </c>
      <c r="J267" s="16">
        <v>16.600000000000001</v>
      </c>
      <c r="K267" s="4">
        <v>20</v>
      </c>
      <c r="L267" s="4">
        <v>0</v>
      </c>
      <c r="M267" s="4">
        <v>0</v>
      </c>
    </row>
    <row r="268" spans="1:13">
      <c r="A268" s="3" t="s">
        <v>403</v>
      </c>
      <c r="B268" s="16">
        <v>0.5</v>
      </c>
      <c r="C268" s="4">
        <v>1</v>
      </c>
      <c r="D268" s="4">
        <v>0</v>
      </c>
      <c r="E268" s="4">
        <v>0</v>
      </c>
      <c r="F268" s="16">
        <v>5.3</v>
      </c>
      <c r="G268" s="4">
        <v>5</v>
      </c>
      <c r="H268" s="4">
        <v>0</v>
      </c>
      <c r="I268" s="4">
        <v>0</v>
      </c>
      <c r="J268" s="16">
        <v>5.8</v>
      </c>
      <c r="K268" s="4">
        <v>6</v>
      </c>
      <c r="L268" s="4">
        <v>0</v>
      </c>
      <c r="M268" s="4">
        <v>0</v>
      </c>
    </row>
    <row r="269" spans="1:13">
      <c r="A269" s="3" t="s">
        <v>510</v>
      </c>
      <c r="B269" s="16">
        <v>5.6</v>
      </c>
      <c r="C269" s="4">
        <v>10</v>
      </c>
      <c r="D269" s="4">
        <v>0</v>
      </c>
      <c r="E269" s="4">
        <v>0</v>
      </c>
      <c r="F269" s="16">
        <v>5.9</v>
      </c>
      <c r="G269" s="4">
        <v>10</v>
      </c>
      <c r="H269" s="4">
        <v>0</v>
      </c>
      <c r="I269" s="4">
        <v>0</v>
      </c>
      <c r="J269" s="16">
        <v>11.5</v>
      </c>
      <c r="K269" s="4">
        <v>20</v>
      </c>
      <c r="L269" s="4">
        <v>0</v>
      </c>
      <c r="M269" s="4">
        <v>0</v>
      </c>
    </row>
    <row r="270" spans="1:13">
      <c r="A270" s="3" t="s">
        <v>2786</v>
      </c>
      <c r="B270" s="16">
        <v>0</v>
      </c>
      <c r="C270" s="4">
        <v>0</v>
      </c>
      <c r="D270" s="4">
        <v>0</v>
      </c>
      <c r="E270" s="4">
        <v>0</v>
      </c>
      <c r="F270" s="16">
        <v>0</v>
      </c>
      <c r="G270" s="4">
        <v>0</v>
      </c>
      <c r="H270" s="4">
        <v>0</v>
      </c>
      <c r="I270" s="4">
        <v>0</v>
      </c>
      <c r="J270" s="16">
        <v>0</v>
      </c>
      <c r="K270" s="4">
        <v>0</v>
      </c>
      <c r="L270" s="4">
        <v>0</v>
      </c>
      <c r="M270" s="4">
        <v>0</v>
      </c>
    </row>
    <row r="271" spans="1:13">
      <c r="A271" s="3" t="s">
        <v>495</v>
      </c>
      <c r="B271" s="16">
        <v>2.5475000000000003</v>
      </c>
      <c r="C271" s="4">
        <v>2</v>
      </c>
      <c r="D271" s="4">
        <v>1</v>
      </c>
      <c r="E271" s="4">
        <v>-3</v>
      </c>
      <c r="F271" s="16">
        <v>0</v>
      </c>
      <c r="G271" s="4">
        <v>0</v>
      </c>
      <c r="H271" s="4">
        <v>0</v>
      </c>
      <c r="I271" s="4">
        <v>0</v>
      </c>
      <c r="J271" s="16">
        <v>2.5475000000000003</v>
      </c>
      <c r="K271" s="4">
        <v>2</v>
      </c>
      <c r="L271" s="4">
        <v>1</v>
      </c>
      <c r="M271" s="4">
        <v>-3</v>
      </c>
    </row>
    <row r="272" spans="1:13">
      <c r="A272" s="3" t="s">
        <v>2802</v>
      </c>
      <c r="B272" s="16">
        <v>0</v>
      </c>
      <c r="C272" s="4">
        <v>0</v>
      </c>
      <c r="D272" s="4">
        <v>0</v>
      </c>
      <c r="E272" s="4">
        <v>0</v>
      </c>
      <c r="F272" s="16">
        <v>0</v>
      </c>
      <c r="G272" s="4">
        <v>0</v>
      </c>
      <c r="H272" s="4">
        <v>0</v>
      </c>
      <c r="I272" s="4">
        <v>0</v>
      </c>
      <c r="J272" s="16">
        <v>0</v>
      </c>
      <c r="K272" s="4">
        <v>0</v>
      </c>
      <c r="L272" s="4">
        <v>0</v>
      </c>
      <c r="M272" s="4">
        <v>0</v>
      </c>
    </row>
    <row r="273" spans="1:13">
      <c r="A273" s="3" t="s">
        <v>462</v>
      </c>
      <c r="B273" s="16">
        <v>3.9470000000000001</v>
      </c>
      <c r="C273" s="4">
        <v>2</v>
      </c>
      <c r="D273" s="4">
        <v>0</v>
      </c>
      <c r="E273" s="4">
        <v>0</v>
      </c>
      <c r="F273" s="16">
        <v>0</v>
      </c>
      <c r="G273" s="4">
        <v>0</v>
      </c>
      <c r="H273" s="4">
        <v>0</v>
      </c>
      <c r="I273" s="4">
        <v>0</v>
      </c>
      <c r="J273" s="16">
        <v>3.9470000000000001</v>
      </c>
      <c r="K273" s="4">
        <v>2</v>
      </c>
      <c r="L273" s="4">
        <v>0</v>
      </c>
      <c r="M273" s="4">
        <v>0</v>
      </c>
    </row>
    <row r="274" spans="1:13">
      <c r="A274" s="3" t="s">
        <v>2818</v>
      </c>
      <c r="B274" s="16">
        <v>0</v>
      </c>
      <c r="C274" s="4">
        <v>0</v>
      </c>
      <c r="D274" s="4">
        <v>0</v>
      </c>
      <c r="E274" s="4">
        <v>0</v>
      </c>
      <c r="F274" s="16">
        <v>1</v>
      </c>
      <c r="G274" s="4">
        <v>2</v>
      </c>
      <c r="H274" s="4">
        <v>0</v>
      </c>
      <c r="I274" s="4">
        <v>0</v>
      </c>
      <c r="J274" s="16">
        <v>1</v>
      </c>
      <c r="K274" s="4">
        <v>2</v>
      </c>
      <c r="L274" s="4">
        <v>0</v>
      </c>
      <c r="M274" s="4">
        <v>0</v>
      </c>
    </row>
    <row r="275" spans="1:13">
      <c r="A275" s="3" t="s">
        <v>533</v>
      </c>
      <c r="B275" s="16">
        <v>3.2</v>
      </c>
      <c r="C275" s="4">
        <v>2</v>
      </c>
      <c r="D275" s="4">
        <v>0</v>
      </c>
      <c r="E275" s="4">
        <v>0</v>
      </c>
      <c r="F275" s="16">
        <v>0</v>
      </c>
      <c r="G275" s="4">
        <v>0</v>
      </c>
      <c r="H275" s="4">
        <v>0</v>
      </c>
      <c r="I275" s="4">
        <v>0</v>
      </c>
      <c r="J275" s="16">
        <v>3.2</v>
      </c>
      <c r="K275" s="4">
        <v>2</v>
      </c>
      <c r="L275" s="4">
        <v>0</v>
      </c>
      <c r="M275" s="4">
        <v>0</v>
      </c>
    </row>
    <row r="276" spans="1:13">
      <c r="A276" s="3" t="s">
        <v>472</v>
      </c>
      <c r="B276" s="16">
        <v>1.1000000000000001</v>
      </c>
      <c r="C276" s="4">
        <v>1</v>
      </c>
      <c r="D276" s="4">
        <v>0</v>
      </c>
      <c r="E276" s="4">
        <v>0</v>
      </c>
      <c r="F276" s="16">
        <v>0</v>
      </c>
      <c r="G276" s="4">
        <v>0</v>
      </c>
      <c r="H276" s="4">
        <v>0</v>
      </c>
      <c r="I276" s="4">
        <v>0</v>
      </c>
      <c r="J276" s="16">
        <v>1.1000000000000001</v>
      </c>
      <c r="K276" s="4">
        <v>1</v>
      </c>
      <c r="L276" s="4">
        <v>0</v>
      </c>
      <c r="M276" s="4">
        <v>0</v>
      </c>
    </row>
    <row r="277" spans="1:13">
      <c r="A277" s="3" t="s">
        <v>477</v>
      </c>
      <c r="B277" s="16">
        <v>0.5</v>
      </c>
      <c r="C277" s="4">
        <v>1</v>
      </c>
      <c r="D277" s="4">
        <v>0</v>
      </c>
      <c r="E277" s="4">
        <v>0</v>
      </c>
      <c r="F277" s="16">
        <v>3.5</v>
      </c>
      <c r="G277" s="4">
        <v>3</v>
      </c>
      <c r="H277" s="4">
        <v>0</v>
      </c>
      <c r="I277" s="4">
        <v>0</v>
      </c>
      <c r="J277" s="16">
        <v>4</v>
      </c>
      <c r="K277" s="4">
        <v>4</v>
      </c>
      <c r="L277" s="4">
        <v>0</v>
      </c>
      <c r="M277" s="4">
        <v>0</v>
      </c>
    </row>
    <row r="278" spans="1:13">
      <c r="A278" s="3" t="s">
        <v>470</v>
      </c>
      <c r="B278" s="16">
        <v>6.75</v>
      </c>
      <c r="C278" s="4">
        <v>0</v>
      </c>
      <c r="D278" s="4">
        <v>3</v>
      </c>
      <c r="E278" s="4">
        <v>25</v>
      </c>
      <c r="F278" s="16">
        <v>0</v>
      </c>
      <c r="G278" s="4">
        <v>0</v>
      </c>
      <c r="H278" s="4">
        <v>0</v>
      </c>
      <c r="I278" s="4">
        <v>0</v>
      </c>
      <c r="J278" s="16">
        <v>6.75</v>
      </c>
      <c r="K278" s="4">
        <v>0</v>
      </c>
      <c r="L278" s="4">
        <v>3</v>
      </c>
      <c r="M278" s="4">
        <v>25</v>
      </c>
    </row>
    <row r="279" spans="1:13">
      <c r="A279" s="3" t="s">
        <v>534</v>
      </c>
      <c r="B279" s="16">
        <v>0.5</v>
      </c>
      <c r="C279" s="4">
        <v>1</v>
      </c>
      <c r="D279" s="4">
        <v>0</v>
      </c>
      <c r="E279" s="4">
        <v>0</v>
      </c>
      <c r="F279" s="16">
        <v>5</v>
      </c>
      <c r="G279" s="4">
        <v>10</v>
      </c>
      <c r="H279" s="4">
        <v>0</v>
      </c>
      <c r="I279" s="4">
        <v>0</v>
      </c>
      <c r="J279" s="16">
        <v>5.5</v>
      </c>
      <c r="K279" s="4">
        <v>11</v>
      </c>
      <c r="L279" s="4">
        <v>0</v>
      </c>
      <c r="M279" s="4">
        <v>0</v>
      </c>
    </row>
    <row r="280" spans="1:13">
      <c r="A280" s="3" t="s">
        <v>2815</v>
      </c>
      <c r="B280" s="16">
        <v>0</v>
      </c>
      <c r="C280" s="4">
        <v>0</v>
      </c>
      <c r="D280" s="4">
        <v>0</v>
      </c>
      <c r="E280" s="4">
        <v>0</v>
      </c>
      <c r="F280" s="16">
        <v>0.5</v>
      </c>
      <c r="G280" s="4">
        <v>1</v>
      </c>
      <c r="H280" s="4">
        <v>0</v>
      </c>
      <c r="I280" s="4">
        <v>0</v>
      </c>
      <c r="J280" s="16">
        <v>0.5</v>
      </c>
      <c r="K280" s="4">
        <v>1</v>
      </c>
      <c r="L280" s="4">
        <v>0</v>
      </c>
      <c r="M280" s="4">
        <v>0</v>
      </c>
    </row>
    <row r="281" spans="1:13">
      <c r="A281" s="3" t="s">
        <v>45</v>
      </c>
      <c r="B281" s="16">
        <v>7.2225000000000001</v>
      </c>
      <c r="C281" s="4">
        <v>0</v>
      </c>
      <c r="D281" s="4">
        <v>4</v>
      </c>
      <c r="E281" s="4">
        <v>47</v>
      </c>
      <c r="F281" s="16">
        <v>0</v>
      </c>
      <c r="G281" s="4">
        <v>0</v>
      </c>
      <c r="H281" s="4">
        <v>0</v>
      </c>
      <c r="I281" s="4">
        <v>0</v>
      </c>
      <c r="J281" s="16">
        <v>7.2225000000000001</v>
      </c>
      <c r="K281" s="4">
        <v>0</v>
      </c>
      <c r="L281" s="4">
        <v>4</v>
      </c>
      <c r="M281" s="4">
        <v>47</v>
      </c>
    </row>
    <row r="282" spans="1:13">
      <c r="A282" s="3" t="s">
        <v>162</v>
      </c>
      <c r="B282" s="16">
        <v>1</v>
      </c>
      <c r="C282" s="4">
        <v>2</v>
      </c>
      <c r="D282" s="4">
        <v>0</v>
      </c>
      <c r="E282" s="4">
        <v>0</v>
      </c>
      <c r="F282" s="16">
        <v>0</v>
      </c>
      <c r="G282" s="4">
        <v>0</v>
      </c>
      <c r="H282" s="4">
        <v>0</v>
      </c>
      <c r="I282" s="4">
        <v>0</v>
      </c>
      <c r="J282" s="16">
        <v>1</v>
      </c>
      <c r="K282" s="4">
        <v>2</v>
      </c>
      <c r="L282" s="4">
        <v>0</v>
      </c>
      <c r="M282" s="4">
        <v>0</v>
      </c>
    </row>
    <row r="283" spans="1:13">
      <c r="A283" s="3" t="s">
        <v>471</v>
      </c>
      <c r="B283" s="16">
        <v>3.4800000000000004</v>
      </c>
      <c r="C283" s="4">
        <v>0</v>
      </c>
      <c r="D283" s="4">
        <v>2</v>
      </c>
      <c r="E283" s="4">
        <v>16</v>
      </c>
      <c r="F283" s="16">
        <v>0</v>
      </c>
      <c r="G283" s="4">
        <v>0</v>
      </c>
      <c r="H283" s="4">
        <v>0</v>
      </c>
      <c r="I283" s="4">
        <v>0</v>
      </c>
      <c r="J283" s="16">
        <v>3.4800000000000004</v>
      </c>
      <c r="K283" s="4">
        <v>0</v>
      </c>
      <c r="L283" s="4">
        <v>2</v>
      </c>
      <c r="M283" s="4">
        <v>16</v>
      </c>
    </row>
    <row r="284" spans="1:13">
      <c r="A284" s="3" t="s">
        <v>2782</v>
      </c>
      <c r="B284" s="16">
        <v>0</v>
      </c>
      <c r="C284" s="4">
        <v>0</v>
      </c>
      <c r="D284" s="4">
        <v>0</v>
      </c>
      <c r="E284" s="4">
        <v>0</v>
      </c>
      <c r="F284" s="16">
        <v>0</v>
      </c>
      <c r="G284" s="4">
        <v>0</v>
      </c>
      <c r="H284" s="4">
        <v>0</v>
      </c>
      <c r="I284" s="4">
        <v>0</v>
      </c>
      <c r="J284" s="16">
        <v>0</v>
      </c>
      <c r="K284" s="4">
        <v>0</v>
      </c>
      <c r="L284" s="4">
        <v>0</v>
      </c>
      <c r="M284" s="4">
        <v>0</v>
      </c>
    </row>
    <row r="285" spans="1:13">
      <c r="A285" s="3" t="s">
        <v>491</v>
      </c>
      <c r="B285" s="16">
        <v>0.5</v>
      </c>
      <c r="C285" s="4">
        <v>1</v>
      </c>
      <c r="D285" s="4">
        <v>0</v>
      </c>
      <c r="E285" s="4">
        <v>0</v>
      </c>
      <c r="F285" s="16">
        <v>0</v>
      </c>
      <c r="G285" s="4">
        <v>0</v>
      </c>
      <c r="H285" s="4">
        <v>0</v>
      </c>
      <c r="I285" s="4">
        <v>0</v>
      </c>
      <c r="J285" s="16">
        <v>0.5</v>
      </c>
      <c r="K285" s="4">
        <v>1</v>
      </c>
      <c r="L285" s="4">
        <v>0</v>
      </c>
      <c r="M285" s="4">
        <v>0</v>
      </c>
    </row>
    <row r="286" spans="1:13">
      <c r="A286" s="3" t="s">
        <v>70</v>
      </c>
      <c r="B286" s="16">
        <v>2.0475000000000003</v>
      </c>
      <c r="C286" s="4">
        <v>1</v>
      </c>
      <c r="D286" s="4">
        <v>1</v>
      </c>
      <c r="E286" s="4">
        <v>-3</v>
      </c>
      <c r="F286" s="16">
        <v>0</v>
      </c>
      <c r="G286" s="4">
        <v>0</v>
      </c>
      <c r="H286" s="4">
        <v>0</v>
      </c>
      <c r="I286" s="4">
        <v>0</v>
      </c>
      <c r="J286" s="16">
        <v>2.0475000000000003</v>
      </c>
      <c r="K286" s="4">
        <v>1</v>
      </c>
      <c r="L286" s="4">
        <v>1</v>
      </c>
      <c r="M286" s="4">
        <v>-3</v>
      </c>
    </row>
    <row r="287" spans="1:13">
      <c r="A287" s="3" t="s">
        <v>445</v>
      </c>
      <c r="B287" s="16">
        <v>1.6700000000000002</v>
      </c>
      <c r="C287" s="4">
        <v>0</v>
      </c>
      <c r="D287" s="4">
        <v>1</v>
      </c>
      <c r="E287" s="4">
        <v>4</v>
      </c>
      <c r="F287" s="16">
        <v>0</v>
      </c>
      <c r="G287" s="4">
        <v>0</v>
      </c>
      <c r="H287" s="4">
        <v>0</v>
      </c>
      <c r="I287" s="4">
        <v>0</v>
      </c>
      <c r="J287" s="16">
        <v>1.6700000000000002</v>
      </c>
      <c r="K287" s="4">
        <v>0</v>
      </c>
      <c r="L287" s="4">
        <v>1</v>
      </c>
      <c r="M287" s="4">
        <v>4</v>
      </c>
    </row>
    <row r="288" spans="1:13">
      <c r="A288" s="3" t="s">
        <v>486</v>
      </c>
      <c r="B288" s="16">
        <v>1</v>
      </c>
      <c r="C288" s="4">
        <v>2</v>
      </c>
      <c r="D288" s="4">
        <v>0</v>
      </c>
      <c r="E288" s="4">
        <v>0</v>
      </c>
      <c r="F288" s="16">
        <v>0</v>
      </c>
      <c r="G288" s="4">
        <v>0</v>
      </c>
      <c r="H288" s="4">
        <v>0</v>
      </c>
      <c r="I288" s="4">
        <v>0</v>
      </c>
      <c r="J288" s="16">
        <v>1</v>
      </c>
      <c r="K288" s="4">
        <v>2</v>
      </c>
      <c r="L288" s="4">
        <v>0</v>
      </c>
      <c r="M288" s="4">
        <v>0</v>
      </c>
    </row>
    <row r="289" spans="1:13">
      <c r="A289" s="3" t="s">
        <v>451</v>
      </c>
      <c r="B289" s="16">
        <v>0.5</v>
      </c>
      <c r="C289" s="4">
        <v>1</v>
      </c>
      <c r="D289" s="4">
        <v>0</v>
      </c>
      <c r="E289" s="4">
        <v>0</v>
      </c>
      <c r="F289" s="16">
        <v>0</v>
      </c>
      <c r="G289" s="4">
        <v>0</v>
      </c>
      <c r="H289" s="4">
        <v>0</v>
      </c>
      <c r="I289" s="4">
        <v>0</v>
      </c>
      <c r="J289" s="16">
        <v>0.5</v>
      </c>
      <c r="K289" s="4">
        <v>1</v>
      </c>
      <c r="L289" s="4">
        <v>0</v>
      </c>
      <c r="M289" s="4">
        <v>0</v>
      </c>
    </row>
    <row r="290" spans="1:13">
      <c r="A290" s="3" t="s">
        <v>468</v>
      </c>
      <c r="B290" s="16">
        <v>2.7050000000000001</v>
      </c>
      <c r="C290" s="4">
        <v>2</v>
      </c>
      <c r="D290" s="4">
        <v>1</v>
      </c>
      <c r="E290" s="4">
        <v>6</v>
      </c>
      <c r="F290" s="16">
        <v>0</v>
      </c>
      <c r="G290" s="4">
        <v>0</v>
      </c>
      <c r="H290" s="4">
        <v>0</v>
      </c>
      <c r="I290" s="4">
        <v>0</v>
      </c>
      <c r="J290" s="16">
        <v>2.7050000000000001</v>
      </c>
      <c r="K290" s="4">
        <v>2</v>
      </c>
      <c r="L290" s="4">
        <v>1</v>
      </c>
      <c r="M290" s="4">
        <v>6</v>
      </c>
    </row>
    <row r="291" spans="1:13">
      <c r="A291" s="3" t="s">
        <v>537</v>
      </c>
      <c r="B291" s="16">
        <v>1</v>
      </c>
      <c r="C291" s="4">
        <v>2</v>
      </c>
      <c r="D291" s="4">
        <v>0</v>
      </c>
      <c r="E291" s="4">
        <v>0</v>
      </c>
      <c r="F291" s="16">
        <v>0</v>
      </c>
      <c r="G291" s="4">
        <v>0</v>
      </c>
      <c r="H291" s="4">
        <v>0</v>
      </c>
      <c r="I291" s="4">
        <v>0</v>
      </c>
      <c r="J291" s="16">
        <v>1</v>
      </c>
      <c r="K291" s="4">
        <v>2</v>
      </c>
      <c r="L291" s="4">
        <v>0</v>
      </c>
      <c r="M291" s="4">
        <v>0</v>
      </c>
    </row>
    <row r="292" spans="1:13">
      <c r="A292" s="3" t="s">
        <v>2814</v>
      </c>
      <c r="B292" s="16">
        <v>0</v>
      </c>
      <c r="C292" s="4">
        <v>0</v>
      </c>
      <c r="D292" s="4">
        <v>0</v>
      </c>
      <c r="E292" s="4">
        <v>0</v>
      </c>
      <c r="F292" s="16">
        <v>0.5</v>
      </c>
      <c r="G292" s="4">
        <v>1</v>
      </c>
      <c r="H292" s="4">
        <v>0</v>
      </c>
      <c r="I292" s="4">
        <v>0</v>
      </c>
      <c r="J292" s="16">
        <v>0.5</v>
      </c>
      <c r="K292" s="4">
        <v>1</v>
      </c>
      <c r="L292" s="4">
        <v>0</v>
      </c>
      <c r="M292" s="4">
        <v>0</v>
      </c>
    </row>
    <row r="293" spans="1:13">
      <c r="A293" s="3" t="s">
        <v>538</v>
      </c>
      <c r="B293" s="16">
        <v>4.5</v>
      </c>
      <c r="C293" s="4">
        <v>9</v>
      </c>
      <c r="D293" s="4">
        <v>0</v>
      </c>
      <c r="E293" s="4">
        <v>0</v>
      </c>
      <c r="F293" s="16">
        <v>2.5</v>
      </c>
      <c r="G293" s="4">
        <v>5</v>
      </c>
      <c r="H293" s="4">
        <v>0</v>
      </c>
      <c r="I293" s="4">
        <v>0</v>
      </c>
      <c r="J293" s="16">
        <v>7</v>
      </c>
      <c r="K293" s="4">
        <v>14</v>
      </c>
      <c r="L293" s="4">
        <v>0</v>
      </c>
      <c r="M293" s="4">
        <v>0</v>
      </c>
    </row>
    <row r="294" spans="1:13">
      <c r="A294" s="3" t="s">
        <v>2822</v>
      </c>
      <c r="B294" s="16">
        <v>0</v>
      </c>
      <c r="C294" s="4">
        <v>0</v>
      </c>
      <c r="D294" s="4">
        <v>0</v>
      </c>
      <c r="E294" s="4">
        <v>0</v>
      </c>
      <c r="F294" s="16">
        <v>0</v>
      </c>
      <c r="G294" s="4">
        <v>0</v>
      </c>
      <c r="H294" s="4">
        <v>0</v>
      </c>
      <c r="I294" s="4">
        <v>0</v>
      </c>
      <c r="J294" s="16">
        <v>0</v>
      </c>
      <c r="K294" s="4">
        <v>0</v>
      </c>
      <c r="L294" s="4">
        <v>0</v>
      </c>
      <c r="M294" s="4">
        <v>0</v>
      </c>
    </row>
    <row r="295" spans="1:13">
      <c r="A295" s="3" t="s">
        <v>512</v>
      </c>
      <c r="B295" s="16">
        <v>2</v>
      </c>
      <c r="C295" s="4">
        <v>4</v>
      </c>
      <c r="D295" s="4">
        <v>0</v>
      </c>
      <c r="E295" s="4">
        <v>0</v>
      </c>
      <c r="F295" s="16">
        <v>0</v>
      </c>
      <c r="G295" s="4">
        <v>0</v>
      </c>
      <c r="H295" s="4">
        <v>0</v>
      </c>
      <c r="I295" s="4">
        <v>0</v>
      </c>
      <c r="J295" s="16">
        <v>2</v>
      </c>
      <c r="K295" s="4">
        <v>4</v>
      </c>
      <c r="L295" s="4">
        <v>0</v>
      </c>
      <c r="M295" s="4">
        <v>0</v>
      </c>
    </row>
    <row r="296" spans="1:13">
      <c r="A296" s="3" t="s">
        <v>2781</v>
      </c>
      <c r="B296" s="16">
        <v>0</v>
      </c>
      <c r="C296" s="4">
        <v>0</v>
      </c>
      <c r="D296" s="4">
        <v>0</v>
      </c>
      <c r="E296" s="4">
        <v>0</v>
      </c>
      <c r="F296" s="16">
        <v>0.5</v>
      </c>
      <c r="G296" s="4">
        <v>1</v>
      </c>
      <c r="H296" s="4">
        <v>0</v>
      </c>
      <c r="I296" s="4">
        <v>0</v>
      </c>
      <c r="J296" s="16">
        <v>0.5</v>
      </c>
      <c r="K296" s="4">
        <v>1</v>
      </c>
      <c r="L296" s="4">
        <v>0</v>
      </c>
      <c r="M296" s="4">
        <v>0</v>
      </c>
    </row>
    <row r="297" spans="1:13">
      <c r="A297" s="3" t="s">
        <v>107</v>
      </c>
      <c r="B297" s="16">
        <v>3.5585000000000004</v>
      </c>
      <c r="C297" s="4">
        <v>0</v>
      </c>
      <c r="D297" s="4">
        <v>2</v>
      </c>
      <c r="E297" s="4">
        <v>12</v>
      </c>
      <c r="F297" s="16">
        <v>0</v>
      </c>
      <c r="G297" s="4">
        <v>0</v>
      </c>
      <c r="H297" s="4">
        <v>0</v>
      </c>
      <c r="I297" s="4">
        <v>0</v>
      </c>
      <c r="J297" s="16">
        <v>3.5585000000000004</v>
      </c>
      <c r="K297" s="4">
        <v>0</v>
      </c>
      <c r="L297" s="4">
        <v>2</v>
      </c>
      <c r="M297" s="4">
        <v>12</v>
      </c>
    </row>
    <row r="298" spans="1:13">
      <c r="A298" s="3" t="s">
        <v>96</v>
      </c>
      <c r="B298" s="16">
        <v>11.0025</v>
      </c>
      <c r="C298" s="4">
        <v>0</v>
      </c>
      <c r="D298" s="4">
        <v>5</v>
      </c>
      <c r="E298" s="4">
        <v>66</v>
      </c>
      <c r="F298" s="16">
        <v>0</v>
      </c>
      <c r="G298" s="4">
        <v>0</v>
      </c>
      <c r="H298" s="4">
        <v>0</v>
      </c>
      <c r="I298" s="4">
        <v>0</v>
      </c>
      <c r="J298" s="16">
        <v>11.0025</v>
      </c>
      <c r="K298" s="4">
        <v>0</v>
      </c>
      <c r="L298" s="4">
        <v>5</v>
      </c>
      <c r="M298" s="4">
        <v>66</v>
      </c>
    </row>
    <row r="299" spans="1:13">
      <c r="A299" s="3" t="s">
        <v>389</v>
      </c>
      <c r="B299" s="16">
        <v>1.8</v>
      </c>
      <c r="C299" s="4">
        <v>1</v>
      </c>
      <c r="D299" s="4">
        <v>0</v>
      </c>
      <c r="E299" s="4">
        <v>0</v>
      </c>
      <c r="F299" s="16">
        <v>3.8</v>
      </c>
      <c r="G299" s="4">
        <v>6</v>
      </c>
      <c r="H299" s="4">
        <v>0</v>
      </c>
      <c r="I299" s="4">
        <v>0</v>
      </c>
      <c r="J299" s="16">
        <v>5.6</v>
      </c>
      <c r="K299" s="4">
        <v>7</v>
      </c>
      <c r="L299" s="4">
        <v>0</v>
      </c>
      <c r="M299" s="4">
        <v>0</v>
      </c>
    </row>
    <row r="300" spans="1:13">
      <c r="A300" s="3" t="s">
        <v>381</v>
      </c>
      <c r="B300" s="16">
        <v>4</v>
      </c>
      <c r="C300" s="4">
        <v>4</v>
      </c>
      <c r="D300" s="4">
        <v>0</v>
      </c>
      <c r="E300" s="4">
        <v>0</v>
      </c>
      <c r="F300" s="16">
        <v>1</v>
      </c>
      <c r="G300" s="4">
        <v>2</v>
      </c>
      <c r="H300" s="4">
        <v>0</v>
      </c>
      <c r="I300" s="4">
        <v>0</v>
      </c>
      <c r="J300" s="16">
        <v>5</v>
      </c>
      <c r="K300" s="4">
        <v>6</v>
      </c>
      <c r="L300" s="4">
        <v>0</v>
      </c>
      <c r="M300" s="4">
        <v>0</v>
      </c>
    </row>
    <row r="301" spans="1:13">
      <c r="A301" s="3" t="s">
        <v>513</v>
      </c>
      <c r="B301" s="16">
        <v>3.2</v>
      </c>
      <c r="C301" s="4">
        <v>5</v>
      </c>
      <c r="D301" s="4">
        <v>0</v>
      </c>
      <c r="E301" s="4">
        <v>0</v>
      </c>
      <c r="F301" s="16">
        <v>2.5</v>
      </c>
      <c r="G301" s="4">
        <v>5</v>
      </c>
      <c r="H301" s="4">
        <v>0</v>
      </c>
      <c r="I301" s="4">
        <v>0</v>
      </c>
      <c r="J301" s="16">
        <v>5.7</v>
      </c>
      <c r="K301" s="4">
        <v>10</v>
      </c>
      <c r="L301" s="4">
        <v>0</v>
      </c>
      <c r="M301" s="4">
        <v>0</v>
      </c>
    </row>
    <row r="302" spans="1:13">
      <c r="A302" s="3" t="s">
        <v>2809</v>
      </c>
      <c r="B302" s="16">
        <v>0</v>
      </c>
      <c r="C302" s="4">
        <v>0</v>
      </c>
      <c r="D302" s="4">
        <v>0</v>
      </c>
      <c r="E302" s="4">
        <v>0</v>
      </c>
      <c r="F302" s="16">
        <v>6.5</v>
      </c>
      <c r="G302" s="4">
        <v>13</v>
      </c>
      <c r="H302" s="4">
        <v>0</v>
      </c>
      <c r="I302" s="4">
        <v>0</v>
      </c>
      <c r="J302" s="16">
        <v>6.5</v>
      </c>
      <c r="K302" s="4">
        <v>13</v>
      </c>
      <c r="L302" s="4">
        <v>0</v>
      </c>
      <c r="M302" s="4">
        <v>0</v>
      </c>
    </row>
    <row r="303" spans="1:13">
      <c r="A303" s="3" t="s">
        <v>172</v>
      </c>
      <c r="B303" s="16">
        <v>3</v>
      </c>
      <c r="C303" s="4">
        <v>2</v>
      </c>
      <c r="D303" s="4">
        <v>0</v>
      </c>
      <c r="E303" s="4">
        <v>0</v>
      </c>
      <c r="F303" s="16">
        <v>0.5</v>
      </c>
      <c r="G303" s="4">
        <v>1</v>
      </c>
      <c r="H303" s="4">
        <v>0</v>
      </c>
      <c r="I303" s="4">
        <v>0</v>
      </c>
      <c r="J303" s="16">
        <v>3.5</v>
      </c>
      <c r="K303" s="4">
        <v>3</v>
      </c>
      <c r="L303" s="4">
        <v>0</v>
      </c>
      <c r="M303" s="4">
        <v>0</v>
      </c>
    </row>
    <row r="304" spans="1:13">
      <c r="A304" s="3" t="s">
        <v>49</v>
      </c>
      <c r="B304" s="16">
        <v>10.124350000000002</v>
      </c>
      <c r="C304" s="4">
        <v>0</v>
      </c>
      <c r="D304" s="4">
        <v>6</v>
      </c>
      <c r="E304" s="4">
        <v>31</v>
      </c>
      <c r="F304" s="16">
        <v>0</v>
      </c>
      <c r="G304" s="4">
        <v>0</v>
      </c>
      <c r="H304" s="4">
        <v>0</v>
      </c>
      <c r="I304" s="4">
        <v>0</v>
      </c>
      <c r="J304" s="16">
        <v>10.124350000000002</v>
      </c>
      <c r="K304" s="4">
        <v>0</v>
      </c>
      <c r="L304" s="4">
        <v>6</v>
      </c>
      <c r="M304" s="4">
        <v>31</v>
      </c>
    </row>
    <row r="305" spans="1:13">
      <c r="A305" s="3" t="s">
        <v>40</v>
      </c>
      <c r="B305" s="16">
        <v>6.6974999999999998</v>
      </c>
      <c r="C305" s="4">
        <v>0</v>
      </c>
      <c r="D305" s="4">
        <v>4</v>
      </c>
      <c r="E305" s="4">
        <v>17</v>
      </c>
      <c r="F305" s="16">
        <v>0</v>
      </c>
      <c r="G305" s="4">
        <v>0</v>
      </c>
      <c r="H305" s="4">
        <v>0</v>
      </c>
      <c r="I305" s="4">
        <v>0</v>
      </c>
      <c r="J305" s="16">
        <v>6.6974999999999998</v>
      </c>
      <c r="K305" s="4">
        <v>0</v>
      </c>
      <c r="L305" s="4">
        <v>4</v>
      </c>
      <c r="M305" s="4">
        <v>17</v>
      </c>
    </row>
    <row r="306" spans="1:13">
      <c r="A306" s="3" t="s">
        <v>454</v>
      </c>
      <c r="B306" s="16">
        <v>3.4275000000000002</v>
      </c>
      <c r="C306" s="4">
        <v>0</v>
      </c>
      <c r="D306" s="4">
        <v>2</v>
      </c>
      <c r="E306" s="4">
        <v>13</v>
      </c>
      <c r="F306" s="16">
        <v>0</v>
      </c>
      <c r="G306" s="4">
        <v>0</v>
      </c>
      <c r="H306" s="4">
        <v>0</v>
      </c>
      <c r="I306" s="4">
        <v>0</v>
      </c>
      <c r="J306" s="16">
        <v>3.4275000000000002</v>
      </c>
      <c r="K306" s="4">
        <v>0</v>
      </c>
      <c r="L306" s="4">
        <v>2</v>
      </c>
      <c r="M306" s="4">
        <v>13</v>
      </c>
    </row>
    <row r="307" spans="1:13">
      <c r="A307" s="3" t="s">
        <v>54</v>
      </c>
      <c r="B307" s="16">
        <v>12.7475</v>
      </c>
      <c r="C307" s="4">
        <v>16</v>
      </c>
      <c r="D307" s="4">
        <v>3</v>
      </c>
      <c r="E307" s="4">
        <v>-3</v>
      </c>
      <c r="F307" s="16">
        <v>12.2</v>
      </c>
      <c r="G307" s="4">
        <v>13</v>
      </c>
      <c r="H307" s="4">
        <v>0</v>
      </c>
      <c r="I307" s="4">
        <v>0</v>
      </c>
      <c r="J307" s="16">
        <v>24.947499999999998</v>
      </c>
      <c r="K307" s="4">
        <v>29</v>
      </c>
      <c r="L307" s="4">
        <v>3</v>
      </c>
      <c r="M307" s="4">
        <v>-3</v>
      </c>
    </row>
    <row r="308" spans="1:13">
      <c r="A308" s="3" t="s">
        <v>2821</v>
      </c>
      <c r="B308" s="16">
        <v>0</v>
      </c>
      <c r="C308" s="4">
        <v>0</v>
      </c>
      <c r="D308" s="4">
        <v>0</v>
      </c>
      <c r="E308" s="4">
        <v>0</v>
      </c>
      <c r="F308" s="16">
        <v>0.5</v>
      </c>
      <c r="G308" s="4">
        <v>1</v>
      </c>
      <c r="H308" s="4">
        <v>0</v>
      </c>
      <c r="I308" s="4">
        <v>0</v>
      </c>
      <c r="J308" s="16">
        <v>0.5</v>
      </c>
      <c r="K308" s="4">
        <v>1</v>
      </c>
      <c r="L308" s="4">
        <v>0</v>
      </c>
      <c r="M308" s="4">
        <v>0</v>
      </c>
    </row>
    <row r="309" spans="1:13">
      <c r="A309" s="3" t="s">
        <v>369</v>
      </c>
      <c r="B309" s="16">
        <v>7.307500000000001</v>
      </c>
      <c r="C309" s="4">
        <v>4</v>
      </c>
      <c r="D309" s="4">
        <v>3</v>
      </c>
      <c r="E309" s="4">
        <v>29</v>
      </c>
      <c r="F309" s="16">
        <v>8</v>
      </c>
      <c r="G309" s="4">
        <v>12</v>
      </c>
      <c r="H309" s="4">
        <v>0</v>
      </c>
      <c r="I309" s="4">
        <v>0</v>
      </c>
      <c r="J309" s="16">
        <v>15.307500000000001</v>
      </c>
      <c r="K309" s="4">
        <v>16</v>
      </c>
      <c r="L309" s="4">
        <v>3</v>
      </c>
      <c r="M309" s="4">
        <v>29</v>
      </c>
    </row>
    <row r="310" spans="1:13">
      <c r="A310" s="3" t="s">
        <v>424</v>
      </c>
      <c r="B310" s="16">
        <v>1.1000000000000001</v>
      </c>
      <c r="C310" s="4">
        <v>2</v>
      </c>
      <c r="D310" s="4">
        <v>0</v>
      </c>
      <c r="E310" s="4">
        <v>0</v>
      </c>
      <c r="F310" s="16">
        <v>0</v>
      </c>
      <c r="G310" s="4">
        <v>0</v>
      </c>
      <c r="H310" s="4">
        <v>0</v>
      </c>
      <c r="I310" s="4">
        <v>0</v>
      </c>
      <c r="J310" s="16">
        <v>1.1000000000000001</v>
      </c>
      <c r="K310" s="4">
        <v>2</v>
      </c>
      <c r="L310" s="4">
        <v>0</v>
      </c>
      <c r="M310" s="4">
        <v>0</v>
      </c>
    </row>
    <row r="311" spans="1:13">
      <c r="A311" s="3" t="s">
        <v>483</v>
      </c>
      <c r="B311" s="16">
        <v>1.6175000000000002</v>
      </c>
      <c r="C311" s="4">
        <v>0</v>
      </c>
      <c r="D311" s="4">
        <v>1</v>
      </c>
      <c r="E311" s="4">
        <v>1</v>
      </c>
      <c r="F311" s="16">
        <v>0</v>
      </c>
      <c r="G311" s="4">
        <v>0</v>
      </c>
      <c r="H311" s="4">
        <v>0</v>
      </c>
      <c r="I311" s="4">
        <v>0</v>
      </c>
      <c r="J311" s="16">
        <v>1.6175000000000002</v>
      </c>
      <c r="K311" s="4">
        <v>0</v>
      </c>
      <c r="L311" s="4">
        <v>1</v>
      </c>
      <c r="M311" s="4">
        <v>1</v>
      </c>
    </row>
    <row r="312" spans="1:13">
      <c r="A312" s="3" t="s">
        <v>378</v>
      </c>
      <c r="B312" s="16">
        <v>5.9157000000000002</v>
      </c>
      <c r="C312" s="4">
        <v>0</v>
      </c>
      <c r="D312" s="4">
        <v>3</v>
      </c>
      <c r="E312" s="4">
        <v>30</v>
      </c>
      <c r="F312" s="16">
        <v>0</v>
      </c>
      <c r="G312" s="4">
        <v>0</v>
      </c>
      <c r="H312" s="4">
        <v>0</v>
      </c>
      <c r="I312" s="4">
        <v>0</v>
      </c>
      <c r="J312" s="16">
        <v>5.9157000000000002</v>
      </c>
      <c r="K312" s="4">
        <v>0</v>
      </c>
      <c r="L312" s="4">
        <v>3</v>
      </c>
      <c r="M312" s="4">
        <v>30</v>
      </c>
    </row>
    <row r="313" spans="1:13">
      <c r="A313" s="3" t="s">
        <v>426</v>
      </c>
      <c r="B313" s="16">
        <v>7.8919999999999995</v>
      </c>
      <c r="C313" s="4">
        <v>11</v>
      </c>
      <c r="D313" s="4">
        <v>1</v>
      </c>
      <c r="E313" s="4">
        <v>0</v>
      </c>
      <c r="F313" s="16">
        <v>1.5</v>
      </c>
      <c r="G313" s="4">
        <v>3</v>
      </c>
      <c r="H313" s="4">
        <v>0</v>
      </c>
      <c r="I313" s="4">
        <v>0</v>
      </c>
      <c r="J313" s="16">
        <v>9.3919999999999995</v>
      </c>
      <c r="K313" s="4">
        <v>14</v>
      </c>
      <c r="L313" s="4">
        <v>1</v>
      </c>
      <c r="M313" s="4">
        <v>0</v>
      </c>
    </row>
    <row r="314" spans="1:13">
      <c r="A314" s="3" t="s">
        <v>147</v>
      </c>
      <c r="B314" s="16">
        <v>5.29</v>
      </c>
      <c r="C314" s="4">
        <v>0</v>
      </c>
      <c r="D314" s="4">
        <v>3</v>
      </c>
      <c r="E314" s="4">
        <v>28</v>
      </c>
      <c r="F314" s="16">
        <v>0</v>
      </c>
      <c r="G314" s="4">
        <v>0</v>
      </c>
      <c r="H314" s="4">
        <v>0</v>
      </c>
      <c r="I314" s="4">
        <v>0</v>
      </c>
      <c r="J314" s="16">
        <v>5.29</v>
      </c>
      <c r="K314" s="4">
        <v>0</v>
      </c>
      <c r="L314" s="4">
        <v>3</v>
      </c>
      <c r="M314" s="4">
        <v>28</v>
      </c>
    </row>
    <row r="315" spans="1:13">
      <c r="A315" s="3" t="s">
        <v>109</v>
      </c>
      <c r="B315" s="16">
        <v>1.1000000000000001</v>
      </c>
      <c r="C315" s="4">
        <v>1</v>
      </c>
      <c r="D315" s="4">
        <v>0</v>
      </c>
      <c r="E315" s="4">
        <v>0</v>
      </c>
      <c r="F315" s="16">
        <v>1</v>
      </c>
      <c r="G315" s="4">
        <v>2</v>
      </c>
      <c r="H315" s="4">
        <v>0</v>
      </c>
      <c r="I315" s="4">
        <v>0</v>
      </c>
      <c r="J315" s="16">
        <v>2.1</v>
      </c>
      <c r="K315" s="4">
        <v>3</v>
      </c>
      <c r="L315" s="4">
        <v>0</v>
      </c>
      <c r="M315" s="4">
        <v>0</v>
      </c>
    </row>
    <row r="316" spans="1:13">
      <c r="A316" s="3" t="s">
        <v>84</v>
      </c>
      <c r="B316" s="16">
        <v>3.5</v>
      </c>
      <c r="C316" s="4">
        <v>0</v>
      </c>
      <c r="D316" s="4">
        <v>1</v>
      </c>
      <c r="E316" s="4">
        <v>3</v>
      </c>
      <c r="F316" s="16">
        <v>0</v>
      </c>
      <c r="G316" s="4">
        <v>0</v>
      </c>
      <c r="H316" s="4">
        <v>0</v>
      </c>
      <c r="I316" s="4">
        <v>0</v>
      </c>
      <c r="J316" s="16">
        <v>3.5</v>
      </c>
      <c r="K316" s="4">
        <v>0</v>
      </c>
      <c r="L316" s="4">
        <v>1</v>
      </c>
      <c r="M316" s="4">
        <v>3</v>
      </c>
    </row>
    <row r="317" spans="1:13">
      <c r="A317" s="3" t="s">
        <v>139</v>
      </c>
      <c r="B317" s="16">
        <v>12.002650000000001</v>
      </c>
      <c r="C317" s="4">
        <v>0</v>
      </c>
      <c r="D317" s="4">
        <v>7</v>
      </c>
      <c r="E317" s="4">
        <v>42</v>
      </c>
      <c r="F317" s="16">
        <v>0</v>
      </c>
      <c r="G317" s="4">
        <v>0</v>
      </c>
      <c r="H317" s="4">
        <v>0</v>
      </c>
      <c r="I317" s="4">
        <v>0</v>
      </c>
      <c r="J317" s="16">
        <v>12.002650000000001</v>
      </c>
      <c r="K317" s="4">
        <v>0</v>
      </c>
      <c r="L317" s="4">
        <v>7</v>
      </c>
      <c r="M317" s="4">
        <v>42</v>
      </c>
    </row>
    <row r="318" spans="1:13">
      <c r="A318" s="3" t="s">
        <v>368</v>
      </c>
      <c r="B318" s="16">
        <v>3.76</v>
      </c>
      <c r="C318" s="4">
        <v>0</v>
      </c>
      <c r="D318" s="4">
        <v>2</v>
      </c>
      <c r="E318" s="4">
        <v>32</v>
      </c>
      <c r="F318" s="16">
        <v>0</v>
      </c>
      <c r="G318" s="4">
        <v>0</v>
      </c>
      <c r="H318" s="4">
        <v>0</v>
      </c>
      <c r="I318" s="4">
        <v>0</v>
      </c>
      <c r="J318" s="16">
        <v>3.76</v>
      </c>
      <c r="K318" s="4">
        <v>0</v>
      </c>
      <c r="L318" s="4">
        <v>2</v>
      </c>
      <c r="M318" s="4">
        <v>32</v>
      </c>
    </row>
    <row r="319" spans="1:13">
      <c r="A319" s="3" t="s">
        <v>541</v>
      </c>
      <c r="B319" s="16">
        <v>1.5</v>
      </c>
      <c r="C319" s="4">
        <v>3</v>
      </c>
      <c r="D319" s="4">
        <v>0</v>
      </c>
      <c r="E319" s="4">
        <v>0</v>
      </c>
      <c r="F319" s="16">
        <v>0</v>
      </c>
      <c r="G319" s="4">
        <v>0</v>
      </c>
      <c r="H319" s="4">
        <v>0</v>
      </c>
      <c r="I319" s="4">
        <v>0</v>
      </c>
      <c r="J319" s="16">
        <v>1.5</v>
      </c>
      <c r="K319" s="4">
        <v>3</v>
      </c>
      <c r="L319" s="4">
        <v>0</v>
      </c>
      <c r="M319" s="4">
        <v>0</v>
      </c>
    </row>
    <row r="320" spans="1:13">
      <c r="A320" s="3" t="s">
        <v>2796</v>
      </c>
      <c r="B320" s="16">
        <v>0</v>
      </c>
      <c r="C320" s="4">
        <v>0</v>
      </c>
      <c r="D320" s="4">
        <v>0</v>
      </c>
      <c r="E320" s="4">
        <v>0</v>
      </c>
      <c r="F320" s="16">
        <v>1.2</v>
      </c>
      <c r="G320" s="4">
        <v>2</v>
      </c>
      <c r="H320" s="4">
        <v>0</v>
      </c>
      <c r="I320" s="4">
        <v>0</v>
      </c>
      <c r="J320" s="16">
        <v>1.2</v>
      </c>
      <c r="K320" s="4">
        <v>2</v>
      </c>
      <c r="L320" s="4">
        <v>0</v>
      </c>
      <c r="M320" s="4">
        <v>0</v>
      </c>
    </row>
    <row r="321" spans="1:13">
      <c r="A321" s="3" t="s">
        <v>390</v>
      </c>
      <c r="B321" s="16">
        <v>2.125</v>
      </c>
      <c r="C321" s="4">
        <v>0</v>
      </c>
      <c r="D321" s="4">
        <v>1</v>
      </c>
      <c r="E321" s="4">
        <v>30</v>
      </c>
      <c r="F321" s="16">
        <v>0</v>
      </c>
      <c r="G321" s="4">
        <v>0</v>
      </c>
      <c r="H321" s="4">
        <v>0</v>
      </c>
      <c r="I321" s="4">
        <v>0</v>
      </c>
      <c r="J321" s="16">
        <v>2.125</v>
      </c>
      <c r="K321" s="4">
        <v>0</v>
      </c>
      <c r="L321" s="4">
        <v>1</v>
      </c>
      <c r="M321" s="4">
        <v>30</v>
      </c>
    </row>
    <row r="322" spans="1:13">
      <c r="A322" s="3" t="s">
        <v>2800</v>
      </c>
      <c r="B322" s="16">
        <v>0</v>
      </c>
      <c r="C322" s="4">
        <v>0</v>
      </c>
      <c r="D322" s="4">
        <v>0</v>
      </c>
      <c r="E322" s="4">
        <v>0</v>
      </c>
      <c r="F322" s="16">
        <v>0</v>
      </c>
      <c r="G322" s="4">
        <v>0</v>
      </c>
      <c r="H322" s="4">
        <v>0</v>
      </c>
      <c r="I322" s="4">
        <v>0</v>
      </c>
      <c r="J322" s="16">
        <v>0</v>
      </c>
      <c r="K322" s="4">
        <v>0</v>
      </c>
      <c r="L322" s="4">
        <v>0</v>
      </c>
      <c r="M322" s="4">
        <v>0</v>
      </c>
    </row>
    <row r="323" spans="1:13">
      <c r="A323" s="3" t="s">
        <v>449</v>
      </c>
      <c r="B323" s="16">
        <v>1.845</v>
      </c>
      <c r="C323" s="4">
        <v>0</v>
      </c>
      <c r="D323" s="4">
        <v>1</v>
      </c>
      <c r="E323" s="4">
        <v>14</v>
      </c>
      <c r="F323" s="16">
        <v>0</v>
      </c>
      <c r="G323" s="4">
        <v>0</v>
      </c>
      <c r="H323" s="4">
        <v>0</v>
      </c>
      <c r="I323" s="4">
        <v>0</v>
      </c>
      <c r="J323" s="16">
        <v>1.845</v>
      </c>
      <c r="K323" s="4">
        <v>0</v>
      </c>
      <c r="L323" s="4">
        <v>1</v>
      </c>
      <c r="M323" s="4">
        <v>14</v>
      </c>
    </row>
    <row r="324" spans="1:13">
      <c r="A324" s="3" t="s">
        <v>391</v>
      </c>
      <c r="B324" s="16">
        <v>0.5</v>
      </c>
      <c r="C324" s="4">
        <v>1</v>
      </c>
      <c r="D324" s="4">
        <v>0</v>
      </c>
      <c r="E324" s="4">
        <v>0</v>
      </c>
      <c r="F324" s="16">
        <v>0</v>
      </c>
      <c r="G324" s="4">
        <v>0</v>
      </c>
      <c r="H324" s="4">
        <v>0</v>
      </c>
      <c r="I324" s="4">
        <v>0</v>
      </c>
      <c r="J324" s="16">
        <v>0.5</v>
      </c>
      <c r="K324" s="4">
        <v>1</v>
      </c>
      <c r="L324" s="4">
        <v>0</v>
      </c>
      <c r="M324" s="4">
        <v>0</v>
      </c>
    </row>
    <row r="325" spans="1:13">
      <c r="A325" s="3" t="s">
        <v>467</v>
      </c>
      <c r="B325" s="16">
        <v>5.0274999999999999</v>
      </c>
      <c r="C325" s="4">
        <v>0</v>
      </c>
      <c r="D325" s="4">
        <v>3</v>
      </c>
      <c r="E325" s="4">
        <v>13</v>
      </c>
      <c r="F325" s="16">
        <v>0</v>
      </c>
      <c r="G325" s="4">
        <v>0</v>
      </c>
      <c r="H325" s="4">
        <v>0</v>
      </c>
      <c r="I325" s="4">
        <v>0</v>
      </c>
      <c r="J325" s="16">
        <v>5.0274999999999999</v>
      </c>
      <c r="K325" s="4">
        <v>0</v>
      </c>
      <c r="L325" s="4">
        <v>3</v>
      </c>
      <c r="M325" s="4">
        <v>13</v>
      </c>
    </row>
    <row r="326" spans="1:13">
      <c r="A326" s="3" t="s">
        <v>469</v>
      </c>
      <c r="B326" s="16">
        <v>1.6</v>
      </c>
      <c r="C326" s="4">
        <v>0</v>
      </c>
      <c r="D326" s="4">
        <v>1</v>
      </c>
      <c r="E326" s="4">
        <v>0</v>
      </c>
      <c r="F326" s="16">
        <v>0</v>
      </c>
      <c r="G326" s="4">
        <v>0</v>
      </c>
      <c r="H326" s="4">
        <v>0</v>
      </c>
      <c r="I326" s="4">
        <v>0</v>
      </c>
      <c r="J326" s="16">
        <v>1.6</v>
      </c>
      <c r="K326" s="4">
        <v>0</v>
      </c>
      <c r="L326" s="4">
        <v>1</v>
      </c>
      <c r="M326" s="4">
        <v>0</v>
      </c>
    </row>
    <row r="327" spans="1:13">
      <c r="A327" s="3" t="s">
        <v>473</v>
      </c>
      <c r="B327" s="16">
        <v>1.9325000000000001</v>
      </c>
      <c r="C327" s="4">
        <v>0</v>
      </c>
      <c r="D327" s="4">
        <v>1</v>
      </c>
      <c r="E327" s="4">
        <v>19</v>
      </c>
      <c r="F327" s="16">
        <v>0</v>
      </c>
      <c r="G327" s="4">
        <v>0</v>
      </c>
      <c r="H327" s="4">
        <v>0</v>
      </c>
      <c r="I327" s="4">
        <v>0</v>
      </c>
      <c r="J327" s="16">
        <v>1.9325000000000001</v>
      </c>
      <c r="K327" s="4">
        <v>0</v>
      </c>
      <c r="L327" s="4">
        <v>1</v>
      </c>
      <c r="M327" s="4">
        <v>19</v>
      </c>
    </row>
    <row r="328" spans="1:13">
      <c r="A328" s="3" t="s">
        <v>2812</v>
      </c>
      <c r="B328" s="16">
        <v>0</v>
      </c>
      <c r="C328" s="4">
        <v>0</v>
      </c>
      <c r="D328" s="4">
        <v>0</v>
      </c>
      <c r="E328" s="4">
        <v>0</v>
      </c>
      <c r="F328" s="16">
        <v>0</v>
      </c>
      <c r="G328" s="4">
        <v>0</v>
      </c>
      <c r="H328" s="4">
        <v>0</v>
      </c>
      <c r="I328" s="4">
        <v>0</v>
      </c>
      <c r="J328" s="16">
        <v>0</v>
      </c>
      <c r="K328" s="4">
        <v>0</v>
      </c>
      <c r="L328" s="4">
        <v>0</v>
      </c>
      <c r="M328" s="4">
        <v>0</v>
      </c>
    </row>
    <row r="329" spans="1:13">
      <c r="A329" s="3" t="s">
        <v>394</v>
      </c>
      <c r="B329" s="16">
        <v>0.5</v>
      </c>
      <c r="C329" s="4">
        <v>1</v>
      </c>
      <c r="D329" s="4">
        <v>0</v>
      </c>
      <c r="E329" s="4">
        <v>0</v>
      </c>
      <c r="F329" s="16">
        <v>0</v>
      </c>
      <c r="G329" s="4">
        <v>0</v>
      </c>
      <c r="H329" s="4">
        <v>0</v>
      </c>
      <c r="I329" s="4">
        <v>0</v>
      </c>
      <c r="J329" s="16">
        <v>0.5</v>
      </c>
      <c r="K329" s="4">
        <v>1</v>
      </c>
      <c r="L329" s="4">
        <v>0</v>
      </c>
      <c r="M329" s="4">
        <v>0</v>
      </c>
    </row>
    <row r="330" spans="1:13">
      <c r="A330" s="3" t="s">
        <v>2816</v>
      </c>
      <c r="B330" s="16">
        <v>0</v>
      </c>
      <c r="C330" s="4">
        <v>0</v>
      </c>
      <c r="D330" s="4">
        <v>0</v>
      </c>
      <c r="E330" s="4">
        <v>0</v>
      </c>
      <c r="F330" s="16">
        <v>0</v>
      </c>
      <c r="G330" s="4">
        <v>0</v>
      </c>
      <c r="H330" s="4">
        <v>0</v>
      </c>
      <c r="I330" s="4">
        <v>0</v>
      </c>
      <c r="J330" s="16">
        <v>0</v>
      </c>
      <c r="K330" s="4">
        <v>0</v>
      </c>
      <c r="L330" s="4">
        <v>0</v>
      </c>
      <c r="M330" s="4">
        <v>0</v>
      </c>
    </row>
    <row r="331" spans="1:13">
      <c r="A331" s="3" t="s">
        <v>400</v>
      </c>
      <c r="B331" s="16">
        <v>4.3</v>
      </c>
      <c r="C331" s="4">
        <v>3</v>
      </c>
      <c r="D331" s="4">
        <v>0</v>
      </c>
      <c r="E331" s="4">
        <v>0</v>
      </c>
      <c r="F331" s="16">
        <v>2.1</v>
      </c>
      <c r="G331" s="4">
        <v>3</v>
      </c>
      <c r="H331" s="4">
        <v>0</v>
      </c>
      <c r="I331" s="4">
        <v>0</v>
      </c>
      <c r="J331" s="16">
        <v>6.4</v>
      </c>
      <c r="K331" s="4">
        <v>6</v>
      </c>
      <c r="L331" s="4">
        <v>0</v>
      </c>
      <c r="M331" s="4">
        <v>0</v>
      </c>
    </row>
    <row r="332" spans="1:13">
      <c r="A332" s="3" t="s">
        <v>57</v>
      </c>
      <c r="B332" s="16">
        <v>13.276999999999999</v>
      </c>
      <c r="C332" s="4">
        <v>14</v>
      </c>
      <c r="D332" s="4">
        <v>3</v>
      </c>
      <c r="E332" s="4">
        <v>-4</v>
      </c>
      <c r="F332" s="16">
        <v>7</v>
      </c>
      <c r="G332" s="4">
        <v>14</v>
      </c>
      <c r="H332" s="4">
        <v>0</v>
      </c>
      <c r="I332" s="4">
        <v>0</v>
      </c>
      <c r="J332" s="16">
        <v>20.277000000000001</v>
      </c>
      <c r="K332" s="4">
        <v>28</v>
      </c>
      <c r="L332" s="4">
        <v>3</v>
      </c>
      <c r="M332" s="4">
        <v>-4</v>
      </c>
    </row>
    <row r="333" spans="1:13">
      <c r="A333" s="3" t="s">
        <v>375</v>
      </c>
      <c r="B333" s="16">
        <v>2.0317000000000003</v>
      </c>
      <c r="C333" s="4">
        <v>0</v>
      </c>
      <c r="D333" s="4">
        <v>1</v>
      </c>
      <c r="E333" s="4">
        <v>6</v>
      </c>
      <c r="F333" s="16">
        <v>0.5</v>
      </c>
      <c r="G333" s="4">
        <v>1</v>
      </c>
      <c r="H333" s="4">
        <v>0</v>
      </c>
      <c r="I333" s="4">
        <v>0</v>
      </c>
      <c r="J333" s="16">
        <v>2.5317000000000003</v>
      </c>
      <c r="K333" s="4">
        <v>1</v>
      </c>
      <c r="L333" s="4">
        <v>1</v>
      </c>
      <c r="M333" s="4">
        <v>6</v>
      </c>
    </row>
    <row r="334" spans="1:13">
      <c r="A334" s="3" t="s">
        <v>504</v>
      </c>
      <c r="B334" s="16">
        <v>2.5</v>
      </c>
      <c r="C334" s="4">
        <v>5</v>
      </c>
      <c r="D334" s="4">
        <v>0</v>
      </c>
      <c r="E334" s="4">
        <v>0</v>
      </c>
      <c r="F334" s="16">
        <v>1</v>
      </c>
      <c r="G334" s="4">
        <v>2</v>
      </c>
      <c r="H334" s="4">
        <v>0</v>
      </c>
      <c r="I334" s="4">
        <v>0</v>
      </c>
      <c r="J334" s="16">
        <v>3.5</v>
      </c>
      <c r="K334" s="4">
        <v>7</v>
      </c>
      <c r="L334" s="4">
        <v>0</v>
      </c>
      <c r="M334" s="4">
        <v>0</v>
      </c>
    </row>
    <row r="335" spans="1:13">
      <c r="A335" s="3" t="s">
        <v>404</v>
      </c>
      <c r="B335" s="16">
        <v>2.1</v>
      </c>
      <c r="C335" s="4">
        <v>1</v>
      </c>
      <c r="D335" s="4">
        <v>0</v>
      </c>
      <c r="E335" s="4">
        <v>0</v>
      </c>
      <c r="F335" s="16">
        <v>0</v>
      </c>
      <c r="G335" s="4">
        <v>0</v>
      </c>
      <c r="H335" s="4">
        <v>0</v>
      </c>
      <c r="I335" s="4">
        <v>0</v>
      </c>
      <c r="J335" s="16">
        <v>2.1</v>
      </c>
      <c r="K335" s="4">
        <v>1</v>
      </c>
      <c r="L335" s="4">
        <v>0</v>
      </c>
      <c r="M335" s="4">
        <v>0</v>
      </c>
    </row>
    <row r="336" spans="1:13">
      <c r="A336" s="3" t="s">
        <v>2828</v>
      </c>
      <c r="B336" s="16">
        <v>0</v>
      </c>
      <c r="C336" s="4">
        <v>0</v>
      </c>
      <c r="D336" s="4">
        <v>0</v>
      </c>
      <c r="E336" s="4">
        <v>0</v>
      </c>
      <c r="F336" s="16">
        <v>0</v>
      </c>
      <c r="G336" s="4">
        <v>0</v>
      </c>
      <c r="H336" s="4">
        <v>0</v>
      </c>
      <c r="I336" s="4">
        <v>0</v>
      </c>
      <c r="J336" s="16">
        <v>0</v>
      </c>
      <c r="K336" s="4">
        <v>0</v>
      </c>
      <c r="L336" s="4">
        <v>0</v>
      </c>
      <c r="M336" s="4">
        <v>0</v>
      </c>
    </row>
    <row r="337" spans="1:13">
      <c r="A337" s="3" t="s">
        <v>475</v>
      </c>
      <c r="B337" s="16">
        <v>1.7225000000000001</v>
      </c>
      <c r="C337" s="4">
        <v>0</v>
      </c>
      <c r="D337" s="4">
        <v>1</v>
      </c>
      <c r="E337" s="4">
        <v>7</v>
      </c>
      <c r="F337" s="16">
        <v>0</v>
      </c>
      <c r="G337" s="4">
        <v>0</v>
      </c>
      <c r="H337" s="4">
        <v>0</v>
      </c>
      <c r="I337" s="4">
        <v>0</v>
      </c>
      <c r="J337" s="16">
        <v>1.7225000000000001</v>
      </c>
      <c r="K337" s="4">
        <v>0</v>
      </c>
      <c r="L337" s="4">
        <v>1</v>
      </c>
      <c r="M337" s="4">
        <v>7</v>
      </c>
    </row>
    <row r="338" spans="1:13">
      <c r="A338" s="3" t="s">
        <v>2769</v>
      </c>
      <c r="B338" s="16">
        <v>0</v>
      </c>
      <c r="C338" s="4">
        <v>0</v>
      </c>
      <c r="D338" s="4">
        <v>0</v>
      </c>
      <c r="E338" s="4">
        <v>0</v>
      </c>
      <c r="F338" s="16">
        <v>1</v>
      </c>
      <c r="G338" s="4">
        <v>2</v>
      </c>
      <c r="H338" s="4">
        <v>0</v>
      </c>
      <c r="I338" s="4">
        <v>0</v>
      </c>
      <c r="J338" s="16">
        <v>1</v>
      </c>
      <c r="K338" s="4">
        <v>2</v>
      </c>
      <c r="L338" s="4">
        <v>0</v>
      </c>
      <c r="M338" s="4">
        <v>0</v>
      </c>
    </row>
    <row r="339" spans="1:13">
      <c r="A339" s="3" t="s">
        <v>545</v>
      </c>
      <c r="B339" s="16">
        <v>5.25685</v>
      </c>
      <c r="C339" s="4">
        <v>0</v>
      </c>
      <c r="D339" s="4">
        <v>3</v>
      </c>
      <c r="E339" s="4">
        <v>13</v>
      </c>
      <c r="F339" s="16">
        <v>0</v>
      </c>
      <c r="G339" s="4">
        <v>0</v>
      </c>
      <c r="H339" s="4">
        <v>0</v>
      </c>
      <c r="I339" s="4">
        <v>0</v>
      </c>
      <c r="J339" s="16">
        <v>5.25685</v>
      </c>
      <c r="K339" s="4">
        <v>0</v>
      </c>
      <c r="L339" s="4">
        <v>3</v>
      </c>
      <c r="M339" s="4">
        <v>13</v>
      </c>
    </row>
    <row r="340" spans="1:13">
      <c r="A340" s="3" t="s">
        <v>2783</v>
      </c>
      <c r="B340" s="16">
        <v>0</v>
      </c>
      <c r="C340" s="4">
        <v>0</v>
      </c>
      <c r="D340" s="4">
        <v>0</v>
      </c>
      <c r="E340" s="4">
        <v>0</v>
      </c>
      <c r="F340" s="16">
        <v>1</v>
      </c>
      <c r="G340" s="4">
        <v>2</v>
      </c>
      <c r="H340" s="4">
        <v>0</v>
      </c>
      <c r="I340" s="4">
        <v>0</v>
      </c>
      <c r="J340" s="16">
        <v>1</v>
      </c>
      <c r="K340" s="4">
        <v>2</v>
      </c>
      <c r="L340" s="4">
        <v>0</v>
      </c>
      <c r="M340" s="4">
        <v>0</v>
      </c>
    </row>
    <row r="341" spans="1:13">
      <c r="A341" s="3" t="s">
        <v>144</v>
      </c>
      <c r="B341" s="16">
        <v>1.6875</v>
      </c>
      <c r="C341" s="4">
        <v>0</v>
      </c>
      <c r="D341" s="4">
        <v>1</v>
      </c>
      <c r="E341" s="4">
        <v>5</v>
      </c>
      <c r="F341" s="16">
        <v>0</v>
      </c>
      <c r="G341" s="4">
        <v>0</v>
      </c>
      <c r="H341" s="4">
        <v>0</v>
      </c>
      <c r="I341" s="4">
        <v>0</v>
      </c>
      <c r="J341" s="16">
        <v>1.6875</v>
      </c>
      <c r="K341" s="4">
        <v>0</v>
      </c>
      <c r="L341" s="4">
        <v>1</v>
      </c>
      <c r="M341" s="4">
        <v>5</v>
      </c>
    </row>
    <row r="342" spans="1:13">
      <c r="A342" s="3" t="s">
        <v>408</v>
      </c>
      <c r="B342" s="16">
        <v>4.9750000000000005</v>
      </c>
      <c r="C342" s="4">
        <v>0</v>
      </c>
      <c r="D342" s="4">
        <v>3</v>
      </c>
      <c r="E342" s="4">
        <v>10</v>
      </c>
      <c r="F342" s="16">
        <v>0.5</v>
      </c>
      <c r="G342" s="4">
        <v>1</v>
      </c>
      <c r="H342" s="4">
        <v>0</v>
      </c>
      <c r="I342" s="4">
        <v>0</v>
      </c>
      <c r="J342" s="16">
        <v>5.4750000000000005</v>
      </c>
      <c r="K342" s="4">
        <v>1</v>
      </c>
      <c r="L342" s="4">
        <v>3</v>
      </c>
      <c r="M342" s="4">
        <v>10</v>
      </c>
    </row>
    <row r="343" spans="1:13">
      <c r="A343" s="3" t="s">
        <v>182</v>
      </c>
      <c r="B343" s="16">
        <v>5.15</v>
      </c>
      <c r="C343" s="4">
        <v>0</v>
      </c>
      <c r="D343" s="4">
        <v>3</v>
      </c>
      <c r="E343" s="4">
        <v>20</v>
      </c>
      <c r="F343" s="16">
        <v>0</v>
      </c>
      <c r="G343" s="4">
        <v>0</v>
      </c>
      <c r="H343" s="4">
        <v>0</v>
      </c>
      <c r="I343" s="4">
        <v>0</v>
      </c>
      <c r="J343" s="16">
        <v>5.15</v>
      </c>
      <c r="K343" s="4">
        <v>0</v>
      </c>
      <c r="L343" s="4">
        <v>3</v>
      </c>
      <c r="M343" s="4">
        <v>20</v>
      </c>
    </row>
    <row r="344" spans="1:13">
      <c r="A344" s="3" t="s">
        <v>488</v>
      </c>
      <c r="B344" s="16">
        <v>8.6999999999999993</v>
      </c>
      <c r="C344" s="4">
        <v>16</v>
      </c>
      <c r="D344" s="4">
        <v>0</v>
      </c>
      <c r="E344" s="4">
        <v>0</v>
      </c>
      <c r="F344" s="16">
        <v>4.8</v>
      </c>
      <c r="G344" s="4">
        <v>8</v>
      </c>
      <c r="H344" s="4">
        <v>0</v>
      </c>
      <c r="I344" s="4">
        <v>0</v>
      </c>
      <c r="J344" s="16">
        <v>13.5</v>
      </c>
      <c r="K344" s="4">
        <v>24</v>
      </c>
      <c r="L344" s="4">
        <v>0</v>
      </c>
      <c r="M344" s="4">
        <v>0</v>
      </c>
    </row>
    <row r="345" spans="1:13">
      <c r="A345" s="3" t="s">
        <v>423</v>
      </c>
      <c r="B345" s="16">
        <v>0.5</v>
      </c>
      <c r="C345" s="4">
        <v>1</v>
      </c>
      <c r="D345" s="4">
        <v>0</v>
      </c>
      <c r="E345" s="4">
        <v>0</v>
      </c>
      <c r="F345" s="16">
        <v>0</v>
      </c>
      <c r="G345" s="4">
        <v>0</v>
      </c>
      <c r="H345" s="4">
        <v>0</v>
      </c>
      <c r="I345" s="4">
        <v>0</v>
      </c>
      <c r="J345" s="16">
        <v>0.5</v>
      </c>
      <c r="K345" s="4">
        <v>1</v>
      </c>
      <c r="L345" s="4">
        <v>0</v>
      </c>
      <c r="M345" s="4">
        <v>0</v>
      </c>
    </row>
    <row r="346" spans="1:13">
      <c r="A346" s="3" t="s">
        <v>2771</v>
      </c>
      <c r="B346" s="16">
        <v>0</v>
      </c>
      <c r="C346" s="4">
        <v>0</v>
      </c>
      <c r="D346" s="4">
        <v>0</v>
      </c>
      <c r="E346" s="4">
        <v>0</v>
      </c>
      <c r="F346" s="16">
        <v>0.5</v>
      </c>
      <c r="G346" s="4">
        <v>1</v>
      </c>
      <c r="H346" s="4">
        <v>0</v>
      </c>
      <c r="I346" s="4">
        <v>0</v>
      </c>
      <c r="J346" s="16">
        <v>0.5</v>
      </c>
      <c r="K346" s="4">
        <v>1</v>
      </c>
      <c r="L346" s="4">
        <v>0</v>
      </c>
      <c r="M346" s="4">
        <v>0</v>
      </c>
    </row>
    <row r="347" spans="1:13">
      <c r="A347" s="3" t="s">
        <v>105</v>
      </c>
      <c r="B347" s="16">
        <v>5.3999999999999995</v>
      </c>
      <c r="C347" s="4">
        <v>8</v>
      </c>
      <c r="D347" s="4">
        <v>0</v>
      </c>
      <c r="E347" s="4">
        <v>0</v>
      </c>
      <c r="F347" s="16">
        <v>1.5</v>
      </c>
      <c r="G347" s="4">
        <v>3</v>
      </c>
      <c r="H347" s="4">
        <v>0</v>
      </c>
      <c r="I347" s="4">
        <v>0</v>
      </c>
      <c r="J347" s="16">
        <v>6.8999999999999995</v>
      </c>
      <c r="K347" s="4">
        <v>11</v>
      </c>
      <c r="L347" s="4">
        <v>0</v>
      </c>
      <c r="M347" s="4">
        <v>0</v>
      </c>
    </row>
    <row r="348" spans="1:13">
      <c r="A348" s="3" t="s">
        <v>529</v>
      </c>
      <c r="B348" s="16">
        <v>3.2389000000000001</v>
      </c>
      <c r="C348" s="4">
        <v>0</v>
      </c>
      <c r="D348" s="4">
        <v>2</v>
      </c>
      <c r="E348" s="4">
        <v>-4</v>
      </c>
      <c r="F348" s="16">
        <v>0</v>
      </c>
      <c r="G348" s="4">
        <v>0</v>
      </c>
      <c r="H348" s="4">
        <v>0</v>
      </c>
      <c r="I348" s="4">
        <v>0</v>
      </c>
      <c r="J348" s="16">
        <v>3.2389000000000001</v>
      </c>
      <c r="K348" s="4">
        <v>0</v>
      </c>
      <c r="L348" s="4">
        <v>2</v>
      </c>
      <c r="M348" s="4">
        <v>-4</v>
      </c>
    </row>
    <row r="349" spans="1:13">
      <c r="A349" s="3" t="s">
        <v>547</v>
      </c>
      <c r="B349" s="16">
        <v>1.5650000000000002</v>
      </c>
      <c r="C349" s="4">
        <v>0</v>
      </c>
      <c r="D349" s="4">
        <v>1</v>
      </c>
      <c r="E349" s="4">
        <v>-2</v>
      </c>
      <c r="F349" s="16">
        <v>0</v>
      </c>
      <c r="G349" s="4">
        <v>0</v>
      </c>
      <c r="H349" s="4">
        <v>0</v>
      </c>
      <c r="I349" s="4">
        <v>0</v>
      </c>
      <c r="J349" s="16">
        <v>1.5650000000000002</v>
      </c>
      <c r="K349" s="4">
        <v>0</v>
      </c>
      <c r="L349" s="4">
        <v>1</v>
      </c>
      <c r="M349" s="4">
        <v>-2</v>
      </c>
    </row>
    <row r="350" spans="1:13">
      <c r="A350" s="3" t="s">
        <v>2777</v>
      </c>
      <c r="B350" s="16">
        <v>0</v>
      </c>
      <c r="C350" s="4">
        <v>0</v>
      </c>
      <c r="D350" s="4">
        <v>0</v>
      </c>
      <c r="E350" s="4">
        <v>0</v>
      </c>
      <c r="F350" s="16">
        <v>1</v>
      </c>
      <c r="G350" s="4">
        <v>2</v>
      </c>
      <c r="H350" s="4">
        <v>0</v>
      </c>
      <c r="I350" s="4">
        <v>0</v>
      </c>
      <c r="J350" s="16">
        <v>1</v>
      </c>
      <c r="K350" s="4">
        <v>2</v>
      </c>
      <c r="L350" s="4">
        <v>0</v>
      </c>
      <c r="M350" s="4">
        <v>0</v>
      </c>
    </row>
    <row r="351" spans="1:13">
      <c r="A351" s="3" t="s">
        <v>184</v>
      </c>
      <c r="B351" s="16">
        <v>3.9175000000000004</v>
      </c>
      <c r="C351" s="4">
        <v>0</v>
      </c>
      <c r="D351" s="4">
        <v>2</v>
      </c>
      <c r="E351" s="4">
        <v>41</v>
      </c>
      <c r="F351" s="16">
        <v>0</v>
      </c>
      <c r="G351" s="4">
        <v>0</v>
      </c>
      <c r="H351" s="4">
        <v>0</v>
      </c>
      <c r="I351" s="4">
        <v>0</v>
      </c>
      <c r="J351" s="16">
        <v>3.9175000000000004</v>
      </c>
      <c r="K351" s="4">
        <v>0</v>
      </c>
      <c r="L351" s="4">
        <v>2</v>
      </c>
      <c r="M351" s="4">
        <v>41</v>
      </c>
    </row>
    <row r="352" spans="1:13">
      <c r="A352" s="3" t="s">
        <v>2789</v>
      </c>
      <c r="B352" s="16">
        <v>0</v>
      </c>
      <c r="C352" s="4">
        <v>0</v>
      </c>
      <c r="D352" s="4">
        <v>0</v>
      </c>
      <c r="E352" s="4">
        <v>0</v>
      </c>
      <c r="F352" s="16">
        <v>1.1000000000000001</v>
      </c>
      <c r="G352" s="4">
        <v>2</v>
      </c>
      <c r="H352" s="4">
        <v>0</v>
      </c>
      <c r="I352" s="4">
        <v>0</v>
      </c>
      <c r="J352" s="16">
        <v>1.1000000000000001</v>
      </c>
      <c r="K352" s="4">
        <v>2</v>
      </c>
      <c r="L352" s="4">
        <v>0</v>
      </c>
      <c r="M352" s="4">
        <v>0</v>
      </c>
    </row>
    <row r="353" spans="1:13">
      <c r="A353" s="3" t="s">
        <v>519</v>
      </c>
      <c r="B353" s="16">
        <v>3.5</v>
      </c>
      <c r="C353" s="4">
        <v>0</v>
      </c>
      <c r="D353" s="4">
        <v>1</v>
      </c>
      <c r="E353" s="4">
        <v>0</v>
      </c>
      <c r="F353" s="16">
        <v>0</v>
      </c>
      <c r="G353" s="4">
        <v>0</v>
      </c>
      <c r="H353" s="4">
        <v>0</v>
      </c>
      <c r="I353" s="4">
        <v>0</v>
      </c>
      <c r="J353" s="16">
        <v>3.5</v>
      </c>
      <c r="K353" s="4">
        <v>0</v>
      </c>
      <c r="L353" s="4">
        <v>1</v>
      </c>
      <c r="M353" s="4">
        <v>0</v>
      </c>
    </row>
    <row r="354" spans="1:13">
      <c r="A354" s="3" t="s">
        <v>405</v>
      </c>
      <c r="B354" s="16">
        <v>3.2875000000000001</v>
      </c>
      <c r="C354" s="4">
        <v>0</v>
      </c>
      <c r="D354" s="4">
        <v>2</v>
      </c>
      <c r="E354" s="4">
        <v>5</v>
      </c>
      <c r="F354" s="16">
        <v>0</v>
      </c>
      <c r="G354" s="4">
        <v>0</v>
      </c>
      <c r="H354" s="4">
        <v>0</v>
      </c>
      <c r="I354" s="4">
        <v>0</v>
      </c>
      <c r="J354" s="16">
        <v>3.2875000000000001</v>
      </c>
      <c r="K354" s="4">
        <v>0</v>
      </c>
      <c r="L354" s="4">
        <v>2</v>
      </c>
      <c r="M354" s="4">
        <v>5</v>
      </c>
    </row>
    <row r="355" spans="1:13">
      <c r="A355" s="3" t="s">
        <v>548</v>
      </c>
      <c r="B355" s="16">
        <v>3.4470000000000001</v>
      </c>
      <c r="C355" s="4">
        <v>1</v>
      </c>
      <c r="D355" s="4">
        <v>0</v>
      </c>
      <c r="E355" s="4">
        <v>0</v>
      </c>
      <c r="F355" s="16">
        <v>0</v>
      </c>
      <c r="G355" s="4">
        <v>0</v>
      </c>
      <c r="H355" s="4">
        <v>0</v>
      </c>
      <c r="I355" s="4">
        <v>0</v>
      </c>
      <c r="J355" s="16">
        <v>3.4470000000000001</v>
      </c>
      <c r="K355" s="4">
        <v>1</v>
      </c>
      <c r="L355" s="4">
        <v>0</v>
      </c>
      <c r="M355" s="4">
        <v>0</v>
      </c>
    </row>
    <row r="356" spans="1:13">
      <c r="A356" s="3" t="s">
        <v>2791</v>
      </c>
      <c r="B356" s="16">
        <v>0</v>
      </c>
      <c r="C356" s="4">
        <v>0</v>
      </c>
      <c r="D356" s="4">
        <v>0</v>
      </c>
      <c r="E356" s="4">
        <v>0</v>
      </c>
      <c r="F356" s="16">
        <v>0.5</v>
      </c>
      <c r="G356" s="4">
        <v>1</v>
      </c>
      <c r="H356" s="4">
        <v>0</v>
      </c>
      <c r="I356" s="4">
        <v>0</v>
      </c>
      <c r="J356" s="16">
        <v>0.5</v>
      </c>
      <c r="K356" s="4">
        <v>1</v>
      </c>
      <c r="L356" s="4">
        <v>0</v>
      </c>
      <c r="M356" s="4">
        <v>0</v>
      </c>
    </row>
    <row r="357" spans="1:13">
      <c r="A357" s="3" t="s">
        <v>398</v>
      </c>
      <c r="B357" s="16">
        <v>0.5</v>
      </c>
      <c r="C357" s="4">
        <v>1</v>
      </c>
      <c r="D357" s="4">
        <v>0</v>
      </c>
      <c r="E357" s="4">
        <v>0</v>
      </c>
      <c r="F357" s="16">
        <v>3.9470000000000001</v>
      </c>
      <c r="G357" s="4">
        <v>2</v>
      </c>
      <c r="H357" s="4">
        <v>0</v>
      </c>
      <c r="I357" s="4">
        <v>0</v>
      </c>
      <c r="J357" s="16">
        <v>4.4470000000000001</v>
      </c>
      <c r="K357" s="4">
        <v>3</v>
      </c>
      <c r="L357" s="4">
        <v>0</v>
      </c>
      <c r="M357" s="4">
        <v>0</v>
      </c>
    </row>
    <row r="358" spans="1:13">
      <c r="A358" s="3" t="s">
        <v>490</v>
      </c>
      <c r="B358" s="16">
        <v>2.1</v>
      </c>
      <c r="C358" s="4">
        <v>1</v>
      </c>
      <c r="D358" s="4">
        <v>0</v>
      </c>
      <c r="E358" s="4">
        <v>0</v>
      </c>
      <c r="F358" s="16">
        <v>1.8</v>
      </c>
      <c r="G358" s="4">
        <v>3</v>
      </c>
      <c r="H358" s="4">
        <v>0</v>
      </c>
      <c r="I358" s="4">
        <v>0</v>
      </c>
      <c r="J358" s="16">
        <v>3.9000000000000004</v>
      </c>
      <c r="K358" s="4">
        <v>4</v>
      </c>
      <c r="L358" s="4">
        <v>0</v>
      </c>
      <c r="M358" s="4">
        <v>0</v>
      </c>
    </row>
    <row r="359" spans="1:13">
      <c r="A359" s="3" t="s">
        <v>111</v>
      </c>
      <c r="B359" s="16">
        <v>10.44</v>
      </c>
      <c r="C359" s="4">
        <v>10</v>
      </c>
      <c r="D359" s="4">
        <v>2</v>
      </c>
      <c r="E359" s="4">
        <v>8</v>
      </c>
      <c r="F359" s="16">
        <v>0</v>
      </c>
      <c r="G359" s="4">
        <v>0</v>
      </c>
      <c r="H359" s="4">
        <v>0</v>
      </c>
      <c r="I359" s="4">
        <v>0</v>
      </c>
      <c r="J359" s="16">
        <v>10.44</v>
      </c>
      <c r="K359" s="4">
        <v>10</v>
      </c>
      <c r="L359" s="4">
        <v>2</v>
      </c>
      <c r="M359" s="4">
        <v>8</v>
      </c>
    </row>
    <row r="360" spans="1:13">
      <c r="A360" s="3" t="s">
        <v>509</v>
      </c>
      <c r="B360" s="16">
        <v>3.0250000000000004</v>
      </c>
      <c r="C360" s="4">
        <v>0</v>
      </c>
      <c r="D360" s="4">
        <v>2</v>
      </c>
      <c r="E360" s="4">
        <v>-10</v>
      </c>
      <c r="F360" s="16">
        <v>0</v>
      </c>
      <c r="G360" s="4">
        <v>0</v>
      </c>
      <c r="H360" s="4">
        <v>0</v>
      </c>
      <c r="I360" s="4">
        <v>0</v>
      </c>
      <c r="J360" s="16">
        <v>3.0250000000000004</v>
      </c>
      <c r="K360" s="4">
        <v>0</v>
      </c>
      <c r="L360" s="4">
        <v>2</v>
      </c>
      <c r="M360" s="4">
        <v>-10</v>
      </c>
    </row>
    <row r="361" spans="1:13">
      <c r="A361" s="3" t="s">
        <v>401</v>
      </c>
      <c r="B361" s="16">
        <v>1.6175000000000002</v>
      </c>
      <c r="C361" s="4">
        <v>0</v>
      </c>
      <c r="D361" s="4">
        <v>1</v>
      </c>
      <c r="E361" s="4">
        <v>1</v>
      </c>
      <c r="F361" s="16">
        <v>1</v>
      </c>
      <c r="G361" s="4">
        <v>2</v>
      </c>
      <c r="H361" s="4">
        <v>0</v>
      </c>
      <c r="I361" s="4">
        <v>0</v>
      </c>
      <c r="J361" s="16">
        <v>2.6175000000000002</v>
      </c>
      <c r="K361" s="4">
        <v>2</v>
      </c>
      <c r="L361" s="4">
        <v>1</v>
      </c>
      <c r="M361" s="4">
        <v>1</v>
      </c>
    </row>
    <row r="362" spans="1:13">
      <c r="A362" s="3" t="s">
        <v>2773</v>
      </c>
      <c r="B362" s="16">
        <v>0</v>
      </c>
      <c r="C362" s="4">
        <v>0</v>
      </c>
      <c r="D362" s="4">
        <v>0</v>
      </c>
      <c r="E362" s="4">
        <v>0</v>
      </c>
      <c r="F362" s="16">
        <v>0.5</v>
      </c>
      <c r="G362" s="4">
        <v>1</v>
      </c>
      <c r="H362" s="4">
        <v>0</v>
      </c>
      <c r="I362" s="4">
        <v>0</v>
      </c>
      <c r="J362" s="16">
        <v>0.5</v>
      </c>
      <c r="K362" s="4">
        <v>1</v>
      </c>
      <c r="L362" s="4">
        <v>0</v>
      </c>
      <c r="M362" s="4">
        <v>0</v>
      </c>
    </row>
    <row r="363" spans="1:13">
      <c r="A363" s="3" t="s">
        <v>499</v>
      </c>
      <c r="B363" s="16">
        <v>0.5</v>
      </c>
      <c r="C363" s="4">
        <v>1</v>
      </c>
      <c r="D363" s="4">
        <v>0</v>
      </c>
      <c r="E363" s="4">
        <v>0</v>
      </c>
      <c r="F363" s="16">
        <v>0</v>
      </c>
      <c r="G363" s="4">
        <v>0</v>
      </c>
      <c r="H363" s="4">
        <v>0</v>
      </c>
      <c r="I363" s="4">
        <v>0</v>
      </c>
      <c r="J363" s="16">
        <v>0.5</v>
      </c>
      <c r="K363" s="4">
        <v>1</v>
      </c>
      <c r="L363" s="4">
        <v>0</v>
      </c>
      <c r="M363" s="4">
        <v>0</v>
      </c>
    </row>
    <row r="364" spans="1:13">
      <c r="A364" s="3" t="s">
        <v>2795</v>
      </c>
      <c r="B364" s="16">
        <v>0</v>
      </c>
      <c r="C364" s="4">
        <v>0</v>
      </c>
      <c r="D364" s="4">
        <v>0</v>
      </c>
      <c r="E364" s="4">
        <v>0</v>
      </c>
      <c r="F364" s="16">
        <v>0.5</v>
      </c>
      <c r="G364" s="4">
        <v>1</v>
      </c>
      <c r="H364" s="4">
        <v>0</v>
      </c>
      <c r="I364" s="4">
        <v>0</v>
      </c>
      <c r="J364" s="16">
        <v>0.5</v>
      </c>
      <c r="K364" s="4">
        <v>1</v>
      </c>
      <c r="L364" s="4">
        <v>0</v>
      </c>
      <c r="M364" s="4">
        <v>0</v>
      </c>
    </row>
    <row r="365" spans="1:13">
      <c r="A365" s="3" t="s">
        <v>521</v>
      </c>
      <c r="B365" s="16">
        <v>0.5</v>
      </c>
      <c r="C365" s="4">
        <v>1</v>
      </c>
      <c r="D365" s="4">
        <v>0</v>
      </c>
      <c r="E365" s="4">
        <v>0</v>
      </c>
      <c r="F365" s="16">
        <v>0</v>
      </c>
      <c r="G365" s="4">
        <v>0</v>
      </c>
      <c r="H365" s="4">
        <v>0</v>
      </c>
      <c r="I365" s="4">
        <v>0</v>
      </c>
      <c r="J365" s="16">
        <v>0.5</v>
      </c>
      <c r="K365" s="4">
        <v>1</v>
      </c>
      <c r="L365" s="4">
        <v>0</v>
      </c>
      <c r="M365" s="4">
        <v>0</v>
      </c>
    </row>
    <row r="366" spans="1:13">
      <c r="A366" s="3" t="s">
        <v>522</v>
      </c>
      <c r="B366" s="16">
        <v>0.5</v>
      </c>
      <c r="C366" s="4">
        <v>1</v>
      </c>
      <c r="D366" s="4">
        <v>0</v>
      </c>
      <c r="E366" s="4">
        <v>0</v>
      </c>
      <c r="F366" s="16">
        <v>2.2575000000000003</v>
      </c>
      <c r="G366" s="4">
        <v>1</v>
      </c>
      <c r="H366" s="4">
        <v>0</v>
      </c>
      <c r="I366" s="4">
        <v>9</v>
      </c>
      <c r="J366" s="16">
        <v>2.7575000000000003</v>
      </c>
      <c r="K366" s="4">
        <v>2</v>
      </c>
      <c r="L366" s="4">
        <v>0</v>
      </c>
      <c r="M366" s="4">
        <v>9</v>
      </c>
    </row>
    <row r="367" spans="1:13">
      <c r="A367" s="3" t="s">
        <v>407</v>
      </c>
      <c r="B367" s="16">
        <v>1.6700000000000002</v>
      </c>
      <c r="C367" s="4">
        <v>0</v>
      </c>
      <c r="D367" s="4">
        <v>1</v>
      </c>
      <c r="E367" s="4">
        <v>4</v>
      </c>
      <c r="F367" s="16">
        <v>4</v>
      </c>
      <c r="G367" s="4">
        <v>2</v>
      </c>
      <c r="H367" s="4">
        <v>0</v>
      </c>
      <c r="I367" s="4">
        <v>0</v>
      </c>
      <c r="J367" s="16">
        <v>5.67</v>
      </c>
      <c r="K367" s="4">
        <v>2</v>
      </c>
      <c r="L367" s="4">
        <v>1</v>
      </c>
      <c r="M367" s="4">
        <v>4</v>
      </c>
    </row>
    <row r="368" spans="1:13">
      <c r="A368" s="3" t="s">
        <v>155</v>
      </c>
      <c r="B368" s="16">
        <v>5.6750000000000007</v>
      </c>
      <c r="C368" s="4">
        <v>0</v>
      </c>
      <c r="D368" s="4">
        <v>3</v>
      </c>
      <c r="E368" s="4">
        <v>50</v>
      </c>
      <c r="F368" s="16">
        <v>0</v>
      </c>
      <c r="G368" s="4">
        <v>0</v>
      </c>
      <c r="H368" s="4">
        <v>0</v>
      </c>
      <c r="I368" s="4">
        <v>0</v>
      </c>
      <c r="J368" s="16">
        <v>5.6750000000000007</v>
      </c>
      <c r="K368" s="4">
        <v>0</v>
      </c>
      <c r="L368" s="4">
        <v>3</v>
      </c>
      <c r="M368" s="4">
        <v>50</v>
      </c>
    </row>
    <row r="369" spans="1:13">
      <c r="A369" s="3" t="s">
        <v>128</v>
      </c>
      <c r="B369" s="16">
        <v>5.1150000000000002</v>
      </c>
      <c r="C369" s="4">
        <v>0</v>
      </c>
      <c r="D369" s="4">
        <v>3</v>
      </c>
      <c r="E369" s="4">
        <v>18</v>
      </c>
      <c r="F369" s="16">
        <v>0</v>
      </c>
      <c r="G369" s="4">
        <v>0</v>
      </c>
      <c r="H369" s="4">
        <v>0</v>
      </c>
      <c r="I369" s="4">
        <v>0</v>
      </c>
      <c r="J369" s="16">
        <v>5.1150000000000002</v>
      </c>
      <c r="K369" s="4">
        <v>0</v>
      </c>
      <c r="L369" s="4">
        <v>3</v>
      </c>
      <c r="M369" s="4">
        <v>18</v>
      </c>
    </row>
    <row r="370" spans="1:13">
      <c r="A370" s="3" t="s">
        <v>32</v>
      </c>
      <c r="B370" s="16">
        <v>2547.9227500000025</v>
      </c>
      <c r="C370" s="4">
        <v>748</v>
      </c>
      <c r="D370" s="4">
        <v>1139</v>
      </c>
      <c r="E370" s="4">
        <v>8829</v>
      </c>
      <c r="F370" s="16">
        <v>2371.0481999999993</v>
      </c>
      <c r="G370" s="4">
        <v>763</v>
      </c>
      <c r="H370" s="4">
        <v>1026</v>
      </c>
      <c r="I370" s="4">
        <v>8464</v>
      </c>
      <c r="J370" s="16">
        <v>4918.9709499999981</v>
      </c>
      <c r="K370" s="4">
        <v>1511</v>
      </c>
      <c r="L370" s="4">
        <v>2165</v>
      </c>
      <c r="M370" s="4">
        <v>17293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26F2-5969-4E5D-AC90-D3379D1E67B0}">
  <dimension ref="A1:M366"/>
  <sheetViews>
    <sheetView topLeftCell="A128" workbookViewId="0">
      <selection activeCell="B5" sqref="B5"/>
    </sheetView>
  </sheetViews>
  <sheetFormatPr defaultRowHeight="14.4"/>
  <cols>
    <col min="1" max="1" width="24.33203125" bestFit="1" customWidth="1"/>
    <col min="2" max="2" width="32.88671875" bestFit="1" customWidth="1"/>
    <col min="3" max="3" width="12.88671875" bestFit="1" customWidth="1"/>
    <col min="4" max="4" width="13.33203125" bestFit="1" customWidth="1"/>
    <col min="5" max="5" width="19.5546875" bestFit="1" customWidth="1"/>
    <col min="6" max="6" width="32.88671875" bestFit="1" customWidth="1"/>
    <col min="7" max="7" width="12.88671875" bestFit="1" customWidth="1"/>
    <col min="8" max="8" width="13.33203125" bestFit="1" customWidth="1"/>
    <col min="9" max="9" width="19.5546875" bestFit="1" customWidth="1"/>
    <col min="10" max="10" width="37.77734375" bestFit="1" customWidth="1"/>
    <col min="11" max="11" width="17.77734375" bestFit="1" customWidth="1"/>
    <col min="12" max="12" width="18.109375" bestFit="1" customWidth="1"/>
    <col min="13" max="13" width="24.33203125" bestFit="1" customWidth="1"/>
  </cols>
  <sheetData>
    <row r="1" spans="1:13">
      <c r="A1" s="32" t="s">
        <v>31</v>
      </c>
      <c r="B1" s="32" t="s">
        <v>189</v>
      </c>
      <c r="C1" s="32" t="s">
        <v>554</v>
      </c>
      <c r="D1" s="32" t="s">
        <v>556</v>
      </c>
      <c r="E1" s="32" t="s">
        <v>551</v>
      </c>
      <c r="F1" s="32" t="s">
        <v>189</v>
      </c>
      <c r="G1" s="32" t="s">
        <v>554</v>
      </c>
      <c r="H1" s="32" t="s">
        <v>556</v>
      </c>
      <c r="I1" s="32" t="s">
        <v>551</v>
      </c>
      <c r="J1" s="31" t="s">
        <v>211</v>
      </c>
      <c r="K1" s="31" t="s">
        <v>553</v>
      </c>
      <c r="L1" s="31" t="s">
        <v>555</v>
      </c>
      <c r="M1" s="31" t="s">
        <v>550</v>
      </c>
    </row>
    <row r="2" spans="1:13">
      <c r="A2" s="3" t="s">
        <v>177</v>
      </c>
      <c r="B2" s="16">
        <v>7.1525000000000007</v>
      </c>
      <c r="C2" s="4">
        <v>0</v>
      </c>
      <c r="D2" s="4">
        <v>4</v>
      </c>
      <c r="E2" s="4">
        <v>43</v>
      </c>
      <c r="F2" s="16">
        <v>24.604500000000002</v>
      </c>
      <c r="G2" s="4">
        <v>0</v>
      </c>
      <c r="H2" s="4">
        <v>14</v>
      </c>
      <c r="I2" s="4">
        <v>109</v>
      </c>
      <c r="J2" s="16">
        <v>31.757000000000001</v>
      </c>
      <c r="K2" s="4">
        <v>0</v>
      </c>
      <c r="L2" s="4">
        <v>18</v>
      </c>
      <c r="M2" s="4">
        <v>152</v>
      </c>
    </row>
    <row r="3" spans="1:13">
      <c r="A3" s="3" t="s">
        <v>51</v>
      </c>
      <c r="B3" s="16">
        <v>13.51</v>
      </c>
      <c r="C3" s="4">
        <v>0</v>
      </c>
      <c r="D3" s="4">
        <v>7</v>
      </c>
      <c r="E3" s="4">
        <v>132</v>
      </c>
      <c r="F3" s="16">
        <v>27.829749999999997</v>
      </c>
      <c r="G3" s="4">
        <v>0</v>
      </c>
      <c r="H3" s="4">
        <v>14</v>
      </c>
      <c r="I3" s="4">
        <v>171</v>
      </c>
      <c r="J3" s="16">
        <v>41.339749999999995</v>
      </c>
      <c r="K3" s="4">
        <v>0</v>
      </c>
      <c r="L3" s="4">
        <v>21</v>
      </c>
      <c r="M3" s="4">
        <v>303</v>
      </c>
    </row>
    <row r="4" spans="1:13">
      <c r="A4" s="3" t="s">
        <v>145</v>
      </c>
      <c r="B4" s="16">
        <v>7.0108000000000006</v>
      </c>
      <c r="C4" s="4">
        <v>0</v>
      </c>
      <c r="D4" s="4">
        <v>4</v>
      </c>
      <c r="E4" s="4">
        <v>30</v>
      </c>
      <c r="F4" s="16">
        <v>22.996799999999997</v>
      </c>
      <c r="G4" s="4">
        <v>0</v>
      </c>
      <c r="H4" s="4">
        <v>12</v>
      </c>
      <c r="I4" s="4">
        <v>147</v>
      </c>
      <c r="J4" s="16">
        <v>30.007599999999996</v>
      </c>
      <c r="K4" s="4">
        <v>0</v>
      </c>
      <c r="L4" s="4">
        <v>16</v>
      </c>
      <c r="M4" s="4">
        <v>177</v>
      </c>
    </row>
    <row r="5" spans="1:13">
      <c r="A5" s="3" t="s">
        <v>77</v>
      </c>
      <c r="B5" s="16">
        <v>18.754800000000003</v>
      </c>
      <c r="C5" s="4">
        <v>0</v>
      </c>
      <c r="D5" s="4">
        <v>10</v>
      </c>
      <c r="E5" s="4">
        <v>51</v>
      </c>
      <c r="F5" s="16">
        <v>21.353249999999999</v>
      </c>
      <c r="G5" s="4">
        <v>0</v>
      </c>
      <c r="H5" s="4">
        <v>12</v>
      </c>
      <c r="I5" s="4">
        <v>132</v>
      </c>
      <c r="J5" s="16">
        <v>40.108050000000006</v>
      </c>
      <c r="K5" s="4">
        <v>0</v>
      </c>
      <c r="L5" s="4">
        <v>22</v>
      </c>
      <c r="M5" s="4">
        <v>183</v>
      </c>
    </row>
    <row r="6" spans="1:13">
      <c r="A6" s="3" t="s">
        <v>461</v>
      </c>
      <c r="B6" s="16">
        <v>5.6924999999999999</v>
      </c>
      <c r="C6" s="4">
        <v>0</v>
      </c>
      <c r="D6" s="4">
        <v>3</v>
      </c>
      <c r="E6" s="4">
        <v>51</v>
      </c>
      <c r="F6" s="16">
        <v>23.789249999999999</v>
      </c>
      <c r="G6" s="4">
        <v>0</v>
      </c>
      <c r="H6" s="4">
        <v>12</v>
      </c>
      <c r="I6" s="4">
        <v>258</v>
      </c>
      <c r="J6" s="16">
        <v>29.481749999999998</v>
      </c>
      <c r="K6" s="4">
        <v>0</v>
      </c>
      <c r="L6" s="4">
        <v>15</v>
      </c>
      <c r="M6" s="4">
        <v>309</v>
      </c>
    </row>
    <row r="7" spans="1:13">
      <c r="A7" s="3" t="s">
        <v>176</v>
      </c>
      <c r="B7" s="16">
        <v>9.7563499999999994</v>
      </c>
      <c r="C7" s="4">
        <v>0</v>
      </c>
      <c r="D7" s="4">
        <v>5</v>
      </c>
      <c r="E7" s="4">
        <v>108</v>
      </c>
      <c r="F7" s="16">
        <v>20.68085</v>
      </c>
      <c r="G7" s="4">
        <v>0</v>
      </c>
      <c r="H7" s="4">
        <v>11</v>
      </c>
      <c r="I7" s="4">
        <v>162</v>
      </c>
      <c r="J7" s="16">
        <v>30.437199999999997</v>
      </c>
      <c r="K7" s="4">
        <v>0</v>
      </c>
      <c r="L7" s="4">
        <v>16</v>
      </c>
      <c r="M7" s="4">
        <v>270</v>
      </c>
    </row>
    <row r="8" spans="1:13">
      <c r="A8" s="3" t="s">
        <v>518</v>
      </c>
      <c r="B8" s="16">
        <v>19.353299999999997</v>
      </c>
      <c r="C8" s="4">
        <v>0</v>
      </c>
      <c r="D8" s="4">
        <v>9</v>
      </c>
      <c r="E8" s="4">
        <v>104</v>
      </c>
      <c r="F8" s="16">
        <v>20.505749999999999</v>
      </c>
      <c r="G8" s="4">
        <v>0</v>
      </c>
      <c r="H8" s="4">
        <v>11</v>
      </c>
      <c r="I8" s="4">
        <v>175</v>
      </c>
      <c r="J8" s="16">
        <v>39.859049999999996</v>
      </c>
      <c r="K8" s="4">
        <v>0</v>
      </c>
      <c r="L8" s="4">
        <v>20</v>
      </c>
      <c r="M8" s="4">
        <v>279</v>
      </c>
    </row>
    <row r="9" spans="1:13">
      <c r="A9" s="3" t="s">
        <v>50</v>
      </c>
      <c r="B9" s="16">
        <v>11.8825</v>
      </c>
      <c r="C9" s="4">
        <v>0</v>
      </c>
      <c r="D9" s="4">
        <v>7</v>
      </c>
      <c r="E9" s="4">
        <v>39</v>
      </c>
      <c r="F9" s="16">
        <v>19.1145</v>
      </c>
      <c r="G9" s="4">
        <v>0</v>
      </c>
      <c r="H9" s="4">
        <v>11</v>
      </c>
      <c r="I9" s="4">
        <v>79</v>
      </c>
      <c r="J9" s="16">
        <v>30.997</v>
      </c>
      <c r="K9" s="4">
        <v>0</v>
      </c>
      <c r="L9" s="4">
        <v>18</v>
      </c>
      <c r="M9" s="4">
        <v>118</v>
      </c>
    </row>
    <row r="10" spans="1:13">
      <c r="A10" s="3" t="s">
        <v>61</v>
      </c>
      <c r="B10" s="16">
        <v>19.064550000000001</v>
      </c>
      <c r="C10" s="4">
        <v>0</v>
      </c>
      <c r="D10" s="4">
        <v>10</v>
      </c>
      <c r="E10" s="4">
        <v>71</v>
      </c>
      <c r="F10" s="16">
        <v>20.052199999999999</v>
      </c>
      <c r="G10" s="4">
        <v>1</v>
      </c>
      <c r="H10" s="4">
        <v>11</v>
      </c>
      <c r="I10" s="4">
        <v>91</v>
      </c>
      <c r="J10" s="16">
        <v>39.116749999999996</v>
      </c>
      <c r="K10" s="4">
        <v>1</v>
      </c>
      <c r="L10" s="4">
        <v>21</v>
      </c>
      <c r="M10" s="4">
        <v>162</v>
      </c>
    </row>
    <row r="11" spans="1:13">
      <c r="A11" s="3" t="s">
        <v>79</v>
      </c>
      <c r="B11" s="16">
        <v>9.43825</v>
      </c>
      <c r="C11" s="4">
        <v>0</v>
      </c>
      <c r="D11" s="4">
        <v>5</v>
      </c>
      <c r="E11" s="4">
        <v>77</v>
      </c>
      <c r="F11" s="16">
        <v>19.566450000000003</v>
      </c>
      <c r="G11" s="4">
        <v>0</v>
      </c>
      <c r="H11" s="4">
        <v>11</v>
      </c>
      <c r="I11" s="4">
        <v>97</v>
      </c>
      <c r="J11" s="16">
        <v>29.004700000000003</v>
      </c>
      <c r="K11" s="4">
        <v>0</v>
      </c>
      <c r="L11" s="4">
        <v>16</v>
      </c>
      <c r="M11" s="4">
        <v>174</v>
      </c>
    </row>
    <row r="12" spans="1:13">
      <c r="A12" s="3" t="s">
        <v>167</v>
      </c>
      <c r="B12" s="16">
        <v>16.2166</v>
      </c>
      <c r="C12" s="4">
        <v>0</v>
      </c>
      <c r="D12" s="4">
        <v>9</v>
      </c>
      <c r="E12" s="4">
        <v>94</v>
      </c>
      <c r="F12" s="16">
        <v>18.898950000000003</v>
      </c>
      <c r="G12" s="4">
        <v>1</v>
      </c>
      <c r="H12" s="4">
        <v>10</v>
      </c>
      <c r="I12" s="4">
        <v>84</v>
      </c>
      <c r="J12" s="16">
        <v>35.115549999999999</v>
      </c>
      <c r="K12" s="4">
        <v>1</v>
      </c>
      <c r="L12" s="4">
        <v>19</v>
      </c>
      <c r="M12" s="4">
        <v>178</v>
      </c>
    </row>
    <row r="13" spans="1:13">
      <c r="A13" s="3" t="s">
        <v>136</v>
      </c>
      <c r="B13" s="16">
        <v>11.220500000000001</v>
      </c>
      <c r="C13" s="4">
        <v>1</v>
      </c>
      <c r="D13" s="4">
        <v>6</v>
      </c>
      <c r="E13" s="4">
        <v>48</v>
      </c>
      <c r="F13" s="16">
        <v>20.073499999999999</v>
      </c>
      <c r="G13" s="4">
        <v>0</v>
      </c>
      <c r="H13" s="4">
        <v>10</v>
      </c>
      <c r="I13" s="4">
        <v>140</v>
      </c>
      <c r="J13" s="16">
        <v>31.294</v>
      </c>
      <c r="K13" s="4">
        <v>1</v>
      </c>
      <c r="L13" s="4">
        <v>16</v>
      </c>
      <c r="M13" s="4">
        <v>188</v>
      </c>
    </row>
    <row r="14" spans="1:13">
      <c r="A14" s="3" t="s">
        <v>170</v>
      </c>
      <c r="B14" s="16">
        <v>10.919450000000001</v>
      </c>
      <c r="C14" s="4">
        <v>0</v>
      </c>
      <c r="D14" s="4">
        <v>5</v>
      </c>
      <c r="E14" s="4">
        <v>41</v>
      </c>
      <c r="F14" s="16">
        <v>18.342649999999999</v>
      </c>
      <c r="G14" s="4">
        <v>0</v>
      </c>
      <c r="H14" s="4">
        <v>10</v>
      </c>
      <c r="I14" s="4">
        <v>97</v>
      </c>
      <c r="J14" s="16">
        <v>29.2621</v>
      </c>
      <c r="K14" s="4">
        <v>0</v>
      </c>
      <c r="L14" s="4">
        <v>15</v>
      </c>
      <c r="M14" s="4">
        <v>138</v>
      </c>
    </row>
    <row r="15" spans="1:13">
      <c r="A15" s="3" t="s">
        <v>112</v>
      </c>
      <c r="B15" s="16">
        <v>16.405550000000002</v>
      </c>
      <c r="C15" s="4">
        <v>0</v>
      </c>
      <c r="D15" s="4">
        <v>9</v>
      </c>
      <c r="E15" s="4">
        <v>113</v>
      </c>
      <c r="F15" s="16">
        <v>18.272300000000001</v>
      </c>
      <c r="G15" s="4">
        <v>0</v>
      </c>
      <c r="H15" s="4">
        <v>10</v>
      </c>
      <c r="I15" s="4">
        <v>124</v>
      </c>
      <c r="J15" s="16">
        <v>34.677850000000007</v>
      </c>
      <c r="K15" s="4">
        <v>0</v>
      </c>
      <c r="L15" s="4">
        <v>19</v>
      </c>
      <c r="M15" s="4">
        <v>237</v>
      </c>
    </row>
    <row r="16" spans="1:13">
      <c r="A16" s="3" t="s">
        <v>64</v>
      </c>
      <c r="B16" s="16">
        <v>14.410000000000002</v>
      </c>
      <c r="C16" s="4">
        <v>0</v>
      </c>
      <c r="D16" s="4">
        <v>8</v>
      </c>
      <c r="E16" s="4">
        <v>92</v>
      </c>
      <c r="F16" s="16">
        <v>19.884</v>
      </c>
      <c r="G16" s="4">
        <v>0</v>
      </c>
      <c r="H16" s="4">
        <v>10</v>
      </c>
      <c r="I16" s="4">
        <v>106</v>
      </c>
      <c r="J16" s="16">
        <v>34.294000000000004</v>
      </c>
      <c r="K16" s="4">
        <v>0</v>
      </c>
      <c r="L16" s="4">
        <v>18</v>
      </c>
      <c r="M16" s="4">
        <v>198</v>
      </c>
    </row>
    <row r="17" spans="1:13">
      <c r="A17" s="3" t="s">
        <v>150</v>
      </c>
      <c r="B17" s="16">
        <v>23.064650000000004</v>
      </c>
      <c r="C17" s="4">
        <v>0</v>
      </c>
      <c r="D17" s="4">
        <v>12</v>
      </c>
      <c r="E17" s="4">
        <v>118</v>
      </c>
      <c r="F17" s="16">
        <v>19.047750000000001</v>
      </c>
      <c r="G17" s="4">
        <v>0</v>
      </c>
      <c r="H17" s="4">
        <v>10</v>
      </c>
      <c r="I17" s="4">
        <v>86</v>
      </c>
      <c r="J17" s="16">
        <v>42.112400000000008</v>
      </c>
      <c r="K17" s="4">
        <v>0</v>
      </c>
      <c r="L17" s="4">
        <v>22</v>
      </c>
      <c r="M17" s="4">
        <v>204</v>
      </c>
    </row>
    <row r="18" spans="1:13">
      <c r="A18" s="3" t="s">
        <v>82</v>
      </c>
      <c r="B18" s="16">
        <v>14.944999999999999</v>
      </c>
      <c r="C18" s="4">
        <v>1</v>
      </c>
      <c r="D18" s="4">
        <v>8</v>
      </c>
      <c r="E18" s="4">
        <v>94</v>
      </c>
      <c r="F18" s="16">
        <v>21.1875</v>
      </c>
      <c r="G18" s="4">
        <v>0</v>
      </c>
      <c r="H18" s="4">
        <v>10</v>
      </c>
      <c r="I18" s="4">
        <v>85</v>
      </c>
      <c r="J18" s="16">
        <v>36.1325</v>
      </c>
      <c r="K18" s="4">
        <v>1</v>
      </c>
      <c r="L18" s="4">
        <v>18</v>
      </c>
      <c r="M18" s="4">
        <v>179</v>
      </c>
    </row>
    <row r="19" spans="1:13">
      <c r="A19" s="3" t="s">
        <v>55</v>
      </c>
      <c r="B19" s="16">
        <v>9.5675000000000008</v>
      </c>
      <c r="C19" s="4">
        <v>1</v>
      </c>
      <c r="D19" s="4">
        <v>5</v>
      </c>
      <c r="E19" s="4">
        <v>61</v>
      </c>
      <c r="F19" s="16">
        <v>18.294999999999998</v>
      </c>
      <c r="G19" s="4">
        <v>1</v>
      </c>
      <c r="H19" s="4">
        <v>9</v>
      </c>
      <c r="I19" s="4">
        <v>194</v>
      </c>
      <c r="J19" s="16">
        <v>27.862499999999997</v>
      </c>
      <c r="K19" s="4">
        <v>2</v>
      </c>
      <c r="L19" s="4">
        <v>14</v>
      </c>
      <c r="M19" s="4">
        <v>255</v>
      </c>
    </row>
    <row r="20" spans="1:13">
      <c r="A20" s="3" t="s">
        <v>37</v>
      </c>
      <c r="B20" s="16">
        <v>14.49835</v>
      </c>
      <c r="C20" s="4">
        <v>0</v>
      </c>
      <c r="D20" s="4">
        <v>8</v>
      </c>
      <c r="E20" s="4">
        <v>83</v>
      </c>
      <c r="F20" s="16">
        <v>17.50075</v>
      </c>
      <c r="G20" s="4">
        <v>0</v>
      </c>
      <c r="H20" s="4">
        <v>9</v>
      </c>
      <c r="I20" s="4">
        <v>172</v>
      </c>
      <c r="J20" s="16">
        <v>31.999099999999999</v>
      </c>
      <c r="K20" s="4">
        <v>0</v>
      </c>
      <c r="L20" s="4">
        <v>17</v>
      </c>
      <c r="M20" s="4">
        <v>255</v>
      </c>
    </row>
    <row r="21" spans="1:13">
      <c r="A21" s="3" t="s">
        <v>173</v>
      </c>
      <c r="B21" s="16">
        <v>19.071199999999997</v>
      </c>
      <c r="C21" s="4">
        <v>0</v>
      </c>
      <c r="D21" s="4">
        <v>10</v>
      </c>
      <c r="E21" s="4">
        <v>65</v>
      </c>
      <c r="F21" s="16">
        <v>16.431550000000001</v>
      </c>
      <c r="G21" s="4">
        <v>0</v>
      </c>
      <c r="H21" s="4">
        <v>9</v>
      </c>
      <c r="I21" s="4">
        <v>73</v>
      </c>
      <c r="J21" s="16">
        <v>35.502749999999999</v>
      </c>
      <c r="K21" s="4">
        <v>0</v>
      </c>
      <c r="L21" s="4">
        <v>19</v>
      </c>
      <c r="M21" s="4">
        <v>138</v>
      </c>
    </row>
    <row r="22" spans="1:13">
      <c r="A22" s="3" t="s">
        <v>62</v>
      </c>
      <c r="B22" s="16">
        <v>27.145499999999998</v>
      </c>
      <c r="C22" s="4">
        <v>0</v>
      </c>
      <c r="D22" s="4">
        <v>15</v>
      </c>
      <c r="E22" s="4">
        <v>159</v>
      </c>
      <c r="F22" s="16">
        <v>16.363500000000002</v>
      </c>
      <c r="G22" s="4">
        <v>1</v>
      </c>
      <c r="H22" s="4">
        <v>9</v>
      </c>
      <c r="I22" s="4">
        <v>61</v>
      </c>
      <c r="J22" s="16">
        <v>43.509</v>
      </c>
      <c r="K22" s="4">
        <v>1</v>
      </c>
      <c r="L22" s="4">
        <v>24</v>
      </c>
      <c r="M22" s="4">
        <v>220</v>
      </c>
    </row>
    <row r="23" spans="1:13">
      <c r="A23" s="3" t="s">
        <v>164</v>
      </c>
      <c r="B23" s="16">
        <v>10.897500000000001</v>
      </c>
      <c r="C23" s="4">
        <v>1</v>
      </c>
      <c r="D23" s="4">
        <v>4</v>
      </c>
      <c r="E23" s="4">
        <v>23</v>
      </c>
      <c r="F23" s="16">
        <v>17.1417</v>
      </c>
      <c r="G23" s="4">
        <v>2</v>
      </c>
      <c r="H23" s="4">
        <v>9</v>
      </c>
      <c r="I23" s="4">
        <v>95</v>
      </c>
      <c r="J23" s="16">
        <v>28.039200000000001</v>
      </c>
      <c r="K23" s="4">
        <v>3</v>
      </c>
      <c r="L23" s="4">
        <v>13</v>
      </c>
      <c r="M23" s="4">
        <v>118</v>
      </c>
    </row>
    <row r="24" spans="1:13">
      <c r="A24" s="3" t="s">
        <v>67</v>
      </c>
      <c r="B24" s="16">
        <v>12.806950000000001</v>
      </c>
      <c r="C24" s="4">
        <v>0</v>
      </c>
      <c r="D24" s="4">
        <v>7</v>
      </c>
      <c r="E24" s="4">
        <v>51</v>
      </c>
      <c r="F24" s="16">
        <v>16.849</v>
      </c>
      <c r="G24" s="4">
        <v>0</v>
      </c>
      <c r="H24" s="4">
        <v>9</v>
      </c>
      <c r="I24" s="4">
        <v>106</v>
      </c>
      <c r="J24" s="16">
        <v>29.655950000000001</v>
      </c>
      <c r="K24" s="4">
        <v>0</v>
      </c>
      <c r="L24" s="4">
        <v>16</v>
      </c>
      <c r="M24" s="4">
        <v>157</v>
      </c>
    </row>
    <row r="25" spans="1:13">
      <c r="A25" s="3" t="s">
        <v>168</v>
      </c>
      <c r="B25" s="16">
        <v>6.82</v>
      </c>
      <c r="C25" s="4">
        <v>0</v>
      </c>
      <c r="D25" s="4">
        <v>4</v>
      </c>
      <c r="E25" s="4">
        <v>24</v>
      </c>
      <c r="F25" s="16">
        <v>15.1</v>
      </c>
      <c r="G25" s="4">
        <v>0</v>
      </c>
      <c r="H25" s="4">
        <v>9</v>
      </c>
      <c r="I25" s="4">
        <v>40</v>
      </c>
      <c r="J25" s="16">
        <v>21.92</v>
      </c>
      <c r="K25" s="4">
        <v>0</v>
      </c>
      <c r="L25" s="4">
        <v>13</v>
      </c>
      <c r="M25" s="4">
        <v>64</v>
      </c>
    </row>
    <row r="26" spans="1:13">
      <c r="A26" s="3" t="s">
        <v>85</v>
      </c>
      <c r="B26" s="16">
        <v>12.670000000000002</v>
      </c>
      <c r="C26" s="4">
        <v>0</v>
      </c>
      <c r="D26" s="4">
        <v>7</v>
      </c>
      <c r="E26" s="4">
        <v>84</v>
      </c>
      <c r="F26" s="16">
        <v>16.045000000000002</v>
      </c>
      <c r="G26" s="4">
        <v>0</v>
      </c>
      <c r="H26" s="4">
        <v>9</v>
      </c>
      <c r="I26" s="4">
        <v>94</v>
      </c>
      <c r="J26" s="16">
        <v>28.715000000000003</v>
      </c>
      <c r="K26" s="4">
        <v>0</v>
      </c>
      <c r="L26" s="4">
        <v>16</v>
      </c>
      <c r="M26" s="4">
        <v>178</v>
      </c>
    </row>
    <row r="27" spans="1:13">
      <c r="A27" s="3" t="s">
        <v>138</v>
      </c>
      <c r="B27" s="16">
        <v>10.405000000000001</v>
      </c>
      <c r="C27" s="4">
        <v>0</v>
      </c>
      <c r="D27" s="4">
        <v>6</v>
      </c>
      <c r="E27" s="4">
        <v>46</v>
      </c>
      <c r="F27" s="16">
        <v>21.784099999999999</v>
      </c>
      <c r="G27" s="4">
        <v>0</v>
      </c>
      <c r="H27" s="4">
        <v>9</v>
      </c>
      <c r="I27" s="4">
        <v>161</v>
      </c>
      <c r="J27" s="16">
        <v>32.189099999999996</v>
      </c>
      <c r="K27" s="4">
        <v>0</v>
      </c>
      <c r="L27" s="4">
        <v>15</v>
      </c>
      <c r="M27" s="4">
        <v>207</v>
      </c>
    </row>
    <row r="28" spans="1:13">
      <c r="A28" s="3" t="s">
        <v>39</v>
      </c>
      <c r="B28" s="16">
        <v>11.399999999999999</v>
      </c>
      <c r="C28" s="4">
        <v>15</v>
      </c>
      <c r="D28" s="4">
        <v>0</v>
      </c>
      <c r="E28" s="4">
        <v>0</v>
      </c>
      <c r="F28" s="16">
        <v>22.969150000000003</v>
      </c>
      <c r="G28" s="4">
        <v>10</v>
      </c>
      <c r="H28" s="4">
        <v>9</v>
      </c>
      <c r="I28" s="4">
        <v>10</v>
      </c>
      <c r="J28" s="16">
        <v>34.369150000000005</v>
      </c>
      <c r="K28" s="4">
        <v>25</v>
      </c>
      <c r="L28" s="4">
        <v>9</v>
      </c>
      <c r="M28" s="4">
        <v>10</v>
      </c>
    </row>
    <row r="29" spans="1:13">
      <c r="A29" s="3" t="s">
        <v>87</v>
      </c>
      <c r="B29" s="16">
        <v>21.299799999999998</v>
      </c>
      <c r="C29" s="4">
        <v>0</v>
      </c>
      <c r="D29" s="4">
        <v>12</v>
      </c>
      <c r="E29" s="4">
        <v>100</v>
      </c>
      <c r="F29" s="16">
        <v>14.640000000000002</v>
      </c>
      <c r="G29" s="4">
        <v>2</v>
      </c>
      <c r="H29" s="4">
        <v>8</v>
      </c>
      <c r="I29" s="4">
        <v>48</v>
      </c>
      <c r="J29" s="16">
        <v>35.939799999999998</v>
      </c>
      <c r="K29" s="4">
        <v>2</v>
      </c>
      <c r="L29" s="4">
        <v>20</v>
      </c>
      <c r="M29" s="4">
        <v>148</v>
      </c>
    </row>
    <row r="30" spans="1:13">
      <c r="A30" s="3" t="s">
        <v>492</v>
      </c>
      <c r="B30" s="16">
        <v>10.971450000000001</v>
      </c>
      <c r="C30" s="4">
        <v>0</v>
      </c>
      <c r="D30" s="4">
        <v>6</v>
      </c>
      <c r="E30" s="4">
        <v>63</v>
      </c>
      <c r="F30" s="16">
        <v>15.59895</v>
      </c>
      <c r="G30" s="4">
        <v>0</v>
      </c>
      <c r="H30" s="4">
        <v>8</v>
      </c>
      <c r="I30" s="4">
        <v>121</v>
      </c>
      <c r="J30" s="16">
        <v>26.570399999999999</v>
      </c>
      <c r="K30" s="4">
        <v>0</v>
      </c>
      <c r="L30" s="4">
        <v>14</v>
      </c>
      <c r="M30" s="4">
        <v>184</v>
      </c>
    </row>
    <row r="31" spans="1:13">
      <c r="A31" s="3" t="s">
        <v>479</v>
      </c>
      <c r="B31" s="16">
        <v>8.956999999999999</v>
      </c>
      <c r="C31" s="4">
        <v>0</v>
      </c>
      <c r="D31" s="4">
        <v>4</v>
      </c>
      <c r="E31" s="4">
        <v>92</v>
      </c>
      <c r="F31" s="16">
        <v>16.8627</v>
      </c>
      <c r="G31" s="4">
        <v>0</v>
      </c>
      <c r="H31" s="4">
        <v>8</v>
      </c>
      <c r="I31" s="4">
        <v>123</v>
      </c>
      <c r="J31" s="16">
        <v>25.819699999999997</v>
      </c>
      <c r="K31" s="4">
        <v>0</v>
      </c>
      <c r="L31" s="4">
        <v>12</v>
      </c>
      <c r="M31" s="4">
        <v>215</v>
      </c>
    </row>
    <row r="32" spans="1:13">
      <c r="A32" s="3" t="s">
        <v>126</v>
      </c>
      <c r="B32" s="16">
        <v>23.705450000000003</v>
      </c>
      <c r="C32" s="4">
        <v>0</v>
      </c>
      <c r="D32" s="4">
        <v>13</v>
      </c>
      <c r="E32" s="4">
        <v>112</v>
      </c>
      <c r="F32" s="16">
        <v>15.19755</v>
      </c>
      <c r="G32" s="4">
        <v>0</v>
      </c>
      <c r="H32" s="4">
        <v>8</v>
      </c>
      <c r="I32" s="4">
        <v>109</v>
      </c>
      <c r="J32" s="16">
        <v>38.903000000000006</v>
      </c>
      <c r="K32" s="4">
        <v>0</v>
      </c>
      <c r="L32" s="4">
        <v>21</v>
      </c>
      <c r="M32" s="4">
        <v>221</v>
      </c>
    </row>
    <row r="33" spans="1:13">
      <c r="A33" s="3" t="s">
        <v>531</v>
      </c>
      <c r="B33" s="16">
        <v>8.4992000000000001</v>
      </c>
      <c r="C33" s="4">
        <v>0</v>
      </c>
      <c r="D33" s="4">
        <v>5</v>
      </c>
      <c r="E33" s="4">
        <v>24</v>
      </c>
      <c r="F33" s="16">
        <v>15.299249999999999</v>
      </c>
      <c r="G33" s="4">
        <v>0</v>
      </c>
      <c r="H33" s="4">
        <v>8</v>
      </c>
      <c r="I33" s="4">
        <v>29</v>
      </c>
      <c r="J33" s="16">
        <v>23.798449999999999</v>
      </c>
      <c r="K33" s="4">
        <v>0</v>
      </c>
      <c r="L33" s="4">
        <v>13</v>
      </c>
      <c r="M33" s="4">
        <v>53</v>
      </c>
    </row>
    <row r="34" spans="1:13">
      <c r="A34" s="3" t="s">
        <v>503</v>
      </c>
      <c r="B34" s="16">
        <v>11.78715</v>
      </c>
      <c r="C34" s="4">
        <v>0</v>
      </c>
      <c r="D34" s="4">
        <v>6</v>
      </c>
      <c r="E34" s="4">
        <v>90</v>
      </c>
      <c r="F34" s="16">
        <v>14.957450000000001</v>
      </c>
      <c r="G34" s="4">
        <v>0</v>
      </c>
      <c r="H34" s="4">
        <v>8</v>
      </c>
      <c r="I34" s="4">
        <v>123</v>
      </c>
      <c r="J34" s="16">
        <v>26.744600000000002</v>
      </c>
      <c r="K34" s="4">
        <v>0</v>
      </c>
      <c r="L34" s="4">
        <v>14</v>
      </c>
      <c r="M34" s="4">
        <v>213</v>
      </c>
    </row>
    <row r="35" spans="1:13">
      <c r="A35" s="3" t="s">
        <v>166</v>
      </c>
      <c r="B35" s="16">
        <v>25.529900000000001</v>
      </c>
      <c r="C35" s="4">
        <v>0</v>
      </c>
      <c r="D35" s="4">
        <v>14</v>
      </c>
      <c r="E35" s="4">
        <v>150</v>
      </c>
      <c r="F35" s="16">
        <v>16.397200000000002</v>
      </c>
      <c r="G35" s="4">
        <v>0</v>
      </c>
      <c r="H35" s="4">
        <v>8</v>
      </c>
      <c r="I35" s="4">
        <v>108</v>
      </c>
      <c r="J35" s="16">
        <v>41.927100000000003</v>
      </c>
      <c r="K35" s="4">
        <v>0</v>
      </c>
      <c r="L35" s="4">
        <v>22</v>
      </c>
      <c r="M35" s="4">
        <v>258</v>
      </c>
    </row>
    <row r="36" spans="1:13">
      <c r="A36" s="3" t="s">
        <v>81</v>
      </c>
      <c r="B36" s="16">
        <v>12.5861</v>
      </c>
      <c r="C36" s="4">
        <v>0</v>
      </c>
      <c r="D36" s="4">
        <v>7</v>
      </c>
      <c r="E36" s="4">
        <v>43</v>
      </c>
      <c r="F36" s="16">
        <v>15.835000000000001</v>
      </c>
      <c r="G36" s="4">
        <v>0</v>
      </c>
      <c r="H36" s="4">
        <v>8</v>
      </c>
      <c r="I36" s="4">
        <v>86</v>
      </c>
      <c r="J36" s="16">
        <v>28.421100000000003</v>
      </c>
      <c r="K36" s="4">
        <v>0</v>
      </c>
      <c r="L36" s="4">
        <v>15</v>
      </c>
      <c r="M36" s="4">
        <v>129</v>
      </c>
    </row>
    <row r="37" spans="1:13">
      <c r="A37" s="3" t="s">
        <v>106</v>
      </c>
      <c r="B37" s="16">
        <v>6.6800000000000006</v>
      </c>
      <c r="C37" s="4">
        <v>0</v>
      </c>
      <c r="D37" s="4">
        <v>4</v>
      </c>
      <c r="E37" s="4">
        <v>16</v>
      </c>
      <c r="F37" s="16">
        <v>16.81795</v>
      </c>
      <c r="G37" s="4">
        <v>0</v>
      </c>
      <c r="H37" s="4">
        <v>8</v>
      </c>
      <c r="I37" s="4">
        <v>44</v>
      </c>
      <c r="J37" s="16">
        <v>23.497949999999999</v>
      </c>
      <c r="K37" s="4">
        <v>0</v>
      </c>
      <c r="L37" s="4">
        <v>12</v>
      </c>
      <c r="M37" s="4">
        <v>60</v>
      </c>
    </row>
    <row r="38" spans="1:13">
      <c r="A38" s="3" t="s">
        <v>143</v>
      </c>
      <c r="B38" s="16">
        <v>4.8175000000000008</v>
      </c>
      <c r="C38" s="4">
        <v>0</v>
      </c>
      <c r="D38" s="4">
        <v>3</v>
      </c>
      <c r="E38" s="4">
        <v>1</v>
      </c>
      <c r="F38" s="16">
        <v>15.110000000000001</v>
      </c>
      <c r="G38" s="4">
        <v>0</v>
      </c>
      <c r="H38" s="4">
        <v>8</v>
      </c>
      <c r="I38" s="4">
        <v>132</v>
      </c>
      <c r="J38" s="16">
        <v>19.927500000000002</v>
      </c>
      <c r="K38" s="4">
        <v>0</v>
      </c>
      <c r="L38" s="4">
        <v>11</v>
      </c>
      <c r="M38" s="4">
        <v>133</v>
      </c>
    </row>
    <row r="39" spans="1:13">
      <c r="A39" s="3" t="s">
        <v>175</v>
      </c>
      <c r="B39" s="16">
        <v>13.133350000000002</v>
      </c>
      <c r="C39" s="4">
        <v>0</v>
      </c>
      <c r="D39" s="4">
        <v>7</v>
      </c>
      <c r="E39" s="4">
        <v>54</v>
      </c>
      <c r="F39" s="16">
        <v>13.307499999999999</v>
      </c>
      <c r="G39" s="4">
        <v>0</v>
      </c>
      <c r="H39" s="4">
        <v>8</v>
      </c>
      <c r="I39" s="4">
        <v>29</v>
      </c>
      <c r="J39" s="16">
        <v>26.440850000000001</v>
      </c>
      <c r="K39" s="4">
        <v>0</v>
      </c>
      <c r="L39" s="4">
        <v>15</v>
      </c>
      <c r="M39" s="4">
        <v>83</v>
      </c>
    </row>
    <row r="40" spans="1:13">
      <c r="A40" s="3" t="s">
        <v>446</v>
      </c>
      <c r="B40" s="16">
        <v>3.4783000000000004</v>
      </c>
      <c r="C40" s="4">
        <v>0</v>
      </c>
      <c r="D40" s="4">
        <v>2</v>
      </c>
      <c r="E40" s="4">
        <v>11</v>
      </c>
      <c r="F40" s="16">
        <v>13.097500000000002</v>
      </c>
      <c r="G40" s="4">
        <v>0</v>
      </c>
      <c r="H40" s="4">
        <v>8</v>
      </c>
      <c r="I40" s="4">
        <v>17</v>
      </c>
      <c r="J40" s="16">
        <v>16.575800000000001</v>
      </c>
      <c r="K40" s="4">
        <v>0</v>
      </c>
      <c r="L40" s="4">
        <v>10</v>
      </c>
      <c r="M40" s="4">
        <v>28</v>
      </c>
    </row>
    <row r="41" spans="1:13">
      <c r="A41" s="3" t="s">
        <v>497</v>
      </c>
      <c r="B41" s="16">
        <v>12.655000000000001</v>
      </c>
      <c r="C41" s="4">
        <v>0</v>
      </c>
      <c r="D41" s="4">
        <v>6</v>
      </c>
      <c r="E41" s="4">
        <v>66</v>
      </c>
      <c r="F41" s="16">
        <v>13.4427</v>
      </c>
      <c r="G41" s="4">
        <v>0</v>
      </c>
      <c r="H41" s="4">
        <v>8</v>
      </c>
      <c r="I41" s="4">
        <v>19</v>
      </c>
      <c r="J41" s="16">
        <v>26.097700000000003</v>
      </c>
      <c r="K41" s="4">
        <v>0</v>
      </c>
      <c r="L41" s="4">
        <v>14</v>
      </c>
      <c r="M41" s="4">
        <v>85</v>
      </c>
    </row>
    <row r="42" spans="1:13">
      <c r="A42" s="3" t="s">
        <v>149</v>
      </c>
      <c r="B42" s="16">
        <v>1.9850000000000001</v>
      </c>
      <c r="C42" s="4">
        <v>0</v>
      </c>
      <c r="D42" s="4">
        <v>1</v>
      </c>
      <c r="E42" s="4">
        <v>22</v>
      </c>
      <c r="F42" s="16">
        <v>11.8475</v>
      </c>
      <c r="G42" s="4">
        <v>0</v>
      </c>
      <c r="H42" s="4">
        <v>7</v>
      </c>
      <c r="I42" s="4">
        <v>37</v>
      </c>
      <c r="J42" s="16">
        <v>13.8325</v>
      </c>
      <c r="K42" s="4">
        <v>0</v>
      </c>
      <c r="L42" s="4">
        <v>8</v>
      </c>
      <c r="M42" s="4">
        <v>59</v>
      </c>
    </row>
    <row r="43" spans="1:13">
      <c r="A43" s="3" t="s">
        <v>93</v>
      </c>
      <c r="B43" s="16">
        <v>34.633950000000006</v>
      </c>
      <c r="C43" s="4">
        <v>0</v>
      </c>
      <c r="D43" s="4">
        <v>19</v>
      </c>
      <c r="E43" s="4">
        <v>203</v>
      </c>
      <c r="F43" s="16">
        <v>12.881349999999999</v>
      </c>
      <c r="G43" s="4">
        <v>0</v>
      </c>
      <c r="H43" s="4">
        <v>7</v>
      </c>
      <c r="I43" s="4">
        <v>66</v>
      </c>
      <c r="J43" s="16">
        <v>47.515300000000003</v>
      </c>
      <c r="K43" s="4">
        <v>0</v>
      </c>
      <c r="L43" s="4">
        <v>26</v>
      </c>
      <c r="M43" s="4">
        <v>269</v>
      </c>
    </row>
    <row r="44" spans="1:13">
      <c r="A44" s="3" t="s">
        <v>158</v>
      </c>
      <c r="B44" s="16">
        <v>5.2575000000000003</v>
      </c>
      <c r="C44" s="4">
        <v>0</v>
      </c>
      <c r="D44" s="4">
        <v>2</v>
      </c>
      <c r="E44" s="4">
        <v>12</v>
      </c>
      <c r="F44" s="16">
        <v>11.8528</v>
      </c>
      <c r="G44" s="4">
        <v>0</v>
      </c>
      <c r="H44" s="4">
        <v>7</v>
      </c>
      <c r="I44" s="4">
        <v>6</v>
      </c>
      <c r="J44" s="16">
        <v>17.110300000000002</v>
      </c>
      <c r="K44" s="4">
        <v>0</v>
      </c>
      <c r="L44" s="4">
        <v>9</v>
      </c>
      <c r="M44" s="4">
        <v>18</v>
      </c>
    </row>
    <row r="45" spans="1:13">
      <c r="A45" s="3" t="s">
        <v>101</v>
      </c>
      <c r="B45" s="16">
        <v>9.9618500000000001</v>
      </c>
      <c r="C45" s="4">
        <v>0</v>
      </c>
      <c r="D45" s="4">
        <v>5</v>
      </c>
      <c r="E45" s="4">
        <v>99</v>
      </c>
      <c r="F45" s="16">
        <v>13.082500000000003</v>
      </c>
      <c r="G45" s="4">
        <v>1</v>
      </c>
      <c r="H45" s="4">
        <v>7</v>
      </c>
      <c r="I45" s="4">
        <v>79</v>
      </c>
      <c r="J45" s="16">
        <v>23.044350000000001</v>
      </c>
      <c r="K45" s="4">
        <v>1</v>
      </c>
      <c r="L45" s="4">
        <v>12</v>
      </c>
      <c r="M45" s="4">
        <v>178</v>
      </c>
    </row>
    <row r="46" spans="1:13">
      <c r="A46" s="3" t="s">
        <v>100</v>
      </c>
      <c r="B46" s="16">
        <v>17.226849999999999</v>
      </c>
      <c r="C46" s="4">
        <v>0</v>
      </c>
      <c r="D46" s="4">
        <v>9</v>
      </c>
      <c r="E46" s="4">
        <v>62</v>
      </c>
      <c r="F46" s="16">
        <v>12.364849999999999</v>
      </c>
      <c r="G46" s="4">
        <v>0</v>
      </c>
      <c r="H46" s="4">
        <v>7</v>
      </c>
      <c r="I46" s="4">
        <v>61</v>
      </c>
      <c r="J46" s="16">
        <v>29.591699999999996</v>
      </c>
      <c r="K46" s="4">
        <v>0</v>
      </c>
      <c r="L46" s="4">
        <v>16</v>
      </c>
      <c r="M46" s="4">
        <v>123</v>
      </c>
    </row>
    <row r="47" spans="1:13">
      <c r="A47" s="3" t="s">
        <v>122</v>
      </c>
      <c r="B47" s="16">
        <v>13.675000000000001</v>
      </c>
      <c r="C47" s="4">
        <v>0</v>
      </c>
      <c r="D47" s="4">
        <v>8</v>
      </c>
      <c r="E47" s="4">
        <v>50</v>
      </c>
      <c r="F47" s="16">
        <v>13.5975</v>
      </c>
      <c r="G47" s="4">
        <v>1</v>
      </c>
      <c r="H47" s="4">
        <v>7</v>
      </c>
      <c r="I47" s="4">
        <v>17</v>
      </c>
      <c r="J47" s="16">
        <v>27.272500000000001</v>
      </c>
      <c r="K47" s="4">
        <v>1</v>
      </c>
      <c r="L47" s="4">
        <v>15</v>
      </c>
      <c r="M47" s="4">
        <v>67</v>
      </c>
    </row>
    <row r="48" spans="1:13">
      <c r="A48" s="3" t="s">
        <v>156</v>
      </c>
      <c r="B48" s="16">
        <v>16.168599999999998</v>
      </c>
      <c r="C48" s="4">
        <v>0</v>
      </c>
      <c r="D48" s="4">
        <v>7</v>
      </c>
      <c r="E48" s="4">
        <v>102</v>
      </c>
      <c r="F48" s="16">
        <v>13.9831</v>
      </c>
      <c r="G48" s="4">
        <v>0</v>
      </c>
      <c r="H48" s="4">
        <v>7</v>
      </c>
      <c r="I48" s="4">
        <v>76</v>
      </c>
      <c r="J48" s="16">
        <v>30.151699999999998</v>
      </c>
      <c r="K48" s="4">
        <v>0</v>
      </c>
      <c r="L48" s="4">
        <v>14</v>
      </c>
      <c r="M48" s="4">
        <v>178</v>
      </c>
    </row>
    <row r="49" spans="1:13">
      <c r="A49" s="3" t="s">
        <v>133</v>
      </c>
      <c r="B49" s="16">
        <v>5.4819500000000012</v>
      </c>
      <c r="C49" s="4">
        <v>0</v>
      </c>
      <c r="D49" s="4">
        <v>3</v>
      </c>
      <c r="E49" s="4">
        <v>17</v>
      </c>
      <c r="F49" s="16">
        <v>12.407499999999999</v>
      </c>
      <c r="G49" s="4">
        <v>0</v>
      </c>
      <c r="H49" s="4">
        <v>7</v>
      </c>
      <c r="I49" s="4">
        <v>69</v>
      </c>
      <c r="J49" s="16">
        <v>17.88945</v>
      </c>
      <c r="K49" s="4">
        <v>0</v>
      </c>
      <c r="L49" s="4">
        <v>10</v>
      </c>
      <c r="M49" s="4">
        <v>86</v>
      </c>
    </row>
    <row r="50" spans="1:13">
      <c r="A50" s="3" t="s">
        <v>474</v>
      </c>
      <c r="B50" s="16">
        <v>13.8361</v>
      </c>
      <c r="C50" s="4">
        <v>0</v>
      </c>
      <c r="D50" s="4">
        <v>8</v>
      </c>
      <c r="E50" s="4">
        <v>56</v>
      </c>
      <c r="F50" s="16">
        <v>14.14</v>
      </c>
      <c r="G50" s="4">
        <v>0</v>
      </c>
      <c r="H50" s="4">
        <v>7</v>
      </c>
      <c r="I50" s="4">
        <v>168</v>
      </c>
      <c r="J50" s="16">
        <v>27.976100000000002</v>
      </c>
      <c r="K50" s="4">
        <v>0</v>
      </c>
      <c r="L50" s="4">
        <v>15</v>
      </c>
      <c r="M50" s="4">
        <v>224</v>
      </c>
    </row>
    <row r="51" spans="1:13">
      <c r="A51" s="3" t="s">
        <v>48</v>
      </c>
      <c r="B51" s="16">
        <v>18.864250000000002</v>
      </c>
      <c r="C51" s="4">
        <v>0</v>
      </c>
      <c r="D51" s="4">
        <v>10</v>
      </c>
      <c r="E51" s="4">
        <v>73</v>
      </c>
      <c r="F51" s="16">
        <v>12.335150000000001</v>
      </c>
      <c r="G51" s="4">
        <v>0</v>
      </c>
      <c r="H51" s="4">
        <v>7</v>
      </c>
      <c r="I51" s="4">
        <v>28</v>
      </c>
      <c r="J51" s="16">
        <v>31.199400000000004</v>
      </c>
      <c r="K51" s="4">
        <v>0</v>
      </c>
      <c r="L51" s="4">
        <v>17</v>
      </c>
      <c r="M51" s="4">
        <v>101</v>
      </c>
    </row>
    <row r="52" spans="1:13">
      <c r="A52" s="3" t="s">
        <v>535</v>
      </c>
      <c r="B52" s="16">
        <v>14.375</v>
      </c>
      <c r="C52" s="4">
        <v>0</v>
      </c>
      <c r="D52" s="4">
        <v>8</v>
      </c>
      <c r="E52" s="4">
        <v>90</v>
      </c>
      <c r="F52" s="16">
        <v>12.262300000000002</v>
      </c>
      <c r="G52" s="4">
        <v>0</v>
      </c>
      <c r="H52" s="4">
        <v>7</v>
      </c>
      <c r="I52" s="4">
        <v>69</v>
      </c>
      <c r="J52" s="16">
        <v>26.637300000000003</v>
      </c>
      <c r="K52" s="4">
        <v>0</v>
      </c>
      <c r="L52" s="4">
        <v>15</v>
      </c>
      <c r="M52" s="4">
        <v>159</v>
      </c>
    </row>
    <row r="53" spans="1:13">
      <c r="A53" s="3" t="s">
        <v>515</v>
      </c>
      <c r="B53" s="16">
        <v>20.489350000000002</v>
      </c>
      <c r="C53" s="4">
        <v>15</v>
      </c>
      <c r="D53" s="4">
        <v>6</v>
      </c>
      <c r="E53" s="4">
        <v>-3</v>
      </c>
      <c r="F53" s="16">
        <v>15.5075</v>
      </c>
      <c r="G53" s="4">
        <v>9</v>
      </c>
      <c r="H53" s="4">
        <v>7</v>
      </c>
      <c r="I53" s="4">
        <v>-11</v>
      </c>
      <c r="J53" s="16">
        <v>35.996850000000002</v>
      </c>
      <c r="K53" s="4">
        <v>24</v>
      </c>
      <c r="L53" s="4">
        <v>13</v>
      </c>
      <c r="M53" s="4">
        <v>-14</v>
      </c>
    </row>
    <row r="54" spans="1:13">
      <c r="A54" s="3" t="s">
        <v>132</v>
      </c>
      <c r="B54" s="16">
        <v>15.39</v>
      </c>
      <c r="C54" s="4">
        <v>1</v>
      </c>
      <c r="D54" s="4">
        <v>9</v>
      </c>
      <c r="E54" s="4">
        <v>28</v>
      </c>
      <c r="F54" s="16">
        <v>12.365</v>
      </c>
      <c r="G54" s="4">
        <v>1</v>
      </c>
      <c r="H54" s="4">
        <v>7</v>
      </c>
      <c r="I54" s="4">
        <v>38</v>
      </c>
      <c r="J54" s="16">
        <v>27.755000000000003</v>
      </c>
      <c r="K54" s="4">
        <v>2</v>
      </c>
      <c r="L54" s="4">
        <v>16</v>
      </c>
      <c r="M54" s="4">
        <v>66</v>
      </c>
    </row>
    <row r="55" spans="1:13">
      <c r="A55" s="3" t="s">
        <v>459</v>
      </c>
      <c r="B55" s="16">
        <v>6.9875000000000007</v>
      </c>
      <c r="C55" s="4">
        <v>7</v>
      </c>
      <c r="D55" s="4">
        <v>2</v>
      </c>
      <c r="E55" s="4">
        <v>5</v>
      </c>
      <c r="F55" s="16">
        <v>17.17285</v>
      </c>
      <c r="G55" s="4">
        <v>7</v>
      </c>
      <c r="H55" s="4">
        <v>6</v>
      </c>
      <c r="I55" s="4">
        <v>1</v>
      </c>
      <c r="J55" s="16">
        <v>24.160350000000001</v>
      </c>
      <c r="K55" s="4">
        <v>14</v>
      </c>
      <c r="L55" s="4">
        <v>8</v>
      </c>
      <c r="M55" s="4">
        <v>6</v>
      </c>
    </row>
    <row r="56" spans="1:13">
      <c r="A56" s="3" t="s">
        <v>74</v>
      </c>
      <c r="B56" s="16">
        <v>20.605</v>
      </c>
      <c r="C56" s="4">
        <v>17</v>
      </c>
      <c r="D56" s="4">
        <v>4</v>
      </c>
      <c r="E56" s="4">
        <v>6</v>
      </c>
      <c r="F56" s="16">
        <v>34.327799999999996</v>
      </c>
      <c r="G56" s="4">
        <v>37</v>
      </c>
      <c r="H56" s="4">
        <v>6</v>
      </c>
      <c r="I56" s="4">
        <v>12</v>
      </c>
      <c r="J56" s="16">
        <v>54.9328</v>
      </c>
      <c r="K56" s="4">
        <v>54</v>
      </c>
      <c r="L56" s="4">
        <v>10</v>
      </c>
      <c r="M56" s="4">
        <v>18</v>
      </c>
    </row>
    <row r="57" spans="1:13">
      <c r="A57" s="3" t="s">
        <v>505</v>
      </c>
      <c r="B57" s="16">
        <v>15.6425</v>
      </c>
      <c r="C57" s="4">
        <v>0</v>
      </c>
      <c r="D57" s="4">
        <v>9</v>
      </c>
      <c r="E57" s="4">
        <v>71</v>
      </c>
      <c r="F57" s="16">
        <v>10.422499999999999</v>
      </c>
      <c r="G57" s="4">
        <v>0</v>
      </c>
      <c r="H57" s="4">
        <v>6</v>
      </c>
      <c r="I57" s="4">
        <v>47</v>
      </c>
      <c r="J57" s="16">
        <v>26.064999999999998</v>
      </c>
      <c r="K57" s="4">
        <v>0</v>
      </c>
      <c r="L57" s="4">
        <v>15</v>
      </c>
      <c r="M57" s="4">
        <v>118</v>
      </c>
    </row>
    <row r="58" spans="1:13">
      <c r="A58" s="3" t="s">
        <v>506</v>
      </c>
      <c r="B58" s="16">
        <v>14.320250000000001</v>
      </c>
      <c r="C58" s="4">
        <v>0</v>
      </c>
      <c r="D58" s="4">
        <v>8</v>
      </c>
      <c r="E58" s="4">
        <v>60</v>
      </c>
      <c r="F58" s="16">
        <v>10.667299999999999</v>
      </c>
      <c r="G58" s="4">
        <v>0</v>
      </c>
      <c r="H58" s="4">
        <v>6</v>
      </c>
      <c r="I58" s="4">
        <v>41</v>
      </c>
      <c r="J58" s="16">
        <v>24.987549999999999</v>
      </c>
      <c r="K58" s="4">
        <v>0</v>
      </c>
      <c r="L58" s="4">
        <v>14</v>
      </c>
      <c r="M58" s="4">
        <v>101</v>
      </c>
    </row>
    <row r="59" spans="1:13">
      <c r="A59" s="3" t="s">
        <v>125</v>
      </c>
      <c r="B59" s="16">
        <v>13.707500000000001</v>
      </c>
      <c r="C59" s="4">
        <v>4</v>
      </c>
      <c r="D59" s="4">
        <v>7</v>
      </c>
      <c r="E59" s="4">
        <v>29</v>
      </c>
      <c r="F59" s="16">
        <v>14.87255</v>
      </c>
      <c r="G59" s="4">
        <v>5</v>
      </c>
      <c r="H59" s="4">
        <v>6</v>
      </c>
      <c r="I59" s="4">
        <v>-2</v>
      </c>
      <c r="J59" s="16">
        <v>28.58005</v>
      </c>
      <c r="K59" s="4">
        <v>9</v>
      </c>
      <c r="L59" s="4">
        <v>13</v>
      </c>
      <c r="M59" s="4">
        <v>27</v>
      </c>
    </row>
    <row r="60" spans="1:13">
      <c r="A60" s="3" t="s">
        <v>480</v>
      </c>
      <c r="B60" s="16">
        <v>15.407500000000001</v>
      </c>
      <c r="C60" s="4">
        <v>0</v>
      </c>
      <c r="D60" s="4">
        <v>8</v>
      </c>
      <c r="E60" s="4">
        <v>149</v>
      </c>
      <c r="F60" s="16">
        <v>11.31265</v>
      </c>
      <c r="G60" s="4">
        <v>0</v>
      </c>
      <c r="H60" s="4">
        <v>6</v>
      </c>
      <c r="I60" s="4">
        <v>94</v>
      </c>
      <c r="J60" s="16">
        <v>26.72015</v>
      </c>
      <c r="K60" s="4">
        <v>0</v>
      </c>
      <c r="L60" s="4">
        <v>14</v>
      </c>
      <c r="M60" s="4">
        <v>243</v>
      </c>
    </row>
    <row r="61" spans="1:13">
      <c r="A61" s="3" t="s">
        <v>43</v>
      </c>
      <c r="B61" s="16">
        <v>5.8825000000000003</v>
      </c>
      <c r="C61" s="4">
        <v>5</v>
      </c>
      <c r="D61" s="4">
        <v>2</v>
      </c>
      <c r="E61" s="4">
        <v>-1</v>
      </c>
      <c r="F61" s="16">
        <v>28.500600000000002</v>
      </c>
      <c r="G61" s="4">
        <v>19</v>
      </c>
      <c r="H61" s="4">
        <v>6</v>
      </c>
      <c r="I61" s="4">
        <v>-3</v>
      </c>
      <c r="J61" s="16">
        <v>34.383099999999999</v>
      </c>
      <c r="K61" s="4">
        <v>24</v>
      </c>
      <c r="L61" s="4">
        <v>8</v>
      </c>
      <c r="M61" s="4">
        <v>-4</v>
      </c>
    </row>
    <row r="62" spans="1:13">
      <c r="A62" s="3" t="s">
        <v>185</v>
      </c>
      <c r="B62" s="16">
        <v>9.2844499999999996</v>
      </c>
      <c r="C62" s="4">
        <v>0</v>
      </c>
      <c r="D62" s="4">
        <v>5</v>
      </c>
      <c r="E62" s="4">
        <v>42</v>
      </c>
      <c r="F62" s="16">
        <v>10.706099999999999</v>
      </c>
      <c r="G62" s="4">
        <v>0</v>
      </c>
      <c r="H62" s="4">
        <v>6</v>
      </c>
      <c r="I62" s="4">
        <v>27</v>
      </c>
      <c r="J62" s="16">
        <v>19.990549999999999</v>
      </c>
      <c r="K62" s="4">
        <v>0</v>
      </c>
      <c r="L62" s="4">
        <v>11</v>
      </c>
      <c r="M62" s="4">
        <v>69</v>
      </c>
    </row>
    <row r="63" spans="1:13">
      <c r="A63" s="3" t="s">
        <v>152</v>
      </c>
      <c r="B63" s="16">
        <v>14.566050000000001</v>
      </c>
      <c r="C63" s="4">
        <v>0</v>
      </c>
      <c r="D63" s="4">
        <v>8</v>
      </c>
      <c r="E63" s="4">
        <v>55</v>
      </c>
      <c r="F63" s="16">
        <v>10.288950000000002</v>
      </c>
      <c r="G63" s="4">
        <v>0</v>
      </c>
      <c r="H63" s="4">
        <v>6</v>
      </c>
      <c r="I63" s="4">
        <v>24</v>
      </c>
      <c r="J63" s="16">
        <v>24.855000000000004</v>
      </c>
      <c r="K63" s="4">
        <v>0</v>
      </c>
      <c r="L63" s="4">
        <v>14</v>
      </c>
      <c r="M63" s="4">
        <v>79</v>
      </c>
    </row>
    <row r="64" spans="1:13">
      <c r="A64" s="3" t="s">
        <v>44</v>
      </c>
      <c r="B64" s="16">
        <v>20.534949999999998</v>
      </c>
      <c r="C64" s="4">
        <v>20</v>
      </c>
      <c r="D64" s="4">
        <v>4</v>
      </c>
      <c r="E64" s="4">
        <v>-4</v>
      </c>
      <c r="F64" s="16">
        <v>16.504999999999999</v>
      </c>
      <c r="G64" s="4">
        <v>8</v>
      </c>
      <c r="H64" s="4">
        <v>6</v>
      </c>
      <c r="I64" s="4">
        <v>6</v>
      </c>
      <c r="J64" s="16">
        <v>37.039949999999997</v>
      </c>
      <c r="K64" s="4">
        <v>28</v>
      </c>
      <c r="L64" s="4">
        <v>10</v>
      </c>
      <c r="M64" s="4">
        <v>2</v>
      </c>
    </row>
    <row r="65" spans="1:13">
      <c r="A65" s="3" t="s">
        <v>157</v>
      </c>
      <c r="B65" s="16">
        <v>6.41</v>
      </c>
      <c r="C65" s="4">
        <v>0</v>
      </c>
      <c r="D65" s="4">
        <v>3</v>
      </c>
      <c r="E65" s="4">
        <v>92</v>
      </c>
      <c r="F65" s="16">
        <v>11.297500000000001</v>
      </c>
      <c r="G65" s="4">
        <v>0</v>
      </c>
      <c r="H65" s="4">
        <v>6</v>
      </c>
      <c r="I65" s="4">
        <v>97</v>
      </c>
      <c r="J65" s="16">
        <v>17.707500000000003</v>
      </c>
      <c r="K65" s="4">
        <v>0</v>
      </c>
      <c r="L65" s="4">
        <v>9</v>
      </c>
      <c r="M65" s="4">
        <v>189</v>
      </c>
    </row>
    <row r="66" spans="1:13">
      <c r="A66" s="3" t="s">
        <v>115</v>
      </c>
      <c r="B66" s="16">
        <v>1.9425000000000001</v>
      </c>
      <c r="C66" s="4">
        <v>1</v>
      </c>
      <c r="D66" s="4">
        <v>1</v>
      </c>
      <c r="E66" s="4">
        <v>-9</v>
      </c>
      <c r="F66" s="16">
        <v>14.282500000000001</v>
      </c>
      <c r="G66" s="4">
        <v>4</v>
      </c>
      <c r="H66" s="4">
        <v>6</v>
      </c>
      <c r="I66" s="4">
        <v>39</v>
      </c>
      <c r="J66" s="16">
        <v>16.225000000000001</v>
      </c>
      <c r="K66" s="4">
        <v>5</v>
      </c>
      <c r="L66" s="4">
        <v>7</v>
      </c>
      <c r="M66" s="4">
        <v>30</v>
      </c>
    </row>
    <row r="67" spans="1:13">
      <c r="A67" s="3" t="s">
        <v>90</v>
      </c>
      <c r="B67" s="16">
        <v>12.875250000000001</v>
      </c>
      <c r="C67" s="4">
        <v>0</v>
      </c>
      <c r="D67" s="4">
        <v>7</v>
      </c>
      <c r="E67" s="4">
        <v>83</v>
      </c>
      <c r="F67" s="16">
        <v>11.560000000000002</v>
      </c>
      <c r="G67" s="4">
        <v>0</v>
      </c>
      <c r="H67" s="4">
        <v>6</v>
      </c>
      <c r="I67" s="4">
        <v>112</v>
      </c>
      <c r="J67" s="16">
        <v>24.435250000000003</v>
      </c>
      <c r="K67" s="4">
        <v>0</v>
      </c>
      <c r="L67" s="4">
        <v>13</v>
      </c>
      <c r="M67" s="4">
        <v>195</v>
      </c>
    </row>
    <row r="68" spans="1:13">
      <c r="A68" s="3" t="s">
        <v>388</v>
      </c>
      <c r="B68" s="16">
        <v>15.743399999999999</v>
      </c>
      <c r="C68" s="4">
        <v>0</v>
      </c>
      <c r="D68" s="4">
        <v>9</v>
      </c>
      <c r="E68" s="4">
        <v>63</v>
      </c>
      <c r="F68" s="16">
        <v>10.68225</v>
      </c>
      <c r="G68" s="4">
        <v>0</v>
      </c>
      <c r="H68" s="4">
        <v>6</v>
      </c>
      <c r="I68" s="4">
        <v>51</v>
      </c>
      <c r="J68" s="16">
        <v>26.425649999999997</v>
      </c>
      <c r="K68" s="4">
        <v>0</v>
      </c>
      <c r="L68" s="4">
        <v>15</v>
      </c>
      <c r="M68" s="4">
        <v>114</v>
      </c>
    </row>
    <row r="69" spans="1:13">
      <c r="A69" s="3" t="s">
        <v>501</v>
      </c>
      <c r="B69" s="16">
        <v>11.227500000000001</v>
      </c>
      <c r="C69" s="4">
        <v>6</v>
      </c>
      <c r="D69" s="4">
        <v>5</v>
      </c>
      <c r="E69" s="4">
        <v>13</v>
      </c>
      <c r="F69" s="16">
        <v>14.391500000000001</v>
      </c>
      <c r="G69" s="4">
        <v>7</v>
      </c>
      <c r="H69" s="4">
        <v>6</v>
      </c>
      <c r="I69" s="4">
        <v>13</v>
      </c>
      <c r="J69" s="16">
        <v>25.619</v>
      </c>
      <c r="K69" s="4">
        <v>13</v>
      </c>
      <c r="L69" s="4">
        <v>11</v>
      </c>
      <c r="M69" s="4">
        <v>26</v>
      </c>
    </row>
    <row r="70" spans="1:13">
      <c r="A70" s="3" t="s">
        <v>141</v>
      </c>
      <c r="B70" s="16">
        <v>3.6900000000000004</v>
      </c>
      <c r="C70" s="4">
        <v>0</v>
      </c>
      <c r="D70" s="4">
        <v>2</v>
      </c>
      <c r="E70" s="4">
        <v>28</v>
      </c>
      <c r="F70" s="16">
        <v>10.72</v>
      </c>
      <c r="G70" s="4">
        <v>0</v>
      </c>
      <c r="H70" s="4">
        <v>6</v>
      </c>
      <c r="I70" s="4">
        <v>64</v>
      </c>
      <c r="J70" s="16">
        <v>14.41</v>
      </c>
      <c r="K70" s="4">
        <v>0</v>
      </c>
      <c r="L70" s="4">
        <v>8</v>
      </c>
      <c r="M70" s="4">
        <v>92</v>
      </c>
    </row>
    <row r="71" spans="1:13">
      <c r="A71" s="3" t="s">
        <v>63</v>
      </c>
      <c r="B71" s="16">
        <v>27.086150000000004</v>
      </c>
      <c r="C71" s="4">
        <v>21</v>
      </c>
      <c r="D71" s="4">
        <v>9</v>
      </c>
      <c r="E71" s="4">
        <v>5</v>
      </c>
      <c r="F71" s="16">
        <v>28.827500000000001</v>
      </c>
      <c r="G71" s="4">
        <v>24</v>
      </c>
      <c r="H71" s="4">
        <v>6</v>
      </c>
      <c r="I71" s="4">
        <v>13</v>
      </c>
      <c r="J71" s="16">
        <v>55.913650000000004</v>
      </c>
      <c r="K71" s="4">
        <v>45</v>
      </c>
      <c r="L71" s="4">
        <v>15</v>
      </c>
      <c r="M71" s="4">
        <v>18</v>
      </c>
    </row>
    <row r="72" spans="1:13">
      <c r="A72" s="3" t="s">
        <v>448</v>
      </c>
      <c r="B72" s="16">
        <v>3.5913500000000003</v>
      </c>
      <c r="C72" s="4">
        <v>0</v>
      </c>
      <c r="D72" s="4">
        <v>2</v>
      </c>
      <c r="E72" s="4">
        <v>30</v>
      </c>
      <c r="F72" s="16">
        <v>10.350950000000001</v>
      </c>
      <c r="G72" s="4">
        <v>0</v>
      </c>
      <c r="H72" s="4">
        <v>6</v>
      </c>
      <c r="I72" s="4">
        <v>20</v>
      </c>
      <c r="J72" s="16">
        <v>13.942300000000001</v>
      </c>
      <c r="K72" s="4">
        <v>0</v>
      </c>
      <c r="L72" s="4">
        <v>8</v>
      </c>
      <c r="M72" s="4">
        <v>50</v>
      </c>
    </row>
    <row r="73" spans="1:13">
      <c r="A73" s="3" t="s">
        <v>466</v>
      </c>
      <c r="B73" s="16">
        <v>7.0825000000000005</v>
      </c>
      <c r="C73" s="4">
        <v>0</v>
      </c>
      <c r="D73" s="4">
        <v>4</v>
      </c>
      <c r="E73" s="4">
        <v>39</v>
      </c>
      <c r="F73" s="16">
        <v>11.292450000000001</v>
      </c>
      <c r="G73" s="4">
        <v>0</v>
      </c>
      <c r="H73" s="4">
        <v>6</v>
      </c>
      <c r="I73" s="4">
        <v>87</v>
      </c>
      <c r="J73" s="16">
        <v>18.374950000000002</v>
      </c>
      <c r="K73" s="4">
        <v>0</v>
      </c>
      <c r="L73" s="4">
        <v>10</v>
      </c>
      <c r="M73" s="4">
        <v>126</v>
      </c>
    </row>
    <row r="74" spans="1:13">
      <c r="A74" s="3" t="s">
        <v>444</v>
      </c>
      <c r="B74" s="16">
        <v>12.040000000000001</v>
      </c>
      <c r="C74" s="4">
        <v>0</v>
      </c>
      <c r="D74" s="4">
        <v>6</v>
      </c>
      <c r="E74" s="4">
        <v>53</v>
      </c>
      <c r="F74" s="16">
        <v>12.164950000000001</v>
      </c>
      <c r="G74" s="4">
        <v>0</v>
      </c>
      <c r="H74" s="4">
        <v>6</v>
      </c>
      <c r="I74" s="4">
        <v>52</v>
      </c>
      <c r="J74" s="16">
        <v>24.204950000000004</v>
      </c>
      <c r="K74" s="4">
        <v>0</v>
      </c>
      <c r="L74" s="4">
        <v>12</v>
      </c>
      <c r="M74" s="4">
        <v>105</v>
      </c>
    </row>
    <row r="75" spans="1:13">
      <c r="A75" s="3" t="s">
        <v>58</v>
      </c>
      <c r="B75" s="16">
        <v>26.835100000000001</v>
      </c>
      <c r="C75" s="4">
        <v>0</v>
      </c>
      <c r="D75" s="4">
        <v>14</v>
      </c>
      <c r="E75" s="4">
        <v>111</v>
      </c>
      <c r="F75" s="16">
        <v>9.1849000000000007</v>
      </c>
      <c r="G75" s="4">
        <v>0</v>
      </c>
      <c r="H75" s="4">
        <v>5</v>
      </c>
      <c r="I75" s="4">
        <v>53</v>
      </c>
      <c r="J75" s="16">
        <v>36.020000000000003</v>
      </c>
      <c r="K75" s="4">
        <v>0</v>
      </c>
      <c r="L75" s="4">
        <v>19</v>
      </c>
      <c r="M75" s="4">
        <v>164</v>
      </c>
    </row>
    <row r="76" spans="1:13">
      <c r="A76" s="3" t="s">
        <v>453</v>
      </c>
      <c r="B76" s="16">
        <v>13.850750000000001</v>
      </c>
      <c r="C76" s="4">
        <v>0</v>
      </c>
      <c r="D76" s="4">
        <v>7</v>
      </c>
      <c r="E76" s="4">
        <v>118</v>
      </c>
      <c r="F76" s="16">
        <v>10.825000000000001</v>
      </c>
      <c r="G76" s="4">
        <v>0</v>
      </c>
      <c r="H76" s="4">
        <v>5</v>
      </c>
      <c r="I76" s="4">
        <v>70</v>
      </c>
      <c r="J76" s="16">
        <v>24.675750000000001</v>
      </c>
      <c r="K76" s="4">
        <v>0</v>
      </c>
      <c r="L76" s="4">
        <v>12</v>
      </c>
      <c r="M76" s="4">
        <v>188</v>
      </c>
    </row>
    <row r="77" spans="1:13">
      <c r="A77" s="3" t="s">
        <v>119</v>
      </c>
      <c r="B77" s="16">
        <v>9.860100000000001</v>
      </c>
      <c r="C77" s="4">
        <v>0</v>
      </c>
      <c r="D77" s="4">
        <v>6</v>
      </c>
      <c r="E77" s="4">
        <v>6</v>
      </c>
      <c r="F77" s="16">
        <v>9.6100000000000012</v>
      </c>
      <c r="G77" s="4">
        <v>0</v>
      </c>
      <c r="H77" s="4">
        <v>5</v>
      </c>
      <c r="I77" s="4">
        <v>92</v>
      </c>
      <c r="J77" s="16">
        <v>19.470100000000002</v>
      </c>
      <c r="K77" s="4">
        <v>0</v>
      </c>
      <c r="L77" s="4">
        <v>11</v>
      </c>
      <c r="M77" s="4">
        <v>98</v>
      </c>
    </row>
    <row r="78" spans="1:13">
      <c r="A78" s="3" t="s">
        <v>489</v>
      </c>
      <c r="B78" s="16">
        <v>14.893200000000002</v>
      </c>
      <c r="C78" s="4">
        <v>0</v>
      </c>
      <c r="D78" s="4">
        <v>8</v>
      </c>
      <c r="E78" s="4">
        <v>67</v>
      </c>
      <c r="F78" s="16">
        <v>8.7319500000000012</v>
      </c>
      <c r="G78" s="4">
        <v>0</v>
      </c>
      <c r="H78" s="4">
        <v>5</v>
      </c>
      <c r="I78" s="4">
        <v>34</v>
      </c>
      <c r="J78" s="16">
        <v>23.625150000000005</v>
      </c>
      <c r="K78" s="4">
        <v>0</v>
      </c>
      <c r="L78" s="4">
        <v>13</v>
      </c>
      <c r="M78" s="4">
        <v>101</v>
      </c>
    </row>
    <row r="79" spans="1:13">
      <c r="A79" s="3" t="s">
        <v>395</v>
      </c>
      <c r="B79" s="16">
        <v>2.1524999999999999</v>
      </c>
      <c r="C79" s="4">
        <v>1</v>
      </c>
      <c r="D79" s="4">
        <v>1</v>
      </c>
      <c r="E79" s="4">
        <v>3</v>
      </c>
      <c r="F79" s="16">
        <v>9.1125000000000007</v>
      </c>
      <c r="G79" s="4">
        <v>1</v>
      </c>
      <c r="H79" s="4">
        <v>5</v>
      </c>
      <c r="I79" s="4">
        <v>35</v>
      </c>
      <c r="J79" s="16">
        <v>11.265000000000001</v>
      </c>
      <c r="K79" s="4">
        <v>2</v>
      </c>
      <c r="L79" s="4">
        <v>6</v>
      </c>
      <c r="M79" s="4">
        <v>38</v>
      </c>
    </row>
    <row r="80" spans="1:13">
      <c r="A80" s="3" t="s">
        <v>140</v>
      </c>
      <c r="B80" s="16">
        <v>12.7875</v>
      </c>
      <c r="C80" s="4">
        <v>9</v>
      </c>
      <c r="D80" s="4">
        <v>5</v>
      </c>
      <c r="E80" s="4">
        <v>5</v>
      </c>
      <c r="F80" s="16">
        <v>10.342499999999999</v>
      </c>
      <c r="G80" s="4">
        <v>5</v>
      </c>
      <c r="H80" s="4">
        <v>5</v>
      </c>
      <c r="I80" s="4">
        <v>-9</v>
      </c>
      <c r="J80" s="16">
        <v>23.13</v>
      </c>
      <c r="K80" s="4">
        <v>14</v>
      </c>
      <c r="L80" s="4">
        <v>10</v>
      </c>
      <c r="M80" s="4">
        <v>-4</v>
      </c>
    </row>
    <row r="81" spans="1:13">
      <c r="A81" s="3" t="s">
        <v>42</v>
      </c>
      <c r="B81" s="16">
        <v>5.3258500000000009</v>
      </c>
      <c r="C81" s="4">
        <v>0</v>
      </c>
      <c r="D81" s="4">
        <v>3</v>
      </c>
      <c r="E81" s="4">
        <v>16</v>
      </c>
      <c r="F81" s="16">
        <v>9.0433000000000003</v>
      </c>
      <c r="G81" s="4">
        <v>0</v>
      </c>
      <c r="H81" s="4">
        <v>5</v>
      </c>
      <c r="I81" s="4">
        <v>17</v>
      </c>
      <c r="J81" s="16">
        <v>14.369150000000001</v>
      </c>
      <c r="K81" s="4">
        <v>0</v>
      </c>
      <c r="L81" s="4">
        <v>8</v>
      </c>
      <c r="M81" s="4">
        <v>33</v>
      </c>
    </row>
    <row r="82" spans="1:13">
      <c r="A82" s="3" t="s">
        <v>73</v>
      </c>
      <c r="B82" s="16">
        <v>15.581850000000001</v>
      </c>
      <c r="C82" s="4">
        <v>16</v>
      </c>
      <c r="D82" s="4">
        <v>1</v>
      </c>
      <c r="E82" s="4">
        <v>3</v>
      </c>
      <c r="F82" s="16">
        <v>17.68805</v>
      </c>
      <c r="G82" s="4">
        <v>13</v>
      </c>
      <c r="H82" s="4">
        <v>5</v>
      </c>
      <c r="I82" s="4">
        <v>-5</v>
      </c>
      <c r="J82" s="16">
        <v>33.2699</v>
      </c>
      <c r="K82" s="4">
        <v>29</v>
      </c>
      <c r="L82" s="4">
        <v>6</v>
      </c>
      <c r="M82" s="4">
        <v>-2</v>
      </c>
    </row>
    <row r="83" spans="1:13">
      <c r="A83" s="3" t="s">
        <v>38</v>
      </c>
      <c r="B83" s="16">
        <v>29.79205</v>
      </c>
      <c r="C83" s="4">
        <v>0</v>
      </c>
      <c r="D83" s="4">
        <v>16</v>
      </c>
      <c r="E83" s="4">
        <v>127</v>
      </c>
      <c r="F83" s="16">
        <v>9.3481500000000004</v>
      </c>
      <c r="G83" s="4">
        <v>0</v>
      </c>
      <c r="H83" s="4">
        <v>5</v>
      </c>
      <c r="I83" s="4">
        <v>43</v>
      </c>
      <c r="J83" s="16">
        <v>39.1402</v>
      </c>
      <c r="K83" s="4">
        <v>0</v>
      </c>
      <c r="L83" s="4">
        <v>21</v>
      </c>
      <c r="M83" s="4">
        <v>170</v>
      </c>
    </row>
    <row r="84" spans="1:13">
      <c r="A84" s="3" t="s">
        <v>160</v>
      </c>
      <c r="B84" s="16">
        <v>16.153849999999998</v>
      </c>
      <c r="C84" s="4">
        <v>0</v>
      </c>
      <c r="D84" s="4">
        <v>8</v>
      </c>
      <c r="E84" s="4">
        <v>53</v>
      </c>
      <c r="F84" s="16">
        <v>11.22645</v>
      </c>
      <c r="G84" s="4">
        <v>0</v>
      </c>
      <c r="H84" s="4">
        <v>5</v>
      </c>
      <c r="I84" s="4">
        <v>47</v>
      </c>
      <c r="J84" s="16">
        <v>27.380299999999998</v>
      </c>
      <c r="K84" s="4">
        <v>0</v>
      </c>
      <c r="L84" s="4">
        <v>13</v>
      </c>
      <c r="M84" s="4">
        <v>100</v>
      </c>
    </row>
    <row r="85" spans="1:13">
      <c r="A85" s="3" t="s">
        <v>496</v>
      </c>
      <c r="B85" s="16">
        <v>9.2390500000000007</v>
      </c>
      <c r="C85" s="4">
        <v>1</v>
      </c>
      <c r="D85" s="4">
        <v>5</v>
      </c>
      <c r="E85" s="4">
        <v>18</v>
      </c>
      <c r="F85" s="16">
        <v>8.1224999999999987</v>
      </c>
      <c r="G85" s="4">
        <v>0</v>
      </c>
      <c r="H85" s="4">
        <v>5</v>
      </c>
      <c r="I85" s="4">
        <v>7</v>
      </c>
      <c r="J85" s="16">
        <v>17.361550000000001</v>
      </c>
      <c r="K85" s="4">
        <v>1</v>
      </c>
      <c r="L85" s="4">
        <v>10</v>
      </c>
      <c r="M85" s="4">
        <v>25</v>
      </c>
    </row>
    <row r="86" spans="1:13">
      <c r="A86" s="3" t="s">
        <v>460</v>
      </c>
      <c r="B86" s="16">
        <v>10.6675</v>
      </c>
      <c r="C86" s="4">
        <v>0</v>
      </c>
      <c r="D86" s="4">
        <v>6</v>
      </c>
      <c r="E86" s="4">
        <v>61</v>
      </c>
      <c r="F86" s="16">
        <v>8.9307499999999997</v>
      </c>
      <c r="G86" s="4">
        <v>0</v>
      </c>
      <c r="H86" s="4">
        <v>5</v>
      </c>
      <c r="I86" s="4">
        <v>48</v>
      </c>
      <c r="J86" s="16">
        <v>19.59825</v>
      </c>
      <c r="K86" s="4">
        <v>0</v>
      </c>
      <c r="L86" s="4">
        <v>11</v>
      </c>
      <c r="M86" s="4">
        <v>109</v>
      </c>
    </row>
    <row r="87" spans="1:13">
      <c r="A87" s="3" t="s">
        <v>56</v>
      </c>
      <c r="B87" s="16">
        <v>12.777100000000001</v>
      </c>
      <c r="C87" s="4">
        <v>12</v>
      </c>
      <c r="D87" s="4">
        <v>4</v>
      </c>
      <c r="E87" s="4">
        <v>-12</v>
      </c>
      <c r="F87" s="16">
        <v>12.397499999999999</v>
      </c>
      <c r="G87" s="4">
        <v>8</v>
      </c>
      <c r="H87" s="4">
        <v>5</v>
      </c>
      <c r="I87" s="4">
        <v>17</v>
      </c>
      <c r="J87" s="16">
        <v>25.174599999999998</v>
      </c>
      <c r="K87" s="4">
        <v>20</v>
      </c>
      <c r="L87" s="4">
        <v>9</v>
      </c>
      <c r="M87" s="4">
        <v>5</v>
      </c>
    </row>
    <row r="88" spans="1:13">
      <c r="A88" s="3" t="s">
        <v>135</v>
      </c>
      <c r="B88" s="16">
        <v>8.6650000000000009</v>
      </c>
      <c r="C88" s="4">
        <v>0</v>
      </c>
      <c r="D88" s="4">
        <v>5</v>
      </c>
      <c r="E88" s="4">
        <v>38</v>
      </c>
      <c r="F88" s="16">
        <v>9.4719999999999995</v>
      </c>
      <c r="G88" s="4">
        <v>0</v>
      </c>
      <c r="H88" s="4">
        <v>5</v>
      </c>
      <c r="I88" s="4">
        <v>30</v>
      </c>
      <c r="J88" s="16">
        <v>18.137</v>
      </c>
      <c r="K88" s="4">
        <v>0</v>
      </c>
      <c r="L88" s="4">
        <v>10</v>
      </c>
      <c r="M88" s="4">
        <v>68</v>
      </c>
    </row>
    <row r="89" spans="1:13">
      <c r="A89" s="3" t="s">
        <v>526</v>
      </c>
      <c r="B89" s="16">
        <v>16.413400000000003</v>
      </c>
      <c r="C89" s="4">
        <v>16</v>
      </c>
      <c r="D89" s="4">
        <v>3</v>
      </c>
      <c r="E89" s="4">
        <v>3</v>
      </c>
      <c r="F89" s="16">
        <v>14.020800000000001</v>
      </c>
      <c r="G89" s="4">
        <v>10</v>
      </c>
      <c r="H89" s="4">
        <v>5</v>
      </c>
      <c r="I89" s="4">
        <v>2</v>
      </c>
      <c r="J89" s="16">
        <v>30.434200000000004</v>
      </c>
      <c r="K89" s="4">
        <v>26</v>
      </c>
      <c r="L89" s="4">
        <v>8</v>
      </c>
      <c r="M89" s="4">
        <v>5</v>
      </c>
    </row>
    <row r="90" spans="1:13">
      <c r="A90" s="3" t="s">
        <v>92</v>
      </c>
      <c r="B90" s="16">
        <v>24.306250000000002</v>
      </c>
      <c r="C90" s="4">
        <v>11</v>
      </c>
      <c r="D90" s="4">
        <v>11</v>
      </c>
      <c r="E90" s="4">
        <v>7</v>
      </c>
      <c r="F90" s="16">
        <v>12.99</v>
      </c>
      <c r="G90" s="4">
        <v>9</v>
      </c>
      <c r="H90" s="4">
        <v>5</v>
      </c>
      <c r="I90" s="4">
        <v>-12</v>
      </c>
      <c r="J90" s="16">
        <v>37.296250000000001</v>
      </c>
      <c r="K90" s="4">
        <v>20</v>
      </c>
      <c r="L90" s="4">
        <v>16</v>
      </c>
      <c r="M90" s="4">
        <v>-5</v>
      </c>
    </row>
    <row r="91" spans="1:13">
      <c r="A91" s="3" t="s">
        <v>370</v>
      </c>
      <c r="B91" s="16">
        <v>3.7</v>
      </c>
      <c r="C91" s="4">
        <v>1</v>
      </c>
      <c r="D91" s="4">
        <v>1</v>
      </c>
      <c r="E91" s="4">
        <v>0</v>
      </c>
      <c r="F91" s="16">
        <v>13.335000000000001</v>
      </c>
      <c r="G91" s="4">
        <v>5</v>
      </c>
      <c r="H91" s="4">
        <v>5</v>
      </c>
      <c r="I91" s="4">
        <v>-1</v>
      </c>
      <c r="J91" s="16">
        <v>17.035</v>
      </c>
      <c r="K91" s="4">
        <v>6</v>
      </c>
      <c r="L91" s="4">
        <v>6</v>
      </c>
      <c r="M91" s="4">
        <v>-1</v>
      </c>
    </row>
    <row r="92" spans="1:13">
      <c r="A92" s="3" t="s">
        <v>443</v>
      </c>
      <c r="B92" s="16">
        <v>7.2331000000000012</v>
      </c>
      <c r="C92" s="4">
        <v>0</v>
      </c>
      <c r="D92" s="4">
        <v>4</v>
      </c>
      <c r="E92" s="4">
        <v>51</v>
      </c>
      <c r="F92" s="16">
        <v>8.717550000000001</v>
      </c>
      <c r="G92" s="4">
        <v>0</v>
      </c>
      <c r="H92" s="4">
        <v>5</v>
      </c>
      <c r="I92" s="4">
        <v>46</v>
      </c>
      <c r="J92" s="16">
        <v>15.950650000000003</v>
      </c>
      <c r="K92" s="4">
        <v>0</v>
      </c>
      <c r="L92" s="4">
        <v>9</v>
      </c>
      <c r="M92" s="4">
        <v>97</v>
      </c>
    </row>
    <row r="93" spans="1:13">
      <c r="A93" s="3" t="s">
        <v>527</v>
      </c>
      <c r="B93" s="16">
        <v>1.8625</v>
      </c>
      <c r="C93" s="4">
        <v>0</v>
      </c>
      <c r="D93" s="4">
        <v>1</v>
      </c>
      <c r="E93" s="4">
        <v>15</v>
      </c>
      <c r="F93" s="16">
        <v>6.7850000000000001</v>
      </c>
      <c r="G93" s="4">
        <v>0</v>
      </c>
      <c r="H93" s="4">
        <v>4</v>
      </c>
      <c r="I93" s="4">
        <v>22</v>
      </c>
      <c r="J93" s="16">
        <v>8.6475000000000009</v>
      </c>
      <c r="K93" s="4">
        <v>0</v>
      </c>
      <c r="L93" s="4">
        <v>5</v>
      </c>
      <c r="M93" s="4">
        <v>37</v>
      </c>
    </row>
    <row r="94" spans="1:13">
      <c r="A94" s="3" t="s">
        <v>131</v>
      </c>
      <c r="B94" s="16">
        <v>16.8491</v>
      </c>
      <c r="C94" s="4">
        <v>9</v>
      </c>
      <c r="D94" s="4">
        <v>7</v>
      </c>
      <c r="E94" s="4">
        <v>-4</v>
      </c>
      <c r="F94" s="16">
        <v>13.178100000000001</v>
      </c>
      <c r="G94" s="4">
        <v>11</v>
      </c>
      <c r="H94" s="4">
        <v>4</v>
      </c>
      <c r="I94" s="4">
        <v>-6</v>
      </c>
      <c r="J94" s="16">
        <v>30.027200000000001</v>
      </c>
      <c r="K94" s="4">
        <v>20</v>
      </c>
      <c r="L94" s="4">
        <v>11</v>
      </c>
      <c r="M94" s="4">
        <v>-10</v>
      </c>
    </row>
    <row r="95" spans="1:13">
      <c r="A95" s="3" t="s">
        <v>80</v>
      </c>
      <c r="B95" s="16">
        <v>11.4</v>
      </c>
      <c r="C95" s="4">
        <v>16</v>
      </c>
      <c r="D95" s="4">
        <v>1</v>
      </c>
      <c r="E95" s="4">
        <v>0</v>
      </c>
      <c r="F95" s="16">
        <v>18.423400000000001</v>
      </c>
      <c r="G95" s="4">
        <v>21</v>
      </c>
      <c r="H95" s="4">
        <v>4</v>
      </c>
      <c r="I95" s="4">
        <v>-1</v>
      </c>
      <c r="J95" s="16">
        <v>29.823399999999999</v>
      </c>
      <c r="K95" s="4">
        <v>37</v>
      </c>
      <c r="L95" s="4">
        <v>5</v>
      </c>
      <c r="M95" s="4">
        <v>-1</v>
      </c>
    </row>
    <row r="96" spans="1:13">
      <c r="A96" s="3" t="s">
        <v>52</v>
      </c>
      <c r="B96" s="16">
        <v>6.6624999999999996</v>
      </c>
      <c r="C96" s="4">
        <v>0</v>
      </c>
      <c r="D96" s="4">
        <v>4</v>
      </c>
      <c r="E96" s="4">
        <v>15</v>
      </c>
      <c r="F96" s="16">
        <v>7.275500000000001</v>
      </c>
      <c r="G96" s="4">
        <v>0</v>
      </c>
      <c r="H96" s="4">
        <v>4</v>
      </c>
      <c r="I96" s="4">
        <v>34</v>
      </c>
      <c r="J96" s="16">
        <v>13.938000000000001</v>
      </c>
      <c r="K96" s="4">
        <v>0</v>
      </c>
      <c r="L96" s="4">
        <v>8</v>
      </c>
      <c r="M96" s="4">
        <v>49</v>
      </c>
    </row>
    <row r="97" spans="1:13">
      <c r="A97" s="3" t="s">
        <v>464</v>
      </c>
      <c r="B97" s="16">
        <v>5.0625</v>
      </c>
      <c r="C97" s="4">
        <v>0</v>
      </c>
      <c r="D97" s="4">
        <v>3</v>
      </c>
      <c r="E97" s="4">
        <v>15</v>
      </c>
      <c r="F97" s="16">
        <v>7.1697000000000006</v>
      </c>
      <c r="G97" s="4">
        <v>0</v>
      </c>
      <c r="H97" s="4">
        <v>4</v>
      </c>
      <c r="I97" s="4">
        <v>47</v>
      </c>
      <c r="J97" s="16">
        <v>12.232200000000001</v>
      </c>
      <c r="K97" s="4">
        <v>0</v>
      </c>
      <c r="L97" s="4">
        <v>7</v>
      </c>
      <c r="M97" s="4">
        <v>62</v>
      </c>
    </row>
    <row r="98" spans="1:13">
      <c r="A98" s="3" t="s">
        <v>86</v>
      </c>
      <c r="B98" s="16">
        <v>3.7923500000000003</v>
      </c>
      <c r="C98" s="4">
        <v>0</v>
      </c>
      <c r="D98" s="4">
        <v>2</v>
      </c>
      <c r="E98" s="4">
        <v>33</v>
      </c>
      <c r="F98" s="16">
        <v>7.3625000000000007</v>
      </c>
      <c r="G98" s="4">
        <v>0</v>
      </c>
      <c r="H98" s="4">
        <v>4</v>
      </c>
      <c r="I98" s="4">
        <v>55</v>
      </c>
      <c r="J98" s="16">
        <v>11.154850000000001</v>
      </c>
      <c r="K98" s="4">
        <v>0</v>
      </c>
      <c r="L98" s="4">
        <v>6</v>
      </c>
      <c r="M98" s="4">
        <v>88</v>
      </c>
    </row>
    <row r="99" spans="1:13">
      <c r="A99" s="3" t="s">
        <v>415</v>
      </c>
      <c r="B99" s="16">
        <v>6.9424999999999999</v>
      </c>
      <c r="C99" s="4">
        <v>0</v>
      </c>
      <c r="D99" s="4">
        <v>4</v>
      </c>
      <c r="E99" s="4">
        <v>31</v>
      </c>
      <c r="F99" s="16">
        <v>6.5225000000000009</v>
      </c>
      <c r="G99" s="4">
        <v>0</v>
      </c>
      <c r="H99" s="4">
        <v>4</v>
      </c>
      <c r="I99" s="4">
        <v>7</v>
      </c>
      <c r="J99" s="16">
        <v>13.465</v>
      </c>
      <c r="K99" s="4">
        <v>0</v>
      </c>
      <c r="L99" s="4">
        <v>8</v>
      </c>
      <c r="M99" s="4">
        <v>38</v>
      </c>
    </row>
    <row r="100" spans="1:13">
      <c r="A100" s="3" t="s">
        <v>53</v>
      </c>
      <c r="B100" s="16">
        <v>22.491700000000002</v>
      </c>
      <c r="C100" s="4">
        <v>0</v>
      </c>
      <c r="D100" s="4">
        <v>13</v>
      </c>
      <c r="E100" s="4">
        <v>78</v>
      </c>
      <c r="F100" s="16">
        <v>6.5925000000000002</v>
      </c>
      <c r="G100" s="4">
        <v>0</v>
      </c>
      <c r="H100" s="4">
        <v>4</v>
      </c>
      <c r="I100" s="4">
        <v>11</v>
      </c>
      <c r="J100" s="16">
        <v>29.084200000000003</v>
      </c>
      <c r="K100" s="4">
        <v>0</v>
      </c>
      <c r="L100" s="4">
        <v>17</v>
      </c>
      <c r="M100" s="4">
        <v>89</v>
      </c>
    </row>
    <row r="101" spans="1:13">
      <c r="A101" s="3" t="s">
        <v>2827</v>
      </c>
      <c r="B101" s="16">
        <v>0</v>
      </c>
      <c r="C101" s="4">
        <v>0</v>
      </c>
      <c r="D101" s="4">
        <v>0</v>
      </c>
      <c r="E101" s="4">
        <v>0</v>
      </c>
      <c r="F101" s="16">
        <v>6.7259000000000002</v>
      </c>
      <c r="G101" s="4">
        <v>0</v>
      </c>
      <c r="H101" s="4">
        <v>4</v>
      </c>
      <c r="I101" s="4">
        <v>19</v>
      </c>
      <c r="J101" s="16">
        <v>6.7259000000000002</v>
      </c>
      <c r="K101" s="4">
        <v>0</v>
      </c>
      <c r="L101" s="4">
        <v>4</v>
      </c>
      <c r="M101" s="4">
        <v>19</v>
      </c>
    </row>
    <row r="102" spans="1:13">
      <c r="A102" s="3" t="s">
        <v>97</v>
      </c>
      <c r="B102" s="16">
        <v>8.490000000000002</v>
      </c>
      <c r="C102" s="4">
        <v>0</v>
      </c>
      <c r="D102" s="4">
        <v>5</v>
      </c>
      <c r="E102" s="4">
        <v>28</v>
      </c>
      <c r="F102" s="16">
        <v>6.2950000000000008</v>
      </c>
      <c r="G102" s="4">
        <v>0</v>
      </c>
      <c r="H102" s="4">
        <v>4</v>
      </c>
      <c r="I102" s="4">
        <v>-6</v>
      </c>
      <c r="J102" s="16">
        <v>14.785000000000004</v>
      </c>
      <c r="K102" s="4">
        <v>0</v>
      </c>
      <c r="L102" s="4">
        <v>9</v>
      </c>
      <c r="M102" s="4">
        <v>22</v>
      </c>
    </row>
    <row r="103" spans="1:13">
      <c r="A103" s="3" t="s">
        <v>137</v>
      </c>
      <c r="B103" s="16">
        <v>3.8825000000000003</v>
      </c>
      <c r="C103" s="4">
        <v>0</v>
      </c>
      <c r="D103" s="4">
        <v>2</v>
      </c>
      <c r="E103" s="4">
        <v>39</v>
      </c>
      <c r="F103" s="16">
        <v>6.8375000000000004</v>
      </c>
      <c r="G103" s="4">
        <v>0</v>
      </c>
      <c r="H103" s="4">
        <v>4</v>
      </c>
      <c r="I103" s="4">
        <v>25</v>
      </c>
      <c r="J103" s="16">
        <v>10.72</v>
      </c>
      <c r="K103" s="4">
        <v>0</v>
      </c>
      <c r="L103" s="4">
        <v>6</v>
      </c>
      <c r="M103" s="4">
        <v>64</v>
      </c>
    </row>
    <row r="104" spans="1:13">
      <c r="A104" s="3" t="s">
        <v>98</v>
      </c>
      <c r="B104" s="16">
        <v>3.41</v>
      </c>
      <c r="C104" s="4">
        <v>0</v>
      </c>
      <c r="D104" s="4">
        <v>2</v>
      </c>
      <c r="E104" s="4">
        <v>12</v>
      </c>
      <c r="F104" s="16">
        <v>7.0649999999999995</v>
      </c>
      <c r="G104" s="4">
        <v>0</v>
      </c>
      <c r="H104" s="4">
        <v>4</v>
      </c>
      <c r="I104" s="4">
        <v>38</v>
      </c>
      <c r="J104" s="16">
        <v>10.475</v>
      </c>
      <c r="K104" s="4">
        <v>0</v>
      </c>
      <c r="L104" s="4">
        <v>6</v>
      </c>
      <c r="M104" s="4">
        <v>50</v>
      </c>
    </row>
    <row r="105" spans="1:13">
      <c r="A105" s="3" t="s">
        <v>68</v>
      </c>
      <c r="B105" s="16">
        <v>22.682500000000001</v>
      </c>
      <c r="C105" s="4">
        <v>0</v>
      </c>
      <c r="D105" s="4">
        <v>12</v>
      </c>
      <c r="E105" s="4">
        <v>199</v>
      </c>
      <c r="F105" s="16">
        <v>10.662000000000001</v>
      </c>
      <c r="G105" s="4">
        <v>0</v>
      </c>
      <c r="H105" s="4">
        <v>4</v>
      </c>
      <c r="I105" s="4">
        <v>98</v>
      </c>
      <c r="J105" s="16">
        <v>33.344500000000004</v>
      </c>
      <c r="K105" s="4">
        <v>0</v>
      </c>
      <c r="L105" s="4">
        <v>16</v>
      </c>
      <c r="M105" s="4">
        <v>297</v>
      </c>
    </row>
    <row r="106" spans="1:13">
      <c r="A106" s="3" t="s">
        <v>485</v>
      </c>
      <c r="B106" s="16">
        <v>5.2200000000000006</v>
      </c>
      <c r="C106" s="4">
        <v>0</v>
      </c>
      <c r="D106" s="4">
        <v>3</v>
      </c>
      <c r="E106" s="4">
        <v>24</v>
      </c>
      <c r="F106" s="16">
        <v>7.4263500000000002</v>
      </c>
      <c r="G106" s="4">
        <v>0</v>
      </c>
      <c r="H106" s="4">
        <v>4</v>
      </c>
      <c r="I106" s="4">
        <v>38</v>
      </c>
      <c r="J106" s="16">
        <v>12.646350000000002</v>
      </c>
      <c r="K106" s="4">
        <v>0</v>
      </c>
      <c r="L106" s="4">
        <v>7</v>
      </c>
      <c r="M106" s="4">
        <v>62</v>
      </c>
    </row>
    <row r="107" spans="1:13">
      <c r="A107" s="3" t="s">
        <v>75</v>
      </c>
      <c r="B107" s="16">
        <v>16.1053</v>
      </c>
      <c r="C107" s="4">
        <v>0</v>
      </c>
      <c r="D107" s="4">
        <v>8</v>
      </c>
      <c r="E107" s="4">
        <v>90</v>
      </c>
      <c r="F107" s="16">
        <v>7.2082500000000014</v>
      </c>
      <c r="G107" s="4">
        <v>0</v>
      </c>
      <c r="H107" s="4">
        <v>4</v>
      </c>
      <c r="I107" s="4">
        <v>41</v>
      </c>
      <c r="J107" s="16">
        <v>23.313549999999999</v>
      </c>
      <c r="K107" s="4">
        <v>0</v>
      </c>
      <c r="L107" s="4">
        <v>12</v>
      </c>
      <c r="M107" s="4">
        <v>131</v>
      </c>
    </row>
    <row r="108" spans="1:13">
      <c r="A108" s="3" t="s">
        <v>487</v>
      </c>
      <c r="B108" s="16">
        <v>13.695</v>
      </c>
      <c r="C108" s="4">
        <v>1</v>
      </c>
      <c r="D108" s="4">
        <v>7</v>
      </c>
      <c r="E108" s="4">
        <v>114</v>
      </c>
      <c r="F108" s="16">
        <v>7.8350000000000009</v>
      </c>
      <c r="G108" s="4">
        <v>0</v>
      </c>
      <c r="H108" s="4">
        <v>4</v>
      </c>
      <c r="I108" s="4">
        <v>82</v>
      </c>
      <c r="J108" s="16">
        <v>21.53</v>
      </c>
      <c r="K108" s="4">
        <v>1</v>
      </c>
      <c r="L108" s="4">
        <v>11</v>
      </c>
      <c r="M108" s="4">
        <v>196</v>
      </c>
    </row>
    <row r="109" spans="1:13">
      <c r="A109" s="3" t="s">
        <v>171</v>
      </c>
      <c r="B109" s="16">
        <v>28.816400000000002</v>
      </c>
      <c r="C109" s="4">
        <v>1</v>
      </c>
      <c r="D109" s="4">
        <v>15</v>
      </c>
      <c r="E109" s="4">
        <v>231</v>
      </c>
      <c r="F109" s="16">
        <v>7.1975000000000007</v>
      </c>
      <c r="G109" s="4">
        <v>1</v>
      </c>
      <c r="H109" s="4">
        <v>4</v>
      </c>
      <c r="I109" s="4">
        <v>17</v>
      </c>
      <c r="J109" s="16">
        <v>36.0139</v>
      </c>
      <c r="K109" s="4">
        <v>2</v>
      </c>
      <c r="L109" s="4">
        <v>19</v>
      </c>
      <c r="M109" s="4">
        <v>248</v>
      </c>
    </row>
    <row r="110" spans="1:13">
      <c r="A110" s="3" t="s">
        <v>59</v>
      </c>
      <c r="B110" s="16">
        <v>9.4047500000000017</v>
      </c>
      <c r="C110" s="4">
        <v>0</v>
      </c>
      <c r="D110" s="4">
        <v>5</v>
      </c>
      <c r="E110" s="4">
        <v>60</v>
      </c>
      <c r="F110" s="16">
        <v>8.0625</v>
      </c>
      <c r="G110" s="4">
        <v>0</v>
      </c>
      <c r="H110" s="4">
        <v>4</v>
      </c>
      <c r="I110" s="4">
        <v>95</v>
      </c>
      <c r="J110" s="16">
        <v>17.46725</v>
      </c>
      <c r="K110" s="4">
        <v>0</v>
      </c>
      <c r="L110" s="4">
        <v>9</v>
      </c>
      <c r="M110" s="4">
        <v>155</v>
      </c>
    </row>
    <row r="111" spans="1:13">
      <c r="A111" s="3" t="s">
        <v>179</v>
      </c>
      <c r="B111" s="16">
        <v>9.1738500000000016</v>
      </c>
      <c r="C111" s="4">
        <v>0</v>
      </c>
      <c r="D111" s="4">
        <v>4</v>
      </c>
      <c r="E111" s="4">
        <v>34</v>
      </c>
      <c r="F111" s="16">
        <v>7.2513500000000004</v>
      </c>
      <c r="G111" s="4">
        <v>0</v>
      </c>
      <c r="H111" s="4">
        <v>4</v>
      </c>
      <c r="I111" s="4">
        <v>28</v>
      </c>
      <c r="J111" s="16">
        <v>16.425200000000004</v>
      </c>
      <c r="K111" s="4">
        <v>0</v>
      </c>
      <c r="L111" s="4">
        <v>8</v>
      </c>
      <c r="M111" s="4">
        <v>62</v>
      </c>
    </row>
    <row r="112" spans="1:13">
      <c r="A112" s="3" t="s">
        <v>367</v>
      </c>
      <c r="B112" s="16">
        <v>6.8835000000000006</v>
      </c>
      <c r="C112" s="4">
        <v>0</v>
      </c>
      <c r="D112" s="4">
        <v>3</v>
      </c>
      <c r="E112" s="4">
        <v>2</v>
      </c>
      <c r="F112" s="16">
        <v>6.5575000000000001</v>
      </c>
      <c r="G112" s="4">
        <v>0</v>
      </c>
      <c r="H112" s="4">
        <v>4</v>
      </c>
      <c r="I112" s="4">
        <v>9</v>
      </c>
      <c r="J112" s="16">
        <v>13.441000000000001</v>
      </c>
      <c r="K112" s="4">
        <v>0</v>
      </c>
      <c r="L112" s="4">
        <v>7</v>
      </c>
      <c r="M112" s="4">
        <v>11</v>
      </c>
    </row>
    <row r="113" spans="1:13">
      <c r="A113" s="3" t="s">
        <v>47</v>
      </c>
      <c r="B113" s="16">
        <v>18.707900000000002</v>
      </c>
      <c r="C113" s="4">
        <v>0</v>
      </c>
      <c r="D113" s="4">
        <v>11</v>
      </c>
      <c r="E113" s="4">
        <v>42</v>
      </c>
      <c r="F113" s="16">
        <v>7.9935000000000009</v>
      </c>
      <c r="G113" s="4">
        <v>0</v>
      </c>
      <c r="H113" s="4">
        <v>4</v>
      </c>
      <c r="I113" s="4">
        <v>59</v>
      </c>
      <c r="J113" s="16">
        <v>26.701400000000003</v>
      </c>
      <c r="K113" s="4">
        <v>0</v>
      </c>
      <c r="L113" s="4">
        <v>15</v>
      </c>
      <c r="M113" s="4">
        <v>101</v>
      </c>
    </row>
    <row r="114" spans="1:13">
      <c r="A114" s="3" t="s">
        <v>148</v>
      </c>
      <c r="B114" s="16">
        <v>15.53</v>
      </c>
      <c r="C114" s="4">
        <v>0</v>
      </c>
      <c r="D114" s="4">
        <v>8</v>
      </c>
      <c r="E114" s="4">
        <v>156</v>
      </c>
      <c r="F114" s="16">
        <v>10.7425</v>
      </c>
      <c r="G114" s="4">
        <v>0</v>
      </c>
      <c r="H114" s="4">
        <v>4</v>
      </c>
      <c r="I114" s="4">
        <v>112</v>
      </c>
      <c r="J114" s="16">
        <v>26.272500000000001</v>
      </c>
      <c r="K114" s="4">
        <v>0</v>
      </c>
      <c r="L114" s="4">
        <v>12</v>
      </c>
      <c r="M114" s="4">
        <v>268</v>
      </c>
    </row>
    <row r="115" spans="1:13">
      <c r="A115" s="3" t="s">
        <v>2807</v>
      </c>
      <c r="B115" s="16">
        <v>0</v>
      </c>
      <c r="C115" s="4">
        <v>0</v>
      </c>
      <c r="D115" s="4">
        <v>0</v>
      </c>
      <c r="E115" s="4">
        <v>0</v>
      </c>
      <c r="F115" s="16">
        <v>5.9025500000000006</v>
      </c>
      <c r="G115" s="4">
        <v>0</v>
      </c>
      <c r="H115" s="4">
        <v>3</v>
      </c>
      <c r="I115" s="4">
        <v>35</v>
      </c>
      <c r="J115" s="16">
        <v>5.9025500000000006</v>
      </c>
      <c r="K115" s="4">
        <v>0</v>
      </c>
      <c r="L115" s="4">
        <v>3</v>
      </c>
      <c r="M115" s="4">
        <v>35</v>
      </c>
    </row>
    <row r="116" spans="1:13">
      <c r="A116" s="3" t="s">
        <v>542</v>
      </c>
      <c r="B116" s="16">
        <v>12.7766</v>
      </c>
      <c r="C116" s="4">
        <v>0</v>
      </c>
      <c r="D116" s="4">
        <v>6</v>
      </c>
      <c r="E116" s="4">
        <v>52</v>
      </c>
      <c r="F116" s="16">
        <v>4.7825000000000006</v>
      </c>
      <c r="G116" s="4">
        <v>0</v>
      </c>
      <c r="H116" s="4">
        <v>3</v>
      </c>
      <c r="I116" s="4">
        <v>-1</v>
      </c>
      <c r="J116" s="16">
        <v>17.559100000000001</v>
      </c>
      <c r="K116" s="4">
        <v>0</v>
      </c>
      <c r="L116" s="4">
        <v>9</v>
      </c>
      <c r="M116" s="4">
        <v>51</v>
      </c>
    </row>
    <row r="117" spans="1:13">
      <c r="A117" s="3" t="s">
        <v>413</v>
      </c>
      <c r="B117" s="16">
        <v>6.8425000000000002</v>
      </c>
      <c r="C117" s="4">
        <v>3</v>
      </c>
      <c r="D117" s="4">
        <v>3</v>
      </c>
      <c r="E117" s="4">
        <v>31</v>
      </c>
      <c r="F117" s="16">
        <v>8.36965</v>
      </c>
      <c r="G117" s="4">
        <v>6</v>
      </c>
      <c r="H117" s="4">
        <v>3</v>
      </c>
      <c r="I117" s="4">
        <v>7</v>
      </c>
      <c r="J117" s="16">
        <v>15.212150000000001</v>
      </c>
      <c r="K117" s="4">
        <v>9</v>
      </c>
      <c r="L117" s="4">
        <v>6</v>
      </c>
      <c r="M117" s="4">
        <v>38</v>
      </c>
    </row>
    <row r="118" spans="1:13">
      <c r="A118" s="3" t="s">
        <v>89</v>
      </c>
      <c r="B118" s="16">
        <v>15.936999999999999</v>
      </c>
      <c r="C118" s="4">
        <v>11</v>
      </c>
      <c r="D118" s="4">
        <v>5</v>
      </c>
      <c r="E118" s="4">
        <v>5</v>
      </c>
      <c r="F118" s="16">
        <v>12.46475</v>
      </c>
      <c r="G118" s="4">
        <v>13</v>
      </c>
      <c r="H118" s="4">
        <v>3</v>
      </c>
      <c r="I118" s="4">
        <v>10</v>
      </c>
      <c r="J118" s="16">
        <v>28.40175</v>
      </c>
      <c r="K118" s="4">
        <v>24</v>
      </c>
      <c r="L118" s="4">
        <v>8</v>
      </c>
      <c r="M118" s="4">
        <v>15</v>
      </c>
    </row>
    <row r="119" spans="1:13">
      <c r="A119" s="3" t="s">
        <v>416</v>
      </c>
      <c r="B119" s="16">
        <v>9.6974999999999998</v>
      </c>
      <c r="C119" s="4">
        <v>0</v>
      </c>
      <c r="D119" s="4">
        <v>5</v>
      </c>
      <c r="E119" s="4">
        <v>97</v>
      </c>
      <c r="F119" s="16">
        <v>5.2025000000000006</v>
      </c>
      <c r="G119" s="4">
        <v>0</v>
      </c>
      <c r="H119" s="4">
        <v>3</v>
      </c>
      <c r="I119" s="4">
        <v>23</v>
      </c>
      <c r="J119" s="16">
        <v>14.9</v>
      </c>
      <c r="K119" s="4">
        <v>0</v>
      </c>
      <c r="L119" s="4">
        <v>8</v>
      </c>
      <c r="M119" s="4">
        <v>120</v>
      </c>
    </row>
    <row r="120" spans="1:13">
      <c r="A120" s="3" t="s">
        <v>455</v>
      </c>
      <c r="B120" s="16">
        <v>2.0555000000000003</v>
      </c>
      <c r="C120" s="4">
        <v>0</v>
      </c>
      <c r="D120" s="4">
        <v>1</v>
      </c>
      <c r="E120" s="4">
        <v>10</v>
      </c>
      <c r="F120" s="16">
        <v>4.8350000000000009</v>
      </c>
      <c r="G120" s="4">
        <v>0</v>
      </c>
      <c r="H120" s="4">
        <v>3</v>
      </c>
      <c r="I120" s="4">
        <v>2</v>
      </c>
      <c r="J120" s="16">
        <v>6.8905000000000012</v>
      </c>
      <c r="K120" s="4">
        <v>0</v>
      </c>
      <c r="L120" s="4">
        <v>4</v>
      </c>
      <c r="M120" s="4">
        <v>12</v>
      </c>
    </row>
    <row r="121" spans="1:13">
      <c r="A121" s="3" t="s">
        <v>161</v>
      </c>
      <c r="B121" s="16">
        <v>2</v>
      </c>
      <c r="C121" s="4">
        <v>4</v>
      </c>
      <c r="D121" s="4">
        <v>0</v>
      </c>
      <c r="E121" s="4">
        <v>0</v>
      </c>
      <c r="F121" s="16">
        <v>8.317499999999999</v>
      </c>
      <c r="G121" s="4">
        <v>7</v>
      </c>
      <c r="H121" s="4">
        <v>3</v>
      </c>
      <c r="I121" s="4">
        <v>1</v>
      </c>
      <c r="J121" s="16">
        <v>10.317499999999999</v>
      </c>
      <c r="K121" s="4">
        <v>11</v>
      </c>
      <c r="L121" s="4">
        <v>3</v>
      </c>
      <c r="M121" s="4">
        <v>1</v>
      </c>
    </row>
    <row r="122" spans="1:13">
      <c r="A122" s="3" t="s">
        <v>402</v>
      </c>
      <c r="B122" s="16">
        <v>7.8861000000000008</v>
      </c>
      <c r="C122" s="4">
        <v>0</v>
      </c>
      <c r="D122" s="4">
        <v>3</v>
      </c>
      <c r="E122" s="4">
        <v>4</v>
      </c>
      <c r="F122" s="16">
        <v>5.8325000000000005</v>
      </c>
      <c r="G122" s="4">
        <v>0</v>
      </c>
      <c r="H122" s="4">
        <v>3</v>
      </c>
      <c r="I122" s="4">
        <v>59</v>
      </c>
      <c r="J122" s="16">
        <v>13.718600000000002</v>
      </c>
      <c r="K122" s="4">
        <v>0</v>
      </c>
      <c r="L122" s="4">
        <v>6</v>
      </c>
      <c r="M122" s="4">
        <v>63</v>
      </c>
    </row>
    <row r="123" spans="1:13">
      <c r="A123" s="3" t="s">
        <v>536</v>
      </c>
      <c r="B123" s="16">
        <v>10.387499999999999</v>
      </c>
      <c r="C123" s="4">
        <v>0</v>
      </c>
      <c r="D123" s="4">
        <v>6</v>
      </c>
      <c r="E123" s="4">
        <v>45</v>
      </c>
      <c r="F123" s="16">
        <v>5.6050000000000004</v>
      </c>
      <c r="G123" s="4">
        <v>0</v>
      </c>
      <c r="H123" s="4">
        <v>3</v>
      </c>
      <c r="I123" s="4">
        <v>46</v>
      </c>
      <c r="J123" s="16">
        <v>15.9925</v>
      </c>
      <c r="K123" s="4">
        <v>0</v>
      </c>
      <c r="L123" s="4">
        <v>9</v>
      </c>
      <c r="M123" s="4">
        <v>91</v>
      </c>
    </row>
    <row r="124" spans="1:13">
      <c r="A124" s="3" t="s">
        <v>116</v>
      </c>
      <c r="B124" s="16">
        <v>7.5750000000000002</v>
      </c>
      <c r="C124" s="4">
        <v>2</v>
      </c>
      <c r="D124" s="4">
        <v>4</v>
      </c>
      <c r="E124" s="4">
        <v>10</v>
      </c>
      <c r="F124" s="16">
        <v>5.8072999999999997</v>
      </c>
      <c r="G124" s="4">
        <v>1</v>
      </c>
      <c r="H124" s="4">
        <v>3</v>
      </c>
      <c r="I124" s="4">
        <v>9</v>
      </c>
      <c r="J124" s="16">
        <v>13.382300000000001</v>
      </c>
      <c r="K124" s="4">
        <v>3</v>
      </c>
      <c r="L124" s="4">
        <v>7</v>
      </c>
      <c r="M124" s="4">
        <v>19</v>
      </c>
    </row>
    <row r="125" spans="1:13">
      <c r="A125" s="3" t="s">
        <v>543</v>
      </c>
      <c r="B125" s="16">
        <v>6.8375000000000004</v>
      </c>
      <c r="C125" s="4">
        <v>0</v>
      </c>
      <c r="D125" s="4">
        <v>3</v>
      </c>
      <c r="E125" s="4">
        <v>28</v>
      </c>
      <c r="F125" s="16">
        <v>5.43</v>
      </c>
      <c r="G125" s="4">
        <v>0</v>
      </c>
      <c r="H125" s="4">
        <v>3</v>
      </c>
      <c r="I125" s="4">
        <v>36</v>
      </c>
      <c r="J125" s="16">
        <v>12.2675</v>
      </c>
      <c r="K125" s="4">
        <v>0</v>
      </c>
      <c r="L125" s="4">
        <v>6</v>
      </c>
      <c r="M125" s="4">
        <v>64</v>
      </c>
    </row>
    <row r="126" spans="1:13">
      <c r="A126" s="3" t="s">
        <v>120</v>
      </c>
      <c r="B126" s="16">
        <v>12.397499999999999</v>
      </c>
      <c r="C126" s="4">
        <v>5</v>
      </c>
      <c r="D126" s="4">
        <v>6</v>
      </c>
      <c r="E126" s="4">
        <v>17</v>
      </c>
      <c r="F126" s="16">
        <v>10.1775</v>
      </c>
      <c r="G126" s="4">
        <v>11</v>
      </c>
      <c r="H126" s="4">
        <v>3</v>
      </c>
      <c r="I126" s="4">
        <v>-7</v>
      </c>
      <c r="J126" s="16">
        <v>22.574999999999999</v>
      </c>
      <c r="K126" s="4">
        <v>16</v>
      </c>
      <c r="L126" s="4">
        <v>9</v>
      </c>
      <c r="M126" s="4">
        <v>10</v>
      </c>
    </row>
    <row r="127" spans="1:13">
      <c r="A127" s="3" t="s">
        <v>83</v>
      </c>
      <c r="B127" s="16">
        <v>10.070449999999999</v>
      </c>
      <c r="C127" s="4">
        <v>0</v>
      </c>
      <c r="D127" s="4">
        <v>5</v>
      </c>
      <c r="E127" s="4">
        <v>102</v>
      </c>
      <c r="F127" s="16">
        <v>5.6226500000000001</v>
      </c>
      <c r="G127" s="4">
        <v>0</v>
      </c>
      <c r="H127" s="4">
        <v>3</v>
      </c>
      <c r="I127" s="4">
        <v>29</v>
      </c>
      <c r="J127" s="16">
        <v>15.693099999999999</v>
      </c>
      <c r="K127" s="4">
        <v>0</v>
      </c>
      <c r="L127" s="4">
        <v>8</v>
      </c>
      <c r="M127" s="4">
        <v>131</v>
      </c>
    </row>
    <row r="128" spans="1:13">
      <c r="A128" s="3" t="s">
        <v>419</v>
      </c>
      <c r="B128" s="16">
        <v>21.734999999999999</v>
      </c>
      <c r="C128" s="4">
        <v>9</v>
      </c>
      <c r="D128" s="4">
        <v>9</v>
      </c>
      <c r="E128" s="4">
        <v>2</v>
      </c>
      <c r="F128" s="16">
        <v>9.0016500000000015</v>
      </c>
      <c r="G128" s="4">
        <v>7</v>
      </c>
      <c r="H128" s="4">
        <v>3</v>
      </c>
      <c r="I128" s="4">
        <v>2</v>
      </c>
      <c r="J128" s="16">
        <v>30.736650000000001</v>
      </c>
      <c r="K128" s="4">
        <v>16</v>
      </c>
      <c r="L128" s="4">
        <v>12</v>
      </c>
      <c r="M128" s="4">
        <v>4</v>
      </c>
    </row>
    <row r="129" spans="1:13">
      <c r="A129" s="3" t="s">
        <v>530</v>
      </c>
      <c r="B129" s="16">
        <v>2.6074999999999999</v>
      </c>
      <c r="C129" s="4">
        <v>1</v>
      </c>
      <c r="D129" s="4">
        <v>1</v>
      </c>
      <c r="E129" s="4">
        <v>29</v>
      </c>
      <c r="F129" s="16">
        <v>5.2374999999999998</v>
      </c>
      <c r="G129" s="4">
        <v>0</v>
      </c>
      <c r="H129" s="4">
        <v>3</v>
      </c>
      <c r="I129" s="4">
        <v>25</v>
      </c>
      <c r="J129" s="16">
        <v>7.8449999999999998</v>
      </c>
      <c r="K129" s="4">
        <v>1</v>
      </c>
      <c r="L129" s="4">
        <v>4</v>
      </c>
      <c r="M129" s="4">
        <v>54</v>
      </c>
    </row>
    <row r="130" spans="1:13">
      <c r="A130" s="3" t="s">
        <v>500</v>
      </c>
      <c r="B130" s="16">
        <v>5.0503</v>
      </c>
      <c r="C130" s="4">
        <v>0</v>
      </c>
      <c r="D130" s="4">
        <v>3</v>
      </c>
      <c r="E130" s="4">
        <v>16</v>
      </c>
      <c r="F130" s="16">
        <v>5.4749999999999996</v>
      </c>
      <c r="G130" s="4">
        <v>1</v>
      </c>
      <c r="H130" s="4">
        <v>3</v>
      </c>
      <c r="I130" s="4">
        <v>10</v>
      </c>
      <c r="J130" s="16">
        <v>10.5253</v>
      </c>
      <c r="K130" s="4">
        <v>1</v>
      </c>
      <c r="L130" s="4">
        <v>6</v>
      </c>
      <c r="M130" s="4">
        <v>26</v>
      </c>
    </row>
    <row r="131" spans="1:13">
      <c r="A131" s="3" t="s">
        <v>163</v>
      </c>
      <c r="B131" s="16">
        <v>6.7963500000000003</v>
      </c>
      <c r="C131" s="4">
        <v>0</v>
      </c>
      <c r="D131" s="4">
        <v>4</v>
      </c>
      <c r="E131" s="4">
        <v>2</v>
      </c>
      <c r="F131" s="16">
        <v>5.1186000000000007</v>
      </c>
      <c r="G131" s="4">
        <v>0</v>
      </c>
      <c r="H131" s="4">
        <v>3</v>
      </c>
      <c r="I131" s="4">
        <v>15</v>
      </c>
      <c r="J131" s="16">
        <v>11.914950000000001</v>
      </c>
      <c r="K131" s="4">
        <v>0</v>
      </c>
      <c r="L131" s="4">
        <v>7</v>
      </c>
      <c r="M131" s="4">
        <v>17</v>
      </c>
    </row>
    <row r="132" spans="1:13">
      <c r="A132" s="3" t="s">
        <v>412</v>
      </c>
      <c r="B132" s="16">
        <v>14.4213</v>
      </c>
      <c r="C132" s="4">
        <v>1</v>
      </c>
      <c r="D132" s="4">
        <v>7</v>
      </c>
      <c r="E132" s="4">
        <v>144</v>
      </c>
      <c r="F132" s="16">
        <v>5.8150500000000003</v>
      </c>
      <c r="G132" s="4">
        <v>0</v>
      </c>
      <c r="H132" s="4">
        <v>3</v>
      </c>
      <c r="I132" s="4">
        <v>63</v>
      </c>
      <c r="J132" s="16">
        <v>20.236350000000002</v>
      </c>
      <c r="K132" s="4">
        <v>1</v>
      </c>
      <c r="L132" s="4">
        <v>10</v>
      </c>
      <c r="M132" s="4">
        <v>207</v>
      </c>
    </row>
    <row r="133" spans="1:13">
      <c r="A133" s="3" t="s">
        <v>165</v>
      </c>
      <c r="B133" s="16">
        <v>11.45045</v>
      </c>
      <c r="C133" s="4">
        <v>10</v>
      </c>
      <c r="D133" s="4">
        <v>3</v>
      </c>
      <c r="E133" s="4">
        <v>5</v>
      </c>
      <c r="F133" s="16">
        <v>12.2</v>
      </c>
      <c r="G133" s="4">
        <v>13</v>
      </c>
      <c r="H133" s="4">
        <v>3</v>
      </c>
      <c r="I133" s="4">
        <v>0</v>
      </c>
      <c r="J133" s="16">
        <v>23.650449999999999</v>
      </c>
      <c r="K133" s="4">
        <v>23</v>
      </c>
      <c r="L133" s="4">
        <v>6</v>
      </c>
      <c r="M133" s="4">
        <v>5</v>
      </c>
    </row>
    <row r="134" spans="1:13">
      <c r="A134" s="3" t="s">
        <v>502</v>
      </c>
      <c r="B134" s="16">
        <v>9.8475000000000001</v>
      </c>
      <c r="C134" s="4">
        <v>9</v>
      </c>
      <c r="D134" s="4">
        <v>3</v>
      </c>
      <c r="E134" s="4">
        <v>-3</v>
      </c>
      <c r="F134" s="16">
        <v>11.6829</v>
      </c>
      <c r="G134" s="4">
        <v>7</v>
      </c>
      <c r="H134" s="4">
        <v>3</v>
      </c>
      <c r="I134" s="4">
        <v>-3</v>
      </c>
      <c r="J134" s="16">
        <v>21.5304</v>
      </c>
      <c r="K134" s="4">
        <v>16</v>
      </c>
      <c r="L134" s="4">
        <v>6</v>
      </c>
      <c r="M134" s="4">
        <v>-6</v>
      </c>
    </row>
    <row r="135" spans="1:13">
      <c r="A135" s="3" t="s">
        <v>78</v>
      </c>
      <c r="B135" s="16">
        <v>6.8025000000000002</v>
      </c>
      <c r="C135" s="4">
        <v>0</v>
      </c>
      <c r="D135" s="4">
        <v>4</v>
      </c>
      <c r="E135" s="4">
        <v>23</v>
      </c>
      <c r="F135" s="16">
        <v>5.6610999999999994</v>
      </c>
      <c r="G135" s="4">
        <v>0</v>
      </c>
      <c r="H135" s="4">
        <v>3</v>
      </c>
      <c r="I135" s="4">
        <v>13</v>
      </c>
      <c r="J135" s="16">
        <v>12.4636</v>
      </c>
      <c r="K135" s="4">
        <v>0</v>
      </c>
      <c r="L135" s="4">
        <v>7</v>
      </c>
      <c r="M135" s="4">
        <v>36</v>
      </c>
    </row>
    <row r="136" spans="1:13">
      <c r="A136" s="3" t="s">
        <v>127</v>
      </c>
      <c r="B136" s="16">
        <v>7.9561500000000009</v>
      </c>
      <c r="C136" s="4">
        <v>0</v>
      </c>
      <c r="D136" s="4">
        <v>4</v>
      </c>
      <c r="E136" s="4">
        <v>86</v>
      </c>
      <c r="F136" s="16">
        <v>5.7450000000000001</v>
      </c>
      <c r="G136" s="4">
        <v>0</v>
      </c>
      <c r="H136" s="4">
        <v>3</v>
      </c>
      <c r="I136" s="4">
        <v>54</v>
      </c>
      <c r="J136" s="16">
        <v>13.701150000000002</v>
      </c>
      <c r="K136" s="4">
        <v>0</v>
      </c>
      <c r="L136" s="4">
        <v>7</v>
      </c>
      <c r="M136" s="4">
        <v>140</v>
      </c>
    </row>
    <row r="137" spans="1:13">
      <c r="A137" s="3" t="s">
        <v>180</v>
      </c>
      <c r="B137" s="16">
        <v>8.0527000000000015</v>
      </c>
      <c r="C137" s="4">
        <v>3</v>
      </c>
      <c r="D137" s="4">
        <v>4</v>
      </c>
      <c r="E137" s="4">
        <v>-9</v>
      </c>
      <c r="F137" s="16">
        <v>12.442499999999999</v>
      </c>
      <c r="G137" s="4">
        <v>13</v>
      </c>
      <c r="H137" s="4">
        <v>3</v>
      </c>
      <c r="I137" s="4">
        <v>-9</v>
      </c>
      <c r="J137" s="16">
        <v>20.495200000000001</v>
      </c>
      <c r="K137" s="4">
        <v>16</v>
      </c>
      <c r="L137" s="4">
        <v>7</v>
      </c>
      <c r="M137" s="4">
        <v>-18</v>
      </c>
    </row>
    <row r="138" spans="1:13">
      <c r="A138" s="3" t="s">
        <v>2810</v>
      </c>
      <c r="B138" s="16">
        <v>0</v>
      </c>
      <c r="C138" s="4">
        <v>0</v>
      </c>
      <c r="D138" s="4">
        <v>0</v>
      </c>
      <c r="E138" s="4">
        <v>0</v>
      </c>
      <c r="F138" s="16">
        <v>5.2725</v>
      </c>
      <c r="G138" s="4">
        <v>0</v>
      </c>
      <c r="H138" s="4">
        <v>3</v>
      </c>
      <c r="I138" s="4">
        <v>27</v>
      </c>
      <c r="J138" s="16">
        <v>5.2725</v>
      </c>
      <c r="K138" s="4">
        <v>0</v>
      </c>
      <c r="L138" s="4">
        <v>3</v>
      </c>
      <c r="M138" s="4">
        <v>27</v>
      </c>
    </row>
    <row r="139" spans="1:13">
      <c r="A139" s="3" t="s">
        <v>181</v>
      </c>
      <c r="B139" s="16">
        <v>6.3224999999999998</v>
      </c>
      <c r="C139" s="4">
        <v>0</v>
      </c>
      <c r="D139" s="4">
        <v>3</v>
      </c>
      <c r="E139" s="4">
        <v>87</v>
      </c>
      <c r="F139" s="16">
        <v>5.3949999999999996</v>
      </c>
      <c r="G139" s="4">
        <v>0</v>
      </c>
      <c r="H139" s="4">
        <v>3</v>
      </c>
      <c r="I139" s="4">
        <v>34</v>
      </c>
      <c r="J139" s="16">
        <v>11.717499999999999</v>
      </c>
      <c r="K139" s="4">
        <v>0</v>
      </c>
      <c r="L139" s="4">
        <v>6</v>
      </c>
      <c r="M139" s="4">
        <v>121</v>
      </c>
    </row>
    <row r="140" spans="1:13">
      <c r="A140" s="3" t="s">
        <v>130</v>
      </c>
      <c r="B140" s="16">
        <v>1.6875</v>
      </c>
      <c r="C140" s="4">
        <v>0</v>
      </c>
      <c r="D140" s="4">
        <v>1</v>
      </c>
      <c r="E140" s="4">
        <v>5</v>
      </c>
      <c r="F140" s="16">
        <v>5.4575000000000005</v>
      </c>
      <c r="G140" s="4">
        <v>1</v>
      </c>
      <c r="H140" s="4">
        <v>3</v>
      </c>
      <c r="I140" s="4">
        <v>9</v>
      </c>
      <c r="J140" s="16">
        <v>7.1450000000000005</v>
      </c>
      <c r="K140" s="4">
        <v>1</v>
      </c>
      <c r="L140" s="4">
        <v>4</v>
      </c>
      <c r="M140" s="4">
        <v>14</v>
      </c>
    </row>
    <row r="141" spans="1:13">
      <c r="A141" s="3" t="s">
        <v>583</v>
      </c>
      <c r="B141" s="16">
        <v>5.2</v>
      </c>
      <c r="C141" s="4">
        <v>4</v>
      </c>
      <c r="D141" s="4">
        <v>2</v>
      </c>
      <c r="E141" s="4">
        <v>0</v>
      </c>
      <c r="F141" s="16">
        <v>12.387500000000001</v>
      </c>
      <c r="G141" s="4">
        <v>12</v>
      </c>
      <c r="H141" s="4">
        <v>3</v>
      </c>
      <c r="I141" s="4">
        <v>5</v>
      </c>
      <c r="J141" s="16">
        <v>17.587500000000002</v>
      </c>
      <c r="K141" s="4">
        <v>16</v>
      </c>
      <c r="L141" s="4">
        <v>5</v>
      </c>
      <c r="M141" s="4">
        <v>5</v>
      </c>
    </row>
    <row r="142" spans="1:13">
      <c r="A142" s="3" t="s">
        <v>516</v>
      </c>
      <c r="B142" s="16">
        <v>7.7051500000000006</v>
      </c>
      <c r="C142" s="4">
        <v>1</v>
      </c>
      <c r="D142" s="4">
        <v>4</v>
      </c>
      <c r="E142" s="4">
        <v>28</v>
      </c>
      <c r="F142" s="16">
        <v>5.3250000000000002</v>
      </c>
      <c r="G142" s="4">
        <v>0</v>
      </c>
      <c r="H142" s="4">
        <v>3</v>
      </c>
      <c r="I142" s="4">
        <v>30</v>
      </c>
      <c r="J142" s="16">
        <v>13.030150000000001</v>
      </c>
      <c r="K142" s="4">
        <v>1</v>
      </c>
      <c r="L142" s="4">
        <v>7</v>
      </c>
      <c r="M142" s="4">
        <v>58</v>
      </c>
    </row>
    <row r="143" spans="1:13">
      <c r="A143" s="3" t="s">
        <v>2792</v>
      </c>
      <c r="B143" s="16">
        <v>0</v>
      </c>
      <c r="C143" s="4">
        <v>0</v>
      </c>
      <c r="D143" s="4">
        <v>0</v>
      </c>
      <c r="E143" s="4">
        <v>0</v>
      </c>
      <c r="F143" s="16">
        <v>4.7825000000000006</v>
      </c>
      <c r="G143" s="4">
        <v>0</v>
      </c>
      <c r="H143" s="4">
        <v>3</v>
      </c>
      <c r="I143" s="4">
        <v>-1</v>
      </c>
      <c r="J143" s="16">
        <v>4.7825000000000006</v>
      </c>
      <c r="K143" s="4">
        <v>0</v>
      </c>
      <c r="L143" s="4">
        <v>3</v>
      </c>
      <c r="M143" s="4">
        <v>-1</v>
      </c>
    </row>
    <row r="144" spans="1:13">
      <c r="A144" s="3" t="s">
        <v>69</v>
      </c>
      <c r="B144" s="16">
        <v>24.0425</v>
      </c>
      <c r="C144" s="4">
        <v>20</v>
      </c>
      <c r="D144" s="4">
        <v>7</v>
      </c>
      <c r="E144" s="4">
        <v>-9</v>
      </c>
      <c r="F144" s="16">
        <v>16.379150000000003</v>
      </c>
      <c r="G144" s="4">
        <v>23</v>
      </c>
      <c r="H144" s="4">
        <v>3</v>
      </c>
      <c r="I144" s="4">
        <v>-5</v>
      </c>
      <c r="J144" s="16">
        <v>40.42165</v>
      </c>
      <c r="K144" s="4">
        <v>43</v>
      </c>
      <c r="L144" s="4">
        <v>10</v>
      </c>
      <c r="M144" s="4">
        <v>-14</v>
      </c>
    </row>
    <row r="145" spans="1:13">
      <c r="A145" s="3" t="s">
        <v>2813</v>
      </c>
      <c r="B145" s="16">
        <v>0</v>
      </c>
      <c r="C145" s="4">
        <v>0</v>
      </c>
      <c r="D145" s="4">
        <v>0</v>
      </c>
      <c r="E145" s="4">
        <v>0</v>
      </c>
      <c r="F145" s="16">
        <v>5.2893500000000007</v>
      </c>
      <c r="G145" s="4">
        <v>0</v>
      </c>
      <c r="H145" s="4">
        <v>3</v>
      </c>
      <c r="I145" s="4">
        <v>29</v>
      </c>
      <c r="J145" s="16">
        <v>5.2893500000000007</v>
      </c>
      <c r="K145" s="4">
        <v>0</v>
      </c>
      <c r="L145" s="4">
        <v>3</v>
      </c>
      <c r="M145" s="4">
        <v>29</v>
      </c>
    </row>
    <row r="146" spans="1:13">
      <c r="A146" s="3" t="s">
        <v>524</v>
      </c>
      <c r="B146" s="16">
        <v>13.273850000000001</v>
      </c>
      <c r="C146" s="4">
        <v>0</v>
      </c>
      <c r="D146" s="4">
        <v>7</v>
      </c>
      <c r="E146" s="4">
        <v>79</v>
      </c>
      <c r="F146" s="16">
        <v>4.8875000000000002</v>
      </c>
      <c r="G146" s="4">
        <v>0</v>
      </c>
      <c r="H146" s="4">
        <v>3</v>
      </c>
      <c r="I146" s="4">
        <v>5</v>
      </c>
      <c r="J146" s="16">
        <v>18.161350000000002</v>
      </c>
      <c r="K146" s="4">
        <v>0</v>
      </c>
      <c r="L146" s="4">
        <v>10</v>
      </c>
      <c r="M146" s="4">
        <v>84</v>
      </c>
    </row>
    <row r="147" spans="1:13">
      <c r="A147" s="3" t="s">
        <v>476</v>
      </c>
      <c r="B147" s="16">
        <v>11.2</v>
      </c>
      <c r="C147" s="4">
        <v>6</v>
      </c>
      <c r="D147" s="4">
        <v>5</v>
      </c>
      <c r="E147" s="4">
        <v>0</v>
      </c>
      <c r="F147" s="16">
        <v>5.8174999999999999</v>
      </c>
      <c r="G147" s="4">
        <v>2</v>
      </c>
      <c r="H147" s="4">
        <v>3</v>
      </c>
      <c r="I147" s="4">
        <v>1</v>
      </c>
      <c r="J147" s="16">
        <v>17.017499999999998</v>
      </c>
      <c r="K147" s="4">
        <v>8</v>
      </c>
      <c r="L147" s="4">
        <v>8</v>
      </c>
      <c r="M147" s="4">
        <v>1</v>
      </c>
    </row>
    <row r="148" spans="1:13">
      <c r="A148" s="3" t="s">
        <v>478</v>
      </c>
      <c r="B148" s="16">
        <v>9.6</v>
      </c>
      <c r="C148" s="4">
        <v>19</v>
      </c>
      <c r="D148" s="4">
        <v>0</v>
      </c>
      <c r="E148" s="4">
        <v>0</v>
      </c>
      <c r="F148" s="16">
        <v>14.86</v>
      </c>
      <c r="G148" s="4">
        <v>18</v>
      </c>
      <c r="H148" s="4">
        <v>2</v>
      </c>
      <c r="I148" s="4">
        <v>-8</v>
      </c>
      <c r="J148" s="16">
        <v>24.46</v>
      </c>
      <c r="K148" s="4">
        <v>37</v>
      </c>
      <c r="L148" s="4">
        <v>2</v>
      </c>
      <c r="M148" s="4">
        <v>-8</v>
      </c>
    </row>
    <row r="149" spans="1:13">
      <c r="A149" s="3" t="s">
        <v>2817</v>
      </c>
      <c r="B149" s="16">
        <v>0</v>
      </c>
      <c r="C149" s="4">
        <v>0</v>
      </c>
      <c r="D149" s="4">
        <v>0</v>
      </c>
      <c r="E149" s="4">
        <v>0</v>
      </c>
      <c r="F149" s="16">
        <v>3.4975000000000001</v>
      </c>
      <c r="G149" s="4">
        <v>0</v>
      </c>
      <c r="H149" s="4">
        <v>2</v>
      </c>
      <c r="I149" s="4">
        <v>17</v>
      </c>
      <c r="J149" s="16">
        <v>3.4975000000000001</v>
      </c>
      <c r="K149" s="4">
        <v>0</v>
      </c>
      <c r="L149" s="4">
        <v>2</v>
      </c>
      <c r="M149" s="4">
        <v>17</v>
      </c>
    </row>
    <row r="150" spans="1:13">
      <c r="A150" s="3" t="s">
        <v>2788</v>
      </c>
      <c r="B150" s="16">
        <v>0</v>
      </c>
      <c r="C150" s="4">
        <v>0</v>
      </c>
      <c r="D150" s="4">
        <v>0</v>
      </c>
      <c r="E150" s="4">
        <v>0</v>
      </c>
      <c r="F150" s="16">
        <v>11.646149999999999</v>
      </c>
      <c r="G150" s="4">
        <v>8</v>
      </c>
      <c r="H150" s="4">
        <v>2</v>
      </c>
      <c r="I150" s="4">
        <v>-3</v>
      </c>
      <c r="J150" s="16">
        <v>11.646149999999999</v>
      </c>
      <c r="K150" s="4">
        <v>8</v>
      </c>
      <c r="L150" s="4">
        <v>2</v>
      </c>
      <c r="M150" s="4">
        <v>-3</v>
      </c>
    </row>
    <row r="151" spans="1:13">
      <c r="A151" s="3" t="s">
        <v>382</v>
      </c>
      <c r="B151" s="16">
        <v>3.2525000000000004</v>
      </c>
      <c r="C151" s="4">
        <v>0</v>
      </c>
      <c r="D151" s="4">
        <v>2</v>
      </c>
      <c r="E151" s="4">
        <v>3</v>
      </c>
      <c r="F151" s="16">
        <v>3.585</v>
      </c>
      <c r="G151" s="4">
        <v>0</v>
      </c>
      <c r="H151" s="4">
        <v>2</v>
      </c>
      <c r="I151" s="4">
        <v>22</v>
      </c>
      <c r="J151" s="16">
        <v>6.8375000000000004</v>
      </c>
      <c r="K151" s="4">
        <v>0</v>
      </c>
      <c r="L151" s="4">
        <v>4</v>
      </c>
      <c r="M151" s="4">
        <v>25</v>
      </c>
    </row>
    <row r="152" spans="1:13">
      <c r="A152" s="3" t="s">
        <v>2793</v>
      </c>
      <c r="B152" s="16">
        <v>0</v>
      </c>
      <c r="C152" s="4">
        <v>0</v>
      </c>
      <c r="D152" s="4">
        <v>0</v>
      </c>
      <c r="E152" s="4">
        <v>0</v>
      </c>
      <c r="F152" s="16">
        <v>3.5676500000000004</v>
      </c>
      <c r="G152" s="4">
        <v>0</v>
      </c>
      <c r="H152" s="4">
        <v>2</v>
      </c>
      <c r="I152" s="4">
        <v>3</v>
      </c>
      <c r="J152" s="16">
        <v>3.5676500000000004</v>
      </c>
      <c r="K152" s="4">
        <v>0</v>
      </c>
      <c r="L152" s="4">
        <v>2</v>
      </c>
      <c r="M152" s="4">
        <v>3</v>
      </c>
    </row>
    <row r="153" spans="1:13">
      <c r="A153" s="3" t="s">
        <v>88</v>
      </c>
      <c r="B153" s="16">
        <v>9.8450000000000006</v>
      </c>
      <c r="C153" s="4">
        <v>0</v>
      </c>
      <c r="D153" s="4">
        <v>6</v>
      </c>
      <c r="E153" s="4">
        <v>14</v>
      </c>
      <c r="F153" s="16">
        <v>3.3624500000000004</v>
      </c>
      <c r="G153" s="4">
        <v>0</v>
      </c>
      <c r="H153" s="4">
        <v>2</v>
      </c>
      <c r="I153" s="4">
        <v>9</v>
      </c>
      <c r="J153" s="16">
        <v>13.207450000000001</v>
      </c>
      <c r="K153" s="4">
        <v>0</v>
      </c>
      <c r="L153" s="4">
        <v>8</v>
      </c>
      <c r="M153" s="4">
        <v>23</v>
      </c>
    </row>
    <row r="154" spans="1:13">
      <c r="A154" s="3" t="s">
        <v>183</v>
      </c>
      <c r="B154" s="16">
        <v>3.7425000000000006</v>
      </c>
      <c r="C154" s="4">
        <v>0</v>
      </c>
      <c r="D154" s="4">
        <v>2</v>
      </c>
      <c r="E154" s="4">
        <v>31</v>
      </c>
      <c r="F154" s="16">
        <v>5.7050000000000001</v>
      </c>
      <c r="G154" s="4">
        <v>0</v>
      </c>
      <c r="H154" s="4">
        <v>2</v>
      </c>
      <c r="I154" s="4">
        <v>7</v>
      </c>
      <c r="J154" s="16">
        <v>9.4475000000000016</v>
      </c>
      <c r="K154" s="4">
        <v>0</v>
      </c>
      <c r="L154" s="4">
        <v>4</v>
      </c>
      <c r="M154" s="4">
        <v>38</v>
      </c>
    </row>
    <row r="155" spans="1:13">
      <c r="A155" s="3" t="s">
        <v>41</v>
      </c>
      <c r="B155" s="16">
        <v>18.138300000000001</v>
      </c>
      <c r="C155" s="4">
        <v>20</v>
      </c>
      <c r="D155" s="4">
        <v>5</v>
      </c>
      <c r="E155" s="4">
        <v>3</v>
      </c>
      <c r="F155" s="16">
        <v>9.6999999999999993</v>
      </c>
      <c r="G155" s="4">
        <v>13</v>
      </c>
      <c r="H155" s="4">
        <v>2</v>
      </c>
      <c r="I155" s="4">
        <v>0</v>
      </c>
      <c r="J155" s="16">
        <v>27.8383</v>
      </c>
      <c r="K155" s="4">
        <v>33</v>
      </c>
      <c r="L155" s="4">
        <v>7</v>
      </c>
      <c r="M155" s="4">
        <v>3</v>
      </c>
    </row>
    <row r="156" spans="1:13">
      <c r="A156" s="3" t="s">
        <v>2797</v>
      </c>
      <c r="B156" s="16">
        <v>0</v>
      </c>
      <c r="C156" s="4">
        <v>0</v>
      </c>
      <c r="D156" s="4">
        <v>0</v>
      </c>
      <c r="E156" s="4">
        <v>0</v>
      </c>
      <c r="F156" s="16">
        <v>3.1475</v>
      </c>
      <c r="G156" s="4">
        <v>0</v>
      </c>
      <c r="H156" s="4">
        <v>2</v>
      </c>
      <c r="I156" s="4">
        <v>-3</v>
      </c>
      <c r="J156" s="16">
        <v>3.1475</v>
      </c>
      <c r="K156" s="4">
        <v>0</v>
      </c>
      <c r="L156" s="4">
        <v>2</v>
      </c>
      <c r="M156" s="4">
        <v>-3</v>
      </c>
    </row>
    <row r="157" spans="1:13">
      <c r="A157" s="3" t="s">
        <v>102</v>
      </c>
      <c r="B157" s="16">
        <v>0.5</v>
      </c>
      <c r="C157" s="4">
        <v>1</v>
      </c>
      <c r="D157" s="4">
        <v>0</v>
      </c>
      <c r="E157" s="4">
        <v>0</v>
      </c>
      <c r="F157" s="16">
        <v>3.4625000000000004</v>
      </c>
      <c r="G157" s="4">
        <v>0</v>
      </c>
      <c r="H157" s="4">
        <v>2</v>
      </c>
      <c r="I157" s="4">
        <v>15</v>
      </c>
      <c r="J157" s="16">
        <v>3.9625000000000004</v>
      </c>
      <c r="K157" s="4">
        <v>1</v>
      </c>
      <c r="L157" s="4">
        <v>2</v>
      </c>
      <c r="M157" s="4">
        <v>15</v>
      </c>
    </row>
    <row r="158" spans="1:13">
      <c r="A158" s="3" t="s">
        <v>421</v>
      </c>
      <c r="B158" s="16">
        <v>3.4097000000000004</v>
      </c>
      <c r="C158" s="4">
        <v>0</v>
      </c>
      <c r="D158" s="4">
        <v>2</v>
      </c>
      <c r="E158" s="4">
        <v>15</v>
      </c>
      <c r="F158" s="16">
        <v>3.2525000000000004</v>
      </c>
      <c r="G158" s="4">
        <v>0</v>
      </c>
      <c r="H158" s="4">
        <v>2</v>
      </c>
      <c r="I158" s="4">
        <v>3</v>
      </c>
      <c r="J158" s="16">
        <v>6.6622000000000003</v>
      </c>
      <c r="K158" s="4">
        <v>0</v>
      </c>
      <c r="L158" s="4">
        <v>4</v>
      </c>
      <c r="M158" s="4">
        <v>18</v>
      </c>
    </row>
    <row r="159" spans="1:13">
      <c r="A159" s="3" t="s">
        <v>103</v>
      </c>
      <c r="B159" s="16">
        <v>3.7083500000000003</v>
      </c>
      <c r="C159" s="4">
        <v>0</v>
      </c>
      <c r="D159" s="4">
        <v>2</v>
      </c>
      <c r="E159" s="4">
        <v>15</v>
      </c>
      <c r="F159" s="16">
        <v>3.2907000000000002</v>
      </c>
      <c r="G159" s="4">
        <v>0</v>
      </c>
      <c r="H159" s="4">
        <v>2</v>
      </c>
      <c r="I159" s="4">
        <v>-5</v>
      </c>
      <c r="J159" s="16">
        <v>6.9990500000000004</v>
      </c>
      <c r="K159" s="4">
        <v>0</v>
      </c>
      <c r="L159" s="4">
        <v>4</v>
      </c>
      <c r="M159" s="4">
        <v>10</v>
      </c>
    </row>
    <row r="160" spans="1:13">
      <c r="A160" s="3" t="s">
        <v>174</v>
      </c>
      <c r="B160" s="16">
        <v>1.7750000000000001</v>
      </c>
      <c r="C160" s="4">
        <v>0</v>
      </c>
      <c r="D160" s="4">
        <v>1</v>
      </c>
      <c r="E160" s="4">
        <v>10</v>
      </c>
      <c r="F160" s="16">
        <v>3.27</v>
      </c>
      <c r="G160" s="4">
        <v>0</v>
      </c>
      <c r="H160" s="4">
        <v>2</v>
      </c>
      <c r="I160" s="4">
        <v>4</v>
      </c>
      <c r="J160" s="16">
        <v>5.0449999999999999</v>
      </c>
      <c r="K160" s="4">
        <v>0</v>
      </c>
      <c r="L160" s="4">
        <v>3</v>
      </c>
      <c r="M160" s="4">
        <v>14</v>
      </c>
    </row>
    <row r="161" spans="1:13">
      <c r="A161" s="3" t="s">
        <v>104</v>
      </c>
      <c r="B161" s="16">
        <v>4.4350500000000004</v>
      </c>
      <c r="C161" s="4">
        <v>0</v>
      </c>
      <c r="D161" s="4">
        <v>2</v>
      </c>
      <c r="E161" s="4">
        <v>19</v>
      </c>
      <c r="F161" s="16">
        <v>3.62</v>
      </c>
      <c r="G161" s="4">
        <v>0</v>
      </c>
      <c r="H161" s="4">
        <v>2</v>
      </c>
      <c r="I161" s="4">
        <v>24</v>
      </c>
      <c r="J161" s="16">
        <v>8.0550500000000014</v>
      </c>
      <c r="K161" s="4">
        <v>0</v>
      </c>
      <c r="L161" s="4">
        <v>4</v>
      </c>
      <c r="M161" s="4">
        <v>43</v>
      </c>
    </row>
    <row r="162" spans="1:13">
      <c r="A162" s="3" t="s">
        <v>117</v>
      </c>
      <c r="B162" s="16">
        <v>24.517499999999998</v>
      </c>
      <c r="C162" s="4">
        <v>29</v>
      </c>
      <c r="D162" s="4">
        <v>4</v>
      </c>
      <c r="E162" s="4">
        <v>1</v>
      </c>
      <c r="F162" s="16">
        <v>13.2</v>
      </c>
      <c r="G162" s="4">
        <v>20</v>
      </c>
      <c r="H162" s="4">
        <v>2</v>
      </c>
      <c r="I162" s="4">
        <v>0</v>
      </c>
      <c r="J162" s="16">
        <v>37.717500000000001</v>
      </c>
      <c r="K162" s="4">
        <v>49</v>
      </c>
      <c r="L162" s="4">
        <v>6</v>
      </c>
      <c r="M162" s="4">
        <v>1</v>
      </c>
    </row>
    <row r="163" spans="1:13">
      <c r="A163" s="3" t="s">
        <v>65</v>
      </c>
      <c r="B163" s="16">
        <v>3.4625000000000004</v>
      </c>
      <c r="C163" s="4">
        <v>0</v>
      </c>
      <c r="D163" s="4">
        <v>2</v>
      </c>
      <c r="E163" s="4">
        <v>15</v>
      </c>
      <c r="F163" s="16">
        <v>3.1825000000000001</v>
      </c>
      <c r="G163" s="4">
        <v>0</v>
      </c>
      <c r="H163" s="4">
        <v>2</v>
      </c>
      <c r="I163" s="4">
        <v>-1</v>
      </c>
      <c r="J163" s="16">
        <v>6.6450000000000005</v>
      </c>
      <c r="K163" s="4">
        <v>0</v>
      </c>
      <c r="L163" s="4">
        <v>4</v>
      </c>
      <c r="M163" s="4">
        <v>14</v>
      </c>
    </row>
    <row r="164" spans="1:13">
      <c r="A164" s="3" t="s">
        <v>373</v>
      </c>
      <c r="B164" s="16">
        <v>2.0614500000000002</v>
      </c>
      <c r="C164" s="4">
        <v>0</v>
      </c>
      <c r="D164" s="4">
        <v>1</v>
      </c>
      <c r="E164" s="4">
        <v>11</v>
      </c>
      <c r="F164" s="16">
        <v>3.375</v>
      </c>
      <c r="G164" s="4">
        <v>0</v>
      </c>
      <c r="H164" s="4">
        <v>2</v>
      </c>
      <c r="I164" s="4">
        <v>10</v>
      </c>
      <c r="J164" s="16">
        <v>5.4364500000000007</v>
      </c>
      <c r="K164" s="4">
        <v>0</v>
      </c>
      <c r="L164" s="4">
        <v>3</v>
      </c>
      <c r="M164" s="4">
        <v>21</v>
      </c>
    </row>
    <row r="165" spans="1:13">
      <c r="A165" s="3" t="s">
        <v>507</v>
      </c>
      <c r="B165" s="16">
        <v>7.7515999999999998</v>
      </c>
      <c r="C165" s="4">
        <v>1</v>
      </c>
      <c r="D165" s="4">
        <v>4</v>
      </c>
      <c r="E165" s="4">
        <v>53</v>
      </c>
      <c r="F165" s="16">
        <v>3.5753000000000004</v>
      </c>
      <c r="G165" s="4">
        <v>0</v>
      </c>
      <c r="H165" s="4">
        <v>2</v>
      </c>
      <c r="I165" s="4">
        <v>9</v>
      </c>
      <c r="J165" s="16">
        <v>11.3269</v>
      </c>
      <c r="K165" s="4">
        <v>1</v>
      </c>
      <c r="L165" s="4">
        <v>6</v>
      </c>
      <c r="M165" s="4">
        <v>62</v>
      </c>
    </row>
    <row r="166" spans="1:13">
      <c r="A166" s="3" t="s">
        <v>2829</v>
      </c>
      <c r="B166" s="16">
        <v>0</v>
      </c>
      <c r="C166" s="4">
        <v>0</v>
      </c>
      <c r="D166" s="4">
        <v>0</v>
      </c>
      <c r="E166" s="4">
        <v>0</v>
      </c>
      <c r="F166" s="16">
        <v>3.62</v>
      </c>
      <c r="G166" s="4">
        <v>0</v>
      </c>
      <c r="H166" s="4">
        <v>2</v>
      </c>
      <c r="I166" s="4">
        <v>24</v>
      </c>
      <c r="J166" s="16">
        <v>3.62</v>
      </c>
      <c r="K166" s="4">
        <v>0</v>
      </c>
      <c r="L166" s="4">
        <v>2</v>
      </c>
      <c r="M166" s="4">
        <v>24</v>
      </c>
    </row>
    <row r="167" spans="1:13">
      <c r="A167" s="3" t="s">
        <v>508</v>
      </c>
      <c r="B167" s="16">
        <v>9.3968999999999987</v>
      </c>
      <c r="C167" s="4">
        <v>0</v>
      </c>
      <c r="D167" s="4">
        <v>5</v>
      </c>
      <c r="E167" s="4">
        <v>34</v>
      </c>
      <c r="F167" s="16">
        <v>3.6025</v>
      </c>
      <c r="G167" s="4">
        <v>0</v>
      </c>
      <c r="H167" s="4">
        <v>2</v>
      </c>
      <c r="I167" s="4">
        <v>23</v>
      </c>
      <c r="J167" s="16">
        <v>12.999399999999998</v>
      </c>
      <c r="K167" s="4">
        <v>0</v>
      </c>
      <c r="L167" s="4">
        <v>7</v>
      </c>
      <c r="M167" s="4">
        <v>57</v>
      </c>
    </row>
    <row r="168" spans="1:13">
      <c r="A168" s="3" t="s">
        <v>2787</v>
      </c>
      <c r="B168" s="16">
        <v>0</v>
      </c>
      <c r="C168" s="4">
        <v>0</v>
      </c>
      <c r="D168" s="4">
        <v>0</v>
      </c>
      <c r="E168" s="4">
        <v>0</v>
      </c>
      <c r="F168" s="16">
        <v>3.3225000000000002</v>
      </c>
      <c r="G168" s="4">
        <v>0</v>
      </c>
      <c r="H168" s="4">
        <v>2</v>
      </c>
      <c r="I168" s="4">
        <v>7</v>
      </c>
      <c r="J168" s="16">
        <v>3.3225000000000002</v>
      </c>
      <c r="K168" s="4">
        <v>0</v>
      </c>
      <c r="L168" s="4">
        <v>2</v>
      </c>
      <c r="M168" s="4">
        <v>7</v>
      </c>
    </row>
    <row r="169" spans="1:13">
      <c r="A169" s="3" t="s">
        <v>66</v>
      </c>
      <c r="B169" s="16">
        <v>5.2018500000000003</v>
      </c>
      <c r="C169" s="4">
        <v>0</v>
      </c>
      <c r="D169" s="4">
        <v>3</v>
      </c>
      <c r="E169" s="4">
        <v>24</v>
      </c>
      <c r="F169" s="16">
        <v>3.665</v>
      </c>
      <c r="G169" s="4">
        <v>1</v>
      </c>
      <c r="H169" s="4">
        <v>2</v>
      </c>
      <c r="I169" s="4">
        <v>-2</v>
      </c>
      <c r="J169" s="16">
        <v>8.8668499999999995</v>
      </c>
      <c r="K169" s="4">
        <v>1</v>
      </c>
      <c r="L169" s="4">
        <v>5</v>
      </c>
      <c r="M169" s="4">
        <v>22</v>
      </c>
    </row>
    <row r="170" spans="1:13">
      <c r="A170" s="3" t="s">
        <v>484</v>
      </c>
      <c r="B170" s="16">
        <v>3.7478000000000007</v>
      </c>
      <c r="C170" s="4">
        <v>0</v>
      </c>
      <c r="D170" s="4">
        <v>2</v>
      </c>
      <c r="E170" s="4">
        <v>0</v>
      </c>
      <c r="F170" s="16">
        <v>3.4275000000000002</v>
      </c>
      <c r="G170" s="4">
        <v>0</v>
      </c>
      <c r="H170" s="4">
        <v>2</v>
      </c>
      <c r="I170" s="4">
        <v>13</v>
      </c>
      <c r="J170" s="16">
        <v>7.1753000000000009</v>
      </c>
      <c r="K170" s="4">
        <v>0</v>
      </c>
      <c r="L170" s="4">
        <v>4</v>
      </c>
      <c r="M170" s="4">
        <v>13</v>
      </c>
    </row>
    <row r="171" spans="1:13">
      <c r="A171" s="3" t="s">
        <v>134</v>
      </c>
      <c r="B171" s="16">
        <v>3.7075000000000005</v>
      </c>
      <c r="C171" s="4">
        <v>0</v>
      </c>
      <c r="D171" s="4">
        <v>2</v>
      </c>
      <c r="E171" s="4">
        <v>29</v>
      </c>
      <c r="F171" s="16">
        <v>3.3224999999999998</v>
      </c>
      <c r="G171" s="4">
        <v>0</v>
      </c>
      <c r="H171" s="4">
        <v>2</v>
      </c>
      <c r="I171" s="4">
        <v>7</v>
      </c>
      <c r="J171" s="16">
        <v>7.03</v>
      </c>
      <c r="K171" s="4">
        <v>0</v>
      </c>
      <c r="L171" s="4">
        <v>4</v>
      </c>
      <c r="M171" s="4">
        <v>36</v>
      </c>
    </row>
    <row r="172" spans="1:13">
      <c r="A172" s="3" t="s">
        <v>457</v>
      </c>
      <c r="B172" s="16">
        <v>7.665</v>
      </c>
      <c r="C172" s="4">
        <v>9</v>
      </c>
      <c r="D172" s="4">
        <v>2</v>
      </c>
      <c r="E172" s="4">
        <v>-2</v>
      </c>
      <c r="F172" s="16">
        <v>4.84</v>
      </c>
      <c r="G172" s="4">
        <v>3</v>
      </c>
      <c r="H172" s="4">
        <v>2</v>
      </c>
      <c r="I172" s="4">
        <v>8</v>
      </c>
      <c r="J172" s="16">
        <v>12.504999999999999</v>
      </c>
      <c r="K172" s="4">
        <v>12</v>
      </c>
      <c r="L172" s="4">
        <v>4</v>
      </c>
      <c r="M172" s="4">
        <v>6</v>
      </c>
    </row>
    <row r="173" spans="1:13">
      <c r="A173" s="3" t="s">
        <v>142</v>
      </c>
      <c r="B173" s="16">
        <v>10.265000000000001</v>
      </c>
      <c r="C173" s="4">
        <v>11</v>
      </c>
      <c r="D173" s="4">
        <v>3</v>
      </c>
      <c r="E173" s="4">
        <v>-2</v>
      </c>
      <c r="F173" s="16">
        <v>10.183900000000001</v>
      </c>
      <c r="G173" s="4">
        <v>13</v>
      </c>
      <c r="H173" s="4">
        <v>2</v>
      </c>
      <c r="I173" s="4">
        <v>10</v>
      </c>
      <c r="J173" s="16">
        <v>20.448900000000002</v>
      </c>
      <c r="K173" s="4">
        <v>24</v>
      </c>
      <c r="L173" s="4">
        <v>5</v>
      </c>
      <c r="M173" s="4">
        <v>8</v>
      </c>
    </row>
    <row r="174" spans="1:13">
      <c r="A174" s="3" t="s">
        <v>95</v>
      </c>
      <c r="B174" s="16">
        <v>12.414149999999999</v>
      </c>
      <c r="C174" s="4">
        <v>11</v>
      </c>
      <c r="D174" s="4">
        <v>2</v>
      </c>
      <c r="E174" s="4">
        <v>0</v>
      </c>
      <c r="F174" s="16">
        <v>12.317499999999999</v>
      </c>
      <c r="G174" s="4">
        <v>16</v>
      </c>
      <c r="H174" s="4">
        <v>2</v>
      </c>
      <c r="I174" s="4">
        <v>1</v>
      </c>
      <c r="J174" s="16">
        <v>24.731649999999998</v>
      </c>
      <c r="K174" s="4">
        <v>27</v>
      </c>
      <c r="L174" s="4">
        <v>4</v>
      </c>
      <c r="M174" s="4">
        <v>1</v>
      </c>
    </row>
    <row r="175" spans="1:13">
      <c r="A175" s="3" t="s">
        <v>517</v>
      </c>
      <c r="B175" s="16">
        <v>22.3325</v>
      </c>
      <c r="C175" s="4">
        <v>26</v>
      </c>
      <c r="D175" s="4">
        <v>1</v>
      </c>
      <c r="E175" s="4">
        <v>19</v>
      </c>
      <c r="F175" s="16">
        <v>15.68815</v>
      </c>
      <c r="G175" s="4">
        <v>14</v>
      </c>
      <c r="H175" s="4">
        <v>2</v>
      </c>
      <c r="I175" s="4">
        <v>6</v>
      </c>
      <c r="J175" s="16">
        <v>38.020650000000003</v>
      </c>
      <c r="K175" s="4">
        <v>40</v>
      </c>
      <c r="L175" s="4">
        <v>3</v>
      </c>
      <c r="M175" s="4">
        <v>25</v>
      </c>
    </row>
    <row r="176" spans="1:13">
      <c r="A176" s="3" t="s">
        <v>540</v>
      </c>
      <c r="B176" s="16">
        <v>8.2800000000000011</v>
      </c>
      <c r="C176" s="4">
        <v>0</v>
      </c>
      <c r="D176" s="4">
        <v>5</v>
      </c>
      <c r="E176" s="4">
        <v>16</v>
      </c>
      <c r="F176" s="16">
        <v>3.4625000000000004</v>
      </c>
      <c r="G176" s="4">
        <v>0</v>
      </c>
      <c r="H176" s="4">
        <v>2</v>
      </c>
      <c r="I176" s="4">
        <v>15</v>
      </c>
      <c r="J176" s="16">
        <v>11.742500000000001</v>
      </c>
      <c r="K176" s="4">
        <v>0</v>
      </c>
      <c r="L176" s="4">
        <v>7</v>
      </c>
      <c r="M176" s="4">
        <v>31</v>
      </c>
    </row>
    <row r="177" spans="1:13">
      <c r="A177" s="3" t="s">
        <v>146</v>
      </c>
      <c r="B177" s="16">
        <v>19.7502</v>
      </c>
      <c r="C177" s="4">
        <v>16</v>
      </c>
      <c r="D177" s="4">
        <v>5</v>
      </c>
      <c r="E177" s="4">
        <v>-10</v>
      </c>
      <c r="F177" s="16">
        <v>12.605</v>
      </c>
      <c r="G177" s="4">
        <v>13</v>
      </c>
      <c r="H177" s="4">
        <v>2</v>
      </c>
      <c r="I177" s="4">
        <v>6</v>
      </c>
      <c r="J177" s="16">
        <v>32.355199999999996</v>
      </c>
      <c r="K177" s="4">
        <v>29</v>
      </c>
      <c r="L177" s="4">
        <v>7</v>
      </c>
      <c r="M177" s="4">
        <v>-4</v>
      </c>
    </row>
    <row r="178" spans="1:13">
      <c r="A178" s="3" t="s">
        <v>452</v>
      </c>
      <c r="B178" s="16">
        <v>3.5500000000000003</v>
      </c>
      <c r="C178" s="4">
        <v>0</v>
      </c>
      <c r="D178" s="4">
        <v>2</v>
      </c>
      <c r="E178" s="4">
        <v>20</v>
      </c>
      <c r="F178" s="16">
        <v>3.41</v>
      </c>
      <c r="G178" s="4">
        <v>0</v>
      </c>
      <c r="H178" s="4">
        <v>2</v>
      </c>
      <c r="I178" s="4">
        <v>12</v>
      </c>
      <c r="J178" s="16">
        <v>6.9600000000000009</v>
      </c>
      <c r="K178" s="4">
        <v>0</v>
      </c>
      <c r="L178" s="4">
        <v>4</v>
      </c>
      <c r="M178" s="4">
        <v>32</v>
      </c>
    </row>
    <row r="179" spans="1:13">
      <c r="A179" s="3" t="s">
        <v>108</v>
      </c>
      <c r="B179" s="16">
        <v>9.1076999999999995</v>
      </c>
      <c r="C179" s="4">
        <v>0</v>
      </c>
      <c r="D179" s="4">
        <v>5</v>
      </c>
      <c r="E179" s="4">
        <v>22</v>
      </c>
      <c r="F179" s="16">
        <v>4.1898</v>
      </c>
      <c r="G179" s="4">
        <v>1</v>
      </c>
      <c r="H179" s="4">
        <v>2</v>
      </c>
      <c r="I179" s="4">
        <v>8</v>
      </c>
      <c r="J179" s="16">
        <v>13.297499999999999</v>
      </c>
      <c r="K179" s="4">
        <v>1</v>
      </c>
      <c r="L179" s="4">
        <v>7</v>
      </c>
      <c r="M179" s="4">
        <v>30</v>
      </c>
    </row>
    <row r="180" spans="1:13">
      <c r="A180" s="3" t="s">
        <v>544</v>
      </c>
      <c r="B180" s="16">
        <v>11.1089</v>
      </c>
      <c r="C180" s="4">
        <v>9</v>
      </c>
      <c r="D180" s="4">
        <v>4</v>
      </c>
      <c r="E180" s="4">
        <v>0</v>
      </c>
      <c r="F180" s="16">
        <v>12.345850000000002</v>
      </c>
      <c r="G180" s="4">
        <v>14</v>
      </c>
      <c r="H180" s="4">
        <v>2</v>
      </c>
      <c r="I180" s="4">
        <v>3</v>
      </c>
      <c r="J180" s="16">
        <v>23.454750000000004</v>
      </c>
      <c r="K180" s="4">
        <v>23</v>
      </c>
      <c r="L180" s="4">
        <v>6</v>
      </c>
      <c r="M180" s="4">
        <v>3</v>
      </c>
    </row>
    <row r="181" spans="1:13">
      <c r="A181" s="3" t="s">
        <v>153</v>
      </c>
      <c r="B181" s="16">
        <v>17.265000000000001</v>
      </c>
      <c r="C181" s="4">
        <v>9</v>
      </c>
      <c r="D181" s="4">
        <v>8</v>
      </c>
      <c r="E181" s="4">
        <v>-2</v>
      </c>
      <c r="F181" s="16">
        <v>3.8050000000000002</v>
      </c>
      <c r="G181" s="4">
        <v>1</v>
      </c>
      <c r="H181" s="4">
        <v>2</v>
      </c>
      <c r="I181" s="4">
        <v>6</v>
      </c>
      <c r="J181" s="16">
        <v>21.07</v>
      </c>
      <c r="K181" s="4">
        <v>10</v>
      </c>
      <c r="L181" s="4">
        <v>10</v>
      </c>
      <c r="M181" s="4">
        <v>4</v>
      </c>
    </row>
    <row r="182" spans="1:13">
      <c r="A182" s="3" t="s">
        <v>494</v>
      </c>
      <c r="B182" s="16">
        <v>1.8975</v>
      </c>
      <c r="C182" s="4">
        <v>0</v>
      </c>
      <c r="D182" s="4">
        <v>1</v>
      </c>
      <c r="E182" s="4">
        <v>17</v>
      </c>
      <c r="F182" s="16">
        <v>3.34</v>
      </c>
      <c r="G182" s="4">
        <v>0</v>
      </c>
      <c r="H182" s="4">
        <v>2</v>
      </c>
      <c r="I182" s="4">
        <v>8</v>
      </c>
      <c r="J182" s="16">
        <v>5.2374999999999998</v>
      </c>
      <c r="K182" s="4">
        <v>0</v>
      </c>
      <c r="L182" s="4">
        <v>3</v>
      </c>
      <c r="M182" s="4">
        <v>25</v>
      </c>
    </row>
    <row r="183" spans="1:13">
      <c r="A183" s="3" t="s">
        <v>2825</v>
      </c>
      <c r="B183" s="16">
        <v>0</v>
      </c>
      <c r="C183" s="4">
        <v>0</v>
      </c>
      <c r="D183" s="4">
        <v>0</v>
      </c>
      <c r="E183" s="4">
        <v>0</v>
      </c>
      <c r="F183" s="16">
        <v>3.2525000000000004</v>
      </c>
      <c r="G183" s="4">
        <v>0</v>
      </c>
      <c r="H183" s="4">
        <v>2</v>
      </c>
      <c r="I183" s="4">
        <v>3</v>
      </c>
      <c r="J183" s="16">
        <v>3.2525000000000004</v>
      </c>
      <c r="K183" s="4">
        <v>0</v>
      </c>
      <c r="L183" s="4">
        <v>2</v>
      </c>
      <c r="M183" s="4">
        <v>3</v>
      </c>
    </row>
    <row r="184" spans="1:13">
      <c r="A184" s="3" t="s">
        <v>2774</v>
      </c>
      <c r="B184" s="16">
        <v>0</v>
      </c>
      <c r="C184" s="4">
        <v>0</v>
      </c>
      <c r="D184" s="4">
        <v>0</v>
      </c>
      <c r="E184" s="4">
        <v>0</v>
      </c>
      <c r="F184" s="16">
        <v>3.5500000000000003</v>
      </c>
      <c r="G184" s="4">
        <v>0</v>
      </c>
      <c r="H184" s="4">
        <v>2</v>
      </c>
      <c r="I184" s="4">
        <v>20</v>
      </c>
      <c r="J184" s="16">
        <v>3.5500000000000003</v>
      </c>
      <c r="K184" s="4">
        <v>0</v>
      </c>
      <c r="L184" s="4">
        <v>2</v>
      </c>
      <c r="M184" s="4">
        <v>20</v>
      </c>
    </row>
    <row r="185" spans="1:13">
      <c r="A185" s="3" t="s">
        <v>2823</v>
      </c>
      <c r="B185" s="16">
        <v>0</v>
      </c>
      <c r="C185" s="4">
        <v>0</v>
      </c>
      <c r="D185" s="4">
        <v>0</v>
      </c>
      <c r="E185" s="4">
        <v>0</v>
      </c>
      <c r="F185" s="16">
        <v>3.2350000000000003</v>
      </c>
      <c r="G185" s="4">
        <v>0</v>
      </c>
      <c r="H185" s="4">
        <v>2</v>
      </c>
      <c r="I185" s="4">
        <v>2</v>
      </c>
      <c r="J185" s="16">
        <v>3.2350000000000003</v>
      </c>
      <c r="K185" s="4">
        <v>0</v>
      </c>
      <c r="L185" s="4">
        <v>2</v>
      </c>
      <c r="M185" s="4">
        <v>2</v>
      </c>
    </row>
    <row r="186" spans="1:13">
      <c r="A186" s="3" t="s">
        <v>121</v>
      </c>
      <c r="B186" s="16">
        <v>1.81</v>
      </c>
      <c r="C186" s="4">
        <v>0</v>
      </c>
      <c r="D186" s="4">
        <v>1</v>
      </c>
      <c r="E186" s="4">
        <v>12</v>
      </c>
      <c r="F186" s="16">
        <v>4.0049999999999999</v>
      </c>
      <c r="G186" s="4">
        <v>0</v>
      </c>
      <c r="H186" s="4">
        <v>2</v>
      </c>
      <c r="I186" s="4">
        <v>46</v>
      </c>
      <c r="J186" s="16">
        <v>5.8149999999999995</v>
      </c>
      <c r="K186" s="4">
        <v>0</v>
      </c>
      <c r="L186" s="4">
        <v>3</v>
      </c>
      <c r="M186" s="4">
        <v>58</v>
      </c>
    </row>
    <row r="187" spans="1:13">
      <c r="A187" s="3" t="s">
        <v>71</v>
      </c>
      <c r="B187" s="16">
        <v>9.2269500000000004</v>
      </c>
      <c r="C187" s="4">
        <v>0</v>
      </c>
      <c r="D187" s="4">
        <v>5</v>
      </c>
      <c r="E187" s="4">
        <v>34</v>
      </c>
      <c r="F187" s="16">
        <v>3.4419500000000003</v>
      </c>
      <c r="G187" s="4">
        <v>0</v>
      </c>
      <c r="H187" s="4">
        <v>2</v>
      </c>
      <c r="I187" s="4">
        <v>6</v>
      </c>
      <c r="J187" s="16">
        <v>12.668900000000001</v>
      </c>
      <c r="K187" s="4">
        <v>0</v>
      </c>
      <c r="L187" s="4">
        <v>7</v>
      </c>
      <c r="M187" s="4">
        <v>40</v>
      </c>
    </row>
    <row r="188" spans="1:13">
      <c r="A188" s="3" t="s">
        <v>2824</v>
      </c>
      <c r="B188" s="16">
        <v>0</v>
      </c>
      <c r="C188" s="4">
        <v>0</v>
      </c>
      <c r="D188" s="4">
        <v>0</v>
      </c>
      <c r="E188" s="4">
        <v>0</v>
      </c>
      <c r="F188" s="16">
        <v>3.62</v>
      </c>
      <c r="G188" s="4">
        <v>0</v>
      </c>
      <c r="H188" s="4">
        <v>2</v>
      </c>
      <c r="I188" s="4">
        <v>24</v>
      </c>
      <c r="J188" s="16">
        <v>3.62</v>
      </c>
      <c r="K188" s="4">
        <v>0</v>
      </c>
      <c r="L188" s="4">
        <v>2</v>
      </c>
      <c r="M188" s="4">
        <v>24</v>
      </c>
    </row>
    <row r="189" spans="1:13">
      <c r="A189" s="3" t="s">
        <v>422</v>
      </c>
      <c r="B189" s="16">
        <v>4.6775000000000002</v>
      </c>
      <c r="C189" s="4">
        <v>0</v>
      </c>
      <c r="D189" s="4">
        <v>3</v>
      </c>
      <c r="E189" s="4">
        <v>-7</v>
      </c>
      <c r="F189" s="16">
        <v>4.2324999999999999</v>
      </c>
      <c r="G189" s="4">
        <v>0</v>
      </c>
      <c r="H189" s="4">
        <v>2</v>
      </c>
      <c r="I189" s="4">
        <v>59</v>
      </c>
      <c r="J189" s="16">
        <v>8.91</v>
      </c>
      <c r="K189" s="4">
        <v>0</v>
      </c>
      <c r="L189" s="4">
        <v>5</v>
      </c>
      <c r="M189" s="4">
        <v>52</v>
      </c>
    </row>
    <row r="190" spans="1:13">
      <c r="A190" s="3" t="s">
        <v>2799</v>
      </c>
      <c r="B190" s="16">
        <v>0</v>
      </c>
      <c r="C190" s="4">
        <v>0</v>
      </c>
      <c r="D190" s="4">
        <v>0</v>
      </c>
      <c r="E190" s="4">
        <v>0</v>
      </c>
      <c r="F190" s="16">
        <v>3.7075000000000005</v>
      </c>
      <c r="G190" s="4">
        <v>0</v>
      </c>
      <c r="H190" s="4">
        <v>2</v>
      </c>
      <c r="I190" s="4">
        <v>29</v>
      </c>
      <c r="J190" s="16">
        <v>3.7075000000000005</v>
      </c>
      <c r="K190" s="4">
        <v>0</v>
      </c>
      <c r="L190" s="4">
        <v>2</v>
      </c>
      <c r="M190" s="4">
        <v>29</v>
      </c>
    </row>
    <row r="191" spans="1:13">
      <c r="A191" s="3" t="s">
        <v>482</v>
      </c>
      <c r="B191" s="16">
        <v>5.1325000000000003</v>
      </c>
      <c r="C191" s="4">
        <v>0</v>
      </c>
      <c r="D191" s="4">
        <v>3</v>
      </c>
      <c r="E191" s="4">
        <v>19</v>
      </c>
      <c r="F191" s="16">
        <v>3.2175000000000002</v>
      </c>
      <c r="G191" s="4">
        <v>0</v>
      </c>
      <c r="H191" s="4">
        <v>2</v>
      </c>
      <c r="I191" s="4">
        <v>1</v>
      </c>
      <c r="J191" s="16">
        <v>8.3500000000000014</v>
      </c>
      <c r="K191" s="4">
        <v>0</v>
      </c>
      <c r="L191" s="4">
        <v>5</v>
      </c>
      <c r="M191" s="4">
        <v>20</v>
      </c>
    </row>
    <row r="192" spans="1:13">
      <c r="A192" s="3" t="s">
        <v>2770</v>
      </c>
      <c r="B192" s="16">
        <v>0</v>
      </c>
      <c r="C192" s="4">
        <v>0</v>
      </c>
      <c r="D192" s="4">
        <v>0</v>
      </c>
      <c r="E192" s="4">
        <v>0</v>
      </c>
      <c r="F192" s="16">
        <v>3.83</v>
      </c>
      <c r="G192" s="4">
        <v>0</v>
      </c>
      <c r="H192" s="4">
        <v>2</v>
      </c>
      <c r="I192" s="4">
        <v>36</v>
      </c>
      <c r="J192" s="16">
        <v>3.83</v>
      </c>
      <c r="K192" s="4">
        <v>0</v>
      </c>
      <c r="L192" s="4">
        <v>2</v>
      </c>
      <c r="M192" s="4">
        <v>36</v>
      </c>
    </row>
    <row r="193" spans="1:13">
      <c r="A193" s="3" t="s">
        <v>159</v>
      </c>
      <c r="B193" s="16">
        <v>10.020000000000001</v>
      </c>
      <c r="C193" s="4">
        <v>0</v>
      </c>
      <c r="D193" s="4">
        <v>6</v>
      </c>
      <c r="E193" s="4">
        <v>24</v>
      </c>
      <c r="F193" s="16">
        <v>3.3050000000000002</v>
      </c>
      <c r="G193" s="4">
        <v>0</v>
      </c>
      <c r="H193" s="4">
        <v>2</v>
      </c>
      <c r="I193" s="4">
        <v>6</v>
      </c>
      <c r="J193" s="16">
        <v>13.325000000000001</v>
      </c>
      <c r="K193" s="4">
        <v>0</v>
      </c>
      <c r="L193" s="4">
        <v>8</v>
      </c>
      <c r="M193" s="4">
        <v>30</v>
      </c>
    </row>
    <row r="194" spans="1:13">
      <c r="A194" s="3" t="s">
        <v>2819</v>
      </c>
      <c r="B194" s="16">
        <v>0</v>
      </c>
      <c r="C194" s="4">
        <v>0</v>
      </c>
      <c r="D194" s="4">
        <v>0</v>
      </c>
      <c r="E194" s="4">
        <v>0</v>
      </c>
      <c r="F194" s="16">
        <v>3.6550000000000002</v>
      </c>
      <c r="G194" s="4">
        <v>0</v>
      </c>
      <c r="H194" s="4">
        <v>2</v>
      </c>
      <c r="I194" s="4">
        <v>26</v>
      </c>
      <c r="J194" s="16">
        <v>3.6550000000000002</v>
      </c>
      <c r="K194" s="4">
        <v>0</v>
      </c>
      <c r="L194" s="4">
        <v>2</v>
      </c>
      <c r="M194" s="4">
        <v>26</v>
      </c>
    </row>
    <row r="195" spans="1:13">
      <c r="A195" s="3" t="s">
        <v>387</v>
      </c>
      <c r="B195" s="16">
        <v>4.3550000000000004</v>
      </c>
      <c r="C195" s="4">
        <v>0</v>
      </c>
      <c r="D195" s="4">
        <v>2</v>
      </c>
      <c r="E195" s="4">
        <v>66</v>
      </c>
      <c r="F195" s="16">
        <v>4.3475000000000001</v>
      </c>
      <c r="G195" s="4">
        <v>1</v>
      </c>
      <c r="H195" s="4">
        <v>2</v>
      </c>
      <c r="I195" s="4">
        <v>37</v>
      </c>
      <c r="J195" s="16">
        <v>8.7025000000000006</v>
      </c>
      <c r="K195" s="4">
        <v>1</v>
      </c>
      <c r="L195" s="4">
        <v>4</v>
      </c>
      <c r="M195" s="4">
        <v>103</v>
      </c>
    </row>
    <row r="196" spans="1:13">
      <c r="A196" s="3" t="s">
        <v>76</v>
      </c>
      <c r="B196" s="16">
        <v>9.3940000000000001</v>
      </c>
      <c r="C196" s="4">
        <v>3</v>
      </c>
      <c r="D196" s="4">
        <v>4</v>
      </c>
      <c r="E196" s="4">
        <v>9</v>
      </c>
      <c r="F196" s="16">
        <v>6.0950000000000006</v>
      </c>
      <c r="G196" s="4">
        <v>6</v>
      </c>
      <c r="H196" s="4">
        <v>2</v>
      </c>
      <c r="I196" s="4">
        <v>-6</v>
      </c>
      <c r="J196" s="16">
        <v>15.489000000000001</v>
      </c>
      <c r="K196" s="4">
        <v>9</v>
      </c>
      <c r="L196" s="4">
        <v>6</v>
      </c>
      <c r="M196" s="4">
        <v>3</v>
      </c>
    </row>
    <row r="197" spans="1:13">
      <c r="A197" s="3" t="s">
        <v>465</v>
      </c>
      <c r="B197" s="16">
        <v>3.6349999999999998</v>
      </c>
      <c r="C197" s="4">
        <v>4</v>
      </c>
      <c r="D197" s="4">
        <v>1</v>
      </c>
      <c r="E197" s="4">
        <v>2</v>
      </c>
      <c r="F197" s="16">
        <v>2.6</v>
      </c>
      <c r="G197" s="4">
        <v>2</v>
      </c>
      <c r="H197" s="4">
        <v>1</v>
      </c>
      <c r="I197" s="4">
        <v>0</v>
      </c>
      <c r="J197" s="16">
        <v>6.2349999999999994</v>
      </c>
      <c r="K197" s="4">
        <v>6</v>
      </c>
      <c r="L197" s="4">
        <v>2</v>
      </c>
      <c r="M197" s="4">
        <v>2</v>
      </c>
    </row>
    <row r="198" spans="1:13">
      <c r="A198" s="3" t="s">
        <v>2805</v>
      </c>
      <c r="B198" s="16">
        <v>0</v>
      </c>
      <c r="C198" s="4">
        <v>0</v>
      </c>
      <c r="D198" s="4">
        <v>0</v>
      </c>
      <c r="E198" s="4">
        <v>0</v>
      </c>
      <c r="F198" s="16">
        <v>4.0999999999999996</v>
      </c>
      <c r="G198" s="4">
        <v>5</v>
      </c>
      <c r="H198" s="4">
        <v>1</v>
      </c>
      <c r="I198" s="4">
        <v>0</v>
      </c>
      <c r="J198" s="16">
        <v>4.0999999999999996</v>
      </c>
      <c r="K198" s="4">
        <v>5</v>
      </c>
      <c r="L198" s="4">
        <v>1</v>
      </c>
      <c r="M198" s="4">
        <v>0</v>
      </c>
    </row>
    <row r="199" spans="1:13">
      <c r="A199" s="3" t="s">
        <v>414</v>
      </c>
      <c r="B199" s="16">
        <v>1.6175000000000002</v>
      </c>
      <c r="C199" s="4">
        <v>0</v>
      </c>
      <c r="D199" s="4">
        <v>1</v>
      </c>
      <c r="E199" s="4">
        <v>1</v>
      </c>
      <c r="F199" s="16">
        <v>1.6</v>
      </c>
      <c r="G199" s="4">
        <v>0</v>
      </c>
      <c r="H199" s="4">
        <v>1</v>
      </c>
      <c r="I199" s="4">
        <v>0</v>
      </c>
      <c r="J199" s="16">
        <v>3.2175000000000002</v>
      </c>
      <c r="K199" s="4">
        <v>0</v>
      </c>
      <c r="L199" s="4">
        <v>2</v>
      </c>
      <c r="M199" s="4">
        <v>1</v>
      </c>
    </row>
    <row r="200" spans="1:13">
      <c r="A200" s="3" t="s">
        <v>377</v>
      </c>
      <c r="B200" s="16">
        <v>4.0475000000000003</v>
      </c>
      <c r="C200" s="4">
        <v>5</v>
      </c>
      <c r="D200" s="4">
        <v>1</v>
      </c>
      <c r="E200" s="4">
        <v>-3</v>
      </c>
      <c r="F200" s="16">
        <v>1.6</v>
      </c>
      <c r="G200" s="4">
        <v>0</v>
      </c>
      <c r="H200" s="4">
        <v>1</v>
      </c>
      <c r="I200" s="4">
        <v>0</v>
      </c>
      <c r="J200" s="16">
        <v>5.6475000000000009</v>
      </c>
      <c r="K200" s="4">
        <v>5</v>
      </c>
      <c r="L200" s="4">
        <v>2</v>
      </c>
      <c r="M200" s="4">
        <v>-3</v>
      </c>
    </row>
    <row r="201" spans="1:13">
      <c r="A201" s="3" t="s">
        <v>406</v>
      </c>
      <c r="B201" s="16">
        <v>5.9750000000000005</v>
      </c>
      <c r="C201" s="4">
        <v>2</v>
      </c>
      <c r="D201" s="4">
        <v>3</v>
      </c>
      <c r="E201" s="4">
        <v>10</v>
      </c>
      <c r="F201" s="16">
        <v>2.6524999999999999</v>
      </c>
      <c r="G201" s="4">
        <v>2</v>
      </c>
      <c r="H201" s="4">
        <v>1</v>
      </c>
      <c r="I201" s="4">
        <v>3</v>
      </c>
      <c r="J201" s="16">
        <v>8.6275000000000013</v>
      </c>
      <c r="K201" s="4">
        <v>4</v>
      </c>
      <c r="L201" s="4">
        <v>4</v>
      </c>
      <c r="M201" s="4">
        <v>13</v>
      </c>
    </row>
    <row r="202" spans="1:13">
      <c r="A202" s="3" t="s">
        <v>520</v>
      </c>
      <c r="B202" s="16">
        <v>2.0257500000000004</v>
      </c>
      <c r="C202" s="4">
        <v>0</v>
      </c>
      <c r="D202" s="4">
        <v>1</v>
      </c>
      <c r="E202" s="4">
        <v>5</v>
      </c>
      <c r="F202" s="16">
        <v>1.81</v>
      </c>
      <c r="G202" s="4">
        <v>0</v>
      </c>
      <c r="H202" s="4">
        <v>1</v>
      </c>
      <c r="I202" s="4">
        <v>12</v>
      </c>
      <c r="J202" s="16">
        <v>3.8357500000000004</v>
      </c>
      <c r="K202" s="4">
        <v>0</v>
      </c>
      <c r="L202" s="4">
        <v>2</v>
      </c>
      <c r="M202" s="4">
        <v>17</v>
      </c>
    </row>
    <row r="203" spans="1:13">
      <c r="A203" s="3" t="s">
        <v>2798</v>
      </c>
      <c r="B203" s="16">
        <v>0</v>
      </c>
      <c r="C203" s="4">
        <v>0</v>
      </c>
      <c r="D203" s="4">
        <v>0</v>
      </c>
      <c r="E203" s="4">
        <v>0</v>
      </c>
      <c r="F203" s="16">
        <v>2.0614500000000002</v>
      </c>
      <c r="G203" s="4">
        <v>0</v>
      </c>
      <c r="H203" s="4">
        <v>1</v>
      </c>
      <c r="I203" s="4">
        <v>11</v>
      </c>
      <c r="J203" s="16">
        <v>2.0614500000000002</v>
      </c>
      <c r="K203" s="4">
        <v>0</v>
      </c>
      <c r="L203" s="4">
        <v>1</v>
      </c>
      <c r="M203" s="4">
        <v>11</v>
      </c>
    </row>
    <row r="204" spans="1:13">
      <c r="A204" s="3" t="s">
        <v>124</v>
      </c>
      <c r="B204" s="16">
        <v>3.1124999999999998</v>
      </c>
      <c r="C204" s="4">
        <v>0</v>
      </c>
      <c r="D204" s="4">
        <v>2</v>
      </c>
      <c r="E204" s="4">
        <v>-5</v>
      </c>
      <c r="F204" s="16">
        <v>1.6700000000000002</v>
      </c>
      <c r="G204" s="4">
        <v>0</v>
      </c>
      <c r="H204" s="4">
        <v>1</v>
      </c>
      <c r="I204" s="4">
        <v>4</v>
      </c>
      <c r="J204" s="16">
        <v>4.7824999999999998</v>
      </c>
      <c r="K204" s="4">
        <v>0</v>
      </c>
      <c r="L204" s="4">
        <v>3</v>
      </c>
      <c r="M204" s="4">
        <v>-1</v>
      </c>
    </row>
    <row r="205" spans="1:13">
      <c r="A205" s="3" t="s">
        <v>450</v>
      </c>
      <c r="B205" s="16">
        <v>2.1175000000000002</v>
      </c>
      <c r="C205" s="4">
        <v>1</v>
      </c>
      <c r="D205" s="4">
        <v>1</v>
      </c>
      <c r="E205" s="4">
        <v>1</v>
      </c>
      <c r="F205" s="16">
        <v>1.5475000000000001</v>
      </c>
      <c r="G205" s="4">
        <v>0</v>
      </c>
      <c r="H205" s="4">
        <v>1</v>
      </c>
      <c r="I205" s="4">
        <v>-3</v>
      </c>
      <c r="J205" s="16">
        <v>3.665</v>
      </c>
      <c r="K205" s="4">
        <v>1</v>
      </c>
      <c r="L205" s="4">
        <v>2</v>
      </c>
      <c r="M205" s="4">
        <v>-2</v>
      </c>
    </row>
    <row r="206" spans="1:13">
      <c r="A206" s="3" t="s">
        <v>94</v>
      </c>
      <c r="B206" s="16">
        <v>4.3251999999999997</v>
      </c>
      <c r="C206" s="4">
        <v>0</v>
      </c>
      <c r="D206" s="4">
        <v>2</v>
      </c>
      <c r="E206" s="4">
        <v>23</v>
      </c>
      <c r="F206" s="16">
        <v>3.0330000000000004</v>
      </c>
      <c r="G206" s="4">
        <v>0</v>
      </c>
      <c r="H206" s="4">
        <v>1</v>
      </c>
      <c r="I206" s="4">
        <v>14</v>
      </c>
      <c r="J206" s="16">
        <v>7.3582000000000001</v>
      </c>
      <c r="K206" s="4">
        <v>0</v>
      </c>
      <c r="L206" s="4">
        <v>3</v>
      </c>
      <c r="M206" s="4">
        <v>37</v>
      </c>
    </row>
    <row r="207" spans="1:13">
      <c r="A207" s="3" t="s">
        <v>372</v>
      </c>
      <c r="B207" s="16">
        <v>5.165</v>
      </c>
      <c r="C207" s="4">
        <v>4</v>
      </c>
      <c r="D207" s="4">
        <v>2</v>
      </c>
      <c r="E207" s="4">
        <v>-2</v>
      </c>
      <c r="F207" s="16">
        <v>4.24</v>
      </c>
      <c r="G207" s="4">
        <v>5</v>
      </c>
      <c r="H207" s="4">
        <v>1</v>
      </c>
      <c r="I207" s="4">
        <v>8</v>
      </c>
      <c r="J207" s="16">
        <v>9.4050000000000011</v>
      </c>
      <c r="K207" s="4">
        <v>9</v>
      </c>
      <c r="L207" s="4">
        <v>3</v>
      </c>
      <c r="M207" s="4">
        <v>6</v>
      </c>
    </row>
    <row r="208" spans="1:13">
      <c r="A208" s="3" t="s">
        <v>169</v>
      </c>
      <c r="B208" s="16">
        <v>11.602499999999999</v>
      </c>
      <c r="C208" s="4">
        <v>0</v>
      </c>
      <c r="D208" s="4">
        <v>6</v>
      </c>
      <c r="E208" s="4">
        <v>28</v>
      </c>
      <c r="F208" s="16">
        <v>1.6875</v>
      </c>
      <c r="G208" s="4">
        <v>0</v>
      </c>
      <c r="H208" s="4">
        <v>1</v>
      </c>
      <c r="I208" s="4">
        <v>5</v>
      </c>
      <c r="J208" s="16">
        <v>13.29</v>
      </c>
      <c r="K208" s="4">
        <v>0</v>
      </c>
      <c r="L208" s="4">
        <v>7</v>
      </c>
      <c r="M208" s="4">
        <v>33</v>
      </c>
    </row>
    <row r="209" spans="1:13">
      <c r="A209" s="3" t="s">
        <v>2780</v>
      </c>
      <c r="B209" s="16">
        <v>0</v>
      </c>
      <c r="C209" s="4">
        <v>0</v>
      </c>
      <c r="D209" s="4">
        <v>0</v>
      </c>
      <c r="E209" s="4">
        <v>0</v>
      </c>
      <c r="F209" s="16">
        <v>1.9056500000000001</v>
      </c>
      <c r="G209" s="4">
        <v>0</v>
      </c>
      <c r="H209" s="4">
        <v>1</v>
      </c>
      <c r="I209" s="4">
        <v>7</v>
      </c>
      <c r="J209" s="16">
        <v>1.9056500000000001</v>
      </c>
      <c r="K209" s="4">
        <v>0</v>
      </c>
      <c r="L209" s="4">
        <v>1</v>
      </c>
      <c r="M209" s="4">
        <v>7</v>
      </c>
    </row>
    <row r="210" spans="1:13">
      <c r="A210" s="3" t="s">
        <v>523</v>
      </c>
      <c r="B210" s="16">
        <v>3.6550000000000002</v>
      </c>
      <c r="C210" s="4">
        <v>0</v>
      </c>
      <c r="D210" s="4">
        <v>2</v>
      </c>
      <c r="E210" s="4">
        <v>26</v>
      </c>
      <c r="F210" s="16">
        <v>2.09</v>
      </c>
      <c r="G210" s="4">
        <v>0</v>
      </c>
      <c r="H210" s="4">
        <v>1</v>
      </c>
      <c r="I210" s="4">
        <v>28</v>
      </c>
      <c r="J210" s="16">
        <v>5.7450000000000001</v>
      </c>
      <c r="K210" s="4">
        <v>0</v>
      </c>
      <c r="L210" s="4">
        <v>3</v>
      </c>
      <c r="M210" s="4">
        <v>54</v>
      </c>
    </row>
    <row r="211" spans="1:13">
      <c r="A211" s="3" t="s">
        <v>72</v>
      </c>
      <c r="B211" s="16">
        <v>17.1875</v>
      </c>
      <c r="C211" s="4">
        <v>23</v>
      </c>
      <c r="D211" s="4">
        <v>3</v>
      </c>
      <c r="E211" s="4">
        <v>5</v>
      </c>
      <c r="F211" s="16">
        <v>14.135</v>
      </c>
      <c r="G211" s="4">
        <v>16</v>
      </c>
      <c r="H211" s="4">
        <v>1</v>
      </c>
      <c r="I211" s="4">
        <v>2</v>
      </c>
      <c r="J211" s="16">
        <v>31.322499999999998</v>
      </c>
      <c r="K211" s="4">
        <v>39</v>
      </c>
      <c r="L211" s="4">
        <v>4</v>
      </c>
      <c r="M211" s="4">
        <v>7</v>
      </c>
    </row>
    <row r="212" spans="1:13">
      <c r="A212" s="3" t="s">
        <v>376</v>
      </c>
      <c r="B212" s="16">
        <v>1.6525000000000001</v>
      </c>
      <c r="C212" s="4">
        <v>0</v>
      </c>
      <c r="D212" s="4">
        <v>1</v>
      </c>
      <c r="E212" s="4">
        <v>3</v>
      </c>
      <c r="F212" s="16">
        <v>1.8625</v>
      </c>
      <c r="G212" s="4">
        <v>0</v>
      </c>
      <c r="H212" s="4">
        <v>1</v>
      </c>
      <c r="I212" s="4">
        <v>15</v>
      </c>
      <c r="J212" s="16">
        <v>3.5150000000000001</v>
      </c>
      <c r="K212" s="4">
        <v>0</v>
      </c>
      <c r="L212" s="4">
        <v>2</v>
      </c>
      <c r="M212" s="4">
        <v>18</v>
      </c>
    </row>
    <row r="213" spans="1:13">
      <c r="A213" s="3" t="s">
        <v>2806</v>
      </c>
      <c r="B213" s="16">
        <v>0</v>
      </c>
      <c r="C213" s="4">
        <v>0</v>
      </c>
      <c r="D213" s="4">
        <v>0</v>
      </c>
      <c r="E213" s="4">
        <v>0</v>
      </c>
      <c r="F213" s="16">
        <v>2.16</v>
      </c>
      <c r="G213" s="4">
        <v>0</v>
      </c>
      <c r="H213" s="4">
        <v>1</v>
      </c>
      <c r="I213" s="4">
        <v>32</v>
      </c>
      <c r="J213" s="16">
        <v>2.16</v>
      </c>
      <c r="K213" s="4">
        <v>0</v>
      </c>
      <c r="L213" s="4">
        <v>1</v>
      </c>
      <c r="M213" s="4">
        <v>32</v>
      </c>
    </row>
    <row r="214" spans="1:13">
      <c r="A214" s="3" t="s">
        <v>539</v>
      </c>
      <c r="B214" s="16">
        <v>1.5475000000000001</v>
      </c>
      <c r="C214" s="4">
        <v>0</v>
      </c>
      <c r="D214" s="4">
        <v>1</v>
      </c>
      <c r="E214" s="4">
        <v>-3</v>
      </c>
      <c r="F214" s="16">
        <v>2.37</v>
      </c>
      <c r="G214" s="4">
        <v>0</v>
      </c>
      <c r="H214" s="4">
        <v>1</v>
      </c>
      <c r="I214" s="4">
        <v>44</v>
      </c>
      <c r="J214" s="16">
        <v>3.9175000000000004</v>
      </c>
      <c r="K214" s="4">
        <v>0</v>
      </c>
      <c r="L214" s="4">
        <v>2</v>
      </c>
      <c r="M214" s="4">
        <v>41</v>
      </c>
    </row>
    <row r="215" spans="1:13">
      <c r="A215" s="3" t="s">
        <v>99</v>
      </c>
      <c r="B215" s="16">
        <v>6.9594500000000004</v>
      </c>
      <c r="C215" s="4">
        <v>0</v>
      </c>
      <c r="D215" s="4">
        <v>4</v>
      </c>
      <c r="E215" s="4">
        <v>10</v>
      </c>
      <c r="F215" s="16">
        <v>1.7050000000000001</v>
      </c>
      <c r="G215" s="4">
        <v>0</v>
      </c>
      <c r="H215" s="4">
        <v>1</v>
      </c>
      <c r="I215" s="4">
        <v>6</v>
      </c>
      <c r="J215" s="16">
        <v>8.6644500000000004</v>
      </c>
      <c r="K215" s="4">
        <v>0</v>
      </c>
      <c r="L215" s="4">
        <v>5</v>
      </c>
      <c r="M215" s="4">
        <v>16</v>
      </c>
    </row>
    <row r="216" spans="1:13">
      <c r="A216" s="3" t="s">
        <v>511</v>
      </c>
      <c r="B216" s="16">
        <v>4</v>
      </c>
      <c r="C216" s="4">
        <v>8</v>
      </c>
      <c r="D216" s="4">
        <v>0</v>
      </c>
      <c r="E216" s="4">
        <v>0</v>
      </c>
      <c r="F216" s="16">
        <v>2.5825</v>
      </c>
      <c r="G216" s="4">
        <v>2</v>
      </c>
      <c r="H216" s="4">
        <v>1</v>
      </c>
      <c r="I216" s="4">
        <v>-1</v>
      </c>
      <c r="J216" s="16">
        <v>6.5824999999999996</v>
      </c>
      <c r="K216" s="4">
        <v>10</v>
      </c>
      <c r="L216" s="4">
        <v>1</v>
      </c>
      <c r="M216" s="4">
        <v>-1</v>
      </c>
    </row>
    <row r="217" spans="1:13">
      <c r="A217" s="3" t="s">
        <v>2775</v>
      </c>
      <c r="B217" s="16">
        <v>0</v>
      </c>
      <c r="C217" s="4">
        <v>0</v>
      </c>
      <c r="D217" s="4">
        <v>0</v>
      </c>
      <c r="E217" s="4">
        <v>0</v>
      </c>
      <c r="F217" s="16">
        <v>1.8759000000000001</v>
      </c>
      <c r="G217" s="4">
        <v>0</v>
      </c>
      <c r="H217" s="4">
        <v>1</v>
      </c>
      <c r="I217" s="4">
        <v>2</v>
      </c>
      <c r="J217" s="16">
        <v>1.8759000000000001</v>
      </c>
      <c r="K217" s="4">
        <v>0</v>
      </c>
      <c r="L217" s="4">
        <v>1</v>
      </c>
      <c r="M217" s="4">
        <v>2</v>
      </c>
    </row>
    <row r="218" spans="1:13">
      <c r="A218" s="3" t="s">
        <v>374</v>
      </c>
      <c r="B218" s="16">
        <v>3.7350000000000003</v>
      </c>
      <c r="C218" s="4">
        <v>1</v>
      </c>
      <c r="D218" s="4">
        <v>2</v>
      </c>
      <c r="E218" s="4">
        <v>2</v>
      </c>
      <c r="F218" s="16">
        <v>1.6700000000000002</v>
      </c>
      <c r="G218" s="4">
        <v>0</v>
      </c>
      <c r="H218" s="4">
        <v>1</v>
      </c>
      <c r="I218" s="4">
        <v>4</v>
      </c>
      <c r="J218" s="16">
        <v>5.4050000000000002</v>
      </c>
      <c r="K218" s="4">
        <v>1</v>
      </c>
      <c r="L218" s="4">
        <v>3</v>
      </c>
      <c r="M218" s="4">
        <v>6</v>
      </c>
    </row>
    <row r="219" spans="1:13">
      <c r="A219" s="3" t="s">
        <v>110</v>
      </c>
      <c r="B219" s="16">
        <v>2.0650000000000004</v>
      </c>
      <c r="C219" s="4">
        <v>1</v>
      </c>
      <c r="D219" s="4">
        <v>1</v>
      </c>
      <c r="E219" s="4">
        <v>-2</v>
      </c>
      <c r="F219" s="16">
        <v>4.1349999999999998</v>
      </c>
      <c r="G219" s="4">
        <v>5</v>
      </c>
      <c r="H219" s="4">
        <v>1</v>
      </c>
      <c r="I219" s="4">
        <v>2</v>
      </c>
      <c r="J219" s="16">
        <v>6.2</v>
      </c>
      <c r="K219" s="4">
        <v>6</v>
      </c>
      <c r="L219" s="4">
        <v>2</v>
      </c>
      <c r="M219" s="4">
        <v>0</v>
      </c>
    </row>
    <row r="220" spans="1:13">
      <c r="A220" s="3" t="s">
        <v>151</v>
      </c>
      <c r="B220" s="16">
        <v>13.830000000000002</v>
      </c>
      <c r="C220" s="4">
        <v>15</v>
      </c>
      <c r="D220" s="4">
        <v>2</v>
      </c>
      <c r="E220" s="4">
        <v>-4</v>
      </c>
      <c r="F220" s="16">
        <v>10.012499999999999</v>
      </c>
      <c r="G220" s="4">
        <v>13</v>
      </c>
      <c r="H220" s="4">
        <v>1</v>
      </c>
      <c r="I220" s="4">
        <v>-5</v>
      </c>
      <c r="J220" s="16">
        <v>23.842500000000001</v>
      </c>
      <c r="K220" s="4">
        <v>28</v>
      </c>
      <c r="L220" s="4">
        <v>3</v>
      </c>
      <c r="M220" s="4">
        <v>-9</v>
      </c>
    </row>
    <row r="221" spans="1:13">
      <c r="A221" s="3" t="s">
        <v>2779</v>
      </c>
      <c r="B221" s="16">
        <v>0</v>
      </c>
      <c r="C221" s="4">
        <v>0</v>
      </c>
      <c r="D221" s="4">
        <v>0</v>
      </c>
      <c r="E221" s="4">
        <v>0</v>
      </c>
      <c r="F221" s="16">
        <v>1.9770500000000002</v>
      </c>
      <c r="G221" s="4">
        <v>0</v>
      </c>
      <c r="H221" s="4">
        <v>1</v>
      </c>
      <c r="I221" s="4">
        <v>19</v>
      </c>
      <c r="J221" s="16">
        <v>1.9770500000000002</v>
      </c>
      <c r="K221" s="4">
        <v>0</v>
      </c>
      <c r="L221" s="4">
        <v>1</v>
      </c>
      <c r="M221" s="4">
        <v>19</v>
      </c>
    </row>
    <row r="222" spans="1:13">
      <c r="A222" s="3" t="s">
        <v>60</v>
      </c>
      <c r="B222" s="16">
        <v>11.7425</v>
      </c>
      <c r="C222" s="4">
        <v>0</v>
      </c>
      <c r="D222" s="4">
        <v>7</v>
      </c>
      <c r="E222" s="4">
        <v>31</v>
      </c>
      <c r="F222" s="16">
        <v>1.6</v>
      </c>
      <c r="G222" s="4">
        <v>0</v>
      </c>
      <c r="H222" s="4">
        <v>1</v>
      </c>
      <c r="I222" s="4">
        <v>0</v>
      </c>
      <c r="J222" s="16">
        <v>13.342499999999999</v>
      </c>
      <c r="K222" s="4">
        <v>0</v>
      </c>
      <c r="L222" s="4">
        <v>8</v>
      </c>
      <c r="M222" s="4">
        <v>31</v>
      </c>
    </row>
    <row r="223" spans="1:13">
      <c r="A223" s="3" t="s">
        <v>2778</v>
      </c>
      <c r="B223" s="16">
        <v>0</v>
      </c>
      <c r="C223" s="4">
        <v>0</v>
      </c>
      <c r="D223" s="4">
        <v>0</v>
      </c>
      <c r="E223" s="4">
        <v>0</v>
      </c>
      <c r="F223" s="16">
        <v>1.74</v>
      </c>
      <c r="G223" s="4">
        <v>0</v>
      </c>
      <c r="H223" s="4">
        <v>1</v>
      </c>
      <c r="I223" s="4">
        <v>8</v>
      </c>
      <c r="J223" s="16">
        <v>1.74</v>
      </c>
      <c r="K223" s="4">
        <v>0</v>
      </c>
      <c r="L223" s="4">
        <v>1</v>
      </c>
      <c r="M223" s="4">
        <v>8</v>
      </c>
    </row>
    <row r="224" spans="1:13">
      <c r="A224" s="3" t="s">
        <v>525</v>
      </c>
      <c r="B224" s="16">
        <v>5.7776500000000004</v>
      </c>
      <c r="C224" s="4">
        <v>0</v>
      </c>
      <c r="D224" s="4">
        <v>3</v>
      </c>
      <c r="E224" s="4">
        <v>19</v>
      </c>
      <c r="F224" s="16">
        <v>1.7925</v>
      </c>
      <c r="G224" s="4">
        <v>0</v>
      </c>
      <c r="H224" s="4">
        <v>1</v>
      </c>
      <c r="I224" s="4">
        <v>11</v>
      </c>
      <c r="J224" s="16">
        <v>7.5701499999999999</v>
      </c>
      <c r="K224" s="4">
        <v>0</v>
      </c>
      <c r="L224" s="4">
        <v>4</v>
      </c>
      <c r="M224" s="4">
        <v>30</v>
      </c>
    </row>
    <row r="225" spans="1:13">
      <c r="A225" s="3" t="s">
        <v>2784</v>
      </c>
      <c r="B225" s="16">
        <v>0</v>
      </c>
      <c r="C225" s="4">
        <v>0</v>
      </c>
      <c r="D225" s="4">
        <v>0</v>
      </c>
      <c r="E225" s="4">
        <v>0</v>
      </c>
      <c r="F225" s="16">
        <v>1.6</v>
      </c>
      <c r="G225" s="4">
        <v>0</v>
      </c>
      <c r="H225" s="4">
        <v>1</v>
      </c>
      <c r="I225" s="4">
        <v>0</v>
      </c>
      <c r="J225" s="16">
        <v>1.6</v>
      </c>
      <c r="K225" s="4">
        <v>0</v>
      </c>
      <c r="L225" s="4">
        <v>1</v>
      </c>
      <c r="M225" s="4">
        <v>0</v>
      </c>
    </row>
    <row r="226" spans="1:13">
      <c r="A226" s="3" t="s">
        <v>178</v>
      </c>
      <c r="B226" s="16">
        <v>2.194</v>
      </c>
      <c r="C226" s="4">
        <v>0</v>
      </c>
      <c r="D226" s="4">
        <v>1</v>
      </c>
      <c r="E226" s="4">
        <v>0</v>
      </c>
      <c r="F226" s="16">
        <v>3.2</v>
      </c>
      <c r="G226" s="4">
        <v>0</v>
      </c>
      <c r="H226" s="4">
        <v>1</v>
      </c>
      <c r="I226" s="4">
        <v>1</v>
      </c>
      <c r="J226" s="16">
        <v>5.3940000000000001</v>
      </c>
      <c r="K226" s="4">
        <v>0</v>
      </c>
      <c r="L226" s="4">
        <v>2</v>
      </c>
      <c r="M226" s="4">
        <v>1</v>
      </c>
    </row>
    <row r="227" spans="1:13">
      <c r="A227" s="3" t="s">
        <v>2790</v>
      </c>
      <c r="B227" s="16">
        <v>0</v>
      </c>
      <c r="C227" s="4">
        <v>0</v>
      </c>
      <c r="D227" s="4">
        <v>0</v>
      </c>
      <c r="E227" s="4">
        <v>0</v>
      </c>
      <c r="F227" s="16">
        <v>2.0257500000000004</v>
      </c>
      <c r="G227" s="4">
        <v>0</v>
      </c>
      <c r="H227" s="4">
        <v>1</v>
      </c>
      <c r="I227" s="4">
        <v>5</v>
      </c>
      <c r="J227" s="16">
        <v>2.0257500000000004</v>
      </c>
      <c r="K227" s="4">
        <v>0</v>
      </c>
      <c r="L227" s="4">
        <v>1</v>
      </c>
      <c r="M227" s="4">
        <v>5</v>
      </c>
    </row>
    <row r="228" spans="1:13">
      <c r="A228" s="3" t="s">
        <v>447</v>
      </c>
      <c r="B228" s="16">
        <v>10.705</v>
      </c>
      <c r="C228" s="4">
        <v>1</v>
      </c>
      <c r="D228" s="4">
        <v>5</v>
      </c>
      <c r="E228" s="4">
        <v>126</v>
      </c>
      <c r="F228" s="16">
        <v>2.38</v>
      </c>
      <c r="G228" s="4">
        <v>1</v>
      </c>
      <c r="H228" s="4">
        <v>1</v>
      </c>
      <c r="I228" s="4">
        <v>16</v>
      </c>
      <c r="J228" s="16">
        <v>13.085000000000001</v>
      </c>
      <c r="K228" s="4">
        <v>2</v>
      </c>
      <c r="L228" s="4">
        <v>6</v>
      </c>
      <c r="M228" s="4">
        <v>142</v>
      </c>
    </row>
    <row r="229" spans="1:13">
      <c r="A229" s="3" t="s">
        <v>2794</v>
      </c>
      <c r="B229" s="16">
        <v>0</v>
      </c>
      <c r="C229" s="4">
        <v>0</v>
      </c>
      <c r="D229" s="4">
        <v>0</v>
      </c>
      <c r="E229" s="4">
        <v>0</v>
      </c>
      <c r="F229" s="16">
        <v>1.7225000000000001</v>
      </c>
      <c r="G229" s="4">
        <v>0</v>
      </c>
      <c r="H229" s="4">
        <v>1</v>
      </c>
      <c r="I229" s="4">
        <v>7</v>
      </c>
      <c r="J229" s="16">
        <v>1.7225000000000001</v>
      </c>
      <c r="K229" s="4">
        <v>0</v>
      </c>
      <c r="L229" s="4">
        <v>1</v>
      </c>
      <c r="M229" s="4">
        <v>7</v>
      </c>
    </row>
    <row r="230" spans="1:13">
      <c r="A230" s="3" t="s">
        <v>427</v>
      </c>
      <c r="B230" s="16">
        <v>3.7951500000000005</v>
      </c>
      <c r="C230" s="4">
        <v>0</v>
      </c>
      <c r="D230" s="4">
        <v>2</v>
      </c>
      <c r="E230" s="4">
        <v>16</v>
      </c>
      <c r="F230" s="16">
        <v>3.69</v>
      </c>
      <c r="G230" s="4">
        <v>0</v>
      </c>
      <c r="H230" s="4">
        <v>1</v>
      </c>
      <c r="I230" s="4">
        <v>28</v>
      </c>
      <c r="J230" s="16">
        <v>7.4851500000000009</v>
      </c>
      <c r="K230" s="4">
        <v>0</v>
      </c>
      <c r="L230" s="4">
        <v>3</v>
      </c>
      <c r="M230" s="4">
        <v>44</v>
      </c>
    </row>
    <row r="231" spans="1:13">
      <c r="A231" s="3" t="s">
        <v>2804</v>
      </c>
      <c r="B231" s="16">
        <v>0</v>
      </c>
      <c r="C231" s="4">
        <v>0</v>
      </c>
      <c r="D231" s="4">
        <v>0</v>
      </c>
      <c r="E231" s="4">
        <v>0</v>
      </c>
      <c r="F231" s="16">
        <v>1.6700000000000002</v>
      </c>
      <c r="G231" s="4">
        <v>0</v>
      </c>
      <c r="H231" s="4">
        <v>1</v>
      </c>
      <c r="I231" s="4">
        <v>4</v>
      </c>
      <c r="J231" s="16">
        <v>1.6700000000000002</v>
      </c>
      <c r="K231" s="4">
        <v>0</v>
      </c>
      <c r="L231" s="4">
        <v>1</v>
      </c>
      <c r="M231" s="4">
        <v>4</v>
      </c>
    </row>
    <row r="232" spans="1:13">
      <c r="A232" s="3" t="s">
        <v>493</v>
      </c>
      <c r="B232" s="16">
        <v>1.9473000000000003</v>
      </c>
      <c r="C232" s="4">
        <v>0</v>
      </c>
      <c r="D232" s="4">
        <v>1</v>
      </c>
      <c r="E232" s="4">
        <v>14</v>
      </c>
      <c r="F232" s="16">
        <v>2.0257500000000004</v>
      </c>
      <c r="G232" s="4">
        <v>0</v>
      </c>
      <c r="H232" s="4">
        <v>1</v>
      </c>
      <c r="I232" s="4">
        <v>5</v>
      </c>
      <c r="J232" s="16">
        <v>3.9730500000000006</v>
      </c>
      <c r="K232" s="4">
        <v>0</v>
      </c>
      <c r="L232" s="4">
        <v>2</v>
      </c>
      <c r="M232" s="4">
        <v>19</v>
      </c>
    </row>
    <row r="233" spans="1:13">
      <c r="A233" s="3" t="s">
        <v>2808</v>
      </c>
      <c r="B233" s="16">
        <v>0</v>
      </c>
      <c r="C233" s="4">
        <v>0</v>
      </c>
      <c r="D233" s="4">
        <v>0</v>
      </c>
      <c r="E233" s="4">
        <v>0</v>
      </c>
      <c r="F233" s="16">
        <v>1.7575000000000001</v>
      </c>
      <c r="G233" s="4">
        <v>0</v>
      </c>
      <c r="H233" s="4">
        <v>1</v>
      </c>
      <c r="I233" s="4">
        <v>9</v>
      </c>
      <c r="J233" s="16">
        <v>1.7575000000000001</v>
      </c>
      <c r="K233" s="4">
        <v>0</v>
      </c>
      <c r="L233" s="4">
        <v>1</v>
      </c>
      <c r="M233" s="4">
        <v>9</v>
      </c>
    </row>
    <row r="234" spans="1:13">
      <c r="A234" s="3" t="s">
        <v>498</v>
      </c>
      <c r="B234" s="16">
        <v>8.76</v>
      </c>
      <c r="C234" s="4">
        <v>14</v>
      </c>
      <c r="D234" s="4">
        <v>1</v>
      </c>
      <c r="E234" s="4">
        <v>-8</v>
      </c>
      <c r="F234" s="16">
        <v>8.3475000000000001</v>
      </c>
      <c r="G234" s="4">
        <v>13</v>
      </c>
      <c r="H234" s="4">
        <v>1</v>
      </c>
      <c r="I234" s="4">
        <v>-3</v>
      </c>
      <c r="J234" s="16">
        <v>17.107500000000002</v>
      </c>
      <c r="K234" s="4">
        <v>27</v>
      </c>
      <c r="L234" s="4">
        <v>2</v>
      </c>
      <c r="M234" s="4">
        <v>-11</v>
      </c>
    </row>
    <row r="235" spans="1:13">
      <c r="A235" s="3" t="s">
        <v>2820</v>
      </c>
      <c r="B235" s="16">
        <v>0</v>
      </c>
      <c r="C235" s="4">
        <v>0</v>
      </c>
      <c r="D235" s="4">
        <v>0</v>
      </c>
      <c r="E235" s="4">
        <v>0</v>
      </c>
      <c r="F235" s="16">
        <v>1.5825</v>
      </c>
      <c r="G235" s="4">
        <v>0</v>
      </c>
      <c r="H235" s="4">
        <v>1</v>
      </c>
      <c r="I235" s="4">
        <v>-1</v>
      </c>
      <c r="J235" s="16">
        <v>1.5825</v>
      </c>
      <c r="K235" s="4">
        <v>0</v>
      </c>
      <c r="L235" s="4">
        <v>1</v>
      </c>
      <c r="M235" s="4">
        <v>-1</v>
      </c>
    </row>
    <row r="236" spans="1:13">
      <c r="A236" s="3" t="s">
        <v>118</v>
      </c>
      <c r="B236" s="16">
        <v>13.482500000000002</v>
      </c>
      <c r="C236" s="4">
        <v>0</v>
      </c>
      <c r="D236" s="4">
        <v>8</v>
      </c>
      <c r="E236" s="4">
        <v>39</v>
      </c>
      <c r="F236" s="16">
        <v>1.9500000000000002</v>
      </c>
      <c r="G236" s="4">
        <v>0</v>
      </c>
      <c r="H236" s="4">
        <v>1</v>
      </c>
      <c r="I236" s="4">
        <v>20</v>
      </c>
      <c r="J236" s="16">
        <v>15.432500000000001</v>
      </c>
      <c r="K236" s="4">
        <v>0</v>
      </c>
      <c r="L236" s="4">
        <v>9</v>
      </c>
      <c r="M236" s="4">
        <v>59</v>
      </c>
    </row>
    <row r="237" spans="1:13">
      <c r="A237" s="3" t="s">
        <v>371</v>
      </c>
      <c r="B237" s="16">
        <v>1.5</v>
      </c>
      <c r="C237" s="4">
        <v>3</v>
      </c>
      <c r="D237" s="4">
        <v>0</v>
      </c>
      <c r="E237" s="4">
        <v>0</v>
      </c>
      <c r="F237" s="16">
        <v>9.6</v>
      </c>
      <c r="G237" s="4">
        <v>4</v>
      </c>
      <c r="H237" s="4">
        <v>1</v>
      </c>
      <c r="I237" s="4">
        <v>3</v>
      </c>
      <c r="J237" s="16">
        <v>11.1</v>
      </c>
      <c r="K237" s="4">
        <v>7</v>
      </c>
      <c r="L237" s="4">
        <v>1</v>
      </c>
      <c r="M237" s="4">
        <v>3</v>
      </c>
    </row>
    <row r="238" spans="1:13">
      <c r="A238" s="3" t="s">
        <v>546</v>
      </c>
      <c r="B238" s="16">
        <v>3.2</v>
      </c>
      <c r="C238" s="4">
        <v>0</v>
      </c>
      <c r="D238" s="4">
        <v>1</v>
      </c>
      <c r="E238" s="4">
        <v>5</v>
      </c>
      <c r="F238" s="16">
        <v>1.7225000000000001</v>
      </c>
      <c r="G238" s="4">
        <v>0</v>
      </c>
      <c r="H238" s="4">
        <v>1</v>
      </c>
      <c r="I238" s="4">
        <v>7</v>
      </c>
      <c r="J238" s="16">
        <v>4.9225000000000003</v>
      </c>
      <c r="K238" s="4">
        <v>0</v>
      </c>
      <c r="L238" s="4">
        <v>2</v>
      </c>
      <c r="M238" s="4">
        <v>12</v>
      </c>
    </row>
    <row r="239" spans="1:13">
      <c r="A239" s="3" t="s">
        <v>2801</v>
      </c>
      <c r="B239" s="16">
        <v>0</v>
      </c>
      <c r="C239" s="4">
        <v>0</v>
      </c>
      <c r="D239" s="4">
        <v>0</v>
      </c>
      <c r="E239" s="4">
        <v>0</v>
      </c>
      <c r="F239" s="16">
        <v>1.7225000000000001</v>
      </c>
      <c r="G239" s="4">
        <v>0</v>
      </c>
      <c r="H239" s="4">
        <v>1</v>
      </c>
      <c r="I239" s="4">
        <v>7</v>
      </c>
      <c r="J239" s="16">
        <v>1.7225000000000001</v>
      </c>
      <c r="K239" s="4">
        <v>0</v>
      </c>
      <c r="L239" s="4">
        <v>1</v>
      </c>
      <c r="M239" s="4">
        <v>7</v>
      </c>
    </row>
    <row r="240" spans="1:13">
      <c r="A240" s="3" t="s">
        <v>463</v>
      </c>
      <c r="B240" s="16">
        <v>9.0182500000000001</v>
      </c>
      <c r="C240" s="4">
        <v>0</v>
      </c>
      <c r="D240" s="4">
        <v>5</v>
      </c>
      <c r="E240" s="4">
        <v>20</v>
      </c>
      <c r="F240" s="16">
        <v>1.6700000000000002</v>
      </c>
      <c r="G240" s="4">
        <v>0</v>
      </c>
      <c r="H240" s="4">
        <v>1</v>
      </c>
      <c r="I240" s="4">
        <v>4</v>
      </c>
      <c r="J240" s="16">
        <v>10.68825</v>
      </c>
      <c r="K240" s="4">
        <v>0</v>
      </c>
      <c r="L240" s="4">
        <v>6</v>
      </c>
      <c r="M240" s="4">
        <v>24</v>
      </c>
    </row>
    <row r="241" spans="1:13">
      <c r="A241" s="3" t="s">
        <v>2785</v>
      </c>
      <c r="B241" s="16">
        <v>0</v>
      </c>
      <c r="C241" s="4">
        <v>0</v>
      </c>
      <c r="D241" s="4">
        <v>0</v>
      </c>
      <c r="E241" s="4">
        <v>0</v>
      </c>
      <c r="F241" s="16">
        <v>1.53</v>
      </c>
      <c r="G241" s="4">
        <v>0</v>
      </c>
      <c r="H241" s="4">
        <v>1</v>
      </c>
      <c r="I241" s="4">
        <v>-4</v>
      </c>
      <c r="J241" s="16">
        <v>1.53</v>
      </c>
      <c r="K241" s="4">
        <v>0</v>
      </c>
      <c r="L241" s="4">
        <v>1</v>
      </c>
      <c r="M241" s="4">
        <v>-4</v>
      </c>
    </row>
    <row r="242" spans="1:13">
      <c r="A242" s="3" t="s">
        <v>528</v>
      </c>
      <c r="B242" s="16">
        <v>8.6</v>
      </c>
      <c r="C242" s="4">
        <v>8</v>
      </c>
      <c r="D242" s="4">
        <v>1</v>
      </c>
      <c r="E242" s="4">
        <v>-3</v>
      </c>
      <c r="F242" s="16">
        <v>4.2081999999999997</v>
      </c>
      <c r="G242" s="4">
        <v>5</v>
      </c>
      <c r="H242" s="4">
        <v>1</v>
      </c>
      <c r="I242" s="4">
        <v>-4</v>
      </c>
      <c r="J242" s="16">
        <v>12.808199999999999</v>
      </c>
      <c r="K242" s="4">
        <v>13</v>
      </c>
      <c r="L242" s="4">
        <v>2</v>
      </c>
      <c r="M242" s="4">
        <v>-7</v>
      </c>
    </row>
    <row r="243" spans="1:13">
      <c r="A243" s="3" t="s">
        <v>458</v>
      </c>
      <c r="B243" s="16">
        <v>1.8391000000000002</v>
      </c>
      <c r="C243" s="4">
        <v>0</v>
      </c>
      <c r="D243" s="4">
        <v>1</v>
      </c>
      <c r="E243" s="4">
        <v>18</v>
      </c>
      <c r="F243" s="16">
        <v>1.7575000000000001</v>
      </c>
      <c r="G243" s="4">
        <v>0</v>
      </c>
      <c r="H243" s="4">
        <v>1</v>
      </c>
      <c r="I243" s="4">
        <v>9</v>
      </c>
      <c r="J243" s="16">
        <v>3.5966000000000005</v>
      </c>
      <c r="K243" s="4">
        <v>0</v>
      </c>
      <c r="L243" s="4">
        <v>2</v>
      </c>
      <c r="M243" s="4">
        <v>27</v>
      </c>
    </row>
    <row r="244" spans="1:13">
      <c r="A244" s="3" t="s">
        <v>514</v>
      </c>
      <c r="B244" s="16">
        <v>0.5</v>
      </c>
      <c r="C244" s="4">
        <v>1</v>
      </c>
      <c r="D244" s="4">
        <v>0</v>
      </c>
      <c r="E244" s="4">
        <v>0</v>
      </c>
      <c r="F244" s="16">
        <v>1.5650000000000002</v>
      </c>
      <c r="G244" s="4">
        <v>0</v>
      </c>
      <c r="H244" s="4">
        <v>1</v>
      </c>
      <c r="I244" s="4">
        <v>-2</v>
      </c>
      <c r="J244" s="16">
        <v>2.0650000000000004</v>
      </c>
      <c r="K244" s="4">
        <v>1</v>
      </c>
      <c r="L244" s="4">
        <v>1</v>
      </c>
      <c r="M244" s="4">
        <v>-2</v>
      </c>
    </row>
    <row r="245" spans="1:13">
      <c r="A245" s="3" t="s">
        <v>123</v>
      </c>
      <c r="B245" s="16">
        <v>23.113750000000003</v>
      </c>
      <c r="C245" s="4">
        <v>17</v>
      </c>
      <c r="D245" s="4">
        <v>7</v>
      </c>
      <c r="E245" s="4">
        <v>-8</v>
      </c>
      <c r="F245" s="16">
        <v>20.8825</v>
      </c>
      <c r="G245" s="4">
        <v>15</v>
      </c>
      <c r="H245" s="4">
        <v>1</v>
      </c>
      <c r="I245" s="4">
        <v>-1</v>
      </c>
      <c r="J245" s="16">
        <v>43.996250000000003</v>
      </c>
      <c r="K245" s="4">
        <v>32</v>
      </c>
      <c r="L245" s="4">
        <v>8</v>
      </c>
      <c r="M245" s="4">
        <v>-9</v>
      </c>
    </row>
    <row r="246" spans="1:13">
      <c r="A246" s="3" t="s">
        <v>46</v>
      </c>
      <c r="B246" s="16">
        <v>2.0475000000000003</v>
      </c>
      <c r="C246" s="4">
        <v>1</v>
      </c>
      <c r="D246" s="4">
        <v>1</v>
      </c>
      <c r="E246" s="4">
        <v>-3</v>
      </c>
      <c r="F246" s="16">
        <v>3.3650000000000002</v>
      </c>
      <c r="G246" s="4">
        <v>3</v>
      </c>
      <c r="H246" s="4">
        <v>1</v>
      </c>
      <c r="I246" s="4">
        <v>-2</v>
      </c>
      <c r="J246" s="16">
        <v>5.4125000000000005</v>
      </c>
      <c r="K246" s="4">
        <v>4</v>
      </c>
      <c r="L246" s="4">
        <v>2</v>
      </c>
      <c r="M246" s="4">
        <v>-5</v>
      </c>
    </row>
    <row r="247" spans="1:13">
      <c r="A247" s="3" t="s">
        <v>129</v>
      </c>
      <c r="B247" s="16">
        <v>14.412000000000001</v>
      </c>
      <c r="C247" s="4">
        <v>7</v>
      </c>
      <c r="D247" s="4">
        <v>3</v>
      </c>
      <c r="E247" s="4">
        <v>-2</v>
      </c>
      <c r="F247" s="16">
        <v>8.3350000000000009</v>
      </c>
      <c r="G247" s="4">
        <v>13</v>
      </c>
      <c r="H247" s="4">
        <v>1</v>
      </c>
      <c r="I247" s="4">
        <v>2</v>
      </c>
      <c r="J247" s="16">
        <v>22.747</v>
      </c>
      <c r="K247" s="4">
        <v>20</v>
      </c>
      <c r="L247" s="4">
        <v>4</v>
      </c>
      <c r="M247" s="4">
        <v>0</v>
      </c>
    </row>
    <row r="248" spans="1:13">
      <c r="A248" s="3" t="s">
        <v>2772</v>
      </c>
      <c r="B248" s="16">
        <v>0</v>
      </c>
      <c r="C248" s="4">
        <v>0</v>
      </c>
      <c r="D248" s="4">
        <v>0</v>
      </c>
      <c r="E248" s="4">
        <v>0</v>
      </c>
      <c r="F248" s="16">
        <v>1.7050000000000001</v>
      </c>
      <c r="G248" s="4">
        <v>0</v>
      </c>
      <c r="H248" s="4">
        <v>1</v>
      </c>
      <c r="I248" s="4">
        <v>6</v>
      </c>
      <c r="J248" s="16">
        <v>1.7050000000000001</v>
      </c>
      <c r="K248" s="4">
        <v>0</v>
      </c>
      <c r="L248" s="4">
        <v>1</v>
      </c>
      <c r="M248" s="4">
        <v>6</v>
      </c>
    </row>
    <row r="249" spans="1:13">
      <c r="A249" s="3" t="s">
        <v>481</v>
      </c>
      <c r="B249" s="16">
        <v>3.2</v>
      </c>
      <c r="C249" s="4">
        <v>0</v>
      </c>
      <c r="D249" s="4">
        <v>2</v>
      </c>
      <c r="E249" s="4">
        <v>0</v>
      </c>
      <c r="F249" s="16">
        <v>1.6</v>
      </c>
      <c r="G249" s="4">
        <v>0</v>
      </c>
      <c r="H249" s="4">
        <v>1</v>
      </c>
      <c r="I249" s="4">
        <v>0</v>
      </c>
      <c r="J249" s="16">
        <v>4.8000000000000007</v>
      </c>
      <c r="K249" s="4">
        <v>0</v>
      </c>
      <c r="L249" s="4">
        <v>3</v>
      </c>
      <c r="M249" s="4">
        <v>0</v>
      </c>
    </row>
    <row r="250" spans="1:13">
      <c r="A250" s="3" t="s">
        <v>393</v>
      </c>
      <c r="B250" s="16">
        <v>6.7304499999999994</v>
      </c>
      <c r="C250" s="4">
        <v>0</v>
      </c>
      <c r="D250" s="4">
        <v>4</v>
      </c>
      <c r="E250" s="4">
        <v>12</v>
      </c>
      <c r="F250" s="16">
        <v>1.8975</v>
      </c>
      <c r="G250" s="4">
        <v>0</v>
      </c>
      <c r="H250" s="4">
        <v>1</v>
      </c>
      <c r="I250" s="4">
        <v>17</v>
      </c>
      <c r="J250" s="16">
        <v>8.6279499999999985</v>
      </c>
      <c r="K250" s="4">
        <v>0</v>
      </c>
      <c r="L250" s="4">
        <v>5</v>
      </c>
      <c r="M250" s="4">
        <v>29</v>
      </c>
    </row>
    <row r="251" spans="1:13">
      <c r="A251" s="3" t="s">
        <v>2776</v>
      </c>
      <c r="B251" s="16">
        <v>0</v>
      </c>
      <c r="C251" s="4">
        <v>0</v>
      </c>
      <c r="D251" s="4">
        <v>0</v>
      </c>
      <c r="E251" s="4">
        <v>0</v>
      </c>
      <c r="F251" s="16">
        <v>1.9325000000000001</v>
      </c>
      <c r="G251" s="4">
        <v>0</v>
      </c>
      <c r="H251" s="4">
        <v>1</v>
      </c>
      <c r="I251" s="4">
        <v>19</v>
      </c>
      <c r="J251" s="16">
        <v>1.9325000000000001</v>
      </c>
      <c r="K251" s="4">
        <v>0</v>
      </c>
      <c r="L251" s="4">
        <v>1</v>
      </c>
      <c r="M251" s="4">
        <v>19</v>
      </c>
    </row>
    <row r="252" spans="1:13">
      <c r="A252" s="3" t="s">
        <v>114</v>
      </c>
      <c r="B252" s="16">
        <v>9.6800000000000015</v>
      </c>
      <c r="C252" s="4">
        <v>1</v>
      </c>
      <c r="D252" s="4">
        <v>5</v>
      </c>
      <c r="E252" s="4">
        <v>16</v>
      </c>
      <c r="F252" s="16">
        <v>1.5650000000000002</v>
      </c>
      <c r="G252" s="4">
        <v>0</v>
      </c>
      <c r="H252" s="4">
        <v>1</v>
      </c>
      <c r="I252" s="4">
        <v>-2</v>
      </c>
      <c r="J252" s="16">
        <v>11.245000000000001</v>
      </c>
      <c r="K252" s="4">
        <v>1</v>
      </c>
      <c r="L252" s="4">
        <v>6</v>
      </c>
      <c r="M252" s="4">
        <v>14</v>
      </c>
    </row>
    <row r="253" spans="1:13">
      <c r="A253" s="3" t="s">
        <v>154</v>
      </c>
      <c r="B253" s="16">
        <v>9.1550000000000011</v>
      </c>
      <c r="C253" s="4">
        <v>0</v>
      </c>
      <c r="D253" s="4">
        <v>5</v>
      </c>
      <c r="E253" s="4">
        <v>66</v>
      </c>
      <c r="F253" s="16">
        <v>1.6700000000000002</v>
      </c>
      <c r="G253" s="4">
        <v>0</v>
      </c>
      <c r="H253" s="4">
        <v>1</v>
      </c>
      <c r="I253" s="4">
        <v>4</v>
      </c>
      <c r="J253" s="16">
        <v>10.825000000000001</v>
      </c>
      <c r="K253" s="4">
        <v>0</v>
      </c>
      <c r="L253" s="4">
        <v>6</v>
      </c>
      <c r="M253" s="4">
        <v>70</v>
      </c>
    </row>
    <row r="254" spans="1:13">
      <c r="A254" s="3" t="s">
        <v>113</v>
      </c>
      <c r="B254" s="16">
        <v>12.6525</v>
      </c>
      <c r="C254" s="4">
        <v>0</v>
      </c>
      <c r="D254" s="4">
        <v>7</v>
      </c>
      <c r="E254" s="4">
        <v>83</v>
      </c>
      <c r="F254" s="16">
        <v>0</v>
      </c>
      <c r="G254" s="4">
        <v>0</v>
      </c>
      <c r="H254" s="4">
        <v>0</v>
      </c>
      <c r="I254" s="4">
        <v>0</v>
      </c>
      <c r="J254" s="16">
        <v>12.6525</v>
      </c>
      <c r="K254" s="4">
        <v>0</v>
      </c>
      <c r="L254" s="4">
        <v>7</v>
      </c>
      <c r="M254" s="4">
        <v>83</v>
      </c>
    </row>
    <row r="255" spans="1:13">
      <c r="A255" s="3" t="s">
        <v>2811</v>
      </c>
      <c r="B255" s="16">
        <v>0</v>
      </c>
      <c r="C255" s="4">
        <v>0</v>
      </c>
      <c r="D255" s="4">
        <v>0</v>
      </c>
      <c r="E255" s="4">
        <v>0</v>
      </c>
      <c r="F255" s="16">
        <v>0</v>
      </c>
      <c r="G255" s="4">
        <v>0</v>
      </c>
      <c r="H255" s="4">
        <v>0</v>
      </c>
      <c r="I255" s="4">
        <v>0</v>
      </c>
      <c r="J255" s="16">
        <v>0</v>
      </c>
      <c r="K255" s="4">
        <v>0</v>
      </c>
      <c r="L255" s="4">
        <v>0</v>
      </c>
      <c r="M255" s="4">
        <v>0</v>
      </c>
    </row>
    <row r="256" spans="1:13">
      <c r="A256" s="3" t="s">
        <v>2826</v>
      </c>
      <c r="B256" s="16">
        <v>0</v>
      </c>
      <c r="C256" s="4">
        <v>0</v>
      </c>
      <c r="D256" s="4">
        <v>0</v>
      </c>
      <c r="E256" s="4">
        <v>0</v>
      </c>
      <c r="F256" s="16">
        <v>0</v>
      </c>
      <c r="G256" s="4">
        <v>0</v>
      </c>
      <c r="H256" s="4">
        <v>0</v>
      </c>
      <c r="I256" s="4">
        <v>0</v>
      </c>
      <c r="J256" s="16">
        <v>0</v>
      </c>
      <c r="K256" s="4">
        <v>0</v>
      </c>
      <c r="L256" s="4">
        <v>0</v>
      </c>
      <c r="M256" s="4">
        <v>0</v>
      </c>
    </row>
    <row r="257" spans="1:13">
      <c r="A257" s="3" t="s">
        <v>532</v>
      </c>
      <c r="B257" s="16">
        <v>2.0825</v>
      </c>
      <c r="C257" s="4">
        <v>1</v>
      </c>
      <c r="D257" s="4">
        <v>1</v>
      </c>
      <c r="E257" s="4">
        <v>-1</v>
      </c>
      <c r="F257" s="16">
        <v>0</v>
      </c>
      <c r="G257" s="4">
        <v>0</v>
      </c>
      <c r="H257" s="4">
        <v>0</v>
      </c>
      <c r="I257" s="4">
        <v>0</v>
      </c>
      <c r="J257" s="16">
        <v>2.0825</v>
      </c>
      <c r="K257" s="4">
        <v>1</v>
      </c>
      <c r="L257" s="4">
        <v>1</v>
      </c>
      <c r="M257" s="4">
        <v>-1</v>
      </c>
    </row>
    <row r="258" spans="1:13">
      <c r="A258" s="3" t="s">
        <v>456</v>
      </c>
      <c r="B258" s="16">
        <v>3.2</v>
      </c>
      <c r="C258" s="4">
        <v>0</v>
      </c>
      <c r="D258" s="4">
        <v>2</v>
      </c>
      <c r="E258" s="4">
        <v>0</v>
      </c>
      <c r="F258" s="16">
        <v>4</v>
      </c>
      <c r="G258" s="4">
        <v>8</v>
      </c>
      <c r="H258" s="4">
        <v>0</v>
      </c>
      <c r="I258" s="4">
        <v>0</v>
      </c>
      <c r="J258" s="16">
        <v>7.2</v>
      </c>
      <c r="K258" s="4">
        <v>8</v>
      </c>
      <c r="L258" s="4">
        <v>2</v>
      </c>
      <c r="M258" s="4">
        <v>0</v>
      </c>
    </row>
    <row r="259" spans="1:13">
      <c r="A259" s="3" t="s">
        <v>91</v>
      </c>
      <c r="B259" s="16">
        <v>3.3225000000000002</v>
      </c>
      <c r="C259" s="4">
        <v>0</v>
      </c>
      <c r="D259" s="4">
        <v>2</v>
      </c>
      <c r="E259" s="4">
        <v>7</v>
      </c>
      <c r="F259" s="16">
        <v>0</v>
      </c>
      <c r="G259" s="4">
        <v>0</v>
      </c>
      <c r="H259" s="4">
        <v>0</v>
      </c>
      <c r="I259" s="4">
        <v>0</v>
      </c>
      <c r="J259" s="16">
        <v>3.3225000000000002</v>
      </c>
      <c r="K259" s="4">
        <v>0</v>
      </c>
      <c r="L259" s="4">
        <v>2</v>
      </c>
      <c r="M259" s="4">
        <v>7</v>
      </c>
    </row>
    <row r="260" spans="1:13">
      <c r="A260" s="3" t="s">
        <v>366</v>
      </c>
      <c r="B260" s="16">
        <v>1.8975</v>
      </c>
      <c r="C260" s="4">
        <v>0</v>
      </c>
      <c r="D260" s="4">
        <v>1</v>
      </c>
      <c r="E260" s="4">
        <v>17</v>
      </c>
      <c r="F260" s="16">
        <v>0</v>
      </c>
      <c r="G260" s="4">
        <v>0</v>
      </c>
      <c r="H260" s="4">
        <v>0</v>
      </c>
      <c r="I260" s="4">
        <v>0</v>
      </c>
      <c r="J260" s="16">
        <v>1.8975</v>
      </c>
      <c r="K260" s="4">
        <v>0</v>
      </c>
      <c r="L260" s="4">
        <v>1</v>
      </c>
      <c r="M260" s="4">
        <v>17</v>
      </c>
    </row>
    <row r="261" spans="1:13">
      <c r="A261" s="3" t="s">
        <v>392</v>
      </c>
      <c r="B261" s="16">
        <v>1</v>
      </c>
      <c r="C261" s="4">
        <v>2</v>
      </c>
      <c r="D261" s="4">
        <v>0</v>
      </c>
      <c r="E261" s="4">
        <v>0</v>
      </c>
      <c r="F261" s="16">
        <v>0.5</v>
      </c>
      <c r="G261" s="4">
        <v>1</v>
      </c>
      <c r="H261" s="4">
        <v>0</v>
      </c>
      <c r="I261" s="4">
        <v>0</v>
      </c>
      <c r="J261" s="16">
        <v>1.5</v>
      </c>
      <c r="K261" s="4">
        <v>3</v>
      </c>
      <c r="L261" s="4">
        <v>0</v>
      </c>
      <c r="M261" s="4">
        <v>0</v>
      </c>
    </row>
    <row r="262" spans="1:13">
      <c r="A262" s="3" t="s">
        <v>2803</v>
      </c>
      <c r="B262" s="16">
        <v>0</v>
      </c>
      <c r="C262" s="4">
        <v>0</v>
      </c>
      <c r="D262" s="4">
        <v>0</v>
      </c>
      <c r="E262" s="4">
        <v>0</v>
      </c>
      <c r="F262" s="16">
        <v>0</v>
      </c>
      <c r="G262" s="4">
        <v>0</v>
      </c>
      <c r="H262" s="4">
        <v>0</v>
      </c>
      <c r="I262" s="4">
        <v>0</v>
      </c>
      <c r="J262" s="16">
        <v>0</v>
      </c>
      <c r="K262" s="4">
        <v>0</v>
      </c>
      <c r="L262" s="4">
        <v>0</v>
      </c>
      <c r="M262" s="4">
        <v>0</v>
      </c>
    </row>
    <row r="263" spans="1:13">
      <c r="A263" s="3" t="s">
        <v>399</v>
      </c>
      <c r="B263" s="16">
        <v>3</v>
      </c>
      <c r="C263" s="4">
        <v>6</v>
      </c>
      <c r="D263" s="4">
        <v>0</v>
      </c>
      <c r="E263" s="4">
        <v>0</v>
      </c>
      <c r="F263" s="16">
        <v>13.600000000000001</v>
      </c>
      <c r="G263" s="4">
        <v>14</v>
      </c>
      <c r="H263" s="4">
        <v>0</v>
      </c>
      <c r="I263" s="4">
        <v>0</v>
      </c>
      <c r="J263" s="16">
        <v>16.600000000000001</v>
      </c>
      <c r="K263" s="4">
        <v>20</v>
      </c>
      <c r="L263" s="4">
        <v>0</v>
      </c>
      <c r="M263" s="4">
        <v>0</v>
      </c>
    </row>
    <row r="264" spans="1:13">
      <c r="A264" s="3" t="s">
        <v>403</v>
      </c>
      <c r="B264" s="16">
        <v>0.5</v>
      </c>
      <c r="C264" s="4">
        <v>1</v>
      </c>
      <c r="D264" s="4">
        <v>0</v>
      </c>
      <c r="E264" s="4">
        <v>0</v>
      </c>
      <c r="F264" s="16">
        <v>5.3</v>
      </c>
      <c r="G264" s="4">
        <v>5</v>
      </c>
      <c r="H264" s="4">
        <v>0</v>
      </c>
      <c r="I264" s="4">
        <v>0</v>
      </c>
      <c r="J264" s="16">
        <v>5.8</v>
      </c>
      <c r="K264" s="4">
        <v>6</v>
      </c>
      <c r="L264" s="4">
        <v>0</v>
      </c>
      <c r="M264" s="4">
        <v>0</v>
      </c>
    </row>
    <row r="265" spans="1:13">
      <c r="A265" s="3" t="s">
        <v>510</v>
      </c>
      <c r="B265" s="16">
        <v>5.6</v>
      </c>
      <c r="C265" s="4">
        <v>10</v>
      </c>
      <c r="D265" s="4">
        <v>0</v>
      </c>
      <c r="E265" s="4">
        <v>0</v>
      </c>
      <c r="F265" s="16">
        <v>5.9</v>
      </c>
      <c r="G265" s="4">
        <v>10</v>
      </c>
      <c r="H265" s="4">
        <v>0</v>
      </c>
      <c r="I265" s="4">
        <v>0</v>
      </c>
      <c r="J265" s="16">
        <v>11.5</v>
      </c>
      <c r="K265" s="4">
        <v>20</v>
      </c>
      <c r="L265" s="4">
        <v>0</v>
      </c>
      <c r="M265" s="4">
        <v>0</v>
      </c>
    </row>
    <row r="266" spans="1:13">
      <c r="A266" s="3" t="s">
        <v>2786</v>
      </c>
      <c r="B266" s="16">
        <v>0</v>
      </c>
      <c r="C266" s="4">
        <v>0</v>
      </c>
      <c r="D266" s="4">
        <v>0</v>
      </c>
      <c r="E266" s="4">
        <v>0</v>
      </c>
      <c r="F266" s="16">
        <v>0</v>
      </c>
      <c r="G266" s="4">
        <v>0</v>
      </c>
      <c r="H266" s="4">
        <v>0</v>
      </c>
      <c r="I266" s="4">
        <v>0</v>
      </c>
      <c r="J266" s="16">
        <v>0</v>
      </c>
      <c r="K266" s="4">
        <v>0</v>
      </c>
      <c r="L266" s="4">
        <v>0</v>
      </c>
      <c r="M266" s="4">
        <v>0</v>
      </c>
    </row>
    <row r="267" spans="1:13">
      <c r="A267" s="3" t="s">
        <v>495</v>
      </c>
      <c r="B267" s="16">
        <v>2.5475000000000003</v>
      </c>
      <c r="C267" s="4">
        <v>2</v>
      </c>
      <c r="D267" s="4">
        <v>1</v>
      </c>
      <c r="E267" s="4">
        <v>-3</v>
      </c>
      <c r="F267" s="16">
        <v>0</v>
      </c>
      <c r="G267" s="4">
        <v>0</v>
      </c>
      <c r="H267" s="4">
        <v>0</v>
      </c>
      <c r="I267" s="4">
        <v>0</v>
      </c>
      <c r="J267" s="16">
        <v>2.5475000000000003</v>
      </c>
      <c r="K267" s="4">
        <v>2</v>
      </c>
      <c r="L267" s="4">
        <v>1</v>
      </c>
      <c r="M267" s="4">
        <v>-3</v>
      </c>
    </row>
    <row r="268" spans="1:13">
      <c r="A268" s="3" t="s">
        <v>2802</v>
      </c>
      <c r="B268" s="16">
        <v>0</v>
      </c>
      <c r="C268" s="4">
        <v>0</v>
      </c>
      <c r="D268" s="4">
        <v>0</v>
      </c>
      <c r="E268" s="4">
        <v>0</v>
      </c>
      <c r="F268" s="16">
        <v>0</v>
      </c>
      <c r="G268" s="4">
        <v>0</v>
      </c>
      <c r="H268" s="4">
        <v>0</v>
      </c>
      <c r="I268" s="4">
        <v>0</v>
      </c>
      <c r="J268" s="16">
        <v>0</v>
      </c>
      <c r="K268" s="4">
        <v>0</v>
      </c>
      <c r="L268" s="4">
        <v>0</v>
      </c>
      <c r="M268" s="4">
        <v>0</v>
      </c>
    </row>
    <row r="269" spans="1:13">
      <c r="A269" s="3" t="s">
        <v>462</v>
      </c>
      <c r="B269" s="16">
        <v>3.9470000000000001</v>
      </c>
      <c r="C269" s="4">
        <v>2</v>
      </c>
      <c r="D269" s="4">
        <v>0</v>
      </c>
      <c r="E269" s="4">
        <v>0</v>
      </c>
      <c r="F269" s="16">
        <v>0</v>
      </c>
      <c r="G269" s="4">
        <v>0</v>
      </c>
      <c r="H269" s="4">
        <v>0</v>
      </c>
      <c r="I269" s="4">
        <v>0</v>
      </c>
      <c r="J269" s="16">
        <v>3.9470000000000001</v>
      </c>
      <c r="K269" s="4">
        <v>2</v>
      </c>
      <c r="L269" s="4">
        <v>0</v>
      </c>
      <c r="M269" s="4">
        <v>0</v>
      </c>
    </row>
    <row r="270" spans="1:13">
      <c r="A270" s="3" t="s">
        <v>2818</v>
      </c>
      <c r="B270" s="16">
        <v>0</v>
      </c>
      <c r="C270" s="4">
        <v>0</v>
      </c>
      <c r="D270" s="4">
        <v>0</v>
      </c>
      <c r="E270" s="4">
        <v>0</v>
      </c>
      <c r="F270" s="16">
        <v>1</v>
      </c>
      <c r="G270" s="4">
        <v>2</v>
      </c>
      <c r="H270" s="4">
        <v>0</v>
      </c>
      <c r="I270" s="4">
        <v>0</v>
      </c>
      <c r="J270" s="16">
        <v>1</v>
      </c>
      <c r="K270" s="4">
        <v>2</v>
      </c>
      <c r="L270" s="4">
        <v>0</v>
      </c>
      <c r="M270" s="4">
        <v>0</v>
      </c>
    </row>
    <row r="271" spans="1:13">
      <c r="A271" s="3" t="s">
        <v>533</v>
      </c>
      <c r="B271" s="16">
        <v>3.2</v>
      </c>
      <c r="C271" s="4">
        <v>2</v>
      </c>
      <c r="D271" s="4">
        <v>0</v>
      </c>
      <c r="E271" s="4">
        <v>0</v>
      </c>
      <c r="F271" s="16">
        <v>0</v>
      </c>
      <c r="G271" s="4">
        <v>0</v>
      </c>
      <c r="H271" s="4">
        <v>0</v>
      </c>
      <c r="I271" s="4">
        <v>0</v>
      </c>
      <c r="J271" s="16">
        <v>3.2</v>
      </c>
      <c r="K271" s="4">
        <v>2</v>
      </c>
      <c r="L271" s="4">
        <v>0</v>
      </c>
      <c r="M271" s="4">
        <v>0</v>
      </c>
    </row>
    <row r="272" spans="1:13">
      <c r="A272" s="3" t="s">
        <v>472</v>
      </c>
      <c r="B272" s="16">
        <v>1.1000000000000001</v>
      </c>
      <c r="C272" s="4">
        <v>1</v>
      </c>
      <c r="D272" s="4">
        <v>0</v>
      </c>
      <c r="E272" s="4">
        <v>0</v>
      </c>
      <c r="F272" s="16">
        <v>0</v>
      </c>
      <c r="G272" s="4">
        <v>0</v>
      </c>
      <c r="H272" s="4">
        <v>0</v>
      </c>
      <c r="I272" s="4">
        <v>0</v>
      </c>
      <c r="J272" s="16">
        <v>1.1000000000000001</v>
      </c>
      <c r="K272" s="4">
        <v>1</v>
      </c>
      <c r="L272" s="4">
        <v>0</v>
      </c>
      <c r="M272" s="4">
        <v>0</v>
      </c>
    </row>
    <row r="273" spans="1:13">
      <c r="A273" s="3" t="s">
        <v>477</v>
      </c>
      <c r="B273" s="16">
        <v>0.5</v>
      </c>
      <c r="C273" s="4">
        <v>1</v>
      </c>
      <c r="D273" s="4">
        <v>0</v>
      </c>
      <c r="E273" s="4">
        <v>0</v>
      </c>
      <c r="F273" s="16">
        <v>3.5</v>
      </c>
      <c r="G273" s="4">
        <v>3</v>
      </c>
      <c r="H273" s="4">
        <v>0</v>
      </c>
      <c r="I273" s="4">
        <v>0</v>
      </c>
      <c r="J273" s="16">
        <v>4</v>
      </c>
      <c r="K273" s="4">
        <v>4</v>
      </c>
      <c r="L273" s="4">
        <v>0</v>
      </c>
      <c r="M273" s="4">
        <v>0</v>
      </c>
    </row>
    <row r="274" spans="1:13">
      <c r="A274" s="3" t="s">
        <v>470</v>
      </c>
      <c r="B274" s="16">
        <v>6.75</v>
      </c>
      <c r="C274" s="4">
        <v>0</v>
      </c>
      <c r="D274" s="4">
        <v>3</v>
      </c>
      <c r="E274" s="4">
        <v>25</v>
      </c>
      <c r="F274" s="16">
        <v>0</v>
      </c>
      <c r="G274" s="4">
        <v>0</v>
      </c>
      <c r="H274" s="4">
        <v>0</v>
      </c>
      <c r="I274" s="4">
        <v>0</v>
      </c>
      <c r="J274" s="16">
        <v>6.75</v>
      </c>
      <c r="K274" s="4">
        <v>0</v>
      </c>
      <c r="L274" s="4">
        <v>3</v>
      </c>
      <c r="M274" s="4">
        <v>25</v>
      </c>
    </row>
    <row r="275" spans="1:13">
      <c r="A275" s="3" t="s">
        <v>534</v>
      </c>
      <c r="B275" s="16">
        <v>0.5</v>
      </c>
      <c r="C275" s="4">
        <v>1</v>
      </c>
      <c r="D275" s="4">
        <v>0</v>
      </c>
      <c r="E275" s="4">
        <v>0</v>
      </c>
      <c r="F275" s="16">
        <v>5</v>
      </c>
      <c r="G275" s="4">
        <v>10</v>
      </c>
      <c r="H275" s="4">
        <v>0</v>
      </c>
      <c r="I275" s="4">
        <v>0</v>
      </c>
      <c r="J275" s="16">
        <v>5.5</v>
      </c>
      <c r="K275" s="4">
        <v>11</v>
      </c>
      <c r="L275" s="4">
        <v>0</v>
      </c>
      <c r="M275" s="4">
        <v>0</v>
      </c>
    </row>
    <row r="276" spans="1:13">
      <c r="A276" s="3" t="s">
        <v>2815</v>
      </c>
      <c r="B276" s="16">
        <v>0</v>
      </c>
      <c r="C276" s="4">
        <v>0</v>
      </c>
      <c r="D276" s="4">
        <v>0</v>
      </c>
      <c r="E276" s="4">
        <v>0</v>
      </c>
      <c r="F276" s="16">
        <v>0.5</v>
      </c>
      <c r="G276" s="4">
        <v>1</v>
      </c>
      <c r="H276" s="4">
        <v>0</v>
      </c>
      <c r="I276" s="4">
        <v>0</v>
      </c>
      <c r="J276" s="16">
        <v>0.5</v>
      </c>
      <c r="K276" s="4">
        <v>1</v>
      </c>
      <c r="L276" s="4">
        <v>0</v>
      </c>
      <c r="M276" s="4">
        <v>0</v>
      </c>
    </row>
    <row r="277" spans="1:13">
      <c r="A277" s="3" t="s">
        <v>45</v>
      </c>
      <c r="B277" s="16">
        <v>7.2225000000000001</v>
      </c>
      <c r="C277" s="4">
        <v>0</v>
      </c>
      <c r="D277" s="4">
        <v>4</v>
      </c>
      <c r="E277" s="4">
        <v>47</v>
      </c>
      <c r="F277" s="16">
        <v>0</v>
      </c>
      <c r="G277" s="4">
        <v>0</v>
      </c>
      <c r="H277" s="4">
        <v>0</v>
      </c>
      <c r="I277" s="4">
        <v>0</v>
      </c>
      <c r="J277" s="16">
        <v>7.2225000000000001</v>
      </c>
      <c r="K277" s="4">
        <v>0</v>
      </c>
      <c r="L277" s="4">
        <v>4</v>
      </c>
      <c r="M277" s="4">
        <v>47</v>
      </c>
    </row>
    <row r="278" spans="1:13">
      <c r="A278" s="3" t="s">
        <v>162</v>
      </c>
      <c r="B278" s="16">
        <v>1</v>
      </c>
      <c r="C278" s="4">
        <v>2</v>
      </c>
      <c r="D278" s="4">
        <v>0</v>
      </c>
      <c r="E278" s="4">
        <v>0</v>
      </c>
      <c r="F278" s="16">
        <v>0</v>
      </c>
      <c r="G278" s="4">
        <v>0</v>
      </c>
      <c r="H278" s="4">
        <v>0</v>
      </c>
      <c r="I278" s="4">
        <v>0</v>
      </c>
      <c r="J278" s="16">
        <v>1</v>
      </c>
      <c r="K278" s="4">
        <v>2</v>
      </c>
      <c r="L278" s="4">
        <v>0</v>
      </c>
      <c r="M278" s="4">
        <v>0</v>
      </c>
    </row>
    <row r="279" spans="1:13">
      <c r="A279" s="3" t="s">
        <v>471</v>
      </c>
      <c r="B279" s="16">
        <v>3.4800000000000004</v>
      </c>
      <c r="C279" s="4">
        <v>0</v>
      </c>
      <c r="D279" s="4">
        <v>2</v>
      </c>
      <c r="E279" s="4">
        <v>16</v>
      </c>
      <c r="F279" s="16">
        <v>0</v>
      </c>
      <c r="G279" s="4">
        <v>0</v>
      </c>
      <c r="H279" s="4">
        <v>0</v>
      </c>
      <c r="I279" s="4">
        <v>0</v>
      </c>
      <c r="J279" s="16">
        <v>3.4800000000000004</v>
      </c>
      <c r="K279" s="4">
        <v>0</v>
      </c>
      <c r="L279" s="4">
        <v>2</v>
      </c>
      <c r="M279" s="4">
        <v>16</v>
      </c>
    </row>
    <row r="280" spans="1:13">
      <c r="A280" s="3" t="s">
        <v>2782</v>
      </c>
      <c r="B280" s="16">
        <v>0</v>
      </c>
      <c r="C280" s="4">
        <v>0</v>
      </c>
      <c r="D280" s="4">
        <v>0</v>
      </c>
      <c r="E280" s="4">
        <v>0</v>
      </c>
      <c r="F280" s="16">
        <v>0</v>
      </c>
      <c r="G280" s="4">
        <v>0</v>
      </c>
      <c r="H280" s="4">
        <v>0</v>
      </c>
      <c r="I280" s="4">
        <v>0</v>
      </c>
      <c r="J280" s="16">
        <v>0</v>
      </c>
      <c r="K280" s="4">
        <v>0</v>
      </c>
      <c r="L280" s="4">
        <v>0</v>
      </c>
      <c r="M280" s="4">
        <v>0</v>
      </c>
    </row>
    <row r="281" spans="1:13">
      <c r="A281" s="3" t="s">
        <v>491</v>
      </c>
      <c r="B281" s="16">
        <v>0.5</v>
      </c>
      <c r="C281" s="4">
        <v>1</v>
      </c>
      <c r="D281" s="4">
        <v>0</v>
      </c>
      <c r="E281" s="4">
        <v>0</v>
      </c>
      <c r="F281" s="16">
        <v>0</v>
      </c>
      <c r="G281" s="4">
        <v>0</v>
      </c>
      <c r="H281" s="4">
        <v>0</v>
      </c>
      <c r="I281" s="4">
        <v>0</v>
      </c>
      <c r="J281" s="16">
        <v>0.5</v>
      </c>
      <c r="K281" s="4">
        <v>1</v>
      </c>
      <c r="L281" s="4">
        <v>0</v>
      </c>
      <c r="M281" s="4">
        <v>0</v>
      </c>
    </row>
    <row r="282" spans="1:13">
      <c r="A282" s="3" t="s">
        <v>70</v>
      </c>
      <c r="B282" s="16">
        <v>2.0475000000000003</v>
      </c>
      <c r="C282" s="4">
        <v>1</v>
      </c>
      <c r="D282" s="4">
        <v>1</v>
      </c>
      <c r="E282" s="4">
        <v>-3</v>
      </c>
      <c r="F282" s="16">
        <v>0</v>
      </c>
      <c r="G282" s="4">
        <v>0</v>
      </c>
      <c r="H282" s="4">
        <v>0</v>
      </c>
      <c r="I282" s="4">
        <v>0</v>
      </c>
      <c r="J282" s="16">
        <v>2.0475000000000003</v>
      </c>
      <c r="K282" s="4">
        <v>1</v>
      </c>
      <c r="L282" s="4">
        <v>1</v>
      </c>
      <c r="M282" s="4">
        <v>-3</v>
      </c>
    </row>
    <row r="283" spans="1:13">
      <c r="A283" s="3" t="s">
        <v>445</v>
      </c>
      <c r="B283" s="16">
        <v>1.6700000000000002</v>
      </c>
      <c r="C283" s="4">
        <v>0</v>
      </c>
      <c r="D283" s="4">
        <v>1</v>
      </c>
      <c r="E283" s="4">
        <v>4</v>
      </c>
      <c r="F283" s="16">
        <v>0</v>
      </c>
      <c r="G283" s="4">
        <v>0</v>
      </c>
      <c r="H283" s="4">
        <v>0</v>
      </c>
      <c r="I283" s="4">
        <v>0</v>
      </c>
      <c r="J283" s="16">
        <v>1.6700000000000002</v>
      </c>
      <c r="K283" s="4">
        <v>0</v>
      </c>
      <c r="L283" s="4">
        <v>1</v>
      </c>
      <c r="M283" s="4">
        <v>4</v>
      </c>
    </row>
    <row r="284" spans="1:13">
      <c r="A284" s="3" t="s">
        <v>486</v>
      </c>
      <c r="B284" s="16">
        <v>1</v>
      </c>
      <c r="C284" s="4">
        <v>2</v>
      </c>
      <c r="D284" s="4">
        <v>0</v>
      </c>
      <c r="E284" s="4">
        <v>0</v>
      </c>
      <c r="F284" s="16">
        <v>0</v>
      </c>
      <c r="G284" s="4">
        <v>0</v>
      </c>
      <c r="H284" s="4">
        <v>0</v>
      </c>
      <c r="I284" s="4">
        <v>0</v>
      </c>
      <c r="J284" s="16">
        <v>1</v>
      </c>
      <c r="K284" s="4">
        <v>2</v>
      </c>
      <c r="L284" s="4">
        <v>0</v>
      </c>
      <c r="M284" s="4">
        <v>0</v>
      </c>
    </row>
    <row r="285" spans="1:13">
      <c r="A285" s="3" t="s">
        <v>451</v>
      </c>
      <c r="B285" s="16">
        <v>0.5</v>
      </c>
      <c r="C285" s="4">
        <v>1</v>
      </c>
      <c r="D285" s="4">
        <v>0</v>
      </c>
      <c r="E285" s="4">
        <v>0</v>
      </c>
      <c r="F285" s="16">
        <v>0</v>
      </c>
      <c r="G285" s="4">
        <v>0</v>
      </c>
      <c r="H285" s="4">
        <v>0</v>
      </c>
      <c r="I285" s="4">
        <v>0</v>
      </c>
      <c r="J285" s="16">
        <v>0.5</v>
      </c>
      <c r="K285" s="4">
        <v>1</v>
      </c>
      <c r="L285" s="4">
        <v>0</v>
      </c>
      <c r="M285" s="4">
        <v>0</v>
      </c>
    </row>
    <row r="286" spans="1:13">
      <c r="A286" s="3" t="s">
        <v>468</v>
      </c>
      <c r="B286" s="16">
        <v>2.7050000000000001</v>
      </c>
      <c r="C286" s="4">
        <v>2</v>
      </c>
      <c r="D286" s="4">
        <v>1</v>
      </c>
      <c r="E286" s="4">
        <v>6</v>
      </c>
      <c r="F286" s="16">
        <v>0</v>
      </c>
      <c r="G286" s="4">
        <v>0</v>
      </c>
      <c r="H286" s="4">
        <v>0</v>
      </c>
      <c r="I286" s="4">
        <v>0</v>
      </c>
      <c r="J286" s="16">
        <v>2.7050000000000001</v>
      </c>
      <c r="K286" s="4">
        <v>2</v>
      </c>
      <c r="L286" s="4">
        <v>1</v>
      </c>
      <c r="M286" s="4">
        <v>6</v>
      </c>
    </row>
    <row r="287" spans="1:13">
      <c r="A287" s="3" t="s">
        <v>537</v>
      </c>
      <c r="B287" s="16">
        <v>1</v>
      </c>
      <c r="C287" s="4">
        <v>2</v>
      </c>
      <c r="D287" s="4">
        <v>0</v>
      </c>
      <c r="E287" s="4">
        <v>0</v>
      </c>
      <c r="F287" s="16">
        <v>0</v>
      </c>
      <c r="G287" s="4">
        <v>0</v>
      </c>
      <c r="H287" s="4">
        <v>0</v>
      </c>
      <c r="I287" s="4">
        <v>0</v>
      </c>
      <c r="J287" s="16">
        <v>1</v>
      </c>
      <c r="K287" s="4">
        <v>2</v>
      </c>
      <c r="L287" s="4">
        <v>0</v>
      </c>
      <c r="M287" s="4">
        <v>0</v>
      </c>
    </row>
    <row r="288" spans="1:13">
      <c r="A288" s="3" t="s">
        <v>2814</v>
      </c>
      <c r="B288" s="16">
        <v>0</v>
      </c>
      <c r="C288" s="4">
        <v>0</v>
      </c>
      <c r="D288" s="4">
        <v>0</v>
      </c>
      <c r="E288" s="4">
        <v>0</v>
      </c>
      <c r="F288" s="16">
        <v>0.5</v>
      </c>
      <c r="G288" s="4">
        <v>1</v>
      </c>
      <c r="H288" s="4">
        <v>0</v>
      </c>
      <c r="I288" s="4">
        <v>0</v>
      </c>
      <c r="J288" s="16">
        <v>0.5</v>
      </c>
      <c r="K288" s="4">
        <v>1</v>
      </c>
      <c r="L288" s="4">
        <v>0</v>
      </c>
      <c r="M288" s="4">
        <v>0</v>
      </c>
    </row>
    <row r="289" spans="1:13">
      <c r="A289" s="3" t="s">
        <v>538</v>
      </c>
      <c r="B289" s="16">
        <v>4.5</v>
      </c>
      <c r="C289" s="4">
        <v>9</v>
      </c>
      <c r="D289" s="4">
        <v>0</v>
      </c>
      <c r="E289" s="4">
        <v>0</v>
      </c>
      <c r="F289" s="16">
        <v>2.5</v>
      </c>
      <c r="G289" s="4">
        <v>5</v>
      </c>
      <c r="H289" s="4">
        <v>0</v>
      </c>
      <c r="I289" s="4">
        <v>0</v>
      </c>
      <c r="J289" s="16">
        <v>7</v>
      </c>
      <c r="K289" s="4">
        <v>14</v>
      </c>
      <c r="L289" s="4">
        <v>0</v>
      </c>
      <c r="M289" s="4">
        <v>0</v>
      </c>
    </row>
    <row r="290" spans="1:13">
      <c r="A290" s="3" t="s">
        <v>2822</v>
      </c>
      <c r="B290" s="16">
        <v>0</v>
      </c>
      <c r="C290" s="4">
        <v>0</v>
      </c>
      <c r="D290" s="4">
        <v>0</v>
      </c>
      <c r="E290" s="4">
        <v>0</v>
      </c>
      <c r="F290" s="16">
        <v>0</v>
      </c>
      <c r="G290" s="4">
        <v>0</v>
      </c>
      <c r="H290" s="4">
        <v>0</v>
      </c>
      <c r="I290" s="4">
        <v>0</v>
      </c>
      <c r="J290" s="16">
        <v>0</v>
      </c>
      <c r="K290" s="4">
        <v>0</v>
      </c>
      <c r="L290" s="4">
        <v>0</v>
      </c>
      <c r="M290" s="4">
        <v>0</v>
      </c>
    </row>
    <row r="291" spans="1:13">
      <c r="A291" s="3" t="s">
        <v>512</v>
      </c>
      <c r="B291" s="16">
        <v>2</v>
      </c>
      <c r="C291" s="4">
        <v>4</v>
      </c>
      <c r="D291" s="4">
        <v>0</v>
      </c>
      <c r="E291" s="4">
        <v>0</v>
      </c>
      <c r="F291" s="16">
        <v>0</v>
      </c>
      <c r="G291" s="4">
        <v>0</v>
      </c>
      <c r="H291" s="4">
        <v>0</v>
      </c>
      <c r="I291" s="4">
        <v>0</v>
      </c>
      <c r="J291" s="16">
        <v>2</v>
      </c>
      <c r="K291" s="4">
        <v>4</v>
      </c>
      <c r="L291" s="4">
        <v>0</v>
      </c>
      <c r="M291" s="4">
        <v>0</v>
      </c>
    </row>
    <row r="292" spans="1:13">
      <c r="A292" s="3" t="s">
        <v>2781</v>
      </c>
      <c r="B292" s="16">
        <v>0</v>
      </c>
      <c r="C292" s="4">
        <v>0</v>
      </c>
      <c r="D292" s="4">
        <v>0</v>
      </c>
      <c r="E292" s="4">
        <v>0</v>
      </c>
      <c r="F292" s="16">
        <v>0.5</v>
      </c>
      <c r="G292" s="4">
        <v>1</v>
      </c>
      <c r="H292" s="4">
        <v>0</v>
      </c>
      <c r="I292" s="4">
        <v>0</v>
      </c>
      <c r="J292" s="16">
        <v>0.5</v>
      </c>
      <c r="K292" s="4">
        <v>1</v>
      </c>
      <c r="L292" s="4">
        <v>0</v>
      </c>
      <c r="M292" s="4">
        <v>0</v>
      </c>
    </row>
    <row r="293" spans="1:13">
      <c r="A293" s="3" t="s">
        <v>107</v>
      </c>
      <c r="B293" s="16">
        <v>3.5585000000000004</v>
      </c>
      <c r="C293" s="4">
        <v>0</v>
      </c>
      <c r="D293" s="4">
        <v>2</v>
      </c>
      <c r="E293" s="4">
        <v>12</v>
      </c>
      <c r="F293" s="16">
        <v>0</v>
      </c>
      <c r="G293" s="4">
        <v>0</v>
      </c>
      <c r="H293" s="4">
        <v>0</v>
      </c>
      <c r="I293" s="4">
        <v>0</v>
      </c>
      <c r="J293" s="16">
        <v>3.5585000000000004</v>
      </c>
      <c r="K293" s="4">
        <v>0</v>
      </c>
      <c r="L293" s="4">
        <v>2</v>
      </c>
      <c r="M293" s="4">
        <v>12</v>
      </c>
    </row>
    <row r="294" spans="1:13">
      <c r="A294" s="3" t="s">
        <v>96</v>
      </c>
      <c r="B294" s="16">
        <v>11.0025</v>
      </c>
      <c r="C294" s="4">
        <v>0</v>
      </c>
      <c r="D294" s="4">
        <v>5</v>
      </c>
      <c r="E294" s="4">
        <v>66</v>
      </c>
      <c r="F294" s="16">
        <v>0</v>
      </c>
      <c r="G294" s="4">
        <v>0</v>
      </c>
      <c r="H294" s="4">
        <v>0</v>
      </c>
      <c r="I294" s="4">
        <v>0</v>
      </c>
      <c r="J294" s="16">
        <v>11.0025</v>
      </c>
      <c r="K294" s="4">
        <v>0</v>
      </c>
      <c r="L294" s="4">
        <v>5</v>
      </c>
      <c r="M294" s="4">
        <v>66</v>
      </c>
    </row>
    <row r="295" spans="1:13">
      <c r="A295" s="3" t="s">
        <v>389</v>
      </c>
      <c r="B295" s="16">
        <v>1.8</v>
      </c>
      <c r="C295" s="4">
        <v>1</v>
      </c>
      <c r="D295" s="4">
        <v>0</v>
      </c>
      <c r="E295" s="4">
        <v>0</v>
      </c>
      <c r="F295" s="16">
        <v>3.8</v>
      </c>
      <c r="G295" s="4">
        <v>6</v>
      </c>
      <c r="H295" s="4">
        <v>0</v>
      </c>
      <c r="I295" s="4">
        <v>0</v>
      </c>
      <c r="J295" s="16">
        <v>5.6</v>
      </c>
      <c r="K295" s="4">
        <v>7</v>
      </c>
      <c r="L295" s="4">
        <v>0</v>
      </c>
      <c r="M295" s="4">
        <v>0</v>
      </c>
    </row>
    <row r="296" spans="1:13">
      <c r="A296" s="3" t="s">
        <v>381</v>
      </c>
      <c r="B296" s="16">
        <v>4</v>
      </c>
      <c r="C296" s="4">
        <v>4</v>
      </c>
      <c r="D296" s="4">
        <v>0</v>
      </c>
      <c r="E296" s="4">
        <v>0</v>
      </c>
      <c r="F296" s="16">
        <v>1</v>
      </c>
      <c r="G296" s="4">
        <v>2</v>
      </c>
      <c r="H296" s="4">
        <v>0</v>
      </c>
      <c r="I296" s="4">
        <v>0</v>
      </c>
      <c r="J296" s="16">
        <v>5</v>
      </c>
      <c r="K296" s="4">
        <v>6</v>
      </c>
      <c r="L296" s="4">
        <v>0</v>
      </c>
      <c r="M296" s="4">
        <v>0</v>
      </c>
    </row>
    <row r="297" spans="1:13">
      <c r="A297" s="3" t="s">
        <v>513</v>
      </c>
      <c r="B297" s="16">
        <v>3.2</v>
      </c>
      <c r="C297" s="4">
        <v>5</v>
      </c>
      <c r="D297" s="4">
        <v>0</v>
      </c>
      <c r="E297" s="4">
        <v>0</v>
      </c>
      <c r="F297" s="16">
        <v>2.5</v>
      </c>
      <c r="G297" s="4">
        <v>5</v>
      </c>
      <c r="H297" s="4">
        <v>0</v>
      </c>
      <c r="I297" s="4">
        <v>0</v>
      </c>
      <c r="J297" s="16">
        <v>5.7</v>
      </c>
      <c r="K297" s="4">
        <v>10</v>
      </c>
      <c r="L297" s="4">
        <v>0</v>
      </c>
      <c r="M297" s="4">
        <v>0</v>
      </c>
    </row>
    <row r="298" spans="1:13">
      <c r="A298" s="3" t="s">
        <v>2809</v>
      </c>
      <c r="B298" s="16">
        <v>0</v>
      </c>
      <c r="C298" s="4">
        <v>0</v>
      </c>
      <c r="D298" s="4">
        <v>0</v>
      </c>
      <c r="E298" s="4">
        <v>0</v>
      </c>
      <c r="F298" s="16">
        <v>6.5</v>
      </c>
      <c r="G298" s="4">
        <v>13</v>
      </c>
      <c r="H298" s="4">
        <v>0</v>
      </c>
      <c r="I298" s="4">
        <v>0</v>
      </c>
      <c r="J298" s="16">
        <v>6.5</v>
      </c>
      <c r="K298" s="4">
        <v>13</v>
      </c>
      <c r="L298" s="4">
        <v>0</v>
      </c>
      <c r="M298" s="4">
        <v>0</v>
      </c>
    </row>
    <row r="299" spans="1:13">
      <c r="A299" s="3" t="s">
        <v>172</v>
      </c>
      <c r="B299" s="16">
        <v>3</v>
      </c>
      <c r="C299" s="4">
        <v>2</v>
      </c>
      <c r="D299" s="4">
        <v>0</v>
      </c>
      <c r="E299" s="4">
        <v>0</v>
      </c>
      <c r="F299" s="16">
        <v>0.5</v>
      </c>
      <c r="G299" s="4">
        <v>1</v>
      </c>
      <c r="H299" s="4">
        <v>0</v>
      </c>
      <c r="I299" s="4">
        <v>0</v>
      </c>
      <c r="J299" s="16">
        <v>3.5</v>
      </c>
      <c r="K299" s="4">
        <v>3</v>
      </c>
      <c r="L299" s="4">
        <v>0</v>
      </c>
      <c r="M299" s="4">
        <v>0</v>
      </c>
    </row>
    <row r="300" spans="1:13">
      <c r="A300" s="3" t="s">
        <v>49</v>
      </c>
      <c r="B300" s="16">
        <v>10.124350000000002</v>
      </c>
      <c r="C300" s="4">
        <v>0</v>
      </c>
      <c r="D300" s="4">
        <v>6</v>
      </c>
      <c r="E300" s="4">
        <v>31</v>
      </c>
      <c r="F300" s="16">
        <v>0</v>
      </c>
      <c r="G300" s="4">
        <v>0</v>
      </c>
      <c r="H300" s="4">
        <v>0</v>
      </c>
      <c r="I300" s="4">
        <v>0</v>
      </c>
      <c r="J300" s="16">
        <v>10.124350000000002</v>
      </c>
      <c r="K300" s="4">
        <v>0</v>
      </c>
      <c r="L300" s="4">
        <v>6</v>
      </c>
      <c r="M300" s="4">
        <v>31</v>
      </c>
    </row>
    <row r="301" spans="1:13">
      <c r="A301" s="3" t="s">
        <v>40</v>
      </c>
      <c r="B301" s="16">
        <v>6.6974999999999998</v>
      </c>
      <c r="C301" s="4">
        <v>0</v>
      </c>
      <c r="D301" s="4">
        <v>4</v>
      </c>
      <c r="E301" s="4">
        <v>17</v>
      </c>
      <c r="F301" s="16">
        <v>0</v>
      </c>
      <c r="G301" s="4">
        <v>0</v>
      </c>
      <c r="H301" s="4">
        <v>0</v>
      </c>
      <c r="I301" s="4">
        <v>0</v>
      </c>
      <c r="J301" s="16">
        <v>6.6974999999999998</v>
      </c>
      <c r="K301" s="4">
        <v>0</v>
      </c>
      <c r="L301" s="4">
        <v>4</v>
      </c>
      <c r="M301" s="4">
        <v>17</v>
      </c>
    </row>
    <row r="302" spans="1:13">
      <c r="A302" s="3" t="s">
        <v>454</v>
      </c>
      <c r="B302" s="16">
        <v>3.4275000000000002</v>
      </c>
      <c r="C302" s="4">
        <v>0</v>
      </c>
      <c r="D302" s="4">
        <v>2</v>
      </c>
      <c r="E302" s="4">
        <v>13</v>
      </c>
      <c r="F302" s="16">
        <v>0</v>
      </c>
      <c r="G302" s="4">
        <v>0</v>
      </c>
      <c r="H302" s="4">
        <v>0</v>
      </c>
      <c r="I302" s="4">
        <v>0</v>
      </c>
      <c r="J302" s="16">
        <v>3.4275000000000002</v>
      </c>
      <c r="K302" s="4">
        <v>0</v>
      </c>
      <c r="L302" s="4">
        <v>2</v>
      </c>
      <c r="M302" s="4">
        <v>13</v>
      </c>
    </row>
    <row r="303" spans="1:13">
      <c r="A303" s="3" t="s">
        <v>54</v>
      </c>
      <c r="B303" s="16">
        <v>12.7475</v>
      </c>
      <c r="C303" s="4">
        <v>16</v>
      </c>
      <c r="D303" s="4">
        <v>3</v>
      </c>
      <c r="E303" s="4">
        <v>-3</v>
      </c>
      <c r="F303" s="16">
        <v>12.2</v>
      </c>
      <c r="G303" s="4">
        <v>13</v>
      </c>
      <c r="H303" s="4">
        <v>0</v>
      </c>
      <c r="I303" s="4">
        <v>0</v>
      </c>
      <c r="J303" s="16">
        <v>24.947499999999998</v>
      </c>
      <c r="K303" s="4">
        <v>29</v>
      </c>
      <c r="L303" s="4">
        <v>3</v>
      </c>
      <c r="M303" s="4">
        <v>-3</v>
      </c>
    </row>
    <row r="304" spans="1:13">
      <c r="A304" s="3" t="s">
        <v>2821</v>
      </c>
      <c r="B304" s="16">
        <v>0</v>
      </c>
      <c r="C304" s="4">
        <v>0</v>
      </c>
      <c r="D304" s="4">
        <v>0</v>
      </c>
      <c r="E304" s="4">
        <v>0</v>
      </c>
      <c r="F304" s="16">
        <v>0.5</v>
      </c>
      <c r="G304" s="4">
        <v>1</v>
      </c>
      <c r="H304" s="4">
        <v>0</v>
      </c>
      <c r="I304" s="4">
        <v>0</v>
      </c>
      <c r="J304" s="16">
        <v>0.5</v>
      </c>
      <c r="K304" s="4">
        <v>1</v>
      </c>
      <c r="L304" s="4">
        <v>0</v>
      </c>
      <c r="M304" s="4">
        <v>0</v>
      </c>
    </row>
    <row r="305" spans="1:13">
      <c r="A305" s="3" t="s">
        <v>369</v>
      </c>
      <c r="B305" s="16">
        <v>7.307500000000001</v>
      </c>
      <c r="C305" s="4">
        <v>4</v>
      </c>
      <c r="D305" s="4">
        <v>3</v>
      </c>
      <c r="E305" s="4">
        <v>29</v>
      </c>
      <c r="F305" s="16">
        <v>8</v>
      </c>
      <c r="G305" s="4">
        <v>12</v>
      </c>
      <c r="H305" s="4">
        <v>0</v>
      </c>
      <c r="I305" s="4">
        <v>0</v>
      </c>
      <c r="J305" s="16">
        <v>15.307500000000001</v>
      </c>
      <c r="K305" s="4">
        <v>16</v>
      </c>
      <c r="L305" s="4">
        <v>3</v>
      </c>
      <c r="M305" s="4">
        <v>29</v>
      </c>
    </row>
    <row r="306" spans="1:13">
      <c r="A306" s="3" t="s">
        <v>424</v>
      </c>
      <c r="B306" s="16">
        <v>1.1000000000000001</v>
      </c>
      <c r="C306" s="4">
        <v>2</v>
      </c>
      <c r="D306" s="4">
        <v>0</v>
      </c>
      <c r="E306" s="4">
        <v>0</v>
      </c>
      <c r="F306" s="16">
        <v>0</v>
      </c>
      <c r="G306" s="4">
        <v>0</v>
      </c>
      <c r="H306" s="4">
        <v>0</v>
      </c>
      <c r="I306" s="4">
        <v>0</v>
      </c>
      <c r="J306" s="16">
        <v>1.1000000000000001</v>
      </c>
      <c r="K306" s="4">
        <v>2</v>
      </c>
      <c r="L306" s="4">
        <v>0</v>
      </c>
      <c r="M306" s="4">
        <v>0</v>
      </c>
    </row>
    <row r="307" spans="1:13">
      <c r="A307" s="3" t="s">
        <v>483</v>
      </c>
      <c r="B307" s="16">
        <v>1.6175000000000002</v>
      </c>
      <c r="C307" s="4">
        <v>0</v>
      </c>
      <c r="D307" s="4">
        <v>1</v>
      </c>
      <c r="E307" s="4">
        <v>1</v>
      </c>
      <c r="F307" s="16">
        <v>0</v>
      </c>
      <c r="G307" s="4">
        <v>0</v>
      </c>
      <c r="H307" s="4">
        <v>0</v>
      </c>
      <c r="I307" s="4">
        <v>0</v>
      </c>
      <c r="J307" s="16">
        <v>1.6175000000000002</v>
      </c>
      <c r="K307" s="4">
        <v>0</v>
      </c>
      <c r="L307" s="4">
        <v>1</v>
      </c>
      <c r="M307" s="4">
        <v>1</v>
      </c>
    </row>
    <row r="308" spans="1:13">
      <c r="A308" s="3" t="s">
        <v>378</v>
      </c>
      <c r="B308" s="16">
        <v>5.9157000000000002</v>
      </c>
      <c r="C308" s="4">
        <v>0</v>
      </c>
      <c r="D308" s="4">
        <v>3</v>
      </c>
      <c r="E308" s="4">
        <v>30</v>
      </c>
      <c r="F308" s="16">
        <v>0</v>
      </c>
      <c r="G308" s="4">
        <v>0</v>
      </c>
      <c r="H308" s="4">
        <v>0</v>
      </c>
      <c r="I308" s="4">
        <v>0</v>
      </c>
      <c r="J308" s="16">
        <v>5.9157000000000002</v>
      </c>
      <c r="K308" s="4">
        <v>0</v>
      </c>
      <c r="L308" s="4">
        <v>3</v>
      </c>
      <c r="M308" s="4">
        <v>30</v>
      </c>
    </row>
    <row r="309" spans="1:13">
      <c r="A309" s="3" t="s">
        <v>426</v>
      </c>
      <c r="B309" s="16">
        <v>7.8919999999999995</v>
      </c>
      <c r="C309" s="4">
        <v>11</v>
      </c>
      <c r="D309" s="4">
        <v>1</v>
      </c>
      <c r="E309" s="4">
        <v>0</v>
      </c>
      <c r="F309" s="16">
        <v>1.5</v>
      </c>
      <c r="G309" s="4">
        <v>3</v>
      </c>
      <c r="H309" s="4">
        <v>0</v>
      </c>
      <c r="I309" s="4">
        <v>0</v>
      </c>
      <c r="J309" s="16">
        <v>9.3919999999999995</v>
      </c>
      <c r="K309" s="4">
        <v>14</v>
      </c>
      <c r="L309" s="4">
        <v>1</v>
      </c>
      <c r="M309" s="4">
        <v>0</v>
      </c>
    </row>
    <row r="310" spans="1:13">
      <c r="A310" s="3" t="s">
        <v>147</v>
      </c>
      <c r="B310" s="16">
        <v>5.29</v>
      </c>
      <c r="C310" s="4">
        <v>0</v>
      </c>
      <c r="D310" s="4">
        <v>3</v>
      </c>
      <c r="E310" s="4">
        <v>28</v>
      </c>
      <c r="F310" s="16">
        <v>0</v>
      </c>
      <c r="G310" s="4">
        <v>0</v>
      </c>
      <c r="H310" s="4">
        <v>0</v>
      </c>
      <c r="I310" s="4">
        <v>0</v>
      </c>
      <c r="J310" s="16">
        <v>5.29</v>
      </c>
      <c r="K310" s="4">
        <v>0</v>
      </c>
      <c r="L310" s="4">
        <v>3</v>
      </c>
      <c r="M310" s="4">
        <v>28</v>
      </c>
    </row>
    <row r="311" spans="1:13">
      <c r="A311" s="3" t="s">
        <v>109</v>
      </c>
      <c r="B311" s="16">
        <v>1.1000000000000001</v>
      </c>
      <c r="C311" s="4">
        <v>1</v>
      </c>
      <c r="D311" s="4">
        <v>0</v>
      </c>
      <c r="E311" s="4">
        <v>0</v>
      </c>
      <c r="F311" s="16">
        <v>1</v>
      </c>
      <c r="G311" s="4">
        <v>2</v>
      </c>
      <c r="H311" s="4">
        <v>0</v>
      </c>
      <c r="I311" s="4">
        <v>0</v>
      </c>
      <c r="J311" s="16">
        <v>2.1</v>
      </c>
      <c r="K311" s="4">
        <v>3</v>
      </c>
      <c r="L311" s="4">
        <v>0</v>
      </c>
      <c r="M311" s="4">
        <v>0</v>
      </c>
    </row>
    <row r="312" spans="1:13">
      <c r="A312" s="3" t="s">
        <v>84</v>
      </c>
      <c r="B312" s="16">
        <v>3.5</v>
      </c>
      <c r="C312" s="4">
        <v>0</v>
      </c>
      <c r="D312" s="4">
        <v>1</v>
      </c>
      <c r="E312" s="4">
        <v>3</v>
      </c>
      <c r="F312" s="16">
        <v>0</v>
      </c>
      <c r="G312" s="4">
        <v>0</v>
      </c>
      <c r="H312" s="4">
        <v>0</v>
      </c>
      <c r="I312" s="4">
        <v>0</v>
      </c>
      <c r="J312" s="16">
        <v>3.5</v>
      </c>
      <c r="K312" s="4">
        <v>0</v>
      </c>
      <c r="L312" s="4">
        <v>1</v>
      </c>
      <c r="M312" s="4">
        <v>3</v>
      </c>
    </row>
    <row r="313" spans="1:13">
      <c r="A313" s="3" t="s">
        <v>139</v>
      </c>
      <c r="B313" s="16">
        <v>12.002650000000001</v>
      </c>
      <c r="C313" s="4">
        <v>0</v>
      </c>
      <c r="D313" s="4">
        <v>7</v>
      </c>
      <c r="E313" s="4">
        <v>42</v>
      </c>
      <c r="F313" s="16">
        <v>0</v>
      </c>
      <c r="G313" s="4">
        <v>0</v>
      </c>
      <c r="H313" s="4">
        <v>0</v>
      </c>
      <c r="I313" s="4">
        <v>0</v>
      </c>
      <c r="J313" s="16">
        <v>12.002650000000001</v>
      </c>
      <c r="K313" s="4">
        <v>0</v>
      </c>
      <c r="L313" s="4">
        <v>7</v>
      </c>
      <c r="M313" s="4">
        <v>42</v>
      </c>
    </row>
    <row r="314" spans="1:13">
      <c r="A314" s="3" t="s">
        <v>368</v>
      </c>
      <c r="B314" s="16">
        <v>3.76</v>
      </c>
      <c r="C314" s="4">
        <v>0</v>
      </c>
      <c r="D314" s="4">
        <v>2</v>
      </c>
      <c r="E314" s="4">
        <v>32</v>
      </c>
      <c r="F314" s="16">
        <v>0</v>
      </c>
      <c r="G314" s="4">
        <v>0</v>
      </c>
      <c r="H314" s="4">
        <v>0</v>
      </c>
      <c r="I314" s="4">
        <v>0</v>
      </c>
      <c r="J314" s="16">
        <v>3.76</v>
      </c>
      <c r="K314" s="4">
        <v>0</v>
      </c>
      <c r="L314" s="4">
        <v>2</v>
      </c>
      <c r="M314" s="4">
        <v>32</v>
      </c>
    </row>
    <row r="315" spans="1:13">
      <c r="A315" s="3" t="s">
        <v>541</v>
      </c>
      <c r="B315" s="16">
        <v>1.5</v>
      </c>
      <c r="C315" s="4">
        <v>3</v>
      </c>
      <c r="D315" s="4">
        <v>0</v>
      </c>
      <c r="E315" s="4">
        <v>0</v>
      </c>
      <c r="F315" s="16">
        <v>0</v>
      </c>
      <c r="G315" s="4">
        <v>0</v>
      </c>
      <c r="H315" s="4">
        <v>0</v>
      </c>
      <c r="I315" s="4">
        <v>0</v>
      </c>
      <c r="J315" s="16">
        <v>1.5</v>
      </c>
      <c r="K315" s="4">
        <v>3</v>
      </c>
      <c r="L315" s="4">
        <v>0</v>
      </c>
      <c r="M315" s="4">
        <v>0</v>
      </c>
    </row>
    <row r="316" spans="1:13">
      <c r="A316" s="3" t="s">
        <v>2796</v>
      </c>
      <c r="B316" s="16">
        <v>0</v>
      </c>
      <c r="C316" s="4">
        <v>0</v>
      </c>
      <c r="D316" s="4">
        <v>0</v>
      </c>
      <c r="E316" s="4">
        <v>0</v>
      </c>
      <c r="F316" s="16">
        <v>1.2</v>
      </c>
      <c r="G316" s="4">
        <v>2</v>
      </c>
      <c r="H316" s="4">
        <v>0</v>
      </c>
      <c r="I316" s="4">
        <v>0</v>
      </c>
      <c r="J316" s="16">
        <v>1.2</v>
      </c>
      <c r="K316" s="4">
        <v>2</v>
      </c>
      <c r="L316" s="4">
        <v>0</v>
      </c>
      <c r="M316" s="4">
        <v>0</v>
      </c>
    </row>
    <row r="317" spans="1:13">
      <c r="A317" s="3" t="s">
        <v>390</v>
      </c>
      <c r="B317" s="16">
        <v>2.125</v>
      </c>
      <c r="C317" s="4">
        <v>0</v>
      </c>
      <c r="D317" s="4">
        <v>1</v>
      </c>
      <c r="E317" s="4">
        <v>30</v>
      </c>
      <c r="F317" s="16">
        <v>0</v>
      </c>
      <c r="G317" s="4">
        <v>0</v>
      </c>
      <c r="H317" s="4">
        <v>0</v>
      </c>
      <c r="I317" s="4">
        <v>0</v>
      </c>
      <c r="J317" s="16">
        <v>2.125</v>
      </c>
      <c r="K317" s="4">
        <v>0</v>
      </c>
      <c r="L317" s="4">
        <v>1</v>
      </c>
      <c r="M317" s="4">
        <v>30</v>
      </c>
    </row>
    <row r="318" spans="1:13">
      <c r="A318" s="3" t="s">
        <v>2800</v>
      </c>
      <c r="B318" s="16">
        <v>0</v>
      </c>
      <c r="C318" s="4">
        <v>0</v>
      </c>
      <c r="D318" s="4">
        <v>0</v>
      </c>
      <c r="E318" s="4">
        <v>0</v>
      </c>
      <c r="F318" s="16">
        <v>0</v>
      </c>
      <c r="G318" s="4">
        <v>0</v>
      </c>
      <c r="H318" s="4">
        <v>0</v>
      </c>
      <c r="I318" s="4">
        <v>0</v>
      </c>
      <c r="J318" s="16">
        <v>0</v>
      </c>
      <c r="K318" s="4">
        <v>0</v>
      </c>
      <c r="L318" s="4">
        <v>0</v>
      </c>
      <c r="M318" s="4">
        <v>0</v>
      </c>
    </row>
    <row r="319" spans="1:13">
      <c r="A319" s="3" t="s">
        <v>449</v>
      </c>
      <c r="B319" s="16">
        <v>1.845</v>
      </c>
      <c r="C319" s="4">
        <v>0</v>
      </c>
      <c r="D319" s="4">
        <v>1</v>
      </c>
      <c r="E319" s="4">
        <v>14</v>
      </c>
      <c r="F319" s="16">
        <v>0</v>
      </c>
      <c r="G319" s="4">
        <v>0</v>
      </c>
      <c r="H319" s="4">
        <v>0</v>
      </c>
      <c r="I319" s="4">
        <v>0</v>
      </c>
      <c r="J319" s="16">
        <v>1.845</v>
      </c>
      <c r="K319" s="4">
        <v>0</v>
      </c>
      <c r="L319" s="4">
        <v>1</v>
      </c>
      <c r="M319" s="4">
        <v>14</v>
      </c>
    </row>
    <row r="320" spans="1:13">
      <c r="A320" s="3" t="s">
        <v>391</v>
      </c>
      <c r="B320" s="16">
        <v>0.5</v>
      </c>
      <c r="C320" s="4">
        <v>1</v>
      </c>
      <c r="D320" s="4">
        <v>0</v>
      </c>
      <c r="E320" s="4">
        <v>0</v>
      </c>
      <c r="F320" s="16">
        <v>0</v>
      </c>
      <c r="G320" s="4">
        <v>0</v>
      </c>
      <c r="H320" s="4">
        <v>0</v>
      </c>
      <c r="I320" s="4">
        <v>0</v>
      </c>
      <c r="J320" s="16">
        <v>0.5</v>
      </c>
      <c r="K320" s="4">
        <v>1</v>
      </c>
      <c r="L320" s="4">
        <v>0</v>
      </c>
      <c r="M320" s="4">
        <v>0</v>
      </c>
    </row>
    <row r="321" spans="1:13">
      <c r="A321" s="3" t="s">
        <v>467</v>
      </c>
      <c r="B321" s="16">
        <v>5.0274999999999999</v>
      </c>
      <c r="C321" s="4">
        <v>0</v>
      </c>
      <c r="D321" s="4">
        <v>3</v>
      </c>
      <c r="E321" s="4">
        <v>13</v>
      </c>
      <c r="F321" s="16">
        <v>0</v>
      </c>
      <c r="G321" s="4">
        <v>0</v>
      </c>
      <c r="H321" s="4">
        <v>0</v>
      </c>
      <c r="I321" s="4">
        <v>0</v>
      </c>
      <c r="J321" s="16">
        <v>5.0274999999999999</v>
      </c>
      <c r="K321" s="4">
        <v>0</v>
      </c>
      <c r="L321" s="4">
        <v>3</v>
      </c>
      <c r="M321" s="4">
        <v>13</v>
      </c>
    </row>
    <row r="322" spans="1:13">
      <c r="A322" s="3" t="s">
        <v>469</v>
      </c>
      <c r="B322" s="16">
        <v>1.6</v>
      </c>
      <c r="C322" s="4">
        <v>0</v>
      </c>
      <c r="D322" s="4">
        <v>1</v>
      </c>
      <c r="E322" s="4">
        <v>0</v>
      </c>
      <c r="F322" s="16">
        <v>0</v>
      </c>
      <c r="G322" s="4">
        <v>0</v>
      </c>
      <c r="H322" s="4">
        <v>0</v>
      </c>
      <c r="I322" s="4">
        <v>0</v>
      </c>
      <c r="J322" s="16">
        <v>1.6</v>
      </c>
      <c r="K322" s="4">
        <v>0</v>
      </c>
      <c r="L322" s="4">
        <v>1</v>
      </c>
      <c r="M322" s="4">
        <v>0</v>
      </c>
    </row>
    <row r="323" spans="1:13">
      <c r="A323" s="3" t="s">
        <v>473</v>
      </c>
      <c r="B323" s="16">
        <v>1.9325000000000001</v>
      </c>
      <c r="C323" s="4">
        <v>0</v>
      </c>
      <c r="D323" s="4">
        <v>1</v>
      </c>
      <c r="E323" s="4">
        <v>19</v>
      </c>
      <c r="F323" s="16">
        <v>0</v>
      </c>
      <c r="G323" s="4">
        <v>0</v>
      </c>
      <c r="H323" s="4">
        <v>0</v>
      </c>
      <c r="I323" s="4">
        <v>0</v>
      </c>
      <c r="J323" s="16">
        <v>1.9325000000000001</v>
      </c>
      <c r="K323" s="4">
        <v>0</v>
      </c>
      <c r="L323" s="4">
        <v>1</v>
      </c>
      <c r="M323" s="4">
        <v>19</v>
      </c>
    </row>
    <row r="324" spans="1:13">
      <c r="A324" s="3" t="s">
        <v>2812</v>
      </c>
      <c r="B324" s="16">
        <v>0</v>
      </c>
      <c r="C324" s="4">
        <v>0</v>
      </c>
      <c r="D324" s="4">
        <v>0</v>
      </c>
      <c r="E324" s="4">
        <v>0</v>
      </c>
      <c r="F324" s="16">
        <v>0</v>
      </c>
      <c r="G324" s="4">
        <v>0</v>
      </c>
      <c r="H324" s="4">
        <v>0</v>
      </c>
      <c r="I324" s="4">
        <v>0</v>
      </c>
      <c r="J324" s="16">
        <v>0</v>
      </c>
      <c r="K324" s="4">
        <v>0</v>
      </c>
      <c r="L324" s="4">
        <v>0</v>
      </c>
      <c r="M324" s="4">
        <v>0</v>
      </c>
    </row>
    <row r="325" spans="1:13">
      <c r="A325" s="3" t="s">
        <v>394</v>
      </c>
      <c r="B325" s="16">
        <v>0.5</v>
      </c>
      <c r="C325" s="4">
        <v>1</v>
      </c>
      <c r="D325" s="4">
        <v>0</v>
      </c>
      <c r="E325" s="4">
        <v>0</v>
      </c>
      <c r="F325" s="16">
        <v>0</v>
      </c>
      <c r="G325" s="4">
        <v>0</v>
      </c>
      <c r="H325" s="4">
        <v>0</v>
      </c>
      <c r="I325" s="4">
        <v>0</v>
      </c>
      <c r="J325" s="16">
        <v>0.5</v>
      </c>
      <c r="K325" s="4">
        <v>1</v>
      </c>
      <c r="L325" s="4">
        <v>0</v>
      </c>
      <c r="M325" s="4">
        <v>0</v>
      </c>
    </row>
    <row r="326" spans="1:13">
      <c r="A326" s="3" t="s">
        <v>2816</v>
      </c>
      <c r="B326" s="16">
        <v>0</v>
      </c>
      <c r="C326" s="4">
        <v>0</v>
      </c>
      <c r="D326" s="4">
        <v>0</v>
      </c>
      <c r="E326" s="4">
        <v>0</v>
      </c>
      <c r="F326" s="16">
        <v>0</v>
      </c>
      <c r="G326" s="4">
        <v>0</v>
      </c>
      <c r="H326" s="4">
        <v>0</v>
      </c>
      <c r="I326" s="4">
        <v>0</v>
      </c>
      <c r="J326" s="16">
        <v>0</v>
      </c>
      <c r="K326" s="4">
        <v>0</v>
      </c>
      <c r="L326" s="4">
        <v>0</v>
      </c>
      <c r="M326" s="4">
        <v>0</v>
      </c>
    </row>
    <row r="327" spans="1:13">
      <c r="A327" s="3" t="s">
        <v>400</v>
      </c>
      <c r="B327" s="16">
        <v>4.3</v>
      </c>
      <c r="C327" s="4">
        <v>3</v>
      </c>
      <c r="D327" s="4">
        <v>0</v>
      </c>
      <c r="E327" s="4">
        <v>0</v>
      </c>
      <c r="F327" s="16">
        <v>2.1</v>
      </c>
      <c r="G327" s="4">
        <v>3</v>
      </c>
      <c r="H327" s="4">
        <v>0</v>
      </c>
      <c r="I327" s="4">
        <v>0</v>
      </c>
      <c r="J327" s="16">
        <v>6.4</v>
      </c>
      <c r="K327" s="4">
        <v>6</v>
      </c>
      <c r="L327" s="4">
        <v>0</v>
      </c>
      <c r="M327" s="4">
        <v>0</v>
      </c>
    </row>
    <row r="328" spans="1:13">
      <c r="A328" s="3" t="s">
        <v>57</v>
      </c>
      <c r="B328" s="16">
        <v>13.276999999999999</v>
      </c>
      <c r="C328" s="4">
        <v>14</v>
      </c>
      <c r="D328" s="4">
        <v>3</v>
      </c>
      <c r="E328" s="4">
        <v>-4</v>
      </c>
      <c r="F328" s="16">
        <v>7</v>
      </c>
      <c r="G328" s="4">
        <v>14</v>
      </c>
      <c r="H328" s="4">
        <v>0</v>
      </c>
      <c r="I328" s="4">
        <v>0</v>
      </c>
      <c r="J328" s="16">
        <v>20.277000000000001</v>
      </c>
      <c r="K328" s="4">
        <v>28</v>
      </c>
      <c r="L328" s="4">
        <v>3</v>
      </c>
      <c r="M328" s="4">
        <v>-4</v>
      </c>
    </row>
    <row r="329" spans="1:13">
      <c r="A329" s="3" t="s">
        <v>375</v>
      </c>
      <c r="B329" s="16">
        <v>2.0317000000000003</v>
      </c>
      <c r="C329" s="4">
        <v>0</v>
      </c>
      <c r="D329" s="4">
        <v>1</v>
      </c>
      <c r="E329" s="4">
        <v>6</v>
      </c>
      <c r="F329" s="16">
        <v>0.5</v>
      </c>
      <c r="G329" s="4">
        <v>1</v>
      </c>
      <c r="H329" s="4">
        <v>0</v>
      </c>
      <c r="I329" s="4">
        <v>0</v>
      </c>
      <c r="J329" s="16">
        <v>2.5317000000000003</v>
      </c>
      <c r="K329" s="4">
        <v>1</v>
      </c>
      <c r="L329" s="4">
        <v>1</v>
      </c>
      <c r="M329" s="4">
        <v>6</v>
      </c>
    </row>
    <row r="330" spans="1:13">
      <c r="A330" s="3" t="s">
        <v>504</v>
      </c>
      <c r="B330" s="16">
        <v>2.5</v>
      </c>
      <c r="C330" s="4">
        <v>5</v>
      </c>
      <c r="D330" s="4">
        <v>0</v>
      </c>
      <c r="E330" s="4">
        <v>0</v>
      </c>
      <c r="F330" s="16">
        <v>1</v>
      </c>
      <c r="G330" s="4">
        <v>2</v>
      </c>
      <c r="H330" s="4">
        <v>0</v>
      </c>
      <c r="I330" s="4">
        <v>0</v>
      </c>
      <c r="J330" s="16">
        <v>3.5</v>
      </c>
      <c r="K330" s="4">
        <v>7</v>
      </c>
      <c r="L330" s="4">
        <v>0</v>
      </c>
      <c r="M330" s="4">
        <v>0</v>
      </c>
    </row>
    <row r="331" spans="1:13">
      <c r="A331" s="3" t="s">
        <v>404</v>
      </c>
      <c r="B331" s="16">
        <v>2.1</v>
      </c>
      <c r="C331" s="4">
        <v>1</v>
      </c>
      <c r="D331" s="4">
        <v>0</v>
      </c>
      <c r="E331" s="4">
        <v>0</v>
      </c>
      <c r="F331" s="16">
        <v>0</v>
      </c>
      <c r="G331" s="4">
        <v>0</v>
      </c>
      <c r="H331" s="4">
        <v>0</v>
      </c>
      <c r="I331" s="4">
        <v>0</v>
      </c>
      <c r="J331" s="16">
        <v>2.1</v>
      </c>
      <c r="K331" s="4">
        <v>1</v>
      </c>
      <c r="L331" s="4">
        <v>0</v>
      </c>
      <c r="M331" s="4">
        <v>0</v>
      </c>
    </row>
    <row r="332" spans="1:13">
      <c r="A332" s="3" t="s">
        <v>2828</v>
      </c>
      <c r="B332" s="16">
        <v>0</v>
      </c>
      <c r="C332" s="4">
        <v>0</v>
      </c>
      <c r="D332" s="4">
        <v>0</v>
      </c>
      <c r="E332" s="4">
        <v>0</v>
      </c>
      <c r="F332" s="16">
        <v>0</v>
      </c>
      <c r="G332" s="4">
        <v>0</v>
      </c>
      <c r="H332" s="4">
        <v>0</v>
      </c>
      <c r="I332" s="4">
        <v>0</v>
      </c>
      <c r="J332" s="16">
        <v>0</v>
      </c>
      <c r="K332" s="4">
        <v>0</v>
      </c>
      <c r="L332" s="4">
        <v>0</v>
      </c>
      <c r="M332" s="4">
        <v>0</v>
      </c>
    </row>
    <row r="333" spans="1:13">
      <c r="A333" s="3" t="s">
        <v>475</v>
      </c>
      <c r="B333" s="16">
        <v>1.7225000000000001</v>
      </c>
      <c r="C333" s="4">
        <v>0</v>
      </c>
      <c r="D333" s="4">
        <v>1</v>
      </c>
      <c r="E333" s="4">
        <v>7</v>
      </c>
      <c r="F333" s="16">
        <v>0</v>
      </c>
      <c r="G333" s="4">
        <v>0</v>
      </c>
      <c r="H333" s="4">
        <v>0</v>
      </c>
      <c r="I333" s="4">
        <v>0</v>
      </c>
      <c r="J333" s="16">
        <v>1.7225000000000001</v>
      </c>
      <c r="K333" s="4">
        <v>0</v>
      </c>
      <c r="L333" s="4">
        <v>1</v>
      </c>
      <c r="M333" s="4">
        <v>7</v>
      </c>
    </row>
    <row r="334" spans="1:13">
      <c r="A334" s="3" t="s">
        <v>2769</v>
      </c>
      <c r="B334" s="16">
        <v>0</v>
      </c>
      <c r="C334" s="4">
        <v>0</v>
      </c>
      <c r="D334" s="4">
        <v>0</v>
      </c>
      <c r="E334" s="4">
        <v>0</v>
      </c>
      <c r="F334" s="16">
        <v>1</v>
      </c>
      <c r="G334" s="4">
        <v>2</v>
      </c>
      <c r="H334" s="4">
        <v>0</v>
      </c>
      <c r="I334" s="4">
        <v>0</v>
      </c>
      <c r="J334" s="16">
        <v>1</v>
      </c>
      <c r="K334" s="4">
        <v>2</v>
      </c>
      <c r="L334" s="4">
        <v>0</v>
      </c>
      <c r="M334" s="4">
        <v>0</v>
      </c>
    </row>
    <row r="335" spans="1:13">
      <c r="A335" s="3" t="s">
        <v>545</v>
      </c>
      <c r="B335" s="16">
        <v>5.25685</v>
      </c>
      <c r="C335" s="4">
        <v>0</v>
      </c>
      <c r="D335" s="4">
        <v>3</v>
      </c>
      <c r="E335" s="4">
        <v>13</v>
      </c>
      <c r="F335" s="16">
        <v>0</v>
      </c>
      <c r="G335" s="4">
        <v>0</v>
      </c>
      <c r="H335" s="4">
        <v>0</v>
      </c>
      <c r="I335" s="4">
        <v>0</v>
      </c>
      <c r="J335" s="16">
        <v>5.25685</v>
      </c>
      <c r="K335" s="4">
        <v>0</v>
      </c>
      <c r="L335" s="4">
        <v>3</v>
      </c>
      <c r="M335" s="4">
        <v>13</v>
      </c>
    </row>
    <row r="336" spans="1:13">
      <c r="A336" s="3" t="s">
        <v>2783</v>
      </c>
      <c r="B336" s="16">
        <v>0</v>
      </c>
      <c r="C336" s="4">
        <v>0</v>
      </c>
      <c r="D336" s="4">
        <v>0</v>
      </c>
      <c r="E336" s="4">
        <v>0</v>
      </c>
      <c r="F336" s="16">
        <v>1</v>
      </c>
      <c r="G336" s="4">
        <v>2</v>
      </c>
      <c r="H336" s="4">
        <v>0</v>
      </c>
      <c r="I336" s="4">
        <v>0</v>
      </c>
      <c r="J336" s="16">
        <v>1</v>
      </c>
      <c r="K336" s="4">
        <v>2</v>
      </c>
      <c r="L336" s="4">
        <v>0</v>
      </c>
      <c r="M336" s="4">
        <v>0</v>
      </c>
    </row>
    <row r="337" spans="1:13">
      <c r="A337" s="3" t="s">
        <v>144</v>
      </c>
      <c r="B337" s="16">
        <v>1.6875</v>
      </c>
      <c r="C337" s="4">
        <v>0</v>
      </c>
      <c r="D337" s="4">
        <v>1</v>
      </c>
      <c r="E337" s="4">
        <v>5</v>
      </c>
      <c r="F337" s="16">
        <v>0</v>
      </c>
      <c r="G337" s="4">
        <v>0</v>
      </c>
      <c r="H337" s="4">
        <v>0</v>
      </c>
      <c r="I337" s="4">
        <v>0</v>
      </c>
      <c r="J337" s="16">
        <v>1.6875</v>
      </c>
      <c r="K337" s="4">
        <v>0</v>
      </c>
      <c r="L337" s="4">
        <v>1</v>
      </c>
      <c r="M337" s="4">
        <v>5</v>
      </c>
    </row>
    <row r="338" spans="1:13">
      <c r="A338" s="3" t="s">
        <v>408</v>
      </c>
      <c r="B338" s="16">
        <v>4.9750000000000005</v>
      </c>
      <c r="C338" s="4">
        <v>0</v>
      </c>
      <c r="D338" s="4">
        <v>3</v>
      </c>
      <c r="E338" s="4">
        <v>10</v>
      </c>
      <c r="F338" s="16">
        <v>0.5</v>
      </c>
      <c r="G338" s="4">
        <v>1</v>
      </c>
      <c r="H338" s="4">
        <v>0</v>
      </c>
      <c r="I338" s="4">
        <v>0</v>
      </c>
      <c r="J338" s="16">
        <v>5.4750000000000005</v>
      </c>
      <c r="K338" s="4">
        <v>1</v>
      </c>
      <c r="L338" s="4">
        <v>3</v>
      </c>
      <c r="M338" s="4">
        <v>10</v>
      </c>
    </row>
    <row r="339" spans="1:13">
      <c r="A339" s="3" t="s">
        <v>182</v>
      </c>
      <c r="B339" s="16">
        <v>5.15</v>
      </c>
      <c r="C339" s="4">
        <v>0</v>
      </c>
      <c r="D339" s="4">
        <v>3</v>
      </c>
      <c r="E339" s="4">
        <v>20</v>
      </c>
      <c r="F339" s="16">
        <v>0</v>
      </c>
      <c r="G339" s="4">
        <v>0</v>
      </c>
      <c r="H339" s="4">
        <v>0</v>
      </c>
      <c r="I339" s="4">
        <v>0</v>
      </c>
      <c r="J339" s="16">
        <v>5.15</v>
      </c>
      <c r="K339" s="4">
        <v>0</v>
      </c>
      <c r="L339" s="4">
        <v>3</v>
      </c>
      <c r="M339" s="4">
        <v>20</v>
      </c>
    </row>
    <row r="340" spans="1:13">
      <c r="A340" s="3" t="s">
        <v>488</v>
      </c>
      <c r="B340" s="16">
        <v>8.6999999999999993</v>
      </c>
      <c r="C340" s="4">
        <v>16</v>
      </c>
      <c r="D340" s="4">
        <v>0</v>
      </c>
      <c r="E340" s="4">
        <v>0</v>
      </c>
      <c r="F340" s="16">
        <v>4.8</v>
      </c>
      <c r="G340" s="4">
        <v>8</v>
      </c>
      <c r="H340" s="4">
        <v>0</v>
      </c>
      <c r="I340" s="4">
        <v>0</v>
      </c>
      <c r="J340" s="16">
        <v>13.5</v>
      </c>
      <c r="K340" s="4">
        <v>24</v>
      </c>
      <c r="L340" s="4">
        <v>0</v>
      </c>
      <c r="M340" s="4">
        <v>0</v>
      </c>
    </row>
    <row r="341" spans="1:13">
      <c r="A341" s="3" t="s">
        <v>423</v>
      </c>
      <c r="B341" s="16">
        <v>0.5</v>
      </c>
      <c r="C341" s="4">
        <v>1</v>
      </c>
      <c r="D341" s="4">
        <v>0</v>
      </c>
      <c r="E341" s="4">
        <v>0</v>
      </c>
      <c r="F341" s="16">
        <v>0</v>
      </c>
      <c r="G341" s="4">
        <v>0</v>
      </c>
      <c r="H341" s="4">
        <v>0</v>
      </c>
      <c r="I341" s="4">
        <v>0</v>
      </c>
      <c r="J341" s="16">
        <v>0.5</v>
      </c>
      <c r="K341" s="4">
        <v>1</v>
      </c>
      <c r="L341" s="4">
        <v>0</v>
      </c>
      <c r="M341" s="4">
        <v>0</v>
      </c>
    </row>
    <row r="342" spans="1:13">
      <c r="A342" s="3" t="s">
        <v>2771</v>
      </c>
      <c r="B342" s="16">
        <v>0</v>
      </c>
      <c r="C342" s="4">
        <v>0</v>
      </c>
      <c r="D342" s="4">
        <v>0</v>
      </c>
      <c r="E342" s="4">
        <v>0</v>
      </c>
      <c r="F342" s="16">
        <v>0.5</v>
      </c>
      <c r="G342" s="4">
        <v>1</v>
      </c>
      <c r="H342" s="4">
        <v>0</v>
      </c>
      <c r="I342" s="4">
        <v>0</v>
      </c>
      <c r="J342" s="16">
        <v>0.5</v>
      </c>
      <c r="K342" s="4">
        <v>1</v>
      </c>
      <c r="L342" s="4">
        <v>0</v>
      </c>
      <c r="M342" s="4">
        <v>0</v>
      </c>
    </row>
    <row r="343" spans="1:13">
      <c r="A343" s="3" t="s">
        <v>105</v>
      </c>
      <c r="B343" s="16">
        <v>5.3999999999999995</v>
      </c>
      <c r="C343" s="4">
        <v>8</v>
      </c>
      <c r="D343" s="4">
        <v>0</v>
      </c>
      <c r="E343" s="4">
        <v>0</v>
      </c>
      <c r="F343" s="16">
        <v>1.5</v>
      </c>
      <c r="G343" s="4">
        <v>3</v>
      </c>
      <c r="H343" s="4">
        <v>0</v>
      </c>
      <c r="I343" s="4">
        <v>0</v>
      </c>
      <c r="J343" s="16">
        <v>6.8999999999999995</v>
      </c>
      <c r="K343" s="4">
        <v>11</v>
      </c>
      <c r="L343" s="4">
        <v>0</v>
      </c>
      <c r="M343" s="4">
        <v>0</v>
      </c>
    </row>
    <row r="344" spans="1:13">
      <c r="A344" s="3" t="s">
        <v>529</v>
      </c>
      <c r="B344" s="16">
        <v>3.2389000000000001</v>
      </c>
      <c r="C344" s="4">
        <v>0</v>
      </c>
      <c r="D344" s="4">
        <v>2</v>
      </c>
      <c r="E344" s="4">
        <v>-4</v>
      </c>
      <c r="F344" s="16">
        <v>0</v>
      </c>
      <c r="G344" s="4">
        <v>0</v>
      </c>
      <c r="H344" s="4">
        <v>0</v>
      </c>
      <c r="I344" s="4">
        <v>0</v>
      </c>
      <c r="J344" s="16">
        <v>3.2389000000000001</v>
      </c>
      <c r="K344" s="4">
        <v>0</v>
      </c>
      <c r="L344" s="4">
        <v>2</v>
      </c>
      <c r="M344" s="4">
        <v>-4</v>
      </c>
    </row>
    <row r="345" spans="1:13">
      <c r="A345" s="3" t="s">
        <v>547</v>
      </c>
      <c r="B345" s="16">
        <v>1.5650000000000002</v>
      </c>
      <c r="C345" s="4">
        <v>0</v>
      </c>
      <c r="D345" s="4">
        <v>1</v>
      </c>
      <c r="E345" s="4">
        <v>-2</v>
      </c>
      <c r="F345" s="16">
        <v>0</v>
      </c>
      <c r="G345" s="4">
        <v>0</v>
      </c>
      <c r="H345" s="4">
        <v>0</v>
      </c>
      <c r="I345" s="4">
        <v>0</v>
      </c>
      <c r="J345" s="16">
        <v>1.5650000000000002</v>
      </c>
      <c r="K345" s="4">
        <v>0</v>
      </c>
      <c r="L345" s="4">
        <v>1</v>
      </c>
      <c r="M345" s="4">
        <v>-2</v>
      </c>
    </row>
    <row r="346" spans="1:13">
      <c r="A346" s="3" t="s">
        <v>2777</v>
      </c>
      <c r="B346" s="16">
        <v>0</v>
      </c>
      <c r="C346" s="4">
        <v>0</v>
      </c>
      <c r="D346" s="4">
        <v>0</v>
      </c>
      <c r="E346" s="4">
        <v>0</v>
      </c>
      <c r="F346" s="16">
        <v>1</v>
      </c>
      <c r="G346" s="4">
        <v>2</v>
      </c>
      <c r="H346" s="4">
        <v>0</v>
      </c>
      <c r="I346" s="4">
        <v>0</v>
      </c>
      <c r="J346" s="16">
        <v>1</v>
      </c>
      <c r="K346" s="4">
        <v>2</v>
      </c>
      <c r="L346" s="4">
        <v>0</v>
      </c>
      <c r="M346" s="4">
        <v>0</v>
      </c>
    </row>
    <row r="347" spans="1:13">
      <c r="A347" s="3" t="s">
        <v>184</v>
      </c>
      <c r="B347" s="16">
        <v>3.9175000000000004</v>
      </c>
      <c r="C347" s="4">
        <v>0</v>
      </c>
      <c r="D347" s="4">
        <v>2</v>
      </c>
      <c r="E347" s="4">
        <v>41</v>
      </c>
      <c r="F347" s="16">
        <v>0</v>
      </c>
      <c r="G347" s="4">
        <v>0</v>
      </c>
      <c r="H347" s="4">
        <v>0</v>
      </c>
      <c r="I347" s="4">
        <v>0</v>
      </c>
      <c r="J347" s="16">
        <v>3.9175000000000004</v>
      </c>
      <c r="K347" s="4">
        <v>0</v>
      </c>
      <c r="L347" s="4">
        <v>2</v>
      </c>
      <c r="M347" s="4">
        <v>41</v>
      </c>
    </row>
    <row r="348" spans="1:13">
      <c r="A348" s="3" t="s">
        <v>2789</v>
      </c>
      <c r="B348" s="16">
        <v>0</v>
      </c>
      <c r="C348" s="4">
        <v>0</v>
      </c>
      <c r="D348" s="4">
        <v>0</v>
      </c>
      <c r="E348" s="4">
        <v>0</v>
      </c>
      <c r="F348" s="16">
        <v>1.1000000000000001</v>
      </c>
      <c r="G348" s="4">
        <v>2</v>
      </c>
      <c r="H348" s="4">
        <v>0</v>
      </c>
      <c r="I348" s="4">
        <v>0</v>
      </c>
      <c r="J348" s="16">
        <v>1.1000000000000001</v>
      </c>
      <c r="K348" s="4">
        <v>2</v>
      </c>
      <c r="L348" s="4">
        <v>0</v>
      </c>
      <c r="M348" s="4">
        <v>0</v>
      </c>
    </row>
    <row r="349" spans="1:13">
      <c r="A349" s="3" t="s">
        <v>519</v>
      </c>
      <c r="B349" s="16">
        <v>3.5</v>
      </c>
      <c r="C349" s="4">
        <v>0</v>
      </c>
      <c r="D349" s="4">
        <v>1</v>
      </c>
      <c r="E349" s="4">
        <v>0</v>
      </c>
      <c r="F349" s="16">
        <v>0</v>
      </c>
      <c r="G349" s="4">
        <v>0</v>
      </c>
      <c r="H349" s="4">
        <v>0</v>
      </c>
      <c r="I349" s="4">
        <v>0</v>
      </c>
      <c r="J349" s="16">
        <v>3.5</v>
      </c>
      <c r="K349" s="4">
        <v>0</v>
      </c>
      <c r="L349" s="4">
        <v>1</v>
      </c>
      <c r="M349" s="4">
        <v>0</v>
      </c>
    </row>
    <row r="350" spans="1:13">
      <c r="A350" s="3" t="s">
        <v>405</v>
      </c>
      <c r="B350" s="16">
        <v>3.2875000000000001</v>
      </c>
      <c r="C350" s="4">
        <v>0</v>
      </c>
      <c r="D350" s="4">
        <v>2</v>
      </c>
      <c r="E350" s="4">
        <v>5</v>
      </c>
      <c r="F350" s="16">
        <v>0</v>
      </c>
      <c r="G350" s="4">
        <v>0</v>
      </c>
      <c r="H350" s="4">
        <v>0</v>
      </c>
      <c r="I350" s="4">
        <v>0</v>
      </c>
      <c r="J350" s="16">
        <v>3.2875000000000001</v>
      </c>
      <c r="K350" s="4">
        <v>0</v>
      </c>
      <c r="L350" s="4">
        <v>2</v>
      </c>
      <c r="M350" s="4">
        <v>5</v>
      </c>
    </row>
    <row r="351" spans="1:13">
      <c r="A351" s="3" t="s">
        <v>548</v>
      </c>
      <c r="B351" s="16">
        <v>3.4470000000000001</v>
      </c>
      <c r="C351" s="4">
        <v>1</v>
      </c>
      <c r="D351" s="4">
        <v>0</v>
      </c>
      <c r="E351" s="4">
        <v>0</v>
      </c>
      <c r="F351" s="16">
        <v>0</v>
      </c>
      <c r="G351" s="4">
        <v>0</v>
      </c>
      <c r="H351" s="4">
        <v>0</v>
      </c>
      <c r="I351" s="4">
        <v>0</v>
      </c>
      <c r="J351" s="16">
        <v>3.4470000000000001</v>
      </c>
      <c r="K351" s="4">
        <v>1</v>
      </c>
      <c r="L351" s="4">
        <v>0</v>
      </c>
      <c r="M351" s="4">
        <v>0</v>
      </c>
    </row>
    <row r="352" spans="1:13">
      <c r="A352" s="3" t="s">
        <v>2791</v>
      </c>
      <c r="B352" s="16">
        <v>0</v>
      </c>
      <c r="C352" s="4">
        <v>0</v>
      </c>
      <c r="D352" s="4">
        <v>0</v>
      </c>
      <c r="E352" s="4">
        <v>0</v>
      </c>
      <c r="F352" s="16">
        <v>0.5</v>
      </c>
      <c r="G352" s="4">
        <v>1</v>
      </c>
      <c r="H352" s="4">
        <v>0</v>
      </c>
      <c r="I352" s="4">
        <v>0</v>
      </c>
      <c r="J352" s="16">
        <v>0.5</v>
      </c>
      <c r="K352" s="4">
        <v>1</v>
      </c>
      <c r="L352" s="4">
        <v>0</v>
      </c>
      <c r="M352" s="4">
        <v>0</v>
      </c>
    </row>
    <row r="353" spans="1:13">
      <c r="A353" s="3" t="s">
        <v>398</v>
      </c>
      <c r="B353" s="16">
        <v>0.5</v>
      </c>
      <c r="C353" s="4">
        <v>1</v>
      </c>
      <c r="D353" s="4">
        <v>0</v>
      </c>
      <c r="E353" s="4">
        <v>0</v>
      </c>
      <c r="F353" s="16">
        <v>3.9470000000000001</v>
      </c>
      <c r="G353" s="4">
        <v>2</v>
      </c>
      <c r="H353" s="4">
        <v>0</v>
      </c>
      <c r="I353" s="4">
        <v>0</v>
      </c>
      <c r="J353" s="16">
        <v>4.4470000000000001</v>
      </c>
      <c r="K353" s="4">
        <v>3</v>
      </c>
      <c r="L353" s="4">
        <v>0</v>
      </c>
      <c r="M353" s="4">
        <v>0</v>
      </c>
    </row>
    <row r="354" spans="1:13">
      <c r="A354" s="3" t="s">
        <v>490</v>
      </c>
      <c r="B354" s="16">
        <v>2.1</v>
      </c>
      <c r="C354" s="4">
        <v>1</v>
      </c>
      <c r="D354" s="4">
        <v>0</v>
      </c>
      <c r="E354" s="4">
        <v>0</v>
      </c>
      <c r="F354" s="16">
        <v>1.8</v>
      </c>
      <c r="G354" s="4">
        <v>3</v>
      </c>
      <c r="H354" s="4">
        <v>0</v>
      </c>
      <c r="I354" s="4">
        <v>0</v>
      </c>
      <c r="J354" s="16">
        <v>3.9000000000000004</v>
      </c>
      <c r="K354" s="4">
        <v>4</v>
      </c>
      <c r="L354" s="4">
        <v>0</v>
      </c>
      <c r="M354" s="4">
        <v>0</v>
      </c>
    </row>
    <row r="355" spans="1:13">
      <c r="A355" s="3" t="s">
        <v>111</v>
      </c>
      <c r="B355" s="16">
        <v>10.44</v>
      </c>
      <c r="C355" s="4">
        <v>10</v>
      </c>
      <c r="D355" s="4">
        <v>2</v>
      </c>
      <c r="E355" s="4">
        <v>8</v>
      </c>
      <c r="F355" s="16">
        <v>0</v>
      </c>
      <c r="G355" s="4">
        <v>0</v>
      </c>
      <c r="H355" s="4">
        <v>0</v>
      </c>
      <c r="I355" s="4">
        <v>0</v>
      </c>
      <c r="J355" s="16">
        <v>10.44</v>
      </c>
      <c r="K355" s="4">
        <v>10</v>
      </c>
      <c r="L355" s="4">
        <v>2</v>
      </c>
      <c r="M355" s="4">
        <v>8</v>
      </c>
    </row>
    <row r="356" spans="1:13">
      <c r="A356" s="3" t="s">
        <v>509</v>
      </c>
      <c r="B356" s="16">
        <v>3.0250000000000004</v>
      </c>
      <c r="C356" s="4">
        <v>0</v>
      </c>
      <c r="D356" s="4">
        <v>2</v>
      </c>
      <c r="E356" s="4">
        <v>-10</v>
      </c>
      <c r="F356" s="16">
        <v>0</v>
      </c>
      <c r="G356" s="4">
        <v>0</v>
      </c>
      <c r="H356" s="4">
        <v>0</v>
      </c>
      <c r="I356" s="4">
        <v>0</v>
      </c>
      <c r="J356" s="16">
        <v>3.0250000000000004</v>
      </c>
      <c r="K356" s="4">
        <v>0</v>
      </c>
      <c r="L356" s="4">
        <v>2</v>
      </c>
      <c r="M356" s="4">
        <v>-10</v>
      </c>
    </row>
    <row r="357" spans="1:13">
      <c r="A357" s="3" t="s">
        <v>401</v>
      </c>
      <c r="B357" s="16">
        <v>1.6175000000000002</v>
      </c>
      <c r="C357" s="4">
        <v>0</v>
      </c>
      <c r="D357" s="4">
        <v>1</v>
      </c>
      <c r="E357" s="4">
        <v>1</v>
      </c>
      <c r="F357" s="16">
        <v>1</v>
      </c>
      <c r="G357" s="4">
        <v>2</v>
      </c>
      <c r="H357" s="4">
        <v>0</v>
      </c>
      <c r="I357" s="4">
        <v>0</v>
      </c>
      <c r="J357" s="16">
        <v>2.6175000000000002</v>
      </c>
      <c r="K357" s="4">
        <v>2</v>
      </c>
      <c r="L357" s="4">
        <v>1</v>
      </c>
      <c r="M357" s="4">
        <v>1</v>
      </c>
    </row>
    <row r="358" spans="1:13">
      <c r="A358" s="3" t="s">
        <v>2773</v>
      </c>
      <c r="B358" s="16">
        <v>0</v>
      </c>
      <c r="C358" s="4">
        <v>0</v>
      </c>
      <c r="D358" s="4">
        <v>0</v>
      </c>
      <c r="E358" s="4">
        <v>0</v>
      </c>
      <c r="F358" s="16">
        <v>0.5</v>
      </c>
      <c r="G358" s="4">
        <v>1</v>
      </c>
      <c r="H358" s="4">
        <v>0</v>
      </c>
      <c r="I358" s="4">
        <v>0</v>
      </c>
      <c r="J358" s="16">
        <v>0.5</v>
      </c>
      <c r="K358" s="4">
        <v>1</v>
      </c>
      <c r="L358" s="4">
        <v>0</v>
      </c>
      <c r="M358" s="4">
        <v>0</v>
      </c>
    </row>
    <row r="359" spans="1:13">
      <c r="A359" s="3" t="s">
        <v>499</v>
      </c>
      <c r="B359" s="16">
        <v>0.5</v>
      </c>
      <c r="C359" s="4">
        <v>1</v>
      </c>
      <c r="D359" s="4">
        <v>0</v>
      </c>
      <c r="E359" s="4">
        <v>0</v>
      </c>
      <c r="F359" s="16">
        <v>0</v>
      </c>
      <c r="G359" s="4">
        <v>0</v>
      </c>
      <c r="H359" s="4">
        <v>0</v>
      </c>
      <c r="I359" s="4">
        <v>0</v>
      </c>
      <c r="J359" s="16">
        <v>0.5</v>
      </c>
      <c r="K359" s="4">
        <v>1</v>
      </c>
      <c r="L359" s="4">
        <v>0</v>
      </c>
      <c r="M359" s="4">
        <v>0</v>
      </c>
    </row>
    <row r="360" spans="1:13">
      <c r="A360" s="3" t="s">
        <v>2795</v>
      </c>
      <c r="B360" s="16">
        <v>0</v>
      </c>
      <c r="C360" s="4">
        <v>0</v>
      </c>
      <c r="D360" s="4">
        <v>0</v>
      </c>
      <c r="E360" s="4">
        <v>0</v>
      </c>
      <c r="F360" s="16">
        <v>0.5</v>
      </c>
      <c r="G360" s="4">
        <v>1</v>
      </c>
      <c r="H360" s="4">
        <v>0</v>
      </c>
      <c r="I360" s="4">
        <v>0</v>
      </c>
      <c r="J360" s="16">
        <v>0.5</v>
      </c>
      <c r="K360" s="4">
        <v>1</v>
      </c>
      <c r="L360" s="4">
        <v>0</v>
      </c>
      <c r="M360" s="4">
        <v>0</v>
      </c>
    </row>
    <row r="361" spans="1:13">
      <c r="A361" s="3" t="s">
        <v>521</v>
      </c>
      <c r="B361" s="16">
        <v>0.5</v>
      </c>
      <c r="C361" s="4">
        <v>1</v>
      </c>
      <c r="D361" s="4">
        <v>0</v>
      </c>
      <c r="E361" s="4">
        <v>0</v>
      </c>
      <c r="F361" s="16">
        <v>0</v>
      </c>
      <c r="G361" s="4">
        <v>0</v>
      </c>
      <c r="H361" s="4">
        <v>0</v>
      </c>
      <c r="I361" s="4">
        <v>0</v>
      </c>
      <c r="J361" s="16">
        <v>0.5</v>
      </c>
      <c r="K361" s="4">
        <v>1</v>
      </c>
      <c r="L361" s="4">
        <v>0</v>
      </c>
      <c r="M361" s="4">
        <v>0</v>
      </c>
    </row>
    <row r="362" spans="1:13">
      <c r="A362" s="3" t="s">
        <v>522</v>
      </c>
      <c r="B362" s="16">
        <v>0.5</v>
      </c>
      <c r="C362" s="4">
        <v>1</v>
      </c>
      <c r="D362" s="4">
        <v>0</v>
      </c>
      <c r="E362" s="4">
        <v>0</v>
      </c>
      <c r="F362" s="16">
        <v>2.2575000000000003</v>
      </c>
      <c r="G362" s="4">
        <v>1</v>
      </c>
      <c r="H362" s="4">
        <v>0</v>
      </c>
      <c r="I362" s="4">
        <v>9</v>
      </c>
      <c r="J362" s="16">
        <v>2.7575000000000003</v>
      </c>
      <c r="K362" s="4">
        <v>2</v>
      </c>
      <c r="L362" s="4">
        <v>0</v>
      </c>
      <c r="M362" s="4">
        <v>9</v>
      </c>
    </row>
    <row r="363" spans="1:13">
      <c r="A363" s="3" t="s">
        <v>407</v>
      </c>
      <c r="B363" s="16">
        <v>1.6700000000000002</v>
      </c>
      <c r="C363" s="4">
        <v>0</v>
      </c>
      <c r="D363" s="4">
        <v>1</v>
      </c>
      <c r="E363" s="4">
        <v>4</v>
      </c>
      <c r="F363" s="16">
        <v>4</v>
      </c>
      <c r="G363" s="4">
        <v>2</v>
      </c>
      <c r="H363" s="4">
        <v>0</v>
      </c>
      <c r="I363" s="4">
        <v>0</v>
      </c>
      <c r="J363" s="16">
        <v>5.67</v>
      </c>
      <c r="K363" s="4">
        <v>2</v>
      </c>
      <c r="L363" s="4">
        <v>1</v>
      </c>
      <c r="M363" s="4">
        <v>4</v>
      </c>
    </row>
    <row r="364" spans="1:13">
      <c r="A364" s="3" t="s">
        <v>155</v>
      </c>
      <c r="B364" s="16">
        <v>5.6750000000000007</v>
      </c>
      <c r="C364" s="4">
        <v>0</v>
      </c>
      <c r="D364" s="4">
        <v>3</v>
      </c>
      <c r="E364" s="4">
        <v>50</v>
      </c>
      <c r="F364" s="16">
        <v>0</v>
      </c>
      <c r="G364" s="4">
        <v>0</v>
      </c>
      <c r="H364" s="4">
        <v>0</v>
      </c>
      <c r="I364" s="4">
        <v>0</v>
      </c>
      <c r="J364" s="16">
        <v>5.6750000000000007</v>
      </c>
      <c r="K364" s="4">
        <v>0</v>
      </c>
      <c r="L364" s="4">
        <v>3</v>
      </c>
      <c r="M364" s="4">
        <v>50</v>
      </c>
    </row>
    <row r="365" spans="1:13">
      <c r="A365" s="3" t="s">
        <v>128</v>
      </c>
      <c r="B365" s="16">
        <v>5.1150000000000002</v>
      </c>
      <c r="C365" s="4">
        <v>0</v>
      </c>
      <c r="D365" s="4">
        <v>3</v>
      </c>
      <c r="E365" s="4">
        <v>18</v>
      </c>
      <c r="F365" s="16">
        <v>0</v>
      </c>
      <c r="G365" s="4">
        <v>0</v>
      </c>
      <c r="H365" s="4">
        <v>0</v>
      </c>
      <c r="I365" s="4">
        <v>0</v>
      </c>
      <c r="J365" s="16">
        <v>5.1150000000000002</v>
      </c>
      <c r="K365" s="4">
        <v>0</v>
      </c>
      <c r="L365" s="4">
        <v>3</v>
      </c>
      <c r="M365" s="4">
        <v>18</v>
      </c>
    </row>
    <row r="366" spans="1:13">
      <c r="A366" s="33" t="s">
        <v>32</v>
      </c>
      <c r="B366" s="34">
        <v>2547.9227500000025</v>
      </c>
      <c r="C366" s="35">
        <v>748</v>
      </c>
      <c r="D366" s="35">
        <v>1139</v>
      </c>
      <c r="E366" s="35">
        <v>8829</v>
      </c>
      <c r="F366" s="34">
        <v>2371.0481999999993</v>
      </c>
      <c r="G366" s="35">
        <v>763</v>
      </c>
      <c r="H366" s="35">
        <v>1026</v>
      </c>
      <c r="I366" s="35">
        <v>8464</v>
      </c>
      <c r="J366" s="34">
        <v>4918.9709499999981</v>
      </c>
      <c r="K366" s="35">
        <v>1511</v>
      </c>
      <c r="L366" s="35">
        <v>2165</v>
      </c>
      <c r="M366" s="35">
        <v>17293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45614-A816-4B72-A442-277DFA0576D7}">
  <dimension ref="A1:T255"/>
  <sheetViews>
    <sheetView workbookViewId="0">
      <selection activeCell="AV1" sqref="AV1"/>
    </sheetView>
  </sheetViews>
  <sheetFormatPr defaultRowHeight="14.4"/>
  <cols>
    <col min="2" max="2" width="22.109375" bestFit="1" customWidth="1"/>
    <col min="9" max="9" width="13.109375" customWidth="1"/>
    <col min="10" max="10" width="22.109375" bestFit="1" customWidth="1"/>
    <col min="11" max="11" width="23.109375" bestFit="1" customWidth="1"/>
  </cols>
  <sheetData>
    <row r="1" spans="1:20">
      <c r="G1" t="s">
        <v>396</v>
      </c>
      <c r="H1" t="s">
        <v>396</v>
      </c>
      <c r="I1" t="s">
        <v>396</v>
      </c>
      <c r="J1" t="s">
        <v>396</v>
      </c>
      <c r="K1" t="s">
        <v>396</v>
      </c>
      <c r="L1" t="s">
        <v>396</v>
      </c>
    </row>
    <row r="2" spans="1:20" ht="28.8">
      <c r="A2" s="36">
        <v>1</v>
      </c>
      <c r="B2" s="17" t="s">
        <v>296</v>
      </c>
      <c r="C2" s="10" t="s">
        <v>30</v>
      </c>
      <c r="D2" s="8" t="s">
        <v>190</v>
      </c>
      <c r="E2" s="8">
        <v>2</v>
      </c>
      <c r="F2" s="11">
        <v>47.7</v>
      </c>
      <c r="G2" s="15" t="str">
        <f>IF(C2="LAR","LA",C2)</f>
        <v>TEN</v>
      </c>
      <c r="H2" s="14" t="str">
        <f>SUBSTITUTE(B2,CHAR(160)," ")</f>
        <v>Derrick Henry</v>
      </c>
      <c r="I2" s="14" t="str">
        <f>TRIM(SUBSTITUTE(SUBSTITUTE(SUBSTITUTE(H2,"III",""),"III",""),"Jr.",""))</f>
        <v>Derrick Henry</v>
      </c>
      <c r="J2" t="str">
        <f>IFERROR(TRIM(IF(FIND(" ",I2,1+FIND(" ",I2))&gt;0,LEFT(I2,LEN(I2)-2))),I2)</f>
        <v>Derrick Henry</v>
      </c>
      <c r="K2" t="str">
        <f>IF(I2="Amon-Ra St. Brown","A. ST. BROWN, DET",TRIM(UPPER(LEFT(J2,1)&amp;"."&amp;RIGHT(J2,LEN(J2)-FIND(" ",J2)))&amp;", "&amp;G2))</f>
        <v>D.HENRY, TEN</v>
      </c>
      <c r="L2">
        <f>F2</f>
        <v>47.7</v>
      </c>
      <c r="O2" s="36">
        <v>1</v>
      </c>
      <c r="P2" s="17" t="s">
        <v>296</v>
      </c>
      <c r="Q2" s="10" t="s">
        <v>30</v>
      </c>
      <c r="R2" s="8" t="s">
        <v>190</v>
      </c>
      <c r="S2" s="8">
        <v>2</v>
      </c>
      <c r="T2" s="11">
        <v>47.7</v>
      </c>
    </row>
    <row r="3" spans="1:20" ht="28.8">
      <c r="A3" s="37">
        <v>2</v>
      </c>
      <c r="B3" s="18" t="s">
        <v>270</v>
      </c>
      <c r="C3" s="12" t="s">
        <v>24</v>
      </c>
      <c r="D3" s="9" t="s">
        <v>190</v>
      </c>
      <c r="E3" s="9">
        <v>2</v>
      </c>
      <c r="F3" s="13">
        <v>41.5</v>
      </c>
      <c r="G3" s="15" t="str">
        <f t="shared" ref="G3:G66" si="0">IF(C3="LAR","LA",C3)</f>
        <v>GB</v>
      </c>
      <c r="H3" s="14" t="str">
        <f t="shared" ref="H3:H66" si="1">SUBSTITUTE(B3,CHAR(160)," ")</f>
        <v>Aaron Jones</v>
      </c>
      <c r="I3" s="14" t="str">
        <f t="shared" ref="I3:I66" si="2">TRIM(SUBSTITUTE(SUBSTITUTE(SUBSTITUTE(H3,"III",""),"III",""),"Jr.",""))</f>
        <v>Aaron Jones</v>
      </c>
      <c r="J3" t="str">
        <f t="shared" ref="J3:J35" si="3">IFERROR(TRIM(IF(FIND(" ",I3,1+FIND(" ",I3))&gt;0,LEFT(I3,LEN(I3)-2))),I3)</f>
        <v>Aaron Jones</v>
      </c>
      <c r="K3" t="str">
        <f t="shared" ref="K3:K66" si="4">IF(I3="Amon-Ra St. Brown","A. ST. BROWN, DET",TRIM(UPPER(LEFT(J3,1)&amp;"."&amp;RIGHT(J3,LEN(J3)-FIND(" ",J3)))&amp;", "&amp;G3))</f>
        <v>A.JONES, GB</v>
      </c>
      <c r="L3">
        <f t="shared" ref="L3:L66" si="5">F3</f>
        <v>41.5</v>
      </c>
      <c r="O3" s="37">
        <v>2</v>
      </c>
      <c r="P3" s="18" t="s">
        <v>270</v>
      </c>
      <c r="Q3" s="12" t="s">
        <v>24</v>
      </c>
      <c r="R3" s="9" t="s">
        <v>190</v>
      </c>
      <c r="S3" s="9">
        <v>2</v>
      </c>
      <c r="T3" s="13">
        <v>41.5</v>
      </c>
    </row>
    <row r="4" spans="1:20" ht="28.8">
      <c r="A4" s="36">
        <v>3</v>
      </c>
      <c r="B4" s="17" t="s">
        <v>227</v>
      </c>
      <c r="C4" s="10" t="s">
        <v>362</v>
      </c>
      <c r="D4" s="8" t="s">
        <v>191</v>
      </c>
      <c r="E4" s="8">
        <v>2</v>
      </c>
      <c r="F4" s="11">
        <v>36.799999999999997</v>
      </c>
      <c r="G4" s="15" t="str">
        <f t="shared" si="0"/>
        <v>LA</v>
      </c>
      <c r="H4" s="14" t="str">
        <f t="shared" si="1"/>
        <v>Cooper Kupp</v>
      </c>
      <c r="I4" s="14" t="str">
        <f t="shared" si="2"/>
        <v>Cooper Kupp</v>
      </c>
      <c r="J4" t="str">
        <f t="shared" si="3"/>
        <v>Cooper Kupp</v>
      </c>
      <c r="K4" t="str">
        <f t="shared" si="4"/>
        <v>C.KUPP, LA</v>
      </c>
      <c r="L4">
        <f t="shared" si="5"/>
        <v>36.799999999999997</v>
      </c>
      <c r="O4" s="36">
        <v>3</v>
      </c>
      <c r="P4" s="17" t="s">
        <v>227</v>
      </c>
      <c r="Q4" s="10" t="s">
        <v>362</v>
      </c>
      <c r="R4" s="8" t="s">
        <v>191</v>
      </c>
      <c r="S4" s="8">
        <v>2</v>
      </c>
      <c r="T4" s="11">
        <v>36.799999999999997</v>
      </c>
    </row>
    <row r="5" spans="1:20" ht="28.8">
      <c r="A5" s="37">
        <v>4</v>
      </c>
      <c r="B5" s="18" t="s">
        <v>225</v>
      </c>
      <c r="C5" s="12" t="s">
        <v>6</v>
      </c>
      <c r="D5" s="9" t="s">
        <v>191</v>
      </c>
      <c r="E5" s="9">
        <v>2</v>
      </c>
      <c r="F5" s="13">
        <v>31.8</v>
      </c>
      <c r="G5" s="15" t="str">
        <f t="shared" si="0"/>
        <v>SEA</v>
      </c>
      <c r="H5" s="14" t="str">
        <f t="shared" si="1"/>
        <v>Tyler Lockett</v>
      </c>
      <c r="I5" s="14" t="str">
        <f t="shared" si="2"/>
        <v>Tyler Lockett</v>
      </c>
      <c r="J5" t="str">
        <f t="shared" si="3"/>
        <v>Tyler Lockett</v>
      </c>
      <c r="K5" t="str">
        <f t="shared" si="4"/>
        <v>T.LOCKETT, SEA</v>
      </c>
      <c r="L5">
        <f t="shared" si="5"/>
        <v>31.8</v>
      </c>
      <c r="O5" s="37">
        <v>4</v>
      </c>
      <c r="P5" s="18" t="s">
        <v>225</v>
      </c>
      <c r="Q5" s="12" t="s">
        <v>6</v>
      </c>
      <c r="R5" s="9" t="s">
        <v>191</v>
      </c>
      <c r="S5" s="9">
        <v>2</v>
      </c>
      <c r="T5" s="13">
        <v>31.8</v>
      </c>
    </row>
    <row r="6" spans="1:20" ht="41.4">
      <c r="A6" s="36">
        <v>5</v>
      </c>
      <c r="B6" s="17" t="s">
        <v>219</v>
      </c>
      <c r="C6" s="10" t="s">
        <v>14</v>
      </c>
      <c r="D6" s="8" t="s">
        <v>191</v>
      </c>
      <c r="E6" s="8">
        <v>2</v>
      </c>
      <c r="F6" s="11">
        <v>27.7</v>
      </c>
      <c r="G6" s="15" t="str">
        <f t="shared" si="0"/>
        <v>WAS</v>
      </c>
      <c r="H6" s="14" t="str">
        <f t="shared" si="1"/>
        <v>Terry McLaurin</v>
      </c>
      <c r="I6" s="14" t="str">
        <f t="shared" si="2"/>
        <v>Terry McLaurin</v>
      </c>
      <c r="J6" t="str">
        <f t="shared" si="3"/>
        <v>Terry McLaurin</v>
      </c>
      <c r="K6" t="str">
        <f t="shared" si="4"/>
        <v>T.MCLAURIN, WAS</v>
      </c>
      <c r="L6">
        <f t="shared" si="5"/>
        <v>27.7</v>
      </c>
      <c r="O6" s="36">
        <v>5</v>
      </c>
      <c r="P6" s="17" t="s">
        <v>219</v>
      </c>
      <c r="Q6" s="10" t="s">
        <v>14</v>
      </c>
      <c r="R6" s="8" t="s">
        <v>191</v>
      </c>
      <c r="S6" s="8">
        <v>2</v>
      </c>
      <c r="T6" s="11">
        <v>27.7</v>
      </c>
    </row>
    <row r="7" spans="1:20" ht="41.4">
      <c r="A7" s="37">
        <v>6</v>
      </c>
      <c r="B7" s="18" t="s">
        <v>352</v>
      </c>
      <c r="C7" s="12" t="s">
        <v>27</v>
      </c>
      <c r="D7" s="9" t="s">
        <v>191</v>
      </c>
      <c r="E7" s="9">
        <v>2</v>
      </c>
      <c r="F7" s="13">
        <v>24.9</v>
      </c>
      <c r="G7" s="15" t="str">
        <f t="shared" si="0"/>
        <v>DEN</v>
      </c>
      <c r="H7" s="14" t="str">
        <f t="shared" si="1"/>
        <v>Courtland Sutton</v>
      </c>
      <c r="I7" s="14" t="str">
        <f t="shared" si="2"/>
        <v>Courtland Sutton</v>
      </c>
      <c r="J7" t="str">
        <f t="shared" si="3"/>
        <v>Courtland Sutton</v>
      </c>
      <c r="K7" t="str">
        <f t="shared" si="4"/>
        <v>C.SUTTON, DEN</v>
      </c>
      <c r="L7">
        <f t="shared" si="5"/>
        <v>24.9</v>
      </c>
      <c r="O7" s="37">
        <v>6</v>
      </c>
      <c r="P7" s="18" t="s">
        <v>352</v>
      </c>
      <c r="Q7" s="12" t="s">
        <v>27</v>
      </c>
      <c r="R7" s="9" t="s">
        <v>191</v>
      </c>
      <c r="S7" s="9">
        <v>2</v>
      </c>
      <c r="T7" s="13">
        <v>24.9</v>
      </c>
    </row>
    <row r="8" spans="1:20" ht="55.2">
      <c r="A8" s="36">
        <v>7</v>
      </c>
      <c r="B8" s="17" t="s">
        <v>293</v>
      </c>
      <c r="C8" s="10" t="s">
        <v>21</v>
      </c>
      <c r="D8" s="8" t="s">
        <v>190</v>
      </c>
      <c r="E8" s="8">
        <v>2</v>
      </c>
      <c r="F8" s="11">
        <v>24.7</v>
      </c>
      <c r="G8" s="15" t="str">
        <f t="shared" si="0"/>
        <v>CAR</v>
      </c>
      <c r="H8" s="14" t="str">
        <f t="shared" si="1"/>
        <v>Christian McCaffrey</v>
      </c>
      <c r="I8" s="14" t="str">
        <f t="shared" si="2"/>
        <v>Christian McCaffrey</v>
      </c>
      <c r="J8" t="str">
        <f t="shared" si="3"/>
        <v>Christian McCaffrey</v>
      </c>
      <c r="K8" t="str">
        <f t="shared" si="4"/>
        <v>C.MCCAFFREY, CAR</v>
      </c>
      <c r="L8">
        <f t="shared" si="5"/>
        <v>24.7</v>
      </c>
      <c r="O8" s="36">
        <v>7</v>
      </c>
      <c r="P8" s="17" t="s">
        <v>293</v>
      </c>
      <c r="Q8" s="10" t="s">
        <v>21</v>
      </c>
      <c r="R8" s="8" t="s">
        <v>190</v>
      </c>
      <c r="S8" s="8">
        <v>2</v>
      </c>
      <c r="T8" s="11">
        <v>24.7</v>
      </c>
    </row>
    <row r="9" spans="1:20" ht="28.8">
      <c r="A9" s="37">
        <v>8</v>
      </c>
      <c r="B9" s="18" t="s">
        <v>229</v>
      </c>
      <c r="C9" s="12" t="s">
        <v>18</v>
      </c>
      <c r="D9" s="9" t="s">
        <v>191</v>
      </c>
      <c r="E9" s="9">
        <v>2</v>
      </c>
      <c r="F9" s="13">
        <v>24.5</v>
      </c>
      <c r="G9" s="15" t="str">
        <f t="shared" si="0"/>
        <v>TB</v>
      </c>
      <c r="H9" s="14" t="str">
        <f t="shared" si="1"/>
        <v>Mike Evans</v>
      </c>
      <c r="I9" s="14" t="str">
        <f t="shared" si="2"/>
        <v>Mike Evans</v>
      </c>
      <c r="J9" t="str">
        <f t="shared" si="3"/>
        <v>Mike Evans</v>
      </c>
      <c r="K9" t="str">
        <f t="shared" si="4"/>
        <v>M.EVANS, TB</v>
      </c>
      <c r="L9">
        <f t="shared" si="5"/>
        <v>24.5</v>
      </c>
      <c r="O9" s="37">
        <v>8</v>
      </c>
      <c r="P9" s="18" t="s">
        <v>229</v>
      </c>
      <c r="Q9" s="12" t="s">
        <v>18</v>
      </c>
      <c r="R9" s="9" t="s">
        <v>191</v>
      </c>
      <c r="S9" s="9">
        <v>2</v>
      </c>
      <c r="T9" s="13">
        <v>24.5</v>
      </c>
    </row>
    <row r="10" spans="1:20" ht="28.8">
      <c r="A10" s="36">
        <v>9</v>
      </c>
      <c r="B10" s="17" t="s">
        <v>563</v>
      </c>
      <c r="C10" s="10" t="s">
        <v>13</v>
      </c>
      <c r="D10" s="8" t="s">
        <v>191</v>
      </c>
      <c r="E10" s="8">
        <v>2</v>
      </c>
      <c r="F10" s="11">
        <v>24.4</v>
      </c>
      <c r="G10" s="15" t="str">
        <f t="shared" si="0"/>
        <v>ARI</v>
      </c>
      <c r="H10" s="14" t="str">
        <f t="shared" si="1"/>
        <v>Rondale Moore</v>
      </c>
      <c r="I10" s="14" t="str">
        <f t="shared" si="2"/>
        <v>Rondale Moore</v>
      </c>
      <c r="J10" t="str">
        <f t="shared" si="3"/>
        <v>Rondale Moore</v>
      </c>
      <c r="K10" t="str">
        <f t="shared" si="4"/>
        <v>R.MOORE, ARI</v>
      </c>
      <c r="L10">
        <f t="shared" si="5"/>
        <v>24.4</v>
      </c>
      <c r="O10" s="36">
        <v>9</v>
      </c>
      <c r="P10" s="17" t="s">
        <v>563</v>
      </c>
      <c r="Q10" s="10" t="s">
        <v>13</v>
      </c>
      <c r="R10" s="8" t="s">
        <v>191</v>
      </c>
      <c r="S10" s="8">
        <v>2</v>
      </c>
      <c r="T10" s="11">
        <v>24.4</v>
      </c>
    </row>
    <row r="11" spans="1:20" ht="55.2">
      <c r="A11" s="37">
        <v>10</v>
      </c>
      <c r="B11" s="18" t="s">
        <v>346</v>
      </c>
      <c r="C11" s="12" t="s">
        <v>22</v>
      </c>
      <c r="D11" s="9" t="s">
        <v>190</v>
      </c>
      <c r="E11" s="9">
        <v>2</v>
      </c>
      <c r="F11" s="13">
        <v>23.9</v>
      </c>
      <c r="G11" s="15" t="str">
        <f t="shared" si="0"/>
        <v>ATL</v>
      </c>
      <c r="H11" s="14" t="str">
        <f t="shared" si="1"/>
        <v>Cordarrelle Patterson</v>
      </c>
      <c r="I11" s="14" t="str">
        <f t="shared" si="2"/>
        <v>Cordarrelle Patterson</v>
      </c>
      <c r="J11" t="str">
        <f t="shared" si="3"/>
        <v>Cordarrelle Patterson</v>
      </c>
      <c r="K11" t="str">
        <f t="shared" si="4"/>
        <v>C.PATTERSON, ATL</v>
      </c>
      <c r="L11">
        <f t="shared" si="5"/>
        <v>23.9</v>
      </c>
      <c r="O11" s="37">
        <v>10</v>
      </c>
      <c r="P11" s="18" t="s">
        <v>346</v>
      </c>
      <c r="Q11" s="12" t="s">
        <v>22</v>
      </c>
      <c r="R11" s="9" t="s">
        <v>190</v>
      </c>
      <c r="S11" s="9">
        <v>2</v>
      </c>
      <c r="T11" s="13">
        <v>23.9</v>
      </c>
    </row>
    <row r="12" spans="1:20" ht="28.8">
      <c r="A12" s="36">
        <v>10</v>
      </c>
      <c r="B12" s="17" t="s">
        <v>309</v>
      </c>
      <c r="C12" s="10" t="s">
        <v>9</v>
      </c>
      <c r="D12" s="8" t="s">
        <v>192</v>
      </c>
      <c r="E12" s="8">
        <v>2</v>
      </c>
      <c r="F12" s="11">
        <v>23.9</v>
      </c>
      <c r="G12" s="15" t="str">
        <f t="shared" si="0"/>
        <v>KC</v>
      </c>
      <c r="H12" s="14" t="str">
        <f t="shared" si="1"/>
        <v>Travis Kelce</v>
      </c>
      <c r="I12" s="14" t="str">
        <f t="shared" si="2"/>
        <v>Travis Kelce</v>
      </c>
      <c r="J12" t="str">
        <f t="shared" si="3"/>
        <v>Travis Kelce</v>
      </c>
      <c r="K12" t="str">
        <f t="shared" si="4"/>
        <v>T.KELCE, KC</v>
      </c>
      <c r="L12">
        <f t="shared" si="5"/>
        <v>23.9</v>
      </c>
      <c r="O12" s="36">
        <v>10</v>
      </c>
      <c r="P12" s="17" t="s">
        <v>309</v>
      </c>
      <c r="Q12" s="10" t="s">
        <v>9</v>
      </c>
      <c r="R12" s="8" t="s">
        <v>192</v>
      </c>
      <c r="S12" s="8">
        <v>2</v>
      </c>
      <c r="T12" s="11">
        <v>23.9</v>
      </c>
    </row>
    <row r="13" spans="1:20" ht="41.4">
      <c r="A13" s="37">
        <v>12</v>
      </c>
      <c r="B13" s="18" t="s">
        <v>228</v>
      </c>
      <c r="C13" s="12" t="s">
        <v>0</v>
      </c>
      <c r="D13" s="9" t="s">
        <v>191</v>
      </c>
      <c r="E13" s="9">
        <v>2</v>
      </c>
      <c r="F13" s="13">
        <v>23.3</v>
      </c>
      <c r="G13" s="15" t="str">
        <f t="shared" si="0"/>
        <v>BAL</v>
      </c>
      <c r="H13" s="14" t="str">
        <f t="shared" si="1"/>
        <v>Marquise Brown</v>
      </c>
      <c r="I13" s="14" t="str">
        <f t="shared" si="2"/>
        <v>Marquise Brown</v>
      </c>
      <c r="J13" t="str">
        <f t="shared" si="3"/>
        <v>Marquise Brown</v>
      </c>
      <c r="K13" t="str">
        <f t="shared" si="4"/>
        <v>M.BROWN, BAL</v>
      </c>
      <c r="L13">
        <f t="shared" si="5"/>
        <v>23.3</v>
      </c>
      <c r="O13" s="37">
        <v>12</v>
      </c>
      <c r="P13" s="18" t="s">
        <v>228</v>
      </c>
      <c r="Q13" s="12" t="s">
        <v>0</v>
      </c>
      <c r="R13" s="9" t="s">
        <v>191</v>
      </c>
      <c r="S13" s="9">
        <v>2</v>
      </c>
      <c r="T13" s="13">
        <v>23.3</v>
      </c>
    </row>
    <row r="14" spans="1:20" ht="28.8">
      <c r="A14" s="36">
        <v>13</v>
      </c>
      <c r="B14" s="17" t="s">
        <v>292</v>
      </c>
      <c r="C14" s="10" t="s">
        <v>2</v>
      </c>
      <c r="D14" s="8" t="s">
        <v>190</v>
      </c>
      <c r="E14" s="8">
        <v>2</v>
      </c>
      <c r="F14" s="11">
        <v>23</v>
      </c>
      <c r="G14" s="15" t="str">
        <f t="shared" si="0"/>
        <v>DAL</v>
      </c>
      <c r="H14" s="14" t="str">
        <f t="shared" si="1"/>
        <v>Tony Pollard</v>
      </c>
      <c r="I14" s="14" t="str">
        <f t="shared" si="2"/>
        <v>Tony Pollard</v>
      </c>
      <c r="J14" t="str">
        <f t="shared" si="3"/>
        <v>Tony Pollard</v>
      </c>
      <c r="K14" t="str">
        <f t="shared" si="4"/>
        <v>T.POLLARD, DAL</v>
      </c>
      <c r="L14">
        <f t="shared" si="5"/>
        <v>23</v>
      </c>
      <c r="O14" s="36">
        <v>13</v>
      </c>
      <c r="P14" s="17" t="s">
        <v>292</v>
      </c>
      <c r="Q14" s="10" t="s">
        <v>2</v>
      </c>
      <c r="R14" s="8" t="s">
        <v>190</v>
      </c>
      <c r="S14" s="8">
        <v>2</v>
      </c>
      <c r="T14" s="11">
        <v>23</v>
      </c>
    </row>
    <row r="15" spans="1:20" ht="28.8">
      <c r="A15" s="37">
        <v>14</v>
      </c>
      <c r="B15" s="18" t="s">
        <v>233</v>
      </c>
      <c r="C15" s="12" t="s">
        <v>19</v>
      </c>
      <c r="D15" s="9" t="s">
        <v>191</v>
      </c>
      <c r="E15" s="9">
        <v>2</v>
      </c>
      <c r="F15" s="13">
        <v>22.8</v>
      </c>
      <c r="G15" s="15" t="str">
        <f t="shared" si="0"/>
        <v>HOU</v>
      </c>
      <c r="H15" s="14" t="str">
        <f t="shared" si="1"/>
        <v>Brandin Cooks</v>
      </c>
      <c r="I15" s="14" t="str">
        <f t="shared" si="2"/>
        <v>Brandin Cooks</v>
      </c>
      <c r="J15" t="str">
        <f t="shared" si="3"/>
        <v>Brandin Cooks</v>
      </c>
      <c r="K15" t="str">
        <f t="shared" si="4"/>
        <v>B.COOKS, HOU</v>
      </c>
      <c r="L15">
        <f t="shared" si="5"/>
        <v>22.8</v>
      </c>
      <c r="O15" s="37">
        <v>14</v>
      </c>
      <c r="P15" s="18" t="s">
        <v>233</v>
      </c>
      <c r="Q15" s="12" t="s">
        <v>19</v>
      </c>
      <c r="R15" s="9" t="s">
        <v>191</v>
      </c>
      <c r="S15" s="9">
        <v>2</v>
      </c>
      <c r="T15" s="13">
        <v>22.8</v>
      </c>
    </row>
    <row r="16" spans="1:20" ht="41.4">
      <c r="A16" s="36">
        <v>15</v>
      </c>
      <c r="B16" s="17" t="s">
        <v>384</v>
      </c>
      <c r="C16" s="10" t="s">
        <v>8</v>
      </c>
      <c r="D16" s="8" t="s">
        <v>191</v>
      </c>
      <c r="E16" s="8">
        <v>2</v>
      </c>
      <c r="F16" s="11">
        <v>22.5</v>
      </c>
      <c r="G16" s="15" t="str">
        <f t="shared" si="0"/>
        <v>LV</v>
      </c>
      <c r="H16" s="14" t="str">
        <f t="shared" si="1"/>
        <v>Henry Ruggs III</v>
      </c>
      <c r="I16" s="14" t="str">
        <f t="shared" si="2"/>
        <v>Henry Ruggs</v>
      </c>
      <c r="J16" t="str">
        <f t="shared" si="3"/>
        <v>Henry Ruggs</v>
      </c>
      <c r="K16" t="str">
        <f t="shared" si="4"/>
        <v>H.RUGGS, LV</v>
      </c>
      <c r="L16">
        <f t="shared" si="5"/>
        <v>22.5</v>
      </c>
      <c r="O16" s="36">
        <v>15</v>
      </c>
      <c r="P16" s="17" t="s">
        <v>384</v>
      </c>
      <c r="Q16" s="10" t="s">
        <v>8</v>
      </c>
      <c r="R16" s="8" t="s">
        <v>191</v>
      </c>
      <c r="S16" s="8">
        <v>2</v>
      </c>
      <c r="T16" s="11">
        <v>22.5</v>
      </c>
    </row>
    <row r="17" spans="1:20" ht="28.8">
      <c r="A17" s="37">
        <v>15</v>
      </c>
      <c r="B17" s="18" t="s">
        <v>281</v>
      </c>
      <c r="C17" s="12" t="s">
        <v>25</v>
      </c>
      <c r="D17" s="9" t="s">
        <v>190</v>
      </c>
      <c r="E17" s="9">
        <v>2</v>
      </c>
      <c r="F17" s="13">
        <v>22.5</v>
      </c>
      <c r="G17" s="15" t="str">
        <f t="shared" si="0"/>
        <v>LAC</v>
      </c>
      <c r="H17" s="14" t="str">
        <f t="shared" si="1"/>
        <v>Austin Ekeler</v>
      </c>
      <c r="I17" s="14" t="str">
        <f t="shared" si="2"/>
        <v>Austin Ekeler</v>
      </c>
      <c r="J17" t="str">
        <f t="shared" si="3"/>
        <v>Austin Ekeler</v>
      </c>
      <c r="K17" t="str">
        <f t="shared" si="4"/>
        <v>A.EKELER, LAC</v>
      </c>
      <c r="L17">
        <f t="shared" si="5"/>
        <v>22.5</v>
      </c>
      <c r="O17" s="37">
        <v>15</v>
      </c>
      <c r="P17" s="18" t="s">
        <v>281</v>
      </c>
      <c r="Q17" s="12" t="s">
        <v>25</v>
      </c>
      <c r="R17" s="9" t="s">
        <v>190</v>
      </c>
      <c r="S17" s="9">
        <v>2</v>
      </c>
      <c r="T17" s="13">
        <v>22.5</v>
      </c>
    </row>
    <row r="18" spans="1:20" ht="41.4">
      <c r="A18" s="36">
        <v>17</v>
      </c>
      <c r="B18" s="17" t="s">
        <v>247</v>
      </c>
      <c r="C18" s="10" t="s">
        <v>25</v>
      </c>
      <c r="D18" s="8" t="s">
        <v>191</v>
      </c>
      <c r="E18" s="8">
        <v>2</v>
      </c>
      <c r="F18" s="11">
        <v>22.1</v>
      </c>
      <c r="G18" s="15" t="str">
        <f t="shared" si="0"/>
        <v>LAC</v>
      </c>
      <c r="H18" s="14" t="str">
        <f t="shared" si="1"/>
        <v>Mike Williams</v>
      </c>
      <c r="I18" s="14" t="str">
        <f t="shared" si="2"/>
        <v>Mike Williams</v>
      </c>
      <c r="J18" t="str">
        <f t="shared" si="3"/>
        <v>Mike Williams</v>
      </c>
      <c r="K18" t="str">
        <f t="shared" si="4"/>
        <v>M.WILLIAMS, LAC</v>
      </c>
      <c r="L18">
        <f t="shared" si="5"/>
        <v>22.1</v>
      </c>
      <c r="O18" s="36">
        <v>17</v>
      </c>
      <c r="P18" s="17" t="s">
        <v>247</v>
      </c>
      <c r="Q18" s="10" t="s">
        <v>25</v>
      </c>
      <c r="R18" s="8" t="s">
        <v>191</v>
      </c>
      <c r="S18" s="8">
        <v>2</v>
      </c>
      <c r="T18" s="11">
        <v>22.1</v>
      </c>
    </row>
    <row r="19" spans="1:20" ht="27.6">
      <c r="A19" s="37">
        <v>18</v>
      </c>
      <c r="B19" s="18" t="s">
        <v>428</v>
      </c>
      <c r="C19" s="12" t="s">
        <v>21</v>
      </c>
      <c r="D19" s="9" t="s">
        <v>191</v>
      </c>
      <c r="E19" s="9">
        <v>2</v>
      </c>
      <c r="F19" s="13">
        <v>21.9</v>
      </c>
      <c r="G19" s="15" t="str">
        <f t="shared" si="0"/>
        <v>CAR</v>
      </c>
      <c r="H19" s="14" t="str">
        <f t="shared" si="1"/>
        <v>DJ Moore</v>
      </c>
      <c r="I19" s="14" t="str">
        <f t="shared" si="2"/>
        <v>DJ Moore</v>
      </c>
      <c r="J19" t="str">
        <f t="shared" si="3"/>
        <v>DJ Moore</v>
      </c>
      <c r="K19" t="str">
        <f t="shared" si="4"/>
        <v>D.MOORE, CAR</v>
      </c>
      <c r="L19">
        <f t="shared" si="5"/>
        <v>21.9</v>
      </c>
      <c r="O19" s="37">
        <v>18</v>
      </c>
      <c r="P19" s="18" t="s">
        <v>428</v>
      </c>
      <c r="Q19" s="12" t="s">
        <v>21</v>
      </c>
      <c r="R19" s="9" t="s">
        <v>191</v>
      </c>
      <c r="S19" s="9">
        <v>2</v>
      </c>
      <c r="T19" s="13">
        <v>21.9</v>
      </c>
    </row>
    <row r="20" spans="1:20" ht="28.8">
      <c r="A20" s="36">
        <v>19</v>
      </c>
      <c r="B20" s="17" t="s">
        <v>349</v>
      </c>
      <c r="C20" s="10" t="s">
        <v>6</v>
      </c>
      <c r="D20" s="8" t="s">
        <v>191</v>
      </c>
      <c r="E20" s="8">
        <v>2</v>
      </c>
      <c r="F20" s="11">
        <v>21</v>
      </c>
      <c r="G20" s="15" t="str">
        <f t="shared" si="0"/>
        <v>SEA</v>
      </c>
      <c r="H20" s="14" t="str">
        <f t="shared" si="1"/>
        <v>Freddie Swain</v>
      </c>
      <c r="I20" s="14" t="str">
        <f t="shared" si="2"/>
        <v>Freddie Swain</v>
      </c>
      <c r="J20" t="str">
        <f t="shared" si="3"/>
        <v>Freddie Swain</v>
      </c>
      <c r="K20" t="str">
        <f t="shared" si="4"/>
        <v>F.SWAIN, SEA</v>
      </c>
      <c r="L20">
        <f t="shared" si="5"/>
        <v>21</v>
      </c>
      <c r="O20" s="36">
        <v>19</v>
      </c>
      <c r="P20" s="17" t="s">
        <v>349</v>
      </c>
      <c r="Q20" s="10" t="s">
        <v>6</v>
      </c>
      <c r="R20" s="8" t="s">
        <v>191</v>
      </c>
      <c r="S20" s="8">
        <v>2</v>
      </c>
      <c r="T20" s="11">
        <v>21</v>
      </c>
    </row>
    <row r="21" spans="1:20" ht="43.2">
      <c r="A21" s="37">
        <v>20</v>
      </c>
      <c r="B21" s="18" t="s">
        <v>320</v>
      </c>
      <c r="C21" s="12" t="s">
        <v>28</v>
      </c>
      <c r="D21" s="9" t="s">
        <v>192</v>
      </c>
      <c r="E21" s="9">
        <v>2</v>
      </c>
      <c r="F21" s="13">
        <v>20.6</v>
      </c>
      <c r="G21" s="15" t="str">
        <f t="shared" si="0"/>
        <v>DET</v>
      </c>
      <c r="H21" s="14" t="str">
        <f t="shared" si="1"/>
        <v>T.J. Hockenson</v>
      </c>
      <c r="I21" s="14" t="str">
        <f t="shared" si="2"/>
        <v>T.J. Hockenson</v>
      </c>
      <c r="J21" t="str">
        <f t="shared" si="3"/>
        <v>T.J. Hockenson</v>
      </c>
      <c r="K21" t="str">
        <f t="shared" si="4"/>
        <v>T.HOCKENSON, DET</v>
      </c>
      <c r="L21">
        <f t="shared" si="5"/>
        <v>20.6</v>
      </c>
      <c r="O21" s="37">
        <v>20</v>
      </c>
      <c r="P21" s="18" t="s">
        <v>320</v>
      </c>
      <c r="Q21" s="12" t="s">
        <v>28</v>
      </c>
      <c r="R21" s="9" t="s">
        <v>192</v>
      </c>
      <c r="S21" s="9">
        <v>2</v>
      </c>
      <c r="T21" s="13">
        <v>20.6</v>
      </c>
    </row>
    <row r="22" spans="1:20" ht="41.4">
      <c r="A22" s="36">
        <v>21</v>
      </c>
      <c r="B22" s="17" t="s">
        <v>268</v>
      </c>
      <c r="C22" s="10" t="s">
        <v>14</v>
      </c>
      <c r="D22" s="8" t="s">
        <v>190</v>
      </c>
      <c r="E22" s="8">
        <v>2</v>
      </c>
      <c r="F22" s="11">
        <v>20.3</v>
      </c>
      <c r="G22" s="15" t="str">
        <f t="shared" si="0"/>
        <v>WAS</v>
      </c>
      <c r="H22" s="14" t="str">
        <f t="shared" si="1"/>
        <v>J.D. McKissic</v>
      </c>
      <c r="I22" s="14" t="str">
        <f t="shared" si="2"/>
        <v>J.D. McKissic</v>
      </c>
      <c r="J22" t="str">
        <f t="shared" si="3"/>
        <v>J.D. McKissic</v>
      </c>
      <c r="K22" t="str">
        <f t="shared" si="4"/>
        <v>J.MCKISSIC, WAS</v>
      </c>
      <c r="L22">
        <f t="shared" si="5"/>
        <v>20.3</v>
      </c>
      <c r="O22" s="36">
        <v>21</v>
      </c>
      <c r="P22" s="17" t="s">
        <v>268</v>
      </c>
      <c r="Q22" s="10" t="s">
        <v>14</v>
      </c>
      <c r="R22" s="8" t="s">
        <v>190</v>
      </c>
      <c r="S22" s="8">
        <v>2</v>
      </c>
      <c r="T22" s="11">
        <v>20.3</v>
      </c>
    </row>
    <row r="23" spans="1:20" ht="43.2">
      <c r="A23" s="37">
        <v>21</v>
      </c>
      <c r="B23" s="18" t="s">
        <v>430</v>
      </c>
      <c r="C23" s="12" t="s">
        <v>5</v>
      </c>
      <c r="D23" s="9" t="s">
        <v>191</v>
      </c>
      <c r="E23" s="9">
        <v>2</v>
      </c>
      <c r="F23" s="13">
        <v>20.3</v>
      </c>
      <c r="G23" s="15" t="str">
        <f t="shared" si="0"/>
        <v>IND</v>
      </c>
      <c r="H23" s="14" t="str">
        <f t="shared" si="1"/>
        <v>Michael Pittman Jr.</v>
      </c>
      <c r="I23" s="14" t="str">
        <f t="shared" si="2"/>
        <v>Michael Pittman</v>
      </c>
      <c r="J23" t="str">
        <f t="shared" si="3"/>
        <v>Michael Pittman</v>
      </c>
      <c r="K23" t="str">
        <f t="shared" si="4"/>
        <v>M.PITTMAN, IND</v>
      </c>
      <c r="L23">
        <f t="shared" si="5"/>
        <v>20.3</v>
      </c>
      <c r="O23" s="37">
        <v>21</v>
      </c>
      <c r="P23" s="18" t="s">
        <v>430</v>
      </c>
      <c r="Q23" s="12" t="s">
        <v>5</v>
      </c>
      <c r="R23" s="9" t="s">
        <v>191</v>
      </c>
      <c r="S23" s="9">
        <v>2</v>
      </c>
      <c r="T23" s="13">
        <v>20.3</v>
      </c>
    </row>
    <row r="24" spans="1:20" ht="28.8">
      <c r="A24" s="36">
        <v>23</v>
      </c>
      <c r="B24" s="17" t="s">
        <v>561</v>
      </c>
      <c r="C24" s="10" t="s">
        <v>7</v>
      </c>
      <c r="D24" s="8" t="s">
        <v>191</v>
      </c>
      <c r="E24" s="8">
        <v>2</v>
      </c>
      <c r="F24" s="11">
        <v>20.100000000000001</v>
      </c>
      <c r="G24" s="15" t="str">
        <f t="shared" si="0"/>
        <v>MIN</v>
      </c>
      <c r="H24" s="14" t="str">
        <f t="shared" si="1"/>
        <v>K.J. Osborn</v>
      </c>
      <c r="I24" s="14" t="str">
        <f t="shared" si="2"/>
        <v>K.J. Osborn</v>
      </c>
      <c r="J24" t="str">
        <f t="shared" si="3"/>
        <v>K.J. Osborn</v>
      </c>
      <c r="K24" t="str">
        <f t="shared" si="4"/>
        <v>K.OSBORN, MIN</v>
      </c>
      <c r="L24">
        <f t="shared" si="5"/>
        <v>20.100000000000001</v>
      </c>
      <c r="O24" s="36">
        <v>23</v>
      </c>
      <c r="P24" s="17" t="s">
        <v>561</v>
      </c>
      <c r="Q24" s="10" t="s">
        <v>7</v>
      </c>
      <c r="R24" s="8" t="s">
        <v>191</v>
      </c>
      <c r="S24" s="8">
        <v>2</v>
      </c>
      <c r="T24" s="11">
        <v>20.100000000000001</v>
      </c>
    </row>
    <row r="25" spans="1:20" ht="41.4">
      <c r="A25" s="37">
        <v>23</v>
      </c>
      <c r="B25" s="18" t="s">
        <v>252</v>
      </c>
      <c r="C25" s="12" t="s">
        <v>24</v>
      </c>
      <c r="D25" s="9" t="s">
        <v>191</v>
      </c>
      <c r="E25" s="9">
        <v>2</v>
      </c>
      <c r="F25" s="13">
        <v>20.100000000000001</v>
      </c>
      <c r="G25" s="15" t="str">
        <f t="shared" si="0"/>
        <v>GB</v>
      </c>
      <c r="H25" s="14" t="str">
        <f t="shared" si="1"/>
        <v>Davante Adams</v>
      </c>
      <c r="I25" s="14" t="str">
        <f t="shared" si="2"/>
        <v>Davante Adams</v>
      </c>
      <c r="J25" t="str">
        <f t="shared" si="3"/>
        <v>Davante Adams</v>
      </c>
      <c r="K25" t="str">
        <f t="shared" si="4"/>
        <v>D.ADAMS, GB</v>
      </c>
      <c r="L25">
        <f t="shared" si="5"/>
        <v>20.100000000000001</v>
      </c>
      <c r="O25" s="37">
        <v>23</v>
      </c>
      <c r="P25" s="18" t="s">
        <v>252</v>
      </c>
      <c r="Q25" s="12" t="s">
        <v>24</v>
      </c>
      <c r="R25" s="9" t="s">
        <v>191</v>
      </c>
      <c r="S25" s="9">
        <v>2</v>
      </c>
      <c r="T25" s="13">
        <v>20.100000000000001</v>
      </c>
    </row>
    <row r="26" spans="1:20" ht="43.2">
      <c r="A26" s="36">
        <v>25</v>
      </c>
      <c r="B26" s="17" t="s">
        <v>318</v>
      </c>
      <c r="C26" s="10" t="s">
        <v>18</v>
      </c>
      <c r="D26" s="8" t="s">
        <v>192</v>
      </c>
      <c r="E26" s="8">
        <v>2</v>
      </c>
      <c r="F26" s="11">
        <v>19.899999999999999</v>
      </c>
      <c r="G26" s="15" t="str">
        <f t="shared" si="0"/>
        <v>TB</v>
      </c>
      <c r="H26" s="14" t="str">
        <f t="shared" si="1"/>
        <v>Rob Gronkowski</v>
      </c>
      <c r="I26" s="14" t="str">
        <f t="shared" si="2"/>
        <v>Rob Gronkowski</v>
      </c>
      <c r="J26" t="str">
        <f t="shared" si="3"/>
        <v>Rob Gronkowski</v>
      </c>
      <c r="K26" t="str">
        <f t="shared" si="4"/>
        <v>R.GRONKOWSKI, TB</v>
      </c>
      <c r="L26">
        <f t="shared" si="5"/>
        <v>19.899999999999999</v>
      </c>
      <c r="O26" s="36">
        <v>25</v>
      </c>
      <c r="P26" s="17" t="s">
        <v>318</v>
      </c>
      <c r="Q26" s="10" t="s">
        <v>18</v>
      </c>
      <c r="R26" s="8" t="s">
        <v>192</v>
      </c>
      <c r="S26" s="8">
        <v>2</v>
      </c>
      <c r="T26" s="11">
        <v>19.899999999999999</v>
      </c>
    </row>
    <row r="27" spans="1:20" ht="43.2">
      <c r="A27" s="37">
        <v>26</v>
      </c>
      <c r="B27" s="18" t="s">
        <v>4837</v>
      </c>
      <c r="C27" s="12" t="s">
        <v>15</v>
      </c>
      <c r="D27" s="9" t="s">
        <v>191</v>
      </c>
      <c r="E27" s="9">
        <v>2</v>
      </c>
      <c r="F27" s="13">
        <v>19.5</v>
      </c>
      <c r="G27" s="15" t="str">
        <f t="shared" si="0"/>
        <v>PIT</v>
      </c>
      <c r="H27" s="14" t="str">
        <f t="shared" si="1"/>
        <v>Diontae Johnson Q</v>
      </c>
      <c r="I27" s="14" t="str">
        <f t="shared" si="2"/>
        <v>Diontae Johnson Q</v>
      </c>
      <c r="J27" t="str">
        <f t="shared" si="3"/>
        <v>Diontae Johnson</v>
      </c>
      <c r="K27" t="str">
        <f t="shared" si="4"/>
        <v>D.JOHNSON, PIT</v>
      </c>
      <c r="L27">
        <f t="shared" si="5"/>
        <v>19.5</v>
      </c>
      <c r="O27" s="37">
        <v>26</v>
      </c>
      <c r="P27" s="18" t="s">
        <v>4837</v>
      </c>
      <c r="Q27" s="12" t="s">
        <v>15</v>
      </c>
      <c r="R27" s="9" t="s">
        <v>191</v>
      </c>
      <c r="S27" s="9">
        <v>2</v>
      </c>
      <c r="T27" s="13">
        <v>19.5</v>
      </c>
    </row>
    <row r="28" spans="1:20" ht="28.8">
      <c r="A28" s="36">
        <v>27</v>
      </c>
      <c r="B28" s="17" t="s">
        <v>217</v>
      </c>
      <c r="C28" s="10" t="s">
        <v>22</v>
      </c>
      <c r="D28" s="8" t="s">
        <v>191</v>
      </c>
      <c r="E28" s="8">
        <v>2</v>
      </c>
      <c r="F28" s="11">
        <v>19.3</v>
      </c>
      <c r="G28" s="15" t="str">
        <f t="shared" si="0"/>
        <v>ATL</v>
      </c>
      <c r="H28" s="14" t="str">
        <f t="shared" si="1"/>
        <v>Calvin Ridley</v>
      </c>
      <c r="I28" s="14" t="str">
        <f t="shared" si="2"/>
        <v>Calvin Ridley</v>
      </c>
      <c r="J28" t="str">
        <f t="shared" si="3"/>
        <v>Calvin Ridley</v>
      </c>
      <c r="K28" t="str">
        <f t="shared" si="4"/>
        <v>C.RIDLEY, ATL</v>
      </c>
      <c r="L28">
        <f t="shared" si="5"/>
        <v>19.3</v>
      </c>
      <c r="O28" s="36">
        <v>27</v>
      </c>
      <c r="P28" s="17" t="s">
        <v>217</v>
      </c>
      <c r="Q28" s="10" t="s">
        <v>22</v>
      </c>
      <c r="R28" s="8" t="s">
        <v>191</v>
      </c>
      <c r="S28" s="8">
        <v>2</v>
      </c>
      <c r="T28" s="11">
        <v>19.3</v>
      </c>
    </row>
    <row r="29" spans="1:20" ht="28.8">
      <c r="A29" s="37">
        <v>28</v>
      </c>
      <c r="B29" s="18" t="s">
        <v>570</v>
      </c>
      <c r="C29" s="12" t="s">
        <v>15</v>
      </c>
      <c r="D29" s="9" t="s">
        <v>190</v>
      </c>
      <c r="E29" s="9">
        <v>2</v>
      </c>
      <c r="F29" s="13">
        <v>19.100000000000001</v>
      </c>
      <c r="G29" s="15" t="str">
        <f t="shared" si="0"/>
        <v>PIT</v>
      </c>
      <c r="H29" s="14" t="str">
        <f t="shared" si="1"/>
        <v>Najee Harris</v>
      </c>
      <c r="I29" s="14" t="str">
        <f t="shared" si="2"/>
        <v>Najee Harris</v>
      </c>
      <c r="J29" t="str">
        <f t="shared" si="3"/>
        <v>Najee Harris</v>
      </c>
      <c r="K29" t="str">
        <f t="shared" si="4"/>
        <v>N.HARRIS, PIT</v>
      </c>
      <c r="L29">
        <f t="shared" si="5"/>
        <v>19.100000000000001</v>
      </c>
      <c r="O29" s="37">
        <v>28</v>
      </c>
      <c r="P29" s="18" t="s">
        <v>570</v>
      </c>
      <c r="Q29" s="12" t="s">
        <v>15</v>
      </c>
      <c r="R29" s="9" t="s">
        <v>190</v>
      </c>
      <c r="S29" s="9">
        <v>2</v>
      </c>
      <c r="T29" s="13">
        <v>19.100000000000001</v>
      </c>
    </row>
    <row r="30" spans="1:20" ht="28.8">
      <c r="A30" s="36">
        <v>29</v>
      </c>
      <c r="B30" s="17" t="s">
        <v>251</v>
      </c>
      <c r="C30" s="10" t="s">
        <v>30</v>
      </c>
      <c r="D30" s="8" t="s">
        <v>191</v>
      </c>
      <c r="E30" s="8">
        <v>2</v>
      </c>
      <c r="F30" s="11">
        <v>18.8</v>
      </c>
      <c r="G30" s="15" t="str">
        <f t="shared" si="0"/>
        <v>TEN</v>
      </c>
      <c r="H30" s="14" t="str">
        <f t="shared" si="1"/>
        <v>Julio Jones</v>
      </c>
      <c r="I30" s="14" t="str">
        <f t="shared" si="2"/>
        <v>Julio Jones</v>
      </c>
      <c r="J30" t="str">
        <f t="shared" si="3"/>
        <v>Julio Jones</v>
      </c>
      <c r="K30" t="str">
        <f t="shared" si="4"/>
        <v>J.JONES, TEN</v>
      </c>
      <c r="L30">
        <f t="shared" si="5"/>
        <v>18.8</v>
      </c>
      <c r="O30" s="36">
        <v>29</v>
      </c>
      <c r="P30" s="17" t="s">
        <v>251</v>
      </c>
      <c r="Q30" s="10" t="s">
        <v>30</v>
      </c>
      <c r="R30" s="8" t="s">
        <v>191</v>
      </c>
      <c r="S30" s="8">
        <v>2</v>
      </c>
      <c r="T30" s="11">
        <v>18.8</v>
      </c>
    </row>
    <row r="31" spans="1:20" ht="28.8">
      <c r="A31" s="37">
        <v>30</v>
      </c>
      <c r="B31" s="18" t="s">
        <v>290</v>
      </c>
      <c r="C31" s="12" t="s">
        <v>23</v>
      </c>
      <c r="D31" s="9" t="s">
        <v>190</v>
      </c>
      <c r="E31" s="9">
        <v>2</v>
      </c>
      <c r="F31" s="13">
        <v>18.5</v>
      </c>
      <c r="G31" s="15" t="str">
        <f t="shared" si="0"/>
        <v>NE</v>
      </c>
      <c r="H31" s="14" t="str">
        <f t="shared" si="1"/>
        <v>James White</v>
      </c>
      <c r="I31" s="14" t="str">
        <f t="shared" si="2"/>
        <v>James White</v>
      </c>
      <c r="J31" t="str">
        <f t="shared" si="3"/>
        <v>James White</v>
      </c>
      <c r="K31" t="str">
        <f t="shared" si="4"/>
        <v>J.WHITE, NE</v>
      </c>
      <c r="L31">
        <f t="shared" si="5"/>
        <v>18.5</v>
      </c>
      <c r="O31" s="37">
        <v>30</v>
      </c>
      <c r="P31" s="18" t="s">
        <v>290</v>
      </c>
      <c r="Q31" s="12" t="s">
        <v>23</v>
      </c>
      <c r="R31" s="9" t="s">
        <v>190</v>
      </c>
      <c r="S31" s="9">
        <v>2</v>
      </c>
      <c r="T31" s="13">
        <v>18.5</v>
      </c>
    </row>
    <row r="32" spans="1:20" ht="41.4">
      <c r="A32" s="36">
        <v>30</v>
      </c>
      <c r="B32" s="17" t="s">
        <v>241</v>
      </c>
      <c r="C32" s="10" t="s">
        <v>7</v>
      </c>
      <c r="D32" s="8" t="s">
        <v>191</v>
      </c>
      <c r="E32" s="8">
        <v>2</v>
      </c>
      <c r="F32" s="11">
        <v>18.5</v>
      </c>
      <c r="G32" s="15" t="str">
        <f t="shared" si="0"/>
        <v>MIN</v>
      </c>
      <c r="H32" s="14" t="str">
        <f t="shared" si="1"/>
        <v>Justin Jefferson</v>
      </c>
      <c r="I32" s="14" t="str">
        <f t="shared" si="2"/>
        <v>Justin Jefferson</v>
      </c>
      <c r="J32" t="str">
        <f t="shared" si="3"/>
        <v>Justin Jefferson</v>
      </c>
      <c r="K32" t="str">
        <f t="shared" si="4"/>
        <v>J.JEFFERSON, MIN</v>
      </c>
      <c r="L32">
        <f t="shared" si="5"/>
        <v>18.5</v>
      </c>
      <c r="O32" s="36">
        <v>30</v>
      </c>
      <c r="P32" s="17" t="s">
        <v>241</v>
      </c>
      <c r="Q32" s="10" t="s">
        <v>7</v>
      </c>
      <c r="R32" s="8" t="s">
        <v>191</v>
      </c>
      <c r="S32" s="8">
        <v>2</v>
      </c>
      <c r="T32" s="11">
        <v>18.5</v>
      </c>
    </row>
    <row r="33" spans="1:20" ht="28.8">
      <c r="A33" s="37">
        <v>32</v>
      </c>
      <c r="B33" s="18" t="s">
        <v>266</v>
      </c>
      <c r="C33" s="12" t="s">
        <v>2</v>
      </c>
      <c r="D33" s="9" t="s">
        <v>190</v>
      </c>
      <c r="E33" s="9">
        <v>2</v>
      </c>
      <c r="F33" s="13">
        <v>17.7</v>
      </c>
      <c r="G33" s="15" t="str">
        <f t="shared" si="0"/>
        <v>DAL</v>
      </c>
      <c r="H33" s="14" t="str">
        <f t="shared" si="1"/>
        <v>Ezekiel Elliott</v>
      </c>
      <c r="I33" s="14" t="str">
        <f t="shared" si="2"/>
        <v>Ezekiel Elliott</v>
      </c>
      <c r="J33" t="str">
        <f t="shared" si="3"/>
        <v>Ezekiel Elliott</v>
      </c>
      <c r="K33" t="str">
        <f t="shared" si="4"/>
        <v>E.ELLIOTT, DAL</v>
      </c>
      <c r="L33">
        <f t="shared" si="5"/>
        <v>17.7</v>
      </c>
      <c r="O33" s="37">
        <v>32</v>
      </c>
      <c r="P33" s="18" t="s">
        <v>266</v>
      </c>
      <c r="Q33" s="12" t="s">
        <v>2</v>
      </c>
      <c r="R33" s="9" t="s">
        <v>190</v>
      </c>
      <c r="S33" s="9">
        <v>2</v>
      </c>
      <c r="T33" s="13">
        <v>17.7</v>
      </c>
    </row>
    <row r="34" spans="1:20" ht="41.4">
      <c r="A34" s="36">
        <v>33</v>
      </c>
      <c r="B34" s="17" t="s">
        <v>383</v>
      </c>
      <c r="C34" s="10" t="s">
        <v>20</v>
      </c>
      <c r="D34" s="8" t="s">
        <v>191</v>
      </c>
      <c r="E34" s="8">
        <v>2</v>
      </c>
      <c r="F34" s="11">
        <v>17.5</v>
      </c>
      <c r="G34" s="15" t="str">
        <f t="shared" si="0"/>
        <v>JAX</v>
      </c>
      <c r="H34" s="14" t="str">
        <f t="shared" si="1"/>
        <v>Marvin Jones Jr.</v>
      </c>
      <c r="I34" s="14" t="str">
        <f t="shared" si="2"/>
        <v>Marvin Jones</v>
      </c>
      <c r="J34" t="str">
        <f t="shared" si="3"/>
        <v>Marvin Jones</v>
      </c>
      <c r="K34" t="str">
        <f t="shared" si="4"/>
        <v>M.JONES, JAX</v>
      </c>
      <c r="L34">
        <f t="shared" si="5"/>
        <v>17.5</v>
      </c>
      <c r="O34" s="36">
        <v>33</v>
      </c>
      <c r="P34" s="17" t="s">
        <v>383</v>
      </c>
      <c r="Q34" s="10" t="s">
        <v>20</v>
      </c>
      <c r="R34" s="8" t="s">
        <v>191</v>
      </c>
      <c r="S34" s="8">
        <v>2</v>
      </c>
      <c r="T34" s="11">
        <v>17.5</v>
      </c>
    </row>
    <row r="35" spans="1:20" ht="41.4">
      <c r="A35" s="37">
        <v>33</v>
      </c>
      <c r="B35" s="18" t="s">
        <v>342</v>
      </c>
      <c r="C35" s="12" t="s">
        <v>3</v>
      </c>
      <c r="D35" s="9" t="s">
        <v>191</v>
      </c>
      <c r="E35" s="9">
        <v>2</v>
      </c>
      <c r="F35" s="13">
        <v>17.5</v>
      </c>
      <c r="G35" s="15" t="str">
        <f t="shared" si="0"/>
        <v>NYG</v>
      </c>
      <c r="H35" s="14" t="str">
        <f t="shared" si="1"/>
        <v>Sterling Shepard</v>
      </c>
      <c r="I35" s="14" t="str">
        <f t="shared" si="2"/>
        <v>Sterling Shepard</v>
      </c>
      <c r="J35" t="str">
        <f t="shared" si="3"/>
        <v>Sterling Shepard</v>
      </c>
      <c r="K35" t="str">
        <f t="shared" si="4"/>
        <v>S.SHEPARD, NYG</v>
      </c>
      <c r="L35">
        <f t="shared" si="5"/>
        <v>17.5</v>
      </c>
      <c r="O35" s="37">
        <v>33</v>
      </c>
      <c r="P35" s="18" t="s">
        <v>342</v>
      </c>
      <c r="Q35" s="12" t="s">
        <v>3</v>
      </c>
      <c r="R35" s="9" t="s">
        <v>191</v>
      </c>
      <c r="S35" s="9">
        <v>2</v>
      </c>
      <c r="T35" s="13">
        <v>17.5</v>
      </c>
    </row>
    <row r="36" spans="1:20" ht="28.8">
      <c r="A36" s="36">
        <v>35</v>
      </c>
      <c r="B36" s="17" t="s">
        <v>223</v>
      </c>
      <c r="C36" s="10" t="s">
        <v>2</v>
      </c>
      <c r="D36" s="8" t="s">
        <v>191</v>
      </c>
      <c r="E36" s="8">
        <v>2</v>
      </c>
      <c r="F36" s="11">
        <v>17.399999999999999</v>
      </c>
      <c r="G36" s="15" t="str">
        <f t="shared" si="0"/>
        <v>DAL</v>
      </c>
      <c r="H36" s="14" t="str">
        <f t="shared" si="1"/>
        <v>CeeDee Lamb</v>
      </c>
      <c r="I36" s="14" t="str">
        <f t="shared" si="2"/>
        <v>CeeDee Lamb</v>
      </c>
      <c r="J36" t="str">
        <f>IFERROR(TRIM(IF(FIND(" ",I36,1+FIND(" ",I36))&gt;0,LEFT(I36,LEN(I36)-2))),I36)</f>
        <v>CeeDee Lamb</v>
      </c>
      <c r="K36" t="str">
        <f t="shared" si="4"/>
        <v>C.LAMB, DAL</v>
      </c>
      <c r="L36">
        <f t="shared" si="5"/>
        <v>17.399999999999999</v>
      </c>
      <c r="O36" s="36">
        <v>35</v>
      </c>
      <c r="P36" s="17" t="s">
        <v>223</v>
      </c>
      <c r="Q36" s="10" t="s">
        <v>2</v>
      </c>
      <c r="R36" s="8" t="s">
        <v>191</v>
      </c>
      <c r="S36" s="8">
        <v>2</v>
      </c>
      <c r="T36" s="11">
        <v>17.399999999999999</v>
      </c>
    </row>
    <row r="37" spans="1:20" ht="55.2">
      <c r="A37" s="37">
        <v>36</v>
      </c>
      <c r="B37" s="18" t="s">
        <v>4838</v>
      </c>
      <c r="C37" s="12" t="s">
        <v>362</v>
      </c>
      <c r="D37" s="9" t="s">
        <v>190</v>
      </c>
      <c r="E37" s="9">
        <v>2</v>
      </c>
      <c r="F37" s="13">
        <v>17.2</v>
      </c>
      <c r="G37" s="15" t="str">
        <f t="shared" si="0"/>
        <v>LA</v>
      </c>
      <c r="H37" s="14" t="str">
        <f t="shared" si="1"/>
        <v>Darrell Henderson Jr. Q</v>
      </c>
      <c r="I37" s="14" t="str">
        <f t="shared" si="2"/>
        <v>Darrell Henderson Q</v>
      </c>
      <c r="J37" t="str">
        <f t="shared" ref="J37:J100" si="6">IFERROR(TRIM(IF(FIND(" ",I37,1+FIND(" ",I37))&gt;0,LEFT(I37,LEN(I37)-2))),I37)</f>
        <v>Darrell Henderson</v>
      </c>
      <c r="K37" t="str">
        <f t="shared" si="4"/>
        <v>D.HENDERSON, LA</v>
      </c>
      <c r="L37">
        <f t="shared" si="5"/>
        <v>17.2</v>
      </c>
      <c r="O37" s="37">
        <v>36</v>
      </c>
      <c r="P37" s="18" t="s">
        <v>4838</v>
      </c>
      <c r="Q37" s="12" t="s">
        <v>362</v>
      </c>
      <c r="R37" s="9" t="s">
        <v>190</v>
      </c>
      <c r="S37" s="9">
        <v>2</v>
      </c>
      <c r="T37" s="13">
        <v>17.2</v>
      </c>
    </row>
    <row r="38" spans="1:20" ht="41.4">
      <c r="A38" s="36">
        <v>37</v>
      </c>
      <c r="B38" s="17" t="s">
        <v>278</v>
      </c>
      <c r="C38" s="10" t="s">
        <v>26</v>
      </c>
      <c r="D38" s="8" t="s">
        <v>190</v>
      </c>
      <c r="E38" s="8">
        <v>2</v>
      </c>
      <c r="F38" s="11">
        <v>17.100000000000001</v>
      </c>
      <c r="G38" s="15" t="str">
        <f t="shared" si="0"/>
        <v>BUF</v>
      </c>
      <c r="H38" s="14" t="str">
        <f t="shared" si="1"/>
        <v>Devin Singletary</v>
      </c>
      <c r="I38" s="14" t="str">
        <f t="shared" si="2"/>
        <v>Devin Singletary</v>
      </c>
      <c r="J38" t="str">
        <f t="shared" si="6"/>
        <v>Devin Singletary</v>
      </c>
      <c r="K38" t="str">
        <f t="shared" si="4"/>
        <v>D.SINGLETARY, BUF</v>
      </c>
      <c r="L38">
        <f t="shared" si="5"/>
        <v>17.100000000000001</v>
      </c>
      <c r="O38" s="36">
        <v>37</v>
      </c>
      <c r="P38" s="17" t="s">
        <v>278</v>
      </c>
      <c r="Q38" s="10" t="s">
        <v>26</v>
      </c>
      <c r="R38" s="8" t="s">
        <v>190</v>
      </c>
      <c r="S38" s="8">
        <v>2</v>
      </c>
      <c r="T38" s="11">
        <v>17.100000000000001</v>
      </c>
    </row>
    <row r="39" spans="1:20" ht="28.8">
      <c r="A39" s="37">
        <v>38</v>
      </c>
      <c r="B39" s="18" t="s">
        <v>304</v>
      </c>
      <c r="C39" s="12" t="s">
        <v>4</v>
      </c>
      <c r="D39" s="9" t="s">
        <v>190</v>
      </c>
      <c r="E39" s="9">
        <v>2</v>
      </c>
      <c r="F39" s="13">
        <v>16.8</v>
      </c>
      <c r="G39" s="15" t="str">
        <f t="shared" si="0"/>
        <v>CLE</v>
      </c>
      <c r="H39" s="14" t="str">
        <f t="shared" si="1"/>
        <v>Nick Chubb</v>
      </c>
      <c r="I39" s="14" t="str">
        <f t="shared" si="2"/>
        <v>Nick Chubb</v>
      </c>
      <c r="J39" t="str">
        <f t="shared" si="6"/>
        <v>Nick Chubb</v>
      </c>
      <c r="K39" t="str">
        <f t="shared" si="4"/>
        <v>N.CHUBB, CLE</v>
      </c>
      <c r="L39">
        <f t="shared" si="5"/>
        <v>16.8</v>
      </c>
      <c r="O39" s="37">
        <v>38</v>
      </c>
      <c r="P39" s="18" t="s">
        <v>304</v>
      </c>
      <c r="Q39" s="12" t="s">
        <v>4</v>
      </c>
      <c r="R39" s="9" t="s">
        <v>190</v>
      </c>
      <c r="S39" s="9">
        <v>2</v>
      </c>
      <c r="T39" s="13">
        <v>16.8</v>
      </c>
    </row>
    <row r="40" spans="1:20" ht="28.8">
      <c r="A40" s="36">
        <v>38</v>
      </c>
      <c r="B40" s="17" t="s">
        <v>283</v>
      </c>
      <c r="C40" s="10" t="s">
        <v>7</v>
      </c>
      <c r="D40" s="8" t="s">
        <v>190</v>
      </c>
      <c r="E40" s="8">
        <v>2</v>
      </c>
      <c r="F40" s="11">
        <v>16.8</v>
      </c>
      <c r="G40" s="15" t="str">
        <f t="shared" si="0"/>
        <v>MIN</v>
      </c>
      <c r="H40" s="14" t="str">
        <f t="shared" si="1"/>
        <v>Dalvin Cook</v>
      </c>
      <c r="I40" s="14" t="str">
        <f t="shared" si="2"/>
        <v>Dalvin Cook</v>
      </c>
      <c r="J40" t="str">
        <f t="shared" si="6"/>
        <v>Dalvin Cook</v>
      </c>
      <c r="K40" t="str">
        <f t="shared" si="4"/>
        <v>D.COOK, MIN</v>
      </c>
      <c r="L40">
        <f t="shared" si="5"/>
        <v>16.8</v>
      </c>
      <c r="O40" s="36">
        <v>38</v>
      </c>
      <c r="P40" s="17" t="s">
        <v>283</v>
      </c>
      <c r="Q40" s="10" t="s">
        <v>7</v>
      </c>
      <c r="R40" s="8" t="s">
        <v>190</v>
      </c>
      <c r="S40" s="8">
        <v>2</v>
      </c>
      <c r="T40" s="11">
        <v>16.8</v>
      </c>
    </row>
    <row r="41" spans="1:20" ht="55.2">
      <c r="A41" s="37">
        <v>40</v>
      </c>
      <c r="B41" s="18" t="s">
        <v>244</v>
      </c>
      <c r="C41" s="12" t="s">
        <v>15</v>
      </c>
      <c r="D41" s="9" t="s">
        <v>191</v>
      </c>
      <c r="E41" s="9">
        <v>2</v>
      </c>
      <c r="F41" s="13">
        <v>16.399999999999999</v>
      </c>
      <c r="G41" s="15" t="str">
        <f t="shared" si="0"/>
        <v>PIT</v>
      </c>
      <c r="H41" s="14" t="str">
        <f t="shared" si="1"/>
        <v>JuJu Smith-Schuster</v>
      </c>
      <c r="I41" s="14" t="str">
        <f t="shared" si="2"/>
        <v>JuJu Smith-Schuster</v>
      </c>
      <c r="J41" t="str">
        <f t="shared" si="6"/>
        <v>JuJu Smith-Schuster</v>
      </c>
      <c r="K41" t="str">
        <f t="shared" si="4"/>
        <v>J.SMITH-SCHUSTER, PIT</v>
      </c>
      <c r="L41">
        <f t="shared" si="5"/>
        <v>16.399999999999999</v>
      </c>
      <c r="O41" s="37">
        <v>40</v>
      </c>
      <c r="P41" s="18" t="s">
        <v>244</v>
      </c>
      <c r="Q41" s="12" t="s">
        <v>15</v>
      </c>
      <c r="R41" s="9" t="s">
        <v>191</v>
      </c>
      <c r="S41" s="9">
        <v>2</v>
      </c>
      <c r="T41" s="13">
        <v>16.399999999999999</v>
      </c>
    </row>
    <row r="42" spans="1:20" ht="41.4">
      <c r="A42" s="36">
        <v>40</v>
      </c>
      <c r="B42" s="17" t="s">
        <v>4842</v>
      </c>
      <c r="C42" s="10" t="s">
        <v>13</v>
      </c>
      <c r="D42" s="8" t="s">
        <v>192</v>
      </c>
      <c r="E42" s="8">
        <v>2</v>
      </c>
      <c r="F42" s="11">
        <v>16.399999999999999</v>
      </c>
      <c r="G42" s="15" t="str">
        <f t="shared" si="0"/>
        <v>ARI</v>
      </c>
      <c r="H42" s="14" t="str">
        <f t="shared" si="1"/>
        <v>Maxx Williams</v>
      </c>
      <c r="I42" s="14" t="str">
        <f t="shared" si="2"/>
        <v>Maxx Williams</v>
      </c>
      <c r="J42" t="str">
        <f t="shared" si="6"/>
        <v>Maxx Williams</v>
      </c>
      <c r="K42" t="str">
        <f t="shared" si="4"/>
        <v>M.WILLIAMS, ARI</v>
      </c>
      <c r="L42">
        <f t="shared" si="5"/>
        <v>16.399999999999999</v>
      </c>
      <c r="O42" s="36">
        <v>40</v>
      </c>
      <c r="P42" s="17" t="s">
        <v>4842</v>
      </c>
      <c r="Q42" s="10" t="s">
        <v>13</v>
      </c>
      <c r="R42" s="8" t="s">
        <v>192</v>
      </c>
      <c r="S42" s="8">
        <v>2</v>
      </c>
      <c r="T42" s="11">
        <v>16.399999999999999</v>
      </c>
    </row>
    <row r="43" spans="1:20" ht="28.8">
      <c r="A43" s="37">
        <v>42</v>
      </c>
      <c r="B43" s="18" t="s">
        <v>262</v>
      </c>
      <c r="C43" s="12" t="s">
        <v>28</v>
      </c>
      <c r="D43" s="9" t="s">
        <v>191</v>
      </c>
      <c r="E43" s="9">
        <v>2</v>
      </c>
      <c r="F43" s="13">
        <v>16.3</v>
      </c>
      <c r="G43" s="15" t="str">
        <f t="shared" si="0"/>
        <v>DET</v>
      </c>
      <c r="H43" s="14" t="str">
        <f t="shared" si="1"/>
        <v>Quintez Cephus</v>
      </c>
      <c r="I43" s="14" t="str">
        <f t="shared" si="2"/>
        <v>Quintez Cephus</v>
      </c>
      <c r="J43" t="str">
        <f t="shared" si="6"/>
        <v>Quintez Cephus</v>
      </c>
      <c r="K43" t="str">
        <f t="shared" si="4"/>
        <v>Q.CEPHUS, DET</v>
      </c>
      <c r="L43">
        <f t="shared" si="5"/>
        <v>16.3</v>
      </c>
      <c r="O43" s="37">
        <v>42</v>
      </c>
      <c r="P43" s="18" t="s">
        <v>262</v>
      </c>
      <c r="Q43" s="12" t="s">
        <v>28</v>
      </c>
      <c r="R43" s="9" t="s">
        <v>191</v>
      </c>
      <c r="S43" s="9">
        <v>2</v>
      </c>
      <c r="T43" s="13">
        <v>16.3</v>
      </c>
    </row>
    <row r="44" spans="1:20" ht="28.8">
      <c r="A44" s="36">
        <v>43</v>
      </c>
      <c r="B44" s="17" t="s">
        <v>261</v>
      </c>
      <c r="C44" s="10" t="s">
        <v>18</v>
      </c>
      <c r="D44" s="8" t="s">
        <v>191</v>
      </c>
      <c r="E44" s="8">
        <v>2</v>
      </c>
      <c r="F44" s="11">
        <v>16.2</v>
      </c>
      <c r="G44" s="15" t="str">
        <f t="shared" si="0"/>
        <v>TB</v>
      </c>
      <c r="H44" s="14" t="str">
        <f t="shared" si="1"/>
        <v>Chris Godwin</v>
      </c>
      <c r="I44" s="14" t="str">
        <f t="shared" si="2"/>
        <v>Chris Godwin</v>
      </c>
      <c r="J44" t="str">
        <f t="shared" si="6"/>
        <v>Chris Godwin</v>
      </c>
      <c r="K44" t="str">
        <f t="shared" si="4"/>
        <v>C.GODWIN, TB</v>
      </c>
      <c r="L44">
        <f t="shared" si="5"/>
        <v>16.2</v>
      </c>
      <c r="O44" s="36">
        <v>43</v>
      </c>
      <c r="P44" s="17" t="s">
        <v>261</v>
      </c>
      <c r="Q44" s="10" t="s">
        <v>18</v>
      </c>
      <c r="R44" s="8" t="s">
        <v>191</v>
      </c>
      <c r="S44" s="8">
        <v>2</v>
      </c>
      <c r="T44" s="11">
        <v>16.2</v>
      </c>
    </row>
    <row r="45" spans="1:20" ht="28.8">
      <c r="A45" s="37">
        <v>44</v>
      </c>
      <c r="B45" s="18" t="s">
        <v>341</v>
      </c>
      <c r="C45" s="12" t="s">
        <v>11</v>
      </c>
      <c r="D45" s="9" t="s">
        <v>191</v>
      </c>
      <c r="E45" s="9">
        <v>2</v>
      </c>
      <c r="F45" s="13">
        <v>16.100000000000001</v>
      </c>
      <c r="G45" s="15" t="str">
        <f t="shared" si="0"/>
        <v>SF</v>
      </c>
      <c r="H45" s="14" t="str">
        <f t="shared" si="1"/>
        <v>Deebo Samuel</v>
      </c>
      <c r="I45" s="14" t="str">
        <f t="shared" si="2"/>
        <v>Deebo Samuel</v>
      </c>
      <c r="J45" t="str">
        <f t="shared" si="6"/>
        <v>Deebo Samuel</v>
      </c>
      <c r="K45" t="str">
        <f t="shared" si="4"/>
        <v>D.SAMUEL, SF</v>
      </c>
      <c r="L45">
        <f t="shared" si="5"/>
        <v>16.100000000000001</v>
      </c>
      <c r="O45" s="37">
        <v>44</v>
      </c>
      <c r="P45" s="18" t="s">
        <v>341</v>
      </c>
      <c r="Q45" s="12" t="s">
        <v>11</v>
      </c>
      <c r="R45" s="9" t="s">
        <v>191</v>
      </c>
      <c r="S45" s="9">
        <v>2</v>
      </c>
      <c r="T45" s="13">
        <v>16.100000000000001</v>
      </c>
    </row>
    <row r="46" spans="1:20" ht="28.8">
      <c r="A46" s="36">
        <v>45</v>
      </c>
      <c r="B46" s="17" t="s">
        <v>230</v>
      </c>
      <c r="C46" s="10" t="s">
        <v>26</v>
      </c>
      <c r="D46" s="8" t="s">
        <v>191</v>
      </c>
      <c r="E46" s="8">
        <v>2</v>
      </c>
      <c r="F46" s="11">
        <v>16</v>
      </c>
      <c r="G46" s="15" t="str">
        <f t="shared" si="0"/>
        <v>BUF</v>
      </c>
      <c r="H46" s="14" t="str">
        <f t="shared" si="1"/>
        <v>Stefon Diggs</v>
      </c>
      <c r="I46" s="14" t="str">
        <f t="shared" si="2"/>
        <v>Stefon Diggs</v>
      </c>
      <c r="J46" t="str">
        <f t="shared" si="6"/>
        <v>Stefon Diggs</v>
      </c>
      <c r="K46" t="str">
        <f t="shared" si="4"/>
        <v>S.DIGGS, BUF</v>
      </c>
      <c r="L46">
        <f t="shared" si="5"/>
        <v>16</v>
      </c>
      <c r="O46" s="36">
        <v>45</v>
      </c>
      <c r="P46" s="17" t="s">
        <v>230</v>
      </c>
      <c r="Q46" s="10" t="s">
        <v>26</v>
      </c>
      <c r="R46" s="8" t="s">
        <v>191</v>
      </c>
      <c r="S46" s="8">
        <v>2</v>
      </c>
      <c r="T46" s="11">
        <v>16</v>
      </c>
    </row>
    <row r="47" spans="1:20" ht="28.8">
      <c r="A47" s="37">
        <v>45</v>
      </c>
      <c r="B47" s="18" t="s">
        <v>236</v>
      </c>
      <c r="C47" s="12" t="s">
        <v>1</v>
      </c>
      <c r="D47" s="9" t="s">
        <v>191</v>
      </c>
      <c r="E47" s="9">
        <v>2</v>
      </c>
      <c r="F47" s="13">
        <v>16</v>
      </c>
      <c r="G47" s="15" t="str">
        <f t="shared" si="0"/>
        <v>CIN</v>
      </c>
      <c r="H47" s="14" t="str">
        <f t="shared" si="1"/>
        <v>Tee Higgins</v>
      </c>
      <c r="I47" s="14" t="str">
        <f t="shared" si="2"/>
        <v>Tee Higgins</v>
      </c>
      <c r="J47" t="str">
        <f t="shared" si="6"/>
        <v>Tee Higgins</v>
      </c>
      <c r="K47" t="str">
        <f t="shared" si="4"/>
        <v>T.HIGGINS, CIN</v>
      </c>
      <c r="L47">
        <f t="shared" si="5"/>
        <v>16</v>
      </c>
      <c r="O47" s="37">
        <v>45</v>
      </c>
      <c r="P47" s="18" t="s">
        <v>236</v>
      </c>
      <c r="Q47" s="12" t="s">
        <v>1</v>
      </c>
      <c r="R47" s="9" t="s">
        <v>191</v>
      </c>
      <c r="S47" s="9">
        <v>2</v>
      </c>
      <c r="T47" s="13">
        <v>16</v>
      </c>
    </row>
    <row r="48" spans="1:20" ht="28.8">
      <c r="A48" s="36">
        <v>47</v>
      </c>
      <c r="B48" s="17" t="s">
        <v>220</v>
      </c>
      <c r="C48" s="10" t="s">
        <v>7</v>
      </c>
      <c r="D48" s="8" t="s">
        <v>191</v>
      </c>
      <c r="E48" s="8">
        <v>2</v>
      </c>
      <c r="F48" s="11">
        <v>15.9</v>
      </c>
      <c r="G48" s="15" t="str">
        <f t="shared" si="0"/>
        <v>MIN</v>
      </c>
      <c r="H48" s="14" t="str">
        <f t="shared" si="1"/>
        <v>Adam Thielen</v>
      </c>
      <c r="I48" s="14" t="str">
        <f t="shared" si="2"/>
        <v>Adam Thielen</v>
      </c>
      <c r="J48" t="str">
        <f t="shared" si="6"/>
        <v>Adam Thielen</v>
      </c>
      <c r="K48" t="str">
        <f t="shared" si="4"/>
        <v>A.THIELEN, MIN</v>
      </c>
      <c r="L48">
        <f t="shared" si="5"/>
        <v>15.9</v>
      </c>
      <c r="O48" s="36">
        <v>47</v>
      </c>
      <c r="P48" s="17" t="s">
        <v>220</v>
      </c>
      <c r="Q48" s="10" t="s">
        <v>7</v>
      </c>
      <c r="R48" s="8" t="s">
        <v>191</v>
      </c>
      <c r="S48" s="8">
        <v>2</v>
      </c>
      <c r="T48" s="11">
        <v>15.9</v>
      </c>
    </row>
    <row r="49" spans="1:20" ht="28.8">
      <c r="A49" s="37">
        <v>48</v>
      </c>
      <c r="B49" s="18" t="s">
        <v>4844</v>
      </c>
      <c r="C49" s="12" t="s">
        <v>26</v>
      </c>
      <c r="D49" s="9" t="s">
        <v>190</v>
      </c>
      <c r="E49" s="9">
        <v>2</v>
      </c>
      <c r="F49" s="13">
        <v>15.4</v>
      </c>
      <c r="G49" s="15" t="str">
        <f t="shared" si="0"/>
        <v>BUF</v>
      </c>
      <c r="H49" s="14" t="str">
        <f t="shared" si="1"/>
        <v>Zack Moss</v>
      </c>
      <c r="I49" s="14" t="str">
        <f t="shared" si="2"/>
        <v>Zack Moss</v>
      </c>
      <c r="J49" t="str">
        <f t="shared" si="6"/>
        <v>Zack Moss</v>
      </c>
      <c r="K49" t="str">
        <f t="shared" si="4"/>
        <v>Z.MOSS, BUF</v>
      </c>
      <c r="L49">
        <f t="shared" si="5"/>
        <v>15.4</v>
      </c>
      <c r="O49" s="37">
        <v>48</v>
      </c>
      <c r="P49" s="18" t="s">
        <v>4844</v>
      </c>
      <c r="Q49" s="12" t="s">
        <v>26</v>
      </c>
      <c r="R49" s="9" t="s">
        <v>190</v>
      </c>
      <c r="S49" s="9">
        <v>2</v>
      </c>
      <c r="T49" s="13">
        <v>15.4</v>
      </c>
    </row>
    <row r="50" spans="1:20" ht="41.4">
      <c r="A50" s="36">
        <v>48</v>
      </c>
      <c r="B50" s="17" t="s">
        <v>215</v>
      </c>
      <c r="C50" s="10" t="s">
        <v>13</v>
      </c>
      <c r="D50" s="8" t="s">
        <v>191</v>
      </c>
      <c r="E50" s="8">
        <v>2</v>
      </c>
      <c r="F50" s="11">
        <v>15.4</v>
      </c>
      <c r="G50" s="15" t="str">
        <f t="shared" si="0"/>
        <v>ARI</v>
      </c>
      <c r="H50" s="14" t="str">
        <f t="shared" si="1"/>
        <v>DeAndre Hopkins</v>
      </c>
      <c r="I50" s="14" t="str">
        <f t="shared" si="2"/>
        <v>DeAndre Hopkins</v>
      </c>
      <c r="J50" t="str">
        <f t="shared" si="6"/>
        <v>DeAndre Hopkins</v>
      </c>
      <c r="K50" t="str">
        <f t="shared" si="4"/>
        <v>D.HOPKINS, ARI</v>
      </c>
      <c r="L50">
        <f t="shared" si="5"/>
        <v>15.4</v>
      </c>
      <c r="O50" s="36">
        <v>48</v>
      </c>
      <c r="P50" s="17" t="s">
        <v>215</v>
      </c>
      <c r="Q50" s="10" t="s">
        <v>13</v>
      </c>
      <c r="R50" s="8" t="s">
        <v>191</v>
      </c>
      <c r="S50" s="8">
        <v>2</v>
      </c>
      <c r="T50" s="11">
        <v>15.4</v>
      </c>
    </row>
    <row r="51" spans="1:20" ht="28.8">
      <c r="A51" s="37">
        <v>50</v>
      </c>
      <c r="B51" s="18" t="s">
        <v>271</v>
      </c>
      <c r="C51" s="12" t="s">
        <v>6</v>
      </c>
      <c r="D51" s="9" t="s">
        <v>190</v>
      </c>
      <c r="E51" s="9">
        <v>2</v>
      </c>
      <c r="F51" s="13">
        <v>15.1</v>
      </c>
      <c r="G51" s="15" t="str">
        <f t="shared" si="0"/>
        <v>SEA</v>
      </c>
      <c r="H51" s="14" t="str">
        <f t="shared" si="1"/>
        <v>Chris Carson</v>
      </c>
      <c r="I51" s="14" t="str">
        <f t="shared" si="2"/>
        <v>Chris Carson</v>
      </c>
      <c r="J51" t="str">
        <f t="shared" si="6"/>
        <v>Chris Carson</v>
      </c>
      <c r="K51" t="str">
        <f t="shared" si="4"/>
        <v>C.CARSON, SEA</v>
      </c>
      <c r="L51">
        <f t="shared" si="5"/>
        <v>15.1</v>
      </c>
      <c r="O51" s="37">
        <v>50</v>
      </c>
      <c r="P51" s="18" t="s">
        <v>271</v>
      </c>
      <c r="Q51" s="12" t="s">
        <v>6</v>
      </c>
      <c r="R51" s="9" t="s">
        <v>190</v>
      </c>
      <c r="S51" s="9">
        <v>2</v>
      </c>
      <c r="T51" s="13">
        <v>15.1</v>
      </c>
    </row>
    <row r="52" spans="1:20" ht="28.8">
      <c r="A52" s="36">
        <v>51</v>
      </c>
      <c r="B52" s="17" t="s">
        <v>216</v>
      </c>
      <c r="C52" s="10" t="s">
        <v>25</v>
      </c>
      <c r="D52" s="8" t="s">
        <v>191</v>
      </c>
      <c r="E52" s="8">
        <v>2</v>
      </c>
      <c r="F52" s="11">
        <v>14.8</v>
      </c>
      <c r="G52" s="15" t="str">
        <f t="shared" si="0"/>
        <v>LAC</v>
      </c>
      <c r="H52" s="14" t="str">
        <f t="shared" si="1"/>
        <v>Keenan Allen</v>
      </c>
      <c r="I52" s="14" t="str">
        <f t="shared" si="2"/>
        <v>Keenan Allen</v>
      </c>
      <c r="J52" t="str">
        <f t="shared" si="6"/>
        <v>Keenan Allen</v>
      </c>
      <c r="K52" t="str">
        <f t="shared" si="4"/>
        <v>K.ALLEN, LAC</v>
      </c>
      <c r="L52">
        <f t="shared" si="5"/>
        <v>14.8</v>
      </c>
      <c r="O52" s="36">
        <v>51</v>
      </c>
      <c r="P52" s="17" t="s">
        <v>216</v>
      </c>
      <c r="Q52" s="10" t="s">
        <v>25</v>
      </c>
      <c r="R52" s="8" t="s">
        <v>191</v>
      </c>
      <c r="S52" s="8">
        <v>2</v>
      </c>
      <c r="T52" s="11">
        <v>14.8</v>
      </c>
    </row>
    <row r="53" spans="1:20" ht="28.8">
      <c r="A53" s="37">
        <v>51</v>
      </c>
      <c r="B53" s="18" t="s">
        <v>248</v>
      </c>
      <c r="C53" s="12" t="s">
        <v>5</v>
      </c>
      <c r="D53" s="9" t="s">
        <v>191</v>
      </c>
      <c r="E53" s="9">
        <v>2</v>
      </c>
      <c r="F53" s="13">
        <v>14.8</v>
      </c>
      <c r="G53" s="15" t="str">
        <f t="shared" si="0"/>
        <v>IND</v>
      </c>
      <c r="H53" s="14" t="str">
        <f t="shared" si="1"/>
        <v>Zach Pascal</v>
      </c>
      <c r="I53" s="14" t="str">
        <f t="shared" si="2"/>
        <v>Zach Pascal</v>
      </c>
      <c r="J53" t="str">
        <f t="shared" si="6"/>
        <v>Zach Pascal</v>
      </c>
      <c r="K53" t="str">
        <f t="shared" si="4"/>
        <v>Z.PASCAL, IND</v>
      </c>
      <c r="L53">
        <f t="shared" si="5"/>
        <v>14.8</v>
      </c>
      <c r="O53" s="37">
        <v>51</v>
      </c>
      <c r="P53" s="18" t="s">
        <v>248</v>
      </c>
      <c r="Q53" s="12" t="s">
        <v>5</v>
      </c>
      <c r="R53" s="9" t="s">
        <v>191</v>
      </c>
      <c r="S53" s="9">
        <v>2</v>
      </c>
      <c r="T53" s="13">
        <v>14.8</v>
      </c>
    </row>
    <row r="54" spans="1:20" ht="28.8">
      <c r="A54" s="36">
        <v>53</v>
      </c>
      <c r="B54" s="17" t="s">
        <v>222</v>
      </c>
      <c r="C54" s="10" t="s">
        <v>3</v>
      </c>
      <c r="D54" s="8" t="s">
        <v>191</v>
      </c>
      <c r="E54" s="8">
        <v>2</v>
      </c>
      <c r="F54" s="11">
        <v>14.4</v>
      </c>
      <c r="G54" s="15" t="str">
        <f t="shared" si="0"/>
        <v>NYG</v>
      </c>
      <c r="H54" s="14" t="str">
        <f t="shared" si="1"/>
        <v>Darius Slayton</v>
      </c>
      <c r="I54" s="14" t="str">
        <f t="shared" si="2"/>
        <v>Darius Slayton</v>
      </c>
      <c r="J54" t="str">
        <f t="shared" si="6"/>
        <v>Darius Slayton</v>
      </c>
      <c r="K54" t="str">
        <f t="shared" si="4"/>
        <v>D.SLAYTON, NYG</v>
      </c>
      <c r="L54">
        <f t="shared" si="5"/>
        <v>14.4</v>
      </c>
      <c r="O54" s="36">
        <v>53</v>
      </c>
      <c r="P54" s="17" t="s">
        <v>222</v>
      </c>
      <c r="Q54" s="10" t="s">
        <v>3</v>
      </c>
      <c r="R54" s="8" t="s">
        <v>191</v>
      </c>
      <c r="S54" s="8">
        <v>2</v>
      </c>
      <c r="T54" s="11">
        <v>14.4</v>
      </c>
    </row>
    <row r="55" spans="1:20" ht="28.8">
      <c r="A55" s="37">
        <v>54</v>
      </c>
      <c r="B55" s="18" t="s">
        <v>356</v>
      </c>
      <c r="C55" s="12" t="s">
        <v>9</v>
      </c>
      <c r="D55" s="9" t="s">
        <v>191</v>
      </c>
      <c r="E55" s="9">
        <v>2</v>
      </c>
      <c r="F55" s="13">
        <v>14.3</v>
      </c>
      <c r="G55" s="15" t="str">
        <f t="shared" si="0"/>
        <v>KC</v>
      </c>
      <c r="H55" s="14" t="str">
        <f t="shared" si="1"/>
        <v>Byron Pringle</v>
      </c>
      <c r="I55" s="14" t="str">
        <f t="shared" si="2"/>
        <v>Byron Pringle</v>
      </c>
      <c r="J55" t="str">
        <f t="shared" si="6"/>
        <v>Byron Pringle</v>
      </c>
      <c r="K55" t="str">
        <f t="shared" si="4"/>
        <v>B.PRINGLE, KC</v>
      </c>
      <c r="L55">
        <f t="shared" si="5"/>
        <v>14.3</v>
      </c>
      <c r="O55" s="37">
        <v>54</v>
      </c>
      <c r="P55" s="18" t="s">
        <v>356</v>
      </c>
      <c r="Q55" s="12" t="s">
        <v>9</v>
      </c>
      <c r="R55" s="9" t="s">
        <v>191</v>
      </c>
      <c r="S55" s="9">
        <v>2</v>
      </c>
      <c r="T55" s="13">
        <v>14.3</v>
      </c>
    </row>
    <row r="56" spans="1:20" ht="28.8">
      <c r="A56" s="36">
        <v>54</v>
      </c>
      <c r="B56" s="17" t="s">
        <v>221</v>
      </c>
      <c r="C56" s="10" t="s">
        <v>1</v>
      </c>
      <c r="D56" s="8" t="s">
        <v>191</v>
      </c>
      <c r="E56" s="8">
        <v>2</v>
      </c>
      <c r="F56" s="11">
        <v>14.3</v>
      </c>
      <c r="G56" s="15" t="str">
        <f t="shared" si="0"/>
        <v>CIN</v>
      </c>
      <c r="H56" s="14" t="str">
        <f t="shared" si="1"/>
        <v>Tyler Boyd</v>
      </c>
      <c r="I56" s="14" t="str">
        <f t="shared" si="2"/>
        <v>Tyler Boyd</v>
      </c>
      <c r="J56" t="str">
        <f t="shared" si="6"/>
        <v>Tyler Boyd</v>
      </c>
      <c r="K56" t="str">
        <f t="shared" si="4"/>
        <v>T.BOYD, CIN</v>
      </c>
      <c r="L56">
        <f t="shared" si="5"/>
        <v>14.3</v>
      </c>
      <c r="O56" s="36">
        <v>54</v>
      </c>
      <c r="P56" s="17" t="s">
        <v>221</v>
      </c>
      <c r="Q56" s="10" t="s">
        <v>1</v>
      </c>
      <c r="R56" s="8" t="s">
        <v>191</v>
      </c>
      <c r="S56" s="8">
        <v>2</v>
      </c>
      <c r="T56" s="11">
        <v>14.3</v>
      </c>
    </row>
    <row r="57" spans="1:20" ht="28.8">
      <c r="A57" s="37">
        <v>54</v>
      </c>
      <c r="B57" s="18" t="s">
        <v>257</v>
      </c>
      <c r="C57" s="12" t="s">
        <v>12</v>
      </c>
      <c r="D57" s="9" t="s">
        <v>191</v>
      </c>
      <c r="E57" s="9">
        <v>2</v>
      </c>
      <c r="F57" s="13">
        <v>14.3</v>
      </c>
      <c r="G57" s="15" t="str">
        <f t="shared" si="0"/>
        <v>NYJ</v>
      </c>
      <c r="H57" s="14" t="str">
        <f t="shared" si="1"/>
        <v>Braxton Berrios</v>
      </c>
      <c r="I57" s="14" t="str">
        <f t="shared" si="2"/>
        <v>Braxton Berrios</v>
      </c>
      <c r="J57" t="str">
        <f t="shared" si="6"/>
        <v>Braxton Berrios</v>
      </c>
      <c r="K57" t="str">
        <f t="shared" si="4"/>
        <v>B.BERRIOS, NYJ</v>
      </c>
      <c r="L57">
        <f t="shared" si="5"/>
        <v>14.3</v>
      </c>
      <c r="O57" s="37">
        <v>54</v>
      </c>
      <c r="P57" s="18" t="s">
        <v>257</v>
      </c>
      <c r="Q57" s="12" t="s">
        <v>12</v>
      </c>
      <c r="R57" s="9" t="s">
        <v>191</v>
      </c>
      <c r="S57" s="9">
        <v>2</v>
      </c>
      <c r="T57" s="13">
        <v>14.3</v>
      </c>
    </row>
    <row r="58" spans="1:20" ht="28.8">
      <c r="A58" s="36">
        <v>57</v>
      </c>
      <c r="B58" s="17" t="s">
        <v>324</v>
      </c>
      <c r="C58" s="10" t="s">
        <v>24</v>
      </c>
      <c r="D58" s="8" t="s">
        <v>192</v>
      </c>
      <c r="E58" s="8">
        <v>2</v>
      </c>
      <c r="F58" s="11">
        <v>14.2</v>
      </c>
      <c r="G58" s="15" t="str">
        <f t="shared" si="0"/>
        <v>GB</v>
      </c>
      <c r="H58" s="14" t="str">
        <f t="shared" si="1"/>
        <v>Robert Tonyan</v>
      </c>
      <c r="I58" s="14" t="str">
        <f t="shared" si="2"/>
        <v>Robert Tonyan</v>
      </c>
      <c r="J58" t="str">
        <f t="shared" si="6"/>
        <v>Robert Tonyan</v>
      </c>
      <c r="K58" t="str">
        <f t="shared" si="4"/>
        <v>R.TONYAN, GB</v>
      </c>
      <c r="L58">
        <f t="shared" si="5"/>
        <v>14.2</v>
      </c>
      <c r="O58" s="36">
        <v>57</v>
      </c>
      <c r="P58" s="17" t="s">
        <v>324</v>
      </c>
      <c r="Q58" s="10" t="s">
        <v>24</v>
      </c>
      <c r="R58" s="8" t="s">
        <v>192</v>
      </c>
      <c r="S58" s="8">
        <v>2</v>
      </c>
      <c r="T58" s="11">
        <v>14.2</v>
      </c>
    </row>
    <row r="59" spans="1:20" ht="28.8">
      <c r="A59" s="37">
        <v>58</v>
      </c>
      <c r="B59" s="18" t="s">
        <v>420</v>
      </c>
      <c r="C59" s="12" t="s">
        <v>16</v>
      </c>
      <c r="D59" s="9" t="s">
        <v>191</v>
      </c>
      <c r="E59" s="9">
        <v>2</v>
      </c>
      <c r="F59" s="13">
        <v>13.7</v>
      </c>
      <c r="G59" s="15" t="str">
        <f t="shared" si="0"/>
        <v>PHI</v>
      </c>
      <c r="H59" s="14" t="str">
        <f t="shared" si="1"/>
        <v>Quez Watkins</v>
      </c>
      <c r="I59" s="14" t="str">
        <f t="shared" si="2"/>
        <v>Quez Watkins</v>
      </c>
      <c r="J59" t="str">
        <f t="shared" si="6"/>
        <v>Quez Watkins</v>
      </c>
      <c r="K59" t="str">
        <f t="shared" si="4"/>
        <v>Q.WATKINS, PHI</v>
      </c>
      <c r="L59">
        <f t="shared" si="5"/>
        <v>13.7</v>
      </c>
      <c r="O59" s="37">
        <v>58</v>
      </c>
      <c r="P59" s="18" t="s">
        <v>420</v>
      </c>
      <c r="Q59" s="12" t="s">
        <v>16</v>
      </c>
      <c r="R59" s="9" t="s">
        <v>191</v>
      </c>
      <c r="S59" s="9">
        <v>2</v>
      </c>
      <c r="T59" s="13">
        <v>13.7</v>
      </c>
    </row>
    <row r="60" spans="1:20" ht="55.2">
      <c r="A60" s="36">
        <v>59</v>
      </c>
      <c r="B60" s="17" t="s">
        <v>259</v>
      </c>
      <c r="C60" s="10" t="s">
        <v>9</v>
      </c>
      <c r="D60" s="8" t="s">
        <v>191</v>
      </c>
      <c r="E60" s="8">
        <v>2</v>
      </c>
      <c r="F60" s="11">
        <v>13.6</v>
      </c>
      <c r="G60" s="15" t="str">
        <f t="shared" si="0"/>
        <v>KC</v>
      </c>
      <c r="H60" s="14" t="str">
        <f t="shared" si="1"/>
        <v>Demarcus Robinson</v>
      </c>
      <c r="I60" s="14" t="str">
        <f t="shared" si="2"/>
        <v>Demarcus Robinson</v>
      </c>
      <c r="J60" t="str">
        <f t="shared" si="6"/>
        <v>Demarcus Robinson</v>
      </c>
      <c r="K60" t="str">
        <f t="shared" si="4"/>
        <v>D.ROBINSON, KC</v>
      </c>
      <c r="L60">
        <f t="shared" si="5"/>
        <v>13.6</v>
      </c>
      <c r="O60" s="36">
        <v>59</v>
      </c>
      <c r="P60" s="17" t="s">
        <v>259</v>
      </c>
      <c r="Q60" s="10" t="s">
        <v>9</v>
      </c>
      <c r="R60" s="8" t="s">
        <v>191</v>
      </c>
      <c r="S60" s="8">
        <v>2</v>
      </c>
      <c r="T60" s="11">
        <v>13.6</v>
      </c>
    </row>
    <row r="61" spans="1:20" ht="28.8">
      <c r="A61" s="37">
        <v>60</v>
      </c>
      <c r="B61" s="18" t="s">
        <v>359</v>
      </c>
      <c r="C61" s="12" t="s">
        <v>23</v>
      </c>
      <c r="D61" s="9" t="s">
        <v>190</v>
      </c>
      <c r="E61" s="9">
        <v>2</v>
      </c>
      <c r="F61" s="13">
        <v>13.4</v>
      </c>
      <c r="G61" s="15" t="str">
        <f t="shared" si="0"/>
        <v>NE</v>
      </c>
      <c r="H61" s="14" t="str">
        <f t="shared" si="1"/>
        <v>Damien Harris</v>
      </c>
      <c r="I61" s="14" t="str">
        <f t="shared" si="2"/>
        <v>Damien Harris</v>
      </c>
      <c r="J61" t="str">
        <f t="shared" si="6"/>
        <v>Damien Harris</v>
      </c>
      <c r="K61" t="str">
        <f t="shared" si="4"/>
        <v>D.HARRIS, NE</v>
      </c>
      <c r="L61">
        <f t="shared" si="5"/>
        <v>13.4</v>
      </c>
      <c r="O61" s="37">
        <v>60</v>
      </c>
      <c r="P61" s="18" t="s">
        <v>359</v>
      </c>
      <c r="Q61" s="12" t="s">
        <v>23</v>
      </c>
      <c r="R61" s="9" t="s">
        <v>190</v>
      </c>
      <c r="S61" s="9">
        <v>2</v>
      </c>
      <c r="T61" s="13">
        <v>13.4</v>
      </c>
    </row>
    <row r="62" spans="1:20" ht="28.8">
      <c r="A62" s="36">
        <v>60</v>
      </c>
      <c r="B62" s="17" t="s">
        <v>557</v>
      </c>
      <c r="C62" s="10" t="s">
        <v>1</v>
      </c>
      <c r="D62" s="8" t="s">
        <v>191</v>
      </c>
      <c r="E62" s="8">
        <v>2</v>
      </c>
      <c r="F62" s="11">
        <v>13.4</v>
      </c>
      <c r="G62" s="15" t="str">
        <f t="shared" si="0"/>
        <v>CIN</v>
      </c>
      <c r="H62" s="14" t="str">
        <f t="shared" si="1"/>
        <v>Ja'Marr Chase</v>
      </c>
      <c r="I62" s="14" t="str">
        <f t="shared" si="2"/>
        <v>Ja'Marr Chase</v>
      </c>
      <c r="J62" t="str">
        <f t="shared" si="6"/>
        <v>Ja'Marr Chase</v>
      </c>
      <c r="K62" t="str">
        <f t="shared" si="4"/>
        <v>J.CHASE, CIN</v>
      </c>
      <c r="L62">
        <f t="shared" si="5"/>
        <v>13.4</v>
      </c>
      <c r="O62" s="36">
        <v>60</v>
      </c>
      <c r="P62" s="17" t="s">
        <v>557</v>
      </c>
      <c r="Q62" s="10" t="s">
        <v>1</v>
      </c>
      <c r="R62" s="8" t="s">
        <v>191</v>
      </c>
      <c r="S62" s="8">
        <v>2</v>
      </c>
      <c r="T62" s="11">
        <v>13.4</v>
      </c>
    </row>
    <row r="63" spans="1:20" ht="28.8">
      <c r="A63" s="37">
        <v>60</v>
      </c>
      <c r="B63" s="18" t="s">
        <v>232</v>
      </c>
      <c r="C63" s="12" t="s">
        <v>13</v>
      </c>
      <c r="D63" s="9" t="s">
        <v>191</v>
      </c>
      <c r="E63" s="9">
        <v>2</v>
      </c>
      <c r="F63" s="13">
        <v>13.4</v>
      </c>
      <c r="G63" s="15" t="str">
        <f t="shared" si="0"/>
        <v>ARI</v>
      </c>
      <c r="H63" s="14" t="str">
        <f t="shared" si="1"/>
        <v>A.J. Green</v>
      </c>
      <c r="I63" s="14" t="str">
        <f t="shared" si="2"/>
        <v>A.J. Green</v>
      </c>
      <c r="J63" t="str">
        <f t="shared" si="6"/>
        <v>A.J. Green</v>
      </c>
      <c r="K63" t="str">
        <f t="shared" si="4"/>
        <v>A.GREEN, ARI</v>
      </c>
      <c r="L63">
        <f t="shared" si="5"/>
        <v>13.4</v>
      </c>
      <c r="O63" s="37">
        <v>60</v>
      </c>
      <c r="P63" s="18" t="s">
        <v>232</v>
      </c>
      <c r="Q63" s="12" t="s">
        <v>13</v>
      </c>
      <c r="R63" s="9" t="s">
        <v>191</v>
      </c>
      <c r="S63" s="9">
        <v>2</v>
      </c>
      <c r="T63" s="13">
        <v>13.4</v>
      </c>
    </row>
    <row r="64" spans="1:20" ht="41.4">
      <c r="A64" s="36">
        <v>60</v>
      </c>
      <c r="B64" s="17" t="s">
        <v>4848</v>
      </c>
      <c r="C64" s="10" t="s">
        <v>21</v>
      </c>
      <c r="D64" s="8" t="s">
        <v>191</v>
      </c>
      <c r="E64" s="8">
        <v>2</v>
      </c>
      <c r="F64" s="11">
        <v>13.4</v>
      </c>
      <c r="G64" s="15" t="str">
        <f t="shared" si="0"/>
        <v>CAR</v>
      </c>
      <c r="H64" s="14" t="str">
        <f t="shared" si="1"/>
        <v>Brandon Zylstra</v>
      </c>
      <c r="I64" s="14" t="str">
        <f t="shared" si="2"/>
        <v>Brandon Zylstra</v>
      </c>
      <c r="J64" t="str">
        <f t="shared" si="6"/>
        <v>Brandon Zylstra</v>
      </c>
      <c r="K64" t="str">
        <f t="shared" si="4"/>
        <v>B.ZYLSTRA, CAR</v>
      </c>
      <c r="L64">
        <f t="shared" si="5"/>
        <v>13.4</v>
      </c>
      <c r="O64" s="36">
        <v>60</v>
      </c>
      <c r="P64" s="17" t="s">
        <v>4848</v>
      </c>
      <c r="Q64" s="10" t="s">
        <v>21</v>
      </c>
      <c r="R64" s="8" t="s">
        <v>191</v>
      </c>
      <c r="S64" s="8">
        <v>2</v>
      </c>
      <c r="T64" s="11">
        <v>13.4</v>
      </c>
    </row>
    <row r="65" spans="1:20" ht="28.8">
      <c r="A65" s="37">
        <v>60</v>
      </c>
      <c r="B65" s="18" t="s">
        <v>334</v>
      </c>
      <c r="C65" s="12" t="s">
        <v>5</v>
      </c>
      <c r="D65" s="9" t="s">
        <v>192</v>
      </c>
      <c r="E65" s="9">
        <v>2</v>
      </c>
      <c r="F65" s="13">
        <v>13.4</v>
      </c>
      <c r="G65" s="15" t="str">
        <f t="shared" si="0"/>
        <v>IND</v>
      </c>
      <c r="H65" s="14" t="str">
        <f t="shared" si="1"/>
        <v>Jack Doyle</v>
      </c>
      <c r="I65" s="14" t="str">
        <f t="shared" si="2"/>
        <v>Jack Doyle</v>
      </c>
      <c r="J65" t="str">
        <f t="shared" si="6"/>
        <v>Jack Doyle</v>
      </c>
      <c r="K65" t="str">
        <f t="shared" si="4"/>
        <v>J.DOYLE, IND</v>
      </c>
      <c r="L65">
        <f t="shared" si="5"/>
        <v>13.4</v>
      </c>
      <c r="O65" s="37">
        <v>60</v>
      </c>
      <c r="P65" s="18" t="s">
        <v>334</v>
      </c>
      <c r="Q65" s="12" t="s">
        <v>5</v>
      </c>
      <c r="R65" s="9" t="s">
        <v>192</v>
      </c>
      <c r="S65" s="9">
        <v>2</v>
      </c>
      <c r="T65" s="13">
        <v>13.4</v>
      </c>
    </row>
    <row r="66" spans="1:20" ht="28.8">
      <c r="A66" s="36">
        <v>65</v>
      </c>
      <c r="B66" s="17" t="s">
        <v>317</v>
      </c>
      <c r="C66" s="10" t="s">
        <v>27</v>
      </c>
      <c r="D66" s="8" t="s">
        <v>192</v>
      </c>
      <c r="E66" s="8">
        <v>2</v>
      </c>
      <c r="F66" s="11">
        <v>13.3</v>
      </c>
      <c r="G66" s="15" t="str">
        <f t="shared" si="0"/>
        <v>DEN</v>
      </c>
      <c r="H66" s="14" t="str">
        <f t="shared" si="1"/>
        <v>Noah Fant</v>
      </c>
      <c r="I66" s="14" t="str">
        <f t="shared" si="2"/>
        <v>Noah Fant</v>
      </c>
      <c r="J66" t="str">
        <f t="shared" si="6"/>
        <v>Noah Fant</v>
      </c>
      <c r="K66" t="str">
        <f t="shared" si="4"/>
        <v>N.FANT, DEN</v>
      </c>
      <c r="L66">
        <f t="shared" si="5"/>
        <v>13.3</v>
      </c>
      <c r="O66" s="36">
        <v>65</v>
      </c>
      <c r="P66" s="17" t="s">
        <v>317</v>
      </c>
      <c r="Q66" s="10" t="s">
        <v>27</v>
      </c>
      <c r="R66" s="8" t="s">
        <v>192</v>
      </c>
      <c r="S66" s="8">
        <v>2</v>
      </c>
      <c r="T66" s="11">
        <v>13.3</v>
      </c>
    </row>
    <row r="67" spans="1:20" ht="28.8">
      <c r="A67" s="37">
        <v>65</v>
      </c>
      <c r="B67" s="18" t="s">
        <v>265</v>
      </c>
      <c r="C67" s="12" t="s">
        <v>22</v>
      </c>
      <c r="D67" s="9" t="s">
        <v>190</v>
      </c>
      <c r="E67" s="9">
        <v>2</v>
      </c>
      <c r="F67" s="13">
        <v>13.3</v>
      </c>
      <c r="G67" s="15" t="str">
        <f t="shared" ref="G67:G130" si="7">IF(C67="LAR","LA",C67)</f>
        <v>ATL</v>
      </c>
      <c r="H67" s="14" t="str">
        <f t="shared" ref="H67:H130" si="8">SUBSTITUTE(B67,CHAR(160)," ")</f>
        <v>Mike Davis</v>
      </c>
      <c r="I67" s="14" t="str">
        <f t="shared" ref="I67:I130" si="9">TRIM(SUBSTITUTE(SUBSTITUTE(SUBSTITUTE(H67,"III",""),"III",""),"Jr.",""))</f>
        <v>Mike Davis</v>
      </c>
      <c r="J67" t="str">
        <f t="shared" si="6"/>
        <v>Mike Davis</v>
      </c>
      <c r="K67" t="str">
        <f t="shared" ref="K67:K130" si="10">IF(I67="Amon-Ra St. Brown","A. ST. BROWN, DET",TRIM(UPPER(LEFT(J67,1)&amp;"."&amp;RIGHT(J67,LEN(J67)-FIND(" ",J67)))&amp;", "&amp;G67))</f>
        <v>M.DAVIS, ATL</v>
      </c>
      <c r="L67">
        <f t="shared" ref="L67:L130" si="11">F67</f>
        <v>13.3</v>
      </c>
      <c r="O67" s="37">
        <v>65</v>
      </c>
      <c r="P67" s="18" t="s">
        <v>265</v>
      </c>
      <c r="Q67" s="12" t="s">
        <v>22</v>
      </c>
      <c r="R67" s="9" t="s">
        <v>190</v>
      </c>
      <c r="S67" s="9">
        <v>2</v>
      </c>
      <c r="T67" s="13">
        <v>13.3</v>
      </c>
    </row>
    <row r="68" spans="1:20" ht="28.8">
      <c r="A68" s="36">
        <v>67</v>
      </c>
      <c r="B68" s="17" t="s">
        <v>4849</v>
      </c>
      <c r="C68" s="10" t="s">
        <v>4</v>
      </c>
      <c r="D68" s="8" t="s">
        <v>190</v>
      </c>
      <c r="E68" s="8">
        <v>2</v>
      </c>
      <c r="F68" s="11">
        <v>13.1</v>
      </c>
      <c r="G68" s="15" t="str">
        <f t="shared" si="7"/>
        <v>CLE</v>
      </c>
      <c r="H68" s="14" t="str">
        <f t="shared" si="8"/>
        <v>Demetric Felton</v>
      </c>
      <c r="I68" s="14" t="str">
        <f t="shared" si="9"/>
        <v>Demetric Felton</v>
      </c>
      <c r="J68" t="str">
        <f t="shared" si="6"/>
        <v>Demetric Felton</v>
      </c>
      <c r="K68" t="str">
        <f t="shared" si="10"/>
        <v>D.FELTON, CLE</v>
      </c>
      <c r="L68">
        <f t="shared" si="11"/>
        <v>13.1</v>
      </c>
      <c r="O68" s="36">
        <v>67</v>
      </c>
      <c r="P68" s="17" t="s">
        <v>4849</v>
      </c>
      <c r="Q68" s="10" t="s">
        <v>4</v>
      </c>
      <c r="R68" s="8" t="s">
        <v>190</v>
      </c>
      <c r="S68" s="8">
        <v>2</v>
      </c>
      <c r="T68" s="11">
        <v>13.1</v>
      </c>
    </row>
    <row r="69" spans="1:20" ht="28.8">
      <c r="A69" s="37">
        <v>68</v>
      </c>
      <c r="B69" s="18" t="s">
        <v>249</v>
      </c>
      <c r="C69" s="12" t="s">
        <v>27</v>
      </c>
      <c r="D69" s="9" t="s">
        <v>191</v>
      </c>
      <c r="E69" s="9">
        <v>2</v>
      </c>
      <c r="F69" s="13">
        <v>12.7</v>
      </c>
      <c r="G69" s="15" t="str">
        <f t="shared" si="7"/>
        <v>DEN</v>
      </c>
      <c r="H69" s="14" t="str">
        <f t="shared" si="8"/>
        <v>Tim Patrick</v>
      </c>
      <c r="I69" s="14" t="str">
        <f t="shared" si="9"/>
        <v>Tim Patrick</v>
      </c>
      <c r="J69" t="str">
        <f t="shared" si="6"/>
        <v>Tim Patrick</v>
      </c>
      <c r="K69" t="str">
        <f t="shared" si="10"/>
        <v>T.PATRICK, DEN</v>
      </c>
      <c r="L69">
        <f t="shared" si="11"/>
        <v>12.7</v>
      </c>
      <c r="O69" s="37">
        <v>68</v>
      </c>
      <c r="P69" s="18" t="s">
        <v>249</v>
      </c>
      <c r="Q69" s="12" t="s">
        <v>27</v>
      </c>
      <c r="R69" s="9" t="s">
        <v>191</v>
      </c>
      <c r="S69" s="9">
        <v>2</v>
      </c>
      <c r="T69" s="13">
        <v>12.7</v>
      </c>
    </row>
    <row r="70" spans="1:20" ht="28.8">
      <c r="A70" s="36">
        <v>69</v>
      </c>
      <c r="B70" s="17" t="s">
        <v>240</v>
      </c>
      <c r="C70" s="10" t="s">
        <v>17</v>
      </c>
      <c r="D70" s="8" t="s">
        <v>191</v>
      </c>
      <c r="E70" s="8">
        <v>2</v>
      </c>
      <c r="F70" s="11">
        <v>12.6</v>
      </c>
      <c r="G70" s="15" t="str">
        <f t="shared" si="7"/>
        <v>CHI</v>
      </c>
      <c r="H70" s="14" t="str">
        <f t="shared" si="8"/>
        <v>Darnell Mooney</v>
      </c>
      <c r="I70" s="14" t="str">
        <f t="shared" si="9"/>
        <v>Darnell Mooney</v>
      </c>
      <c r="J70" t="str">
        <f t="shared" si="6"/>
        <v>Darnell Mooney</v>
      </c>
      <c r="K70" t="str">
        <f t="shared" si="10"/>
        <v>D.MOONEY, CHI</v>
      </c>
      <c r="L70">
        <f t="shared" si="11"/>
        <v>12.6</v>
      </c>
      <c r="O70" s="36">
        <v>69</v>
      </c>
      <c r="P70" s="17" t="s">
        <v>240</v>
      </c>
      <c r="Q70" s="10" t="s">
        <v>17</v>
      </c>
      <c r="R70" s="8" t="s">
        <v>191</v>
      </c>
      <c r="S70" s="8">
        <v>2</v>
      </c>
      <c r="T70" s="11">
        <v>12.6</v>
      </c>
    </row>
    <row r="71" spans="1:20" ht="41.4">
      <c r="A71" s="37">
        <v>70</v>
      </c>
      <c r="B71" s="18" t="s">
        <v>273</v>
      </c>
      <c r="C71" s="12" t="s">
        <v>13</v>
      </c>
      <c r="D71" s="9" t="s">
        <v>190</v>
      </c>
      <c r="E71" s="9">
        <v>2</v>
      </c>
      <c r="F71" s="13">
        <v>12.5</v>
      </c>
      <c r="G71" s="15" t="str">
        <f t="shared" si="7"/>
        <v>ARI</v>
      </c>
      <c r="H71" s="14" t="str">
        <f t="shared" si="8"/>
        <v>Chase Edmonds</v>
      </c>
      <c r="I71" s="14" t="str">
        <f t="shared" si="9"/>
        <v>Chase Edmonds</v>
      </c>
      <c r="J71" t="str">
        <f t="shared" si="6"/>
        <v>Chase Edmonds</v>
      </c>
      <c r="K71" t="str">
        <f t="shared" si="10"/>
        <v>C.EDMONDS, ARI</v>
      </c>
      <c r="L71">
        <f t="shared" si="11"/>
        <v>12.5</v>
      </c>
      <c r="O71" s="37">
        <v>70</v>
      </c>
      <c r="P71" s="18" t="s">
        <v>273</v>
      </c>
      <c r="Q71" s="12" t="s">
        <v>13</v>
      </c>
      <c r="R71" s="9" t="s">
        <v>190</v>
      </c>
      <c r="S71" s="9">
        <v>2</v>
      </c>
      <c r="T71" s="13">
        <v>12.5</v>
      </c>
    </row>
    <row r="72" spans="1:20" ht="27.6">
      <c r="A72" s="36">
        <v>71</v>
      </c>
      <c r="B72" s="17" t="s">
        <v>568</v>
      </c>
      <c r="C72" s="10" t="s">
        <v>22</v>
      </c>
      <c r="D72" s="8" t="s">
        <v>192</v>
      </c>
      <c r="E72" s="8">
        <v>2</v>
      </c>
      <c r="F72" s="11">
        <v>12.3</v>
      </c>
      <c r="G72" s="15" t="str">
        <f t="shared" si="7"/>
        <v>ATL</v>
      </c>
      <c r="H72" s="14" t="str">
        <f t="shared" si="8"/>
        <v>Kyle Pitts</v>
      </c>
      <c r="I72" s="14" t="str">
        <f t="shared" si="9"/>
        <v>Kyle Pitts</v>
      </c>
      <c r="J72" t="str">
        <f t="shared" si="6"/>
        <v>Kyle Pitts</v>
      </c>
      <c r="K72" t="str">
        <f t="shared" si="10"/>
        <v>K.PITTS, ATL</v>
      </c>
      <c r="L72">
        <f t="shared" si="11"/>
        <v>12.3</v>
      </c>
      <c r="O72" s="36">
        <v>71</v>
      </c>
      <c r="P72" s="17" t="s">
        <v>568</v>
      </c>
      <c r="Q72" s="10" t="s">
        <v>22</v>
      </c>
      <c r="R72" s="8" t="s">
        <v>192</v>
      </c>
      <c r="S72" s="8">
        <v>2</v>
      </c>
      <c r="T72" s="11">
        <v>12.3</v>
      </c>
    </row>
    <row r="73" spans="1:20" ht="28.8">
      <c r="A73" s="37">
        <v>72</v>
      </c>
      <c r="B73" s="18" t="s">
        <v>235</v>
      </c>
      <c r="C73" s="12" t="s">
        <v>362</v>
      </c>
      <c r="D73" s="9" t="s">
        <v>191</v>
      </c>
      <c r="E73" s="9">
        <v>2</v>
      </c>
      <c r="F73" s="13">
        <v>12</v>
      </c>
      <c r="G73" s="15" t="str">
        <f t="shared" si="7"/>
        <v>LA</v>
      </c>
      <c r="H73" s="14" t="str">
        <f t="shared" si="8"/>
        <v>Robert Woods</v>
      </c>
      <c r="I73" s="14" t="str">
        <f t="shared" si="9"/>
        <v>Robert Woods</v>
      </c>
      <c r="J73" t="str">
        <f t="shared" si="6"/>
        <v>Robert Woods</v>
      </c>
      <c r="K73" t="str">
        <f t="shared" si="10"/>
        <v>R.WOODS, LA</v>
      </c>
      <c r="L73">
        <f t="shared" si="11"/>
        <v>12</v>
      </c>
      <c r="O73" s="37">
        <v>72</v>
      </c>
      <c r="P73" s="18" t="s">
        <v>235</v>
      </c>
      <c r="Q73" s="12" t="s">
        <v>362</v>
      </c>
      <c r="R73" s="9" t="s">
        <v>191</v>
      </c>
      <c r="S73" s="9">
        <v>2</v>
      </c>
      <c r="T73" s="13">
        <v>12</v>
      </c>
    </row>
    <row r="74" spans="1:20" ht="28.8">
      <c r="A74" s="36">
        <v>73</v>
      </c>
      <c r="B74" s="17" t="s">
        <v>284</v>
      </c>
      <c r="C74" s="10" t="s">
        <v>28</v>
      </c>
      <c r="D74" s="8" t="s">
        <v>190</v>
      </c>
      <c r="E74" s="8">
        <v>2</v>
      </c>
      <c r="F74" s="11">
        <v>11.8</v>
      </c>
      <c r="G74" s="15" t="str">
        <f t="shared" si="7"/>
        <v>DET</v>
      </c>
      <c r="H74" s="14" t="str">
        <f t="shared" si="8"/>
        <v>D'Andre Swift</v>
      </c>
      <c r="I74" s="14" t="str">
        <f t="shared" si="9"/>
        <v>D'Andre Swift</v>
      </c>
      <c r="J74" t="str">
        <f t="shared" si="6"/>
        <v>D'Andre Swift</v>
      </c>
      <c r="K74" t="str">
        <f t="shared" si="10"/>
        <v>D.SWIFT, DET</v>
      </c>
      <c r="L74">
        <f t="shared" si="11"/>
        <v>11.8</v>
      </c>
      <c r="O74" s="36">
        <v>73</v>
      </c>
      <c r="P74" s="17" t="s">
        <v>284</v>
      </c>
      <c r="Q74" s="10" t="s">
        <v>28</v>
      </c>
      <c r="R74" s="8" t="s">
        <v>190</v>
      </c>
      <c r="S74" s="8">
        <v>2</v>
      </c>
      <c r="T74" s="11">
        <v>11.8</v>
      </c>
    </row>
    <row r="75" spans="1:20" ht="55.2">
      <c r="A75" s="37">
        <v>74</v>
      </c>
      <c r="B75" s="18" t="s">
        <v>297</v>
      </c>
      <c r="C75" s="12" t="s">
        <v>18</v>
      </c>
      <c r="D75" s="9" t="s">
        <v>190</v>
      </c>
      <c r="E75" s="9">
        <v>2</v>
      </c>
      <c r="F75" s="13">
        <v>11.6</v>
      </c>
      <c r="G75" s="15" t="str">
        <f t="shared" si="7"/>
        <v>TB</v>
      </c>
      <c r="H75" s="14" t="str">
        <f t="shared" si="8"/>
        <v>Leonard Fournette</v>
      </c>
      <c r="I75" s="14" t="str">
        <f t="shared" si="9"/>
        <v>Leonard Fournette</v>
      </c>
      <c r="J75" t="str">
        <f t="shared" si="6"/>
        <v>Leonard Fournette</v>
      </c>
      <c r="K75" t="str">
        <f t="shared" si="10"/>
        <v>L.FOURNETTE, TB</v>
      </c>
      <c r="L75">
        <f t="shared" si="11"/>
        <v>11.6</v>
      </c>
      <c r="O75" s="37">
        <v>74</v>
      </c>
      <c r="P75" s="18" t="s">
        <v>297</v>
      </c>
      <c r="Q75" s="12" t="s">
        <v>18</v>
      </c>
      <c r="R75" s="9" t="s">
        <v>190</v>
      </c>
      <c r="S75" s="9">
        <v>2</v>
      </c>
      <c r="T75" s="13">
        <v>11.6</v>
      </c>
    </row>
    <row r="76" spans="1:20" ht="28.8">
      <c r="A76" s="36">
        <v>75</v>
      </c>
      <c r="B76" s="17" t="s">
        <v>308</v>
      </c>
      <c r="C76" s="10" t="s">
        <v>8</v>
      </c>
      <c r="D76" s="8" t="s">
        <v>192</v>
      </c>
      <c r="E76" s="8">
        <v>2</v>
      </c>
      <c r="F76" s="11">
        <v>11.5</v>
      </c>
      <c r="G76" s="15" t="str">
        <f t="shared" si="7"/>
        <v>LV</v>
      </c>
      <c r="H76" s="14" t="str">
        <f t="shared" si="8"/>
        <v>Darren Waller</v>
      </c>
      <c r="I76" s="14" t="str">
        <f t="shared" si="9"/>
        <v>Darren Waller</v>
      </c>
      <c r="J76" t="str">
        <f t="shared" si="6"/>
        <v>Darren Waller</v>
      </c>
      <c r="K76" t="str">
        <f t="shared" si="10"/>
        <v>D.WALLER, LV</v>
      </c>
      <c r="L76">
        <f t="shared" si="11"/>
        <v>11.5</v>
      </c>
      <c r="O76" s="36">
        <v>75</v>
      </c>
      <c r="P76" s="17" t="s">
        <v>308</v>
      </c>
      <c r="Q76" s="10" t="s">
        <v>8</v>
      </c>
      <c r="R76" s="8" t="s">
        <v>192</v>
      </c>
      <c r="S76" s="8">
        <v>2</v>
      </c>
      <c r="T76" s="11">
        <v>11.5</v>
      </c>
    </row>
    <row r="77" spans="1:20" ht="28.8">
      <c r="A77" s="37">
        <v>76</v>
      </c>
      <c r="B77" s="18" t="s">
        <v>4851</v>
      </c>
      <c r="C77" s="12" t="s">
        <v>8</v>
      </c>
      <c r="D77" s="9" t="s">
        <v>192</v>
      </c>
      <c r="E77" s="9">
        <v>2</v>
      </c>
      <c r="F77" s="13">
        <v>11.4</v>
      </c>
      <c r="G77" s="15" t="str">
        <f t="shared" si="7"/>
        <v>LV</v>
      </c>
      <c r="H77" s="14" t="str">
        <f t="shared" si="8"/>
        <v>Foster Moreau</v>
      </c>
      <c r="I77" s="14" t="str">
        <f t="shared" si="9"/>
        <v>Foster Moreau</v>
      </c>
      <c r="J77" t="str">
        <f t="shared" si="6"/>
        <v>Foster Moreau</v>
      </c>
      <c r="K77" t="str">
        <f t="shared" si="10"/>
        <v>F.MOREAU, LV</v>
      </c>
      <c r="L77">
        <f t="shared" si="11"/>
        <v>11.4</v>
      </c>
      <c r="O77" s="37">
        <v>76</v>
      </c>
      <c r="P77" s="18" t="s">
        <v>4851</v>
      </c>
      <c r="Q77" s="12" t="s">
        <v>8</v>
      </c>
      <c r="R77" s="9" t="s">
        <v>192</v>
      </c>
      <c r="S77" s="9">
        <v>2</v>
      </c>
      <c r="T77" s="13">
        <v>11.4</v>
      </c>
    </row>
    <row r="78" spans="1:20" ht="43.2">
      <c r="A78" s="36">
        <v>76</v>
      </c>
      <c r="B78" s="17" t="s">
        <v>253</v>
      </c>
      <c r="C78" s="10" t="s">
        <v>14</v>
      </c>
      <c r="D78" s="8" t="s">
        <v>191</v>
      </c>
      <c r="E78" s="8">
        <v>2</v>
      </c>
      <c r="F78" s="11">
        <v>11.4</v>
      </c>
      <c r="G78" s="15" t="str">
        <f t="shared" si="7"/>
        <v>WAS</v>
      </c>
      <c r="H78" s="14" t="str">
        <f t="shared" si="8"/>
        <v>Adam Humphries</v>
      </c>
      <c r="I78" s="14" t="str">
        <f t="shared" si="9"/>
        <v>Adam Humphries</v>
      </c>
      <c r="J78" t="str">
        <f t="shared" si="6"/>
        <v>Adam Humphries</v>
      </c>
      <c r="K78" t="str">
        <f t="shared" si="10"/>
        <v>A.HUMPHRIES, WAS</v>
      </c>
      <c r="L78">
        <f t="shared" si="11"/>
        <v>11.4</v>
      </c>
      <c r="O78" s="36">
        <v>76</v>
      </c>
      <c r="P78" s="17" t="s">
        <v>253</v>
      </c>
      <c r="Q78" s="10" t="s">
        <v>14</v>
      </c>
      <c r="R78" s="8" t="s">
        <v>191</v>
      </c>
      <c r="S78" s="8">
        <v>2</v>
      </c>
      <c r="T78" s="11">
        <v>11.4</v>
      </c>
    </row>
    <row r="79" spans="1:20" ht="41.4">
      <c r="A79" s="37">
        <v>78</v>
      </c>
      <c r="B79" s="18" t="s">
        <v>559</v>
      </c>
      <c r="C79" s="12" t="s">
        <v>0</v>
      </c>
      <c r="D79" s="9" t="s">
        <v>190</v>
      </c>
      <c r="E79" s="9">
        <v>2</v>
      </c>
      <c r="F79" s="13">
        <v>11.3</v>
      </c>
      <c r="G79" s="15" t="str">
        <f t="shared" si="7"/>
        <v>BAL</v>
      </c>
      <c r="H79" s="14" t="str">
        <f t="shared" si="8"/>
        <v>Ty'Son Williams</v>
      </c>
      <c r="I79" s="14" t="str">
        <f t="shared" si="9"/>
        <v>Ty'Son Williams</v>
      </c>
      <c r="J79" t="str">
        <f t="shared" si="6"/>
        <v>Ty'Son Williams</v>
      </c>
      <c r="K79" t="str">
        <f t="shared" si="10"/>
        <v>T.WILLIAMS, BAL</v>
      </c>
      <c r="L79">
        <f t="shared" si="11"/>
        <v>11.3</v>
      </c>
      <c r="O79" s="37">
        <v>78</v>
      </c>
      <c r="P79" s="18" t="s">
        <v>559</v>
      </c>
      <c r="Q79" s="12" t="s">
        <v>0</v>
      </c>
      <c r="R79" s="9" t="s">
        <v>190</v>
      </c>
      <c r="S79" s="9">
        <v>2</v>
      </c>
      <c r="T79" s="13">
        <v>11.3</v>
      </c>
    </row>
    <row r="80" spans="1:20" ht="28.8">
      <c r="A80" s="36">
        <v>78</v>
      </c>
      <c r="B80" s="17" t="s">
        <v>224</v>
      </c>
      <c r="C80" s="10" t="s">
        <v>6</v>
      </c>
      <c r="D80" s="8" t="s">
        <v>191</v>
      </c>
      <c r="E80" s="8">
        <v>2</v>
      </c>
      <c r="F80" s="11">
        <v>11.3</v>
      </c>
      <c r="G80" s="15" t="str">
        <f t="shared" si="7"/>
        <v>SEA</v>
      </c>
      <c r="H80" s="14" t="str">
        <f t="shared" si="8"/>
        <v>DK Metcalf</v>
      </c>
      <c r="I80" s="14" t="str">
        <f t="shared" si="9"/>
        <v>DK Metcalf</v>
      </c>
      <c r="J80" t="str">
        <f t="shared" si="6"/>
        <v>DK Metcalf</v>
      </c>
      <c r="K80" t="str">
        <f t="shared" si="10"/>
        <v>D.METCALF, SEA</v>
      </c>
      <c r="L80">
        <f t="shared" si="11"/>
        <v>11.3</v>
      </c>
      <c r="O80" s="36">
        <v>78</v>
      </c>
      <c r="P80" s="17" t="s">
        <v>224</v>
      </c>
      <c r="Q80" s="10" t="s">
        <v>6</v>
      </c>
      <c r="R80" s="8" t="s">
        <v>191</v>
      </c>
      <c r="S80" s="8">
        <v>2</v>
      </c>
      <c r="T80" s="11">
        <v>11.3</v>
      </c>
    </row>
    <row r="81" spans="1:20" ht="43.2">
      <c r="A81" s="37">
        <v>80</v>
      </c>
      <c r="B81" s="18" t="s">
        <v>275</v>
      </c>
      <c r="C81" s="12" t="s">
        <v>17</v>
      </c>
      <c r="D81" s="9" t="s">
        <v>190</v>
      </c>
      <c r="E81" s="9">
        <v>2</v>
      </c>
      <c r="F81" s="13">
        <v>10.9</v>
      </c>
      <c r="G81" s="15" t="str">
        <f t="shared" si="7"/>
        <v>CHI</v>
      </c>
      <c r="H81" s="14" t="str">
        <f t="shared" si="8"/>
        <v>David Montgomery</v>
      </c>
      <c r="I81" s="14" t="str">
        <f t="shared" si="9"/>
        <v>David Montgomery</v>
      </c>
      <c r="J81" t="str">
        <f t="shared" si="6"/>
        <v>David Montgomery</v>
      </c>
      <c r="K81" t="str">
        <f t="shared" si="10"/>
        <v>D.MONTGOMERY, CHI</v>
      </c>
      <c r="L81">
        <f t="shared" si="11"/>
        <v>10.9</v>
      </c>
      <c r="O81" s="37">
        <v>80</v>
      </c>
      <c r="P81" s="18" t="s">
        <v>275</v>
      </c>
      <c r="Q81" s="12" t="s">
        <v>17</v>
      </c>
      <c r="R81" s="9" t="s">
        <v>190</v>
      </c>
      <c r="S81" s="9">
        <v>2</v>
      </c>
      <c r="T81" s="13">
        <v>10.9</v>
      </c>
    </row>
    <row r="82" spans="1:20" ht="28.8">
      <c r="A82" s="36">
        <v>81</v>
      </c>
      <c r="B82" s="17" t="s">
        <v>575</v>
      </c>
      <c r="C82" s="10" t="s">
        <v>12</v>
      </c>
      <c r="D82" s="8" t="s">
        <v>190</v>
      </c>
      <c r="E82" s="8">
        <v>2</v>
      </c>
      <c r="F82" s="11">
        <v>10.8</v>
      </c>
      <c r="G82" s="15" t="str">
        <f t="shared" si="7"/>
        <v>NYJ</v>
      </c>
      <c r="H82" s="14" t="str">
        <f t="shared" si="8"/>
        <v>Michael Carter</v>
      </c>
      <c r="I82" s="14" t="str">
        <f t="shared" si="9"/>
        <v>Michael Carter</v>
      </c>
      <c r="J82" t="str">
        <f t="shared" si="6"/>
        <v>Michael Carter</v>
      </c>
      <c r="K82" t="str">
        <f t="shared" si="10"/>
        <v>M.CARTER, NYJ</v>
      </c>
      <c r="L82">
        <f t="shared" si="11"/>
        <v>10.8</v>
      </c>
      <c r="O82" s="36">
        <v>81</v>
      </c>
      <c r="P82" s="17" t="s">
        <v>575</v>
      </c>
      <c r="Q82" s="10" t="s">
        <v>12</v>
      </c>
      <c r="R82" s="8" t="s">
        <v>190</v>
      </c>
      <c r="S82" s="8">
        <v>2</v>
      </c>
      <c r="T82" s="11">
        <v>10.8</v>
      </c>
    </row>
    <row r="83" spans="1:20" ht="41.4">
      <c r="A83" s="37">
        <v>82</v>
      </c>
      <c r="B83" s="18" t="s">
        <v>245</v>
      </c>
      <c r="C83" s="12" t="s">
        <v>8</v>
      </c>
      <c r="D83" s="9" t="s">
        <v>191</v>
      </c>
      <c r="E83" s="9">
        <v>2</v>
      </c>
      <c r="F83" s="13">
        <v>10.7</v>
      </c>
      <c r="G83" s="15" t="str">
        <f t="shared" si="7"/>
        <v>LV</v>
      </c>
      <c r="H83" s="14" t="str">
        <f t="shared" si="8"/>
        <v>Hunter Renfrow</v>
      </c>
      <c r="I83" s="14" t="str">
        <f t="shared" si="9"/>
        <v>Hunter Renfrow</v>
      </c>
      <c r="J83" t="str">
        <f t="shared" si="6"/>
        <v>Hunter Renfrow</v>
      </c>
      <c r="K83" t="str">
        <f t="shared" si="10"/>
        <v>H.RENFROW, LV</v>
      </c>
      <c r="L83">
        <f t="shared" si="11"/>
        <v>10.7</v>
      </c>
      <c r="O83" s="37">
        <v>82</v>
      </c>
      <c r="P83" s="18" t="s">
        <v>245</v>
      </c>
      <c r="Q83" s="12" t="s">
        <v>8</v>
      </c>
      <c r="R83" s="9" t="s">
        <v>191</v>
      </c>
      <c r="S83" s="9">
        <v>2</v>
      </c>
      <c r="T83" s="13">
        <v>10.7</v>
      </c>
    </row>
    <row r="84" spans="1:20" ht="41.4">
      <c r="A84" s="36">
        <v>82</v>
      </c>
      <c r="B84" s="17" t="s">
        <v>313</v>
      </c>
      <c r="C84" s="10" t="s">
        <v>0</v>
      </c>
      <c r="D84" s="8" t="s">
        <v>192</v>
      </c>
      <c r="E84" s="8">
        <v>2</v>
      </c>
      <c r="F84" s="11">
        <v>10.7</v>
      </c>
      <c r="G84" s="15" t="str">
        <f t="shared" si="7"/>
        <v>BAL</v>
      </c>
      <c r="H84" s="14" t="str">
        <f t="shared" si="8"/>
        <v>Mark Andrews</v>
      </c>
      <c r="I84" s="14" t="str">
        <f t="shared" si="9"/>
        <v>Mark Andrews</v>
      </c>
      <c r="J84" t="str">
        <f t="shared" si="6"/>
        <v>Mark Andrews</v>
      </c>
      <c r="K84" t="str">
        <f t="shared" si="10"/>
        <v>M.ANDREWS, BAL</v>
      </c>
      <c r="L84">
        <f t="shared" si="11"/>
        <v>10.7</v>
      </c>
      <c r="O84" s="36">
        <v>82</v>
      </c>
      <c r="P84" s="17" t="s">
        <v>313</v>
      </c>
      <c r="Q84" s="10" t="s">
        <v>0</v>
      </c>
      <c r="R84" s="8" t="s">
        <v>192</v>
      </c>
      <c r="S84" s="8">
        <v>2</v>
      </c>
      <c r="T84" s="11">
        <v>10.7</v>
      </c>
    </row>
    <row r="85" spans="1:20" ht="28.8">
      <c r="A85" s="37">
        <v>84</v>
      </c>
      <c r="B85" s="18" t="s">
        <v>299</v>
      </c>
      <c r="C85" s="12" t="s">
        <v>8</v>
      </c>
      <c r="D85" s="9" t="s">
        <v>190</v>
      </c>
      <c r="E85" s="9">
        <v>2</v>
      </c>
      <c r="F85" s="13">
        <v>10.5</v>
      </c>
      <c r="G85" s="15" t="str">
        <f t="shared" si="7"/>
        <v>LV</v>
      </c>
      <c r="H85" s="14" t="str">
        <f t="shared" si="8"/>
        <v>Kenyan Drake</v>
      </c>
      <c r="I85" s="14" t="str">
        <f t="shared" si="9"/>
        <v>Kenyan Drake</v>
      </c>
      <c r="J85" t="str">
        <f t="shared" si="6"/>
        <v>Kenyan Drake</v>
      </c>
      <c r="K85" t="str">
        <f t="shared" si="10"/>
        <v>K.DRAKE, LV</v>
      </c>
      <c r="L85">
        <f t="shared" si="11"/>
        <v>10.5</v>
      </c>
      <c r="O85" s="37">
        <v>84</v>
      </c>
      <c r="P85" s="18" t="s">
        <v>299</v>
      </c>
      <c r="Q85" s="12" t="s">
        <v>8</v>
      </c>
      <c r="R85" s="9" t="s">
        <v>190</v>
      </c>
      <c r="S85" s="9">
        <v>2</v>
      </c>
      <c r="T85" s="13">
        <v>10.5</v>
      </c>
    </row>
    <row r="86" spans="1:20" ht="41.4">
      <c r="A86" s="36">
        <v>84</v>
      </c>
      <c r="B86" s="17" t="s">
        <v>258</v>
      </c>
      <c r="C86" s="10" t="s">
        <v>9</v>
      </c>
      <c r="D86" s="8" t="s">
        <v>191</v>
      </c>
      <c r="E86" s="8">
        <v>2</v>
      </c>
      <c r="F86" s="11">
        <v>10.5</v>
      </c>
      <c r="G86" s="15" t="str">
        <f t="shared" si="7"/>
        <v>KC</v>
      </c>
      <c r="H86" s="14" t="str">
        <f t="shared" si="8"/>
        <v>Mecole Hardman</v>
      </c>
      <c r="I86" s="14" t="str">
        <f t="shared" si="9"/>
        <v>Mecole Hardman</v>
      </c>
      <c r="J86" t="str">
        <f t="shared" si="6"/>
        <v>Mecole Hardman</v>
      </c>
      <c r="K86" t="str">
        <f t="shared" si="10"/>
        <v>M.HARDMAN, KC</v>
      </c>
      <c r="L86">
        <f t="shared" si="11"/>
        <v>10.5</v>
      </c>
      <c r="O86" s="36">
        <v>84</v>
      </c>
      <c r="P86" s="17" t="s">
        <v>258</v>
      </c>
      <c r="Q86" s="10" t="s">
        <v>9</v>
      </c>
      <c r="R86" s="8" t="s">
        <v>191</v>
      </c>
      <c r="S86" s="8">
        <v>2</v>
      </c>
      <c r="T86" s="11">
        <v>10.5</v>
      </c>
    </row>
    <row r="87" spans="1:20" ht="43.2">
      <c r="A87" s="37">
        <v>86</v>
      </c>
      <c r="B87" s="18" t="s">
        <v>361</v>
      </c>
      <c r="C87" s="12" t="s">
        <v>17</v>
      </c>
      <c r="D87" s="9" t="s">
        <v>191</v>
      </c>
      <c r="E87" s="9">
        <v>2</v>
      </c>
      <c r="F87" s="13">
        <v>10.4</v>
      </c>
      <c r="G87" s="15" t="str">
        <f t="shared" si="7"/>
        <v>CHI</v>
      </c>
      <c r="H87" s="14" t="str">
        <f t="shared" si="8"/>
        <v>Allen Robinson II</v>
      </c>
      <c r="I87" s="14" t="str">
        <f t="shared" si="9"/>
        <v>Allen Robinson II</v>
      </c>
      <c r="J87" t="str">
        <f t="shared" si="6"/>
        <v>Allen Robinson</v>
      </c>
      <c r="K87" t="str">
        <f t="shared" si="10"/>
        <v>A.ROBINSON, CHI</v>
      </c>
      <c r="L87">
        <f t="shared" si="11"/>
        <v>10.4</v>
      </c>
      <c r="O87" s="37">
        <v>86</v>
      </c>
      <c r="P87" s="18" t="s">
        <v>361</v>
      </c>
      <c r="Q87" s="12" t="s">
        <v>17</v>
      </c>
      <c r="R87" s="9" t="s">
        <v>191</v>
      </c>
      <c r="S87" s="9">
        <v>2</v>
      </c>
      <c r="T87" s="13">
        <v>10.4</v>
      </c>
    </row>
    <row r="88" spans="1:20" ht="28.8">
      <c r="A88" s="36">
        <v>87</v>
      </c>
      <c r="B88" s="17" t="s">
        <v>4841</v>
      </c>
      <c r="C88" s="10" t="s">
        <v>11</v>
      </c>
      <c r="D88" s="8" t="s">
        <v>190</v>
      </c>
      <c r="E88" s="8">
        <v>2</v>
      </c>
      <c r="F88" s="11">
        <v>9.9</v>
      </c>
      <c r="G88" s="15" t="str">
        <f t="shared" si="7"/>
        <v>SF</v>
      </c>
      <c r="H88" s="14" t="str">
        <f t="shared" si="8"/>
        <v>JaMycal Hasty O</v>
      </c>
      <c r="I88" s="14" t="str">
        <f t="shared" si="9"/>
        <v>JaMycal Hasty O</v>
      </c>
      <c r="J88" t="str">
        <f t="shared" si="6"/>
        <v>JaMycal Hasty</v>
      </c>
      <c r="K88" t="str">
        <f t="shared" si="10"/>
        <v>J.HASTY, SF</v>
      </c>
      <c r="L88">
        <f t="shared" si="11"/>
        <v>9.9</v>
      </c>
      <c r="O88" s="36">
        <v>87</v>
      </c>
      <c r="P88" s="17" t="s">
        <v>4841</v>
      </c>
      <c r="Q88" s="10" t="s">
        <v>11</v>
      </c>
      <c r="R88" s="8" t="s">
        <v>190</v>
      </c>
      <c r="S88" s="8">
        <v>2</v>
      </c>
      <c r="T88" s="11">
        <v>9.9</v>
      </c>
    </row>
    <row r="89" spans="1:20" ht="28.8">
      <c r="A89" s="37">
        <v>88</v>
      </c>
      <c r="B89" s="18" t="s">
        <v>331</v>
      </c>
      <c r="C89" s="12" t="s">
        <v>26</v>
      </c>
      <c r="D89" s="9" t="s">
        <v>192</v>
      </c>
      <c r="E89" s="9">
        <v>2</v>
      </c>
      <c r="F89" s="13">
        <v>9.6999999999999993</v>
      </c>
      <c r="G89" s="15" t="str">
        <f t="shared" si="7"/>
        <v>BUF</v>
      </c>
      <c r="H89" s="14" t="str">
        <f t="shared" si="8"/>
        <v>Dawson Knox</v>
      </c>
      <c r="I89" s="14" t="str">
        <f t="shared" si="9"/>
        <v>Dawson Knox</v>
      </c>
      <c r="J89" t="str">
        <f t="shared" si="6"/>
        <v>Dawson Knox</v>
      </c>
      <c r="K89" t="str">
        <f t="shared" si="10"/>
        <v>D.KNOX, BUF</v>
      </c>
      <c r="L89">
        <f t="shared" si="11"/>
        <v>9.6999999999999993</v>
      </c>
      <c r="O89" s="37">
        <v>88</v>
      </c>
      <c r="P89" s="18" t="s">
        <v>331</v>
      </c>
      <c r="Q89" s="12" t="s">
        <v>26</v>
      </c>
      <c r="R89" s="9" t="s">
        <v>192</v>
      </c>
      <c r="S89" s="9">
        <v>2</v>
      </c>
      <c r="T89" s="13">
        <v>9.6999999999999993</v>
      </c>
    </row>
    <row r="90" spans="1:20" ht="41.4">
      <c r="A90" s="36">
        <v>88</v>
      </c>
      <c r="B90" s="17" t="s">
        <v>4852</v>
      </c>
      <c r="C90" s="10" t="s">
        <v>11</v>
      </c>
      <c r="D90" s="8" t="s">
        <v>191</v>
      </c>
      <c r="E90" s="8">
        <v>2</v>
      </c>
      <c r="F90" s="11">
        <v>9.6999999999999993</v>
      </c>
      <c r="G90" s="15" t="str">
        <f t="shared" si="7"/>
        <v>SF</v>
      </c>
      <c r="H90" s="14" t="str">
        <f t="shared" si="8"/>
        <v>Jauan Jennings</v>
      </c>
      <c r="I90" s="14" t="str">
        <f t="shared" si="9"/>
        <v>Jauan Jennings</v>
      </c>
      <c r="J90" t="str">
        <f t="shared" si="6"/>
        <v>Jauan Jennings</v>
      </c>
      <c r="K90" t="str">
        <f t="shared" si="10"/>
        <v>J.JENNINGS, SF</v>
      </c>
      <c r="L90">
        <f t="shared" si="11"/>
        <v>9.6999999999999993</v>
      </c>
      <c r="O90" s="36">
        <v>88</v>
      </c>
      <c r="P90" s="17" t="s">
        <v>4852</v>
      </c>
      <c r="Q90" s="10" t="s">
        <v>11</v>
      </c>
      <c r="R90" s="8" t="s">
        <v>191</v>
      </c>
      <c r="S90" s="8">
        <v>2</v>
      </c>
      <c r="T90" s="11">
        <v>9.6999999999999993</v>
      </c>
    </row>
    <row r="91" spans="1:20" ht="41.4">
      <c r="A91" s="37">
        <v>88</v>
      </c>
      <c r="B91" s="18" t="s">
        <v>254</v>
      </c>
      <c r="C91" s="12" t="s">
        <v>15</v>
      </c>
      <c r="D91" s="9" t="s">
        <v>191</v>
      </c>
      <c r="E91" s="9">
        <v>2</v>
      </c>
      <c r="F91" s="13">
        <v>9.6999999999999993</v>
      </c>
      <c r="G91" s="15" t="str">
        <f t="shared" si="7"/>
        <v>PIT</v>
      </c>
      <c r="H91" s="14" t="str">
        <f t="shared" si="8"/>
        <v>Chase Claypool</v>
      </c>
      <c r="I91" s="14" t="str">
        <f t="shared" si="9"/>
        <v>Chase Claypool</v>
      </c>
      <c r="J91" t="str">
        <f t="shared" si="6"/>
        <v>Chase Claypool</v>
      </c>
      <c r="K91" t="str">
        <f t="shared" si="10"/>
        <v>C.CLAYPOOL, PIT</v>
      </c>
      <c r="L91">
        <f t="shared" si="11"/>
        <v>9.6999999999999993</v>
      </c>
      <c r="O91" s="37">
        <v>88</v>
      </c>
      <c r="P91" s="18" t="s">
        <v>254</v>
      </c>
      <c r="Q91" s="12" t="s">
        <v>15</v>
      </c>
      <c r="R91" s="9" t="s">
        <v>191</v>
      </c>
      <c r="S91" s="9">
        <v>2</v>
      </c>
      <c r="T91" s="13">
        <v>9.6999999999999993</v>
      </c>
    </row>
    <row r="92" spans="1:20" ht="41.4">
      <c r="A92" s="36">
        <v>91</v>
      </c>
      <c r="B92" s="17" t="s">
        <v>295</v>
      </c>
      <c r="C92" s="10" t="s">
        <v>0</v>
      </c>
      <c r="D92" s="8" t="s">
        <v>190</v>
      </c>
      <c r="E92" s="8">
        <v>2</v>
      </c>
      <c r="F92" s="11">
        <v>9.6</v>
      </c>
      <c r="G92" s="15" t="str">
        <f t="shared" si="7"/>
        <v>BAL</v>
      </c>
      <c r="H92" s="14" t="str">
        <f t="shared" si="8"/>
        <v>Latavius Murray</v>
      </c>
      <c r="I92" s="14" t="str">
        <f t="shared" si="9"/>
        <v>Latavius Murray</v>
      </c>
      <c r="J92" t="str">
        <f t="shared" si="6"/>
        <v>Latavius Murray</v>
      </c>
      <c r="K92" t="str">
        <f t="shared" si="10"/>
        <v>L.MURRAY, BAL</v>
      </c>
      <c r="L92">
        <f t="shared" si="11"/>
        <v>9.6</v>
      </c>
      <c r="O92" s="36">
        <v>91</v>
      </c>
      <c r="P92" s="17" t="s">
        <v>295</v>
      </c>
      <c r="Q92" s="10" t="s">
        <v>0</v>
      </c>
      <c r="R92" s="8" t="s">
        <v>190</v>
      </c>
      <c r="S92" s="8">
        <v>2</v>
      </c>
      <c r="T92" s="11">
        <v>9.6</v>
      </c>
    </row>
    <row r="93" spans="1:20" ht="28.8">
      <c r="A93" s="37">
        <v>92</v>
      </c>
      <c r="B93" s="18" t="s">
        <v>250</v>
      </c>
      <c r="C93" s="12" t="s">
        <v>13</v>
      </c>
      <c r="D93" s="9" t="s">
        <v>191</v>
      </c>
      <c r="E93" s="9">
        <v>2</v>
      </c>
      <c r="F93" s="13">
        <v>9.5</v>
      </c>
      <c r="G93" s="15" t="str">
        <f t="shared" si="7"/>
        <v>ARI</v>
      </c>
      <c r="H93" s="14" t="str">
        <f t="shared" si="8"/>
        <v>Christian Kirk</v>
      </c>
      <c r="I93" s="14" t="str">
        <f t="shared" si="9"/>
        <v>Christian Kirk</v>
      </c>
      <c r="J93" t="str">
        <f t="shared" si="6"/>
        <v>Christian Kirk</v>
      </c>
      <c r="K93" t="str">
        <f t="shared" si="10"/>
        <v>C.KIRK, ARI</v>
      </c>
      <c r="L93">
        <f t="shared" si="11"/>
        <v>9.5</v>
      </c>
      <c r="O93" s="37">
        <v>92</v>
      </c>
      <c r="P93" s="18" t="s">
        <v>250</v>
      </c>
      <c r="Q93" s="12" t="s">
        <v>13</v>
      </c>
      <c r="R93" s="9" t="s">
        <v>191</v>
      </c>
      <c r="S93" s="9">
        <v>2</v>
      </c>
      <c r="T93" s="13">
        <v>9.5</v>
      </c>
    </row>
    <row r="94" spans="1:20" ht="28.8">
      <c r="A94" s="36">
        <v>92</v>
      </c>
      <c r="B94" s="17" t="s">
        <v>311</v>
      </c>
      <c r="C94" s="10" t="s">
        <v>14</v>
      </c>
      <c r="D94" s="8" t="s">
        <v>192</v>
      </c>
      <c r="E94" s="8">
        <v>2</v>
      </c>
      <c r="F94" s="11">
        <v>9.5</v>
      </c>
      <c r="G94" s="15" t="str">
        <f t="shared" si="7"/>
        <v>WAS</v>
      </c>
      <c r="H94" s="14" t="str">
        <f t="shared" si="8"/>
        <v>Logan Thomas</v>
      </c>
      <c r="I94" s="14" t="str">
        <f t="shared" si="9"/>
        <v>Logan Thomas</v>
      </c>
      <c r="J94" t="str">
        <f t="shared" si="6"/>
        <v>Logan Thomas</v>
      </c>
      <c r="K94" t="str">
        <f t="shared" si="10"/>
        <v>L.THOMAS, WAS</v>
      </c>
      <c r="L94">
        <f t="shared" si="11"/>
        <v>9.5</v>
      </c>
      <c r="O94" s="36">
        <v>92</v>
      </c>
      <c r="P94" s="17" t="s">
        <v>311</v>
      </c>
      <c r="Q94" s="10" t="s">
        <v>14</v>
      </c>
      <c r="R94" s="8" t="s">
        <v>192</v>
      </c>
      <c r="S94" s="8">
        <v>2</v>
      </c>
      <c r="T94" s="11">
        <v>9.5</v>
      </c>
    </row>
    <row r="95" spans="1:20" ht="28.8">
      <c r="A95" s="37">
        <v>94</v>
      </c>
      <c r="B95" s="18" t="s">
        <v>307</v>
      </c>
      <c r="C95" s="12" t="s">
        <v>19</v>
      </c>
      <c r="D95" s="9" t="s">
        <v>190</v>
      </c>
      <c r="E95" s="9">
        <v>2</v>
      </c>
      <c r="F95" s="13">
        <v>9.4</v>
      </c>
      <c r="G95" s="15" t="str">
        <f t="shared" si="7"/>
        <v>HOU</v>
      </c>
      <c r="H95" s="14" t="str">
        <f t="shared" si="8"/>
        <v>Phillip Lindsay</v>
      </c>
      <c r="I95" s="14" t="str">
        <f t="shared" si="9"/>
        <v>Phillip Lindsay</v>
      </c>
      <c r="J95" t="str">
        <f t="shared" si="6"/>
        <v>Phillip Lindsay</v>
      </c>
      <c r="K95" t="str">
        <f t="shared" si="10"/>
        <v>P.LINDSAY, HOU</v>
      </c>
      <c r="L95">
        <f t="shared" si="11"/>
        <v>9.4</v>
      </c>
      <c r="O95" s="37">
        <v>94</v>
      </c>
      <c r="P95" s="18" t="s">
        <v>307</v>
      </c>
      <c r="Q95" s="12" t="s">
        <v>19</v>
      </c>
      <c r="R95" s="9" t="s">
        <v>190</v>
      </c>
      <c r="S95" s="9">
        <v>2</v>
      </c>
      <c r="T95" s="13">
        <v>9.4</v>
      </c>
    </row>
    <row r="96" spans="1:20" ht="41.4">
      <c r="A96" s="36">
        <v>94</v>
      </c>
      <c r="B96" s="17" t="s">
        <v>276</v>
      </c>
      <c r="C96" s="10" t="s">
        <v>20</v>
      </c>
      <c r="D96" s="8" t="s">
        <v>190</v>
      </c>
      <c r="E96" s="8">
        <v>2</v>
      </c>
      <c r="F96" s="11">
        <v>9.4</v>
      </c>
      <c r="G96" s="15" t="str">
        <f t="shared" si="7"/>
        <v>JAX</v>
      </c>
      <c r="H96" s="14" t="str">
        <f t="shared" si="8"/>
        <v>James Robinson</v>
      </c>
      <c r="I96" s="14" t="str">
        <f t="shared" si="9"/>
        <v>James Robinson</v>
      </c>
      <c r="J96" t="str">
        <f t="shared" si="6"/>
        <v>James Robinson</v>
      </c>
      <c r="K96" t="str">
        <f t="shared" si="10"/>
        <v>J.ROBINSON, JAX</v>
      </c>
      <c r="L96">
        <f t="shared" si="11"/>
        <v>9.4</v>
      </c>
      <c r="O96" s="36">
        <v>94</v>
      </c>
      <c r="P96" s="17" t="s">
        <v>276</v>
      </c>
      <c r="Q96" s="10" t="s">
        <v>20</v>
      </c>
      <c r="R96" s="8" t="s">
        <v>190</v>
      </c>
      <c r="S96" s="8">
        <v>2</v>
      </c>
      <c r="T96" s="11">
        <v>9.4</v>
      </c>
    </row>
    <row r="97" spans="1:20" ht="28.8">
      <c r="A97" s="37">
        <v>96</v>
      </c>
      <c r="B97" s="18" t="s">
        <v>282</v>
      </c>
      <c r="C97" s="12" t="s">
        <v>14</v>
      </c>
      <c r="D97" s="9" t="s">
        <v>190</v>
      </c>
      <c r="E97" s="9">
        <v>2</v>
      </c>
      <c r="F97" s="13">
        <v>9.3000000000000007</v>
      </c>
      <c r="G97" s="15" t="str">
        <f t="shared" si="7"/>
        <v>WAS</v>
      </c>
      <c r="H97" s="14" t="str">
        <f t="shared" si="8"/>
        <v>Antonio Gibson</v>
      </c>
      <c r="I97" s="14" t="str">
        <f t="shared" si="9"/>
        <v>Antonio Gibson</v>
      </c>
      <c r="J97" t="str">
        <f t="shared" si="6"/>
        <v>Antonio Gibson</v>
      </c>
      <c r="K97" t="str">
        <f t="shared" si="10"/>
        <v>A.GIBSON, WAS</v>
      </c>
      <c r="L97">
        <f t="shared" si="11"/>
        <v>9.3000000000000007</v>
      </c>
      <c r="O97" s="37">
        <v>96</v>
      </c>
      <c r="P97" s="18" t="s">
        <v>282</v>
      </c>
      <c r="Q97" s="12" t="s">
        <v>14</v>
      </c>
      <c r="R97" s="9" t="s">
        <v>190</v>
      </c>
      <c r="S97" s="9">
        <v>2</v>
      </c>
      <c r="T97" s="13">
        <v>9.3000000000000007</v>
      </c>
    </row>
    <row r="98" spans="1:20" ht="41.4">
      <c r="A98" s="36">
        <v>97</v>
      </c>
      <c r="B98" s="17" t="s">
        <v>234</v>
      </c>
      <c r="C98" s="10" t="s">
        <v>10</v>
      </c>
      <c r="D98" s="8" t="s">
        <v>191</v>
      </c>
      <c r="E98" s="8">
        <v>2</v>
      </c>
      <c r="F98" s="11">
        <v>9.1999999999999993</v>
      </c>
      <c r="G98" s="15" t="str">
        <f t="shared" si="7"/>
        <v>MIA</v>
      </c>
      <c r="H98" s="14" t="str">
        <f t="shared" si="8"/>
        <v>DeVante Parker</v>
      </c>
      <c r="I98" s="14" t="str">
        <f t="shared" si="9"/>
        <v>DeVante Parker</v>
      </c>
      <c r="J98" t="str">
        <f t="shared" si="6"/>
        <v>DeVante Parker</v>
      </c>
      <c r="K98" t="str">
        <f t="shared" si="10"/>
        <v>D.PARKER, MIA</v>
      </c>
      <c r="L98">
        <f t="shared" si="11"/>
        <v>9.1999999999999993</v>
      </c>
      <c r="O98" s="36">
        <v>97</v>
      </c>
      <c r="P98" s="17" t="s">
        <v>234</v>
      </c>
      <c r="Q98" s="10" t="s">
        <v>10</v>
      </c>
      <c r="R98" s="8" t="s">
        <v>191</v>
      </c>
      <c r="S98" s="8">
        <v>2</v>
      </c>
      <c r="T98" s="11">
        <v>9.1999999999999993</v>
      </c>
    </row>
    <row r="99" spans="1:20" ht="28.8">
      <c r="A99" s="37">
        <v>98</v>
      </c>
      <c r="B99" s="18" t="s">
        <v>316</v>
      </c>
      <c r="C99" s="12" t="s">
        <v>4</v>
      </c>
      <c r="D99" s="9" t="s">
        <v>192</v>
      </c>
      <c r="E99" s="9">
        <v>2</v>
      </c>
      <c r="F99" s="13">
        <v>9</v>
      </c>
      <c r="G99" s="15" t="str">
        <f t="shared" si="7"/>
        <v>CLE</v>
      </c>
      <c r="H99" s="14" t="str">
        <f t="shared" si="8"/>
        <v>Austin Hooper</v>
      </c>
      <c r="I99" s="14" t="str">
        <f t="shared" si="9"/>
        <v>Austin Hooper</v>
      </c>
      <c r="J99" t="str">
        <f t="shared" si="6"/>
        <v>Austin Hooper</v>
      </c>
      <c r="K99" t="str">
        <f t="shared" si="10"/>
        <v>A.HOOPER, CLE</v>
      </c>
      <c r="L99">
        <f t="shared" si="11"/>
        <v>9</v>
      </c>
      <c r="O99" s="37">
        <v>98</v>
      </c>
      <c r="P99" s="18" t="s">
        <v>316</v>
      </c>
      <c r="Q99" s="12" t="s">
        <v>4</v>
      </c>
      <c r="R99" s="9" t="s">
        <v>192</v>
      </c>
      <c r="S99" s="9">
        <v>2</v>
      </c>
      <c r="T99" s="13">
        <v>9</v>
      </c>
    </row>
    <row r="100" spans="1:20" ht="43.2">
      <c r="A100" s="36">
        <v>99</v>
      </c>
      <c r="B100" s="17" t="s">
        <v>4853</v>
      </c>
      <c r="C100" s="10" t="s">
        <v>14</v>
      </c>
      <c r="D100" s="8" t="s">
        <v>192</v>
      </c>
      <c r="E100" s="8">
        <v>2</v>
      </c>
      <c r="F100" s="11">
        <v>8.9</v>
      </c>
      <c r="G100" s="15" t="str">
        <f t="shared" si="7"/>
        <v>WAS</v>
      </c>
      <c r="H100" s="14" t="str">
        <f t="shared" si="8"/>
        <v>Ricky Seals-Jones</v>
      </c>
      <c r="I100" s="14" t="str">
        <f t="shared" si="9"/>
        <v>Ricky Seals-Jones</v>
      </c>
      <c r="J100" t="str">
        <f t="shared" si="6"/>
        <v>Ricky Seals-Jones</v>
      </c>
      <c r="K100" t="str">
        <f t="shared" si="10"/>
        <v>R.SEALS-JONES, WAS</v>
      </c>
      <c r="L100">
        <f t="shared" si="11"/>
        <v>8.9</v>
      </c>
      <c r="O100" s="36">
        <v>99</v>
      </c>
      <c r="P100" s="17" t="s">
        <v>4853</v>
      </c>
      <c r="Q100" s="10" t="s">
        <v>14</v>
      </c>
      <c r="R100" s="8" t="s">
        <v>192</v>
      </c>
      <c r="S100" s="8">
        <v>2</v>
      </c>
      <c r="T100" s="11">
        <v>8.9</v>
      </c>
    </row>
    <row r="101" spans="1:20" ht="28.8">
      <c r="A101" s="37">
        <v>99</v>
      </c>
      <c r="B101" s="18" t="s">
        <v>4850</v>
      </c>
      <c r="C101" s="12" t="s">
        <v>3</v>
      </c>
      <c r="D101" s="9" t="s">
        <v>190</v>
      </c>
      <c r="E101" s="9">
        <v>2</v>
      </c>
      <c r="F101" s="13">
        <v>8.9</v>
      </c>
      <c r="G101" s="15" t="str">
        <f t="shared" si="7"/>
        <v>NYG</v>
      </c>
      <c r="H101" s="14" t="str">
        <f t="shared" si="8"/>
        <v>Saquon Barkley</v>
      </c>
      <c r="I101" s="14" t="str">
        <f t="shared" si="9"/>
        <v>Saquon Barkley</v>
      </c>
      <c r="J101" t="str">
        <f t="shared" ref="J101:J164" si="12">IFERROR(TRIM(IF(FIND(" ",I101,1+FIND(" ",I101))&gt;0,LEFT(I101,LEN(I101)-2))),I101)</f>
        <v>Saquon Barkley</v>
      </c>
      <c r="K101" t="str">
        <f t="shared" si="10"/>
        <v>S.BARKLEY, NYG</v>
      </c>
      <c r="L101">
        <f t="shared" si="11"/>
        <v>8.9</v>
      </c>
      <c r="O101" s="37">
        <v>99</v>
      </c>
      <c r="P101" s="18" t="s">
        <v>4850</v>
      </c>
      <c r="Q101" s="12" t="s">
        <v>3</v>
      </c>
      <c r="R101" s="9" t="s">
        <v>190</v>
      </c>
      <c r="S101" s="9">
        <v>2</v>
      </c>
      <c r="T101" s="13">
        <v>8.9</v>
      </c>
    </row>
    <row r="102" spans="1:20" ht="43.2">
      <c r="A102" s="36">
        <v>99</v>
      </c>
      <c r="B102" s="17" t="s">
        <v>425</v>
      </c>
      <c r="C102" s="10" t="s">
        <v>27</v>
      </c>
      <c r="D102" s="8" t="s">
        <v>190</v>
      </c>
      <c r="E102" s="8">
        <v>2</v>
      </c>
      <c r="F102" s="11">
        <v>8.9</v>
      </c>
      <c r="G102" s="15" t="str">
        <f t="shared" si="7"/>
        <v>DEN</v>
      </c>
      <c r="H102" s="14" t="str">
        <f t="shared" si="8"/>
        <v>Melvin Gordon III</v>
      </c>
      <c r="I102" s="14" t="str">
        <f t="shared" si="9"/>
        <v>Melvin Gordon</v>
      </c>
      <c r="J102" t="str">
        <f t="shared" si="12"/>
        <v>Melvin Gordon</v>
      </c>
      <c r="K102" t="str">
        <f t="shared" si="10"/>
        <v>M.GORDON, DEN</v>
      </c>
      <c r="L102">
        <f t="shared" si="11"/>
        <v>8.9</v>
      </c>
      <c r="O102" s="36">
        <v>99</v>
      </c>
      <c r="P102" s="17" t="s">
        <v>425</v>
      </c>
      <c r="Q102" s="10" t="s">
        <v>27</v>
      </c>
      <c r="R102" s="8" t="s">
        <v>190</v>
      </c>
      <c r="S102" s="8">
        <v>2</v>
      </c>
      <c r="T102" s="11">
        <v>8.9</v>
      </c>
    </row>
    <row r="103" spans="1:20" ht="41.4">
      <c r="A103" s="37">
        <v>99</v>
      </c>
      <c r="B103" s="18" t="s">
        <v>327</v>
      </c>
      <c r="C103" s="12" t="s">
        <v>4</v>
      </c>
      <c r="D103" s="9" t="s">
        <v>192</v>
      </c>
      <c r="E103" s="9">
        <v>2</v>
      </c>
      <c r="F103" s="13">
        <v>8.9</v>
      </c>
      <c r="G103" s="15" t="str">
        <f t="shared" si="7"/>
        <v>CLE</v>
      </c>
      <c r="H103" s="14" t="str">
        <f t="shared" si="8"/>
        <v>Harrison Bryant</v>
      </c>
      <c r="I103" s="14" t="str">
        <f t="shared" si="9"/>
        <v>Harrison Bryant</v>
      </c>
      <c r="J103" t="str">
        <f t="shared" si="12"/>
        <v>Harrison Bryant</v>
      </c>
      <c r="K103" t="str">
        <f t="shared" si="10"/>
        <v>H.BRYANT, CLE</v>
      </c>
      <c r="L103">
        <f t="shared" si="11"/>
        <v>8.9</v>
      </c>
      <c r="O103" s="37">
        <v>99</v>
      </c>
      <c r="P103" s="18" t="s">
        <v>327</v>
      </c>
      <c r="Q103" s="12" t="s">
        <v>4</v>
      </c>
      <c r="R103" s="9" t="s">
        <v>192</v>
      </c>
      <c r="S103" s="9">
        <v>2</v>
      </c>
      <c r="T103" s="13">
        <v>8.9</v>
      </c>
    </row>
    <row r="104" spans="1:20" ht="28.8">
      <c r="A104" s="36">
        <v>103</v>
      </c>
      <c r="B104" s="17" t="s">
        <v>560</v>
      </c>
      <c r="C104" s="10" t="s">
        <v>10</v>
      </c>
      <c r="D104" s="8" t="s">
        <v>191</v>
      </c>
      <c r="E104" s="8">
        <v>2</v>
      </c>
      <c r="F104" s="11">
        <v>8.8000000000000007</v>
      </c>
      <c r="G104" s="15" t="str">
        <f t="shared" si="7"/>
        <v>MIA</v>
      </c>
      <c r="H104" s="14" t="str">
        <f t="shared" si="8"/>
        <v>Jaylen Waddle</v>
      </c>
      <c r="I104" s="14" t="str">
        <f t="shared" si="9"/>
        <v>Jaylen Waddle</v>
      </c>
      <c r="J104" t="str">
        <f t="shared" si="12"/>
        <v>Jaylen Waddle</v>
      </c>
      <c r="K104" t="str">
        <f t="shared" si="10"/>
        <v>J.WADDLE, MIA</v>
      </c>
      <c r="L104">
        <f t="shared" si="11"/>
        <v>8.8000000000000007</v>
      </c>
      <c r="O104" s="36">
        <v>103</v>
      </c>
      <c r="P104" s="17" t="s">
        <v>560</v>
      </c>
      <c r="Q104" s="10" t="s">
        <v>10</v>
      </c>
      <c r="R104" s="8" t="s">
        <v>191</v>
      </c>
      <c r="S104" s="8">
        <v>2</v>
      </c>
      <c r="T104" s="11">
        <v>8.8000000000000007</v>
      </c>
    </row>
    <row r="105" spans="1:20" ht="28.8">
      <c r="A105" s="37">
        <v>104</v>
      </c>
      <c r="B105" s="18" t="s">
        <v>581</v>
      </c>
      <c r="C105" s="12" t="s">
        <v>12</v>
      </c>
      <c r="D105" s="9" t="s">
        <v>191</v>
      </c>
      <c r="E105" s="9">
        <v>2</v>
      </c>
      <c r="F105" s="13">
        <v>8.6999999999999993</v>
      </c>
      <c r="G105" s="15" t="str">
        <f t="shared" si="7"/>
        <v>NYJ</v>
      </c>
      <c r="H105" s="14" t="str">
        <f t="shared" si="8"/>
        <v>Elijah Moore</v>
      </c>
      <c r="I105" s="14" t="str">
        <f t="shared" si="9"/>
        <v>Elijah Moore</v>
      </c>
      <c r="J105" t="str">
        <f t="shared" si="12"/>
        <v>Elijah Moore</v>
      </c>
      <c r="K105" t="str">
        <f t="shared" si="10"/>
        <v>E.MOORE, NYJ</v>
      </c>
      <c r="L105">
        <f t="shared" si="11"/>
        <v>8.6999999999999993</v>
      </c>
      <c r="O105" s="37">
        <v>104</v>
      </c>
      <c r="P105" s="18" t="s">
        <v>581</v>
      </c>
      <c r="Q105" s="12" t="s">
        <v>12</v>
      </c>
      <c r="R105" s="9" t="s">
        <v>191</v>
      </c>
      <c r="S105" s="9">
        <v>2</v>
      </c>
      <c r="T105" s="13">
        <v>8.6999999999999993</v>
      </c>
    </row>
    <row r="106" spans="1:20" ht="28.8">
      <c r="A106" s="36">
        <v>105</v>
      </c>
      <c r="B106" s="17" t="s">
        <v>269</v>
      </c>
      <c r="C106" s="10" t="s">
        <v>10</v>
      </c>
      <c r="D106" s="8" t="s">
        <v>190</v>
      </c>
      <c r="E106" s="8">
        <v>2</v>
      </c>
      <c r="F106" s="11">
        <v>8.6</v>
      </c>
      <c r="G106" s="15" t="str">
        <f t="shared" si="7"/>
        <v>MIA</v>
      </c>
      <c r="H106" s="14" t="str">
        <f t="shared" si="8"/>
        <v>Myles Gaskin</v>
      </c>
      <c r="I106" s="14" t="str">
        <f t="shared" si="9"/>
        <v>Myles Gaskin</v>
      </c>
      <c r="J106" t="str">
        <f t="shared" si="12"/>
        <v>Myles Gaskin</v>
      </c>
      <c r="K106" t="str">
        <f t="shared" si="10"/>
        <v>M.GASKIN, MIA</v>
      </c>
      <c r="L106">
        <f t="shared" si="11"/>
        <v>8.6</v>
      </c>
      <c r="O106" s="36">
        <v>105</v>
      </c>
      <c r="P106" s="17" t="s">
        <v>269</v>
      </c>
      <c r="Q106" s="10" t="s">
        <v>10</v>
      </c>
      <c r="R106" s="8" t="s">
        <v>190</v>
      </c>
      <c r="S106" s="8">
        <v>2</v>
      </c>
      <c r="T106" s="11">
        <v>8.6</v>
      </c>
    </row>
    <row r="107" spans="1:20" ht="28.8">
      <c r="A107" s="37">
        <v>106</v>
      </c>
      <c r="B107" s="18" t="s">
        <v>325</v>
      </c>
      <c r="C107" s="12" t="s">
        <v>21</v>
      </c>
      <c r="D107" s="9" t="s">
        <v>192</v>
      </c>
      <c r="E107" s="9">
        <v>2</v>
      </c>
      <c r="F107" s="13">
        <v>8.5</v>
      </c>
      <c r="G107" s="15" t="str">
        <f t="shared" si="7"/>
        <v>CAR</v>
      </c>
      <c r="H107" s="14" t="str">
        <f t="shared" si="8"/>
        <v>Dan Arnold</v>
      </c>
      <c r="I107" s="14" t="str">
        <f t="shared" si="9"/>
        <v>Dan Arnold</v>
      </c>
      <c r="J107" t="str">
        <f t="shared" si="12"/>
        <v>Dan Arnold</v>
      </c>
      <c r="K107" t="str">
        <f t="shared" si="10"/>
        <v>D.ARNOLD, CAR</v>
      </c>
      <c r="L107">
        <f t="shared" si="11"/>
        <v>8.5</v>
      </c>
      <c r="O107" s="37">
        <v>106</v>
      </c>
      <c r="P107" s="18" t="s">
        <v>325</v>
      </c>
      <c r="Q107" s="12" t="s">
        <v>21</v>
      </c>
      <c r="R107" s="9" t="s">
        <v>192</v>
      </c>
      <c r="S107" s="9">
        <v>2</v>
      </c>
      <c r="T107" s="13">
        <v>8.5</v>
      </c>
    </row>
    <row r="108" spans="1:20" ht="43.2">
      <c r="A108" s="36">
        <v>107</v>
      </c>
      <c r="B108" s="17" t="s">
        <v>4847</v>
      </c>
      <c r="C108" s="10" t="s">
        <v>27</v>
      </c>
      <c r="D108" s="8" t="s">
        <v>190</v>
      </c>
      <c r="E108" s="8">
        <v>2</v>
      </c>
      <c r="F108" s="11">
        <v>8.4</v>
      </c>
      <c r="G108" s="15" t="str">
        <f t="shared" si="7"/>
        <v>DEN</v>
      </c>
      <c r="H108" s="14" t="str">
        <f t="shared" si="8"/>
        <v>Javonte Williams Q</v>
      </c>
      <c r="I108" s="14" t="str">
        <f t="shared" si="9"/>
        <v>Javonte Williams Q</v>
      </c>
      <c r="J108" t="str">
        <f t="shared" si="12"/>
        <v>Javonte Williams</v>
      </c>
      <c r="K108" t="str">
        <f t="shared" si="10"/>
        <v>J.WILLIAMS, DEN</v>
      </c>
      <c r="L108">
        <f t="shared" si="11"/>
        <v>8.4</v>
      </c>
      <c r="O108" s="36">
        <v>107</v>
      </c>
      <c r="P108" s="17" t="s">
        <v>4847</v>
      </c>
      <c r="Q108" s="10" t="s">
        <v>27</v>
      </c>
      <c r="R108" s="8" t="s">
        <v>190</v>
      </c>
      <c r="S108" s="8">
        <v>2</v>
      </c>
      <c r="T108" s="11">
        <v>8.4</v>
      </c>
    </row>
    <row r="109" spans="1:20" ht="28.8">
      <c r="A109" s="37">
        <v>107</v>
      </c>
      <c r="B109" s="18" t="s">
        <v>237</v>
      </c>
      <c r="C109" s="12" t="s">
        <v>0</v>
      </c>
      <c r="D109" s="9" t="s">
        <v>191</v>
      </c>
      <c r="E109" s="9">
        <v>2</v>
      </c>
      <c r="F109" s="13">
        <v>8.4</v>
      </c>
      <c r="G109" s="15" t="str">
        <f t="shared" si="7"/>
        <v>BAL</v>
      </c>
      <c r="H109" s="14" t="str">
        <f t="shared" si="8"/>
        <v>Sammy Watkins</v>
      </c>
      <c r="I109" s="14" t="str">
        <f t="shared" si="9"/>
        <v>Sammy Watkins</v>
      </c>
      <c r="J109" t="str">
        <f t="shared" si="12"/>
        <v>Sammy Watkins</v>
      </c>
      <c r="K109" t="str">
        <f t="shared" si="10"/>
        <v>S.WATKINS, BAL</v>
      </c>
      <c r="L109">
        <f t="shared" si="11"/>
        <v>8.4</v>
      </c>
      <c r="O109" s="37">
        <v>107</v>
      </c>
      <c r="P109" s="18" t="s">
        <v>237</v>
      </c>
      <c r="Q109" s="12" t="s">
        <v>0</v>
      </c>
      <c r="R109" s="9" t="s">
        <v>191</v>
      </c>
      <c r="S109" s="9">
        <v>2</v>
      </c>
      <c r="T109" s="13">
        <v>8.4</v>
      </c>
    </row>
    <row r="110" spans="1:20" ht="28.8">
      <c r="A110" s="36">
        <v>109</v>
      </c>
      <c r="B110" s="17" t="s">
        <v>272</v>
      </c>
      <c r="C110" s="10" t="s">
        <v>1</v>
      </c>
      <c r="D110" s="8" t="s">
        <v>190</v>
      </c>
      <c r="E110" s="8">
        <v>2</v>
      </c>
      <c r="F110" s="11">
        <v>8.1</v>
      </c>
      <c r="G110" s="15" t="str">
        <f t="shared" si="7"/>
        <v>CIN</v>
      </c>
      <c r="H110" s="14" t="str">
        <f t="shared" si="8"/>
        <v>Joe Mixon</v>
      </c>
      <c r="I110" s="14" t="str">
        <f t="shared" si="9"/>
        <v>Joe Mixon</v>
      </c>
      <c r="J110" t="str">
        <f t="shared" si="12"/>
        <v>Joe Mixon</v>
      </c>
      <c r="K110" t="str">
        <f t="shared" si="10"/>
        <v>J.MIXON, CIN</v>
      </c>
      <c r="L110">
        <f t="shared" si="11"/>
        <v>8.1</v>
      </c>
      <c r="O110" s="36">
        <v>109</v>
      </c>
      <c r="P110" s="17" t="s">
        <v>272</v>
      </c>
      <c r="Q110" s="10" t="s">
        <v>1</v>
      </c>
      <c r="R110" s="8" t="s">
        <v>190</v>
      </c>
      <c r="S110" s="8">
        <v>2</v>
      </c>
      <c r="T110" s="11">
        <v>8.1</v>
      </c>
    </row>
    <row r="111" spans="1:20" ht="28.8">
      <c r="A111" s="37">
        <v>110</v>
      </c>
      <c r="B111" s="18" t="s">
        <v>358</v>
      </c>
      <c r="C111" s="12" t="s">
        <v>23</v>
      </c>
      <c r="D111" s="9" t="s">
        <v>191</v>
      </c>
      <c r="E111" s="9">
        <v>2</v>
      </c>
      <c r="F111" s="13">
        <v>7.8</v>
      </c>
      <c r="G111" s="15" t="str">
        <f t="shared" si="7"/>
        <v>NE</v>
      </c>
      <c r="H111" s="14" t="str">
        <f t="shared" si="8"/>
        <v>Jakobi Meyers</v>
      </c>
      <c r="I111" s="14" t="str">
        <f t="shared" si="9"/>
        <v>Jakobi Meyers</v>
      </c>
      <c r="J111" t="str">
        <f t="shared" si="12"/>
        <v>Jakobi Meyers</v>
      </c>
      <c r="K111" t="str">
        <f t="shared" si="10"/>
        <v>J.MEYERS, NE</v>
      </c>
      <c r="L111">
        <f t="shared" si="11"/>
        <v>7.8</v>
      </c>
      <c r="O111" s="37">
        <v>110</v>
      </c>
      <c r="P111" s="18" t="s">
        <v>358</v>
      </c>
      <c r="Q111" s="12" t="s">
        <v>23</v>
      </c>
      <c r="R111" s="9" t="s">
        <v>191</v>
      </c>
      <c r="S111" s="9">
        <v>2</v>
      </c>
      <c r="T111" s="13">
        <v>7.8</v>
      </c>
    </row>
    <row r="112" spans="1:20" ht="28.8">
      <c r="A112" s="36">
        <v>110</v>
      </c>
      <c r="B112" s="17" t="s">
        <v>4854</v>
      </c>
      <c r="C112" s="10" t="s">
        <v>22</v>
      </c>
      <c r="D112" s="8" t="s">
        <v>191</v>
      </c>
      <c r="E112" s="8">
        <v>2</v>
      </c>
      <c r="F112" s="11">
        <v>7.8</v>
      </c>
      <c r="G112" s="15" t="str">
        <f t="shared" si="7"/>
        <v>ATL</v>
      </c>
      <c r="H112" s="14" t="str">
        <f t="shared" si="8"/>
        <v>Russell Gage</v>
      </c>
      <c r="I112" s="14" t="str">
        <f t="shared" si="9"/>
        <v>Russell Gage</v>
      </c>
      <c r="J112" t="str">
        <f t="shared" si="12"/>
        <v>Russell Gage</v>
      </c>
      <c r="K112" t="str">
        <f t="shared" si="10"/>
        <v>R.GAGE, ATL</v>
      </c>
      <c r="L112">
        <f t="shared" si="11"/>
        <v>7.8</v>
      </c>
      <c r="O112" s="36">
        <v>110</v>
      </c>
      <c r="P112" s="17" t="s">
        <v>4854</v>
      </c>
      <c r="Q112" s="10" t="s">
        <v>22</v>
      </c>
      <c r="R112" s="8" t="s">
        <v>191</v>
      </c>
      <c r="S112" s="8">
        <v>2</v>
      </c>
      <c r="T112" s="11">
        <v>7.8</v>
      </c>
    </row>
    <row r="113" spans="1:20" ht="28.8">
      <c r="A113" s="37">
        <v>112</v>
      </c>
      <c r="B113" s="18" t="s">
        <v>243</v>
      </c>
      <c r="C113" s="12" t="s">
        <v>26</v>
      </c>
      <c r="D113" s="9" t="s">
        <v>191</v>
      </c>
      <c r="E113" s="9">
        <v>2</v>
      </c>
      <c r="F113" s="13">
        <v>7.6</v>
      </c>
      <c r="G113" s="15" t="str">
        <f t="shared" si="7"/>
        <v>BUF</v>
      </c>
      <c r="H113" s="14" t="str">
        <f t="shared" si="8"/>
        <v>Cole Beasley</v>
      </c>
      <c r="I113" s="14" t="str">
        <f t="shared" si="9"/>
        <v>Cole Beasley</v>
      </c>
      <c r="J113" t="str">
        <f t="shared" si="12"/>
        <v>Cole Beasley</v>
      </c>
      <c r="K113" t="str">
        <f t="shared" si="10"/>
        <v>C.BEASLEY, BUF</v>
      </c>
      <c r="L113">
        <f t="shared" si="11"/>
        <v>7.6</v>
      </c>
      <c r="O113" s="37">
        <v>112</v>
      </c>
      <c r="P113" s="18" t="s">
        <v>243</v>
      </c>
      <c r="Q113" s="12" t="s">
        <v>26</v>
      </c>
      <c r="R113" s="9" t="s">
        <v>191</v>
      </c>
      <c r="S113" s="9">
        <v>2</v>
      </c>
      <c r="T113" s="13">
        <v>7.6</v>
      </c>
    </row>
    <row r="114" spans="1:20" ht="43.2">
      <c r="A114" s="36">
        <v>112</v>
      </c>
      <c r="B114" s="17" t="s">
        <v>574</v>
      </c>
      <c r="C114" s="10" t="s">
        <v>15</v>
      </c>
      <c r="D114" s="8" t="s">
        <v>192</v>
      </c>
      <c r="E114" s="8">
        <v>2</v>
      </c>
      <c r="F114" s="11">
        <v>7.6</v>
      </c>
      <c r="G114" s="15" t="str">
        <f t="shared" si="7"/>
        <v>PIT</v>
      </c>
      <c r="H114" s="14" t="str">
        <f t="shared" si="8"/>
        <v>Pat Freiermuth</v>
      </c>
      <c r="I114" s="14" t="str">
        <f t="shared" si="9"/>
        <v>Pat Freiermuth</v>
      </c>
      <c r="J114" t="str">
        <f t="shared" si="12"/>
        <v>Pat Freiermuth</v>
      </c>
      <c r="K114" t="str">
        <f t="shared" si="10"/>
        <v>P.FREIERMUTH, PIT</v>
      </c>
      <c r="L114">
        <f t="shared" si="11"/>
        <v>7.6</v>
      </c>
      <c r="O114" s="36">
        <v>112</v>
      </c>
      <c r="P114" s="17" t="s">
        <v>574</v>
      </c>
      <c r="Q114" s="10" t="s">
        <v>15</v>
      </c>
      <c r="R114" s="8" t="s">
        <v>192</v>
      </c>
      <c r="S114" s="8">
        <v>2</v>
      </c>
      <c r="T114" s="11">
        <v>7.6</v>
      </c>
    </row>
    <row r="115" spans="1:20" ht="43.2">
      <c r="A115" s="37">
        <v>114</v>
      </c>
      <c r="B115" s="18" t="s">
        <v>4839</v>
      </c>
      <c r="C115" s="12" t="s">
        <v>11</v>
      </c>
      <c r="D115" s="9" t="s">
        <v>190</v>
      </c>
      <c r="E115" s="9">
        <v>2</v>
      </c>
      <c r="F115" s="13">
        <v>7.3</v>
      </c>
      <c r="G115" s="15" t="str">
        <f t="shared" si="7"/>
        <v>SF</v>
      </c>
      <c r="H115" s="14" t="str">
        <f t="shared" si="8"/>
        <v>Elijah Mitchell Q</v>
      </c>
      <c r="I115" s="14" t="str">
        <f t="shared" si="9"/>
        <v>Elijah Mitchell Q</v>
      </c>
      <c r="J115" t="str">
        <f t="shared" si="12"/>
        <v>Elijah Mitchell</v>
      </c>
      <c r="K115" t="str">
        <f t="shared" si="10"/>
        <v>E.MITCHELL, SF</v>
      </c>
      <c r="L115">
        <f t="shared" si="11"/>
        <v>7.3</v>
      </c>
      <c r="O115" s="37">
        <v>114</v>
      </c>
      <c r="P115" s="18" t="s">
        <v>4839</v>
      </c>
      <c r="Q115" s="12" t="s">
        <v>11</v>
      </c>
      <c r="R115" s="9" t="s">
        <v>190</v>
      </c>
      <c r="S115" s="9">
        <v>2</v>
      </c>
      <c r="T115" s="13">
        <v>7.3</v>
      </c>
    </row>
    <row r="116" spans="1:20" ht="28.8">
      <c r="A116" s="36">
        <v>114</v>
      </c>
      <c r="B116" s="17" t="s">
        <v>348</v>
      </c>
      <c r="C116" s="10" t="s">
        <v>30</v>
      </c>
      <c r="D116" s="8" t="s">
        <v>191</v>
      </c>
      <c r="E116" s="8">
        <v>2</v>
      </c>
      <c r="F116" s="11">
        <v>7.3</v>
      </c>
      <c r="G116" s="15" t="str">
        <f t="shared" si="7"/>
        <v>TEN</v>
      </c>
      <c r="H116" s="14" t="str">
        <f t="shared" si="8"/>
        <v>A.J. Brown</v>
      </c>
      <c r="I116" s="14" t="str">
        <f t="shared" si="9"/>
        <v>A.J. Brown</v>
      </c>
      <c r="J116" t="str">
        <f t="shared" si="12"/>
        <v>A.J. Brown</v>
      </c>
      <c r="K116" t="str">
        <f t="shared" si="10"/>
        <v>A.BROWN, TEN</v>
      </c>
      <c r="L116">
        <f t="shared" si="11"/>
        <v>7.3</v>
      </c>
      <c r="O116" s="36">
        <v>114</v>
      </c>
      <c r="P116" s="17" t="s">
        <v>348</v>
      </c>
      <c r="Q116" s="10" t="s">
        <v>30</v>
      </c>
      <c r="R116" s="8" t="s">
        <v>191</v>
      </c>
      <c r="S116" s="8">
        <v>2</v>
      </c>
      <c r="T116" s="11">
        <v>7.3</v>
      </c>
    </row>
    <row r="117" spans="1:20" ht="28.8">
      <c r="A117" s="37">
        <v>114</v>
      </c>
      <c r="B117" s="18" t="s">
        <v>4855</v>
      </c>
      <c r="C117" s="12" t="s">
        <v>30</v>
      </c>
      <c r="D117" s="9" t="s">
        <v>192</v>
      </c>
      <c r="E117" s="9">
        <v>2</v>
      </c>
      <c r="F117" s="13">
        <v>7.3</v>
      </c>
      <c r="G117" s="15" t="str">
        <f t="shared" si="7"/>
        <v>TEN</v>
      </c>
      <c r="H117" s="14" t="str">
        <f t="shared" si="8"/>
        <v>MyCole Pruitt</v>
      </c>
      <c r="I117" s="14" t="str">
        <f t="shared" si="9"/>
        <v>MyCole Pruitt</v>
      </c>
      <c r="J117" t="str">
        <f t="shared" si="12"/>
        <v>MyCole Pruitt</v>
      </c>
      <c r="K117" t="str">
        <f t="shared" si="10"/>
        <v>M.PRUITT, TEN</v>
      </c>
      <c r="L117">
        <f t="shared" si="11"/>
        <v>7.3</v>
      </c>
      <c r="O117" s="37">
        <v>114</v>
      </c>
      <c r="P117" s="18" t="s">
        <v>4855</v>
      </c>
      <c r="Q117" s="12" t="s">
        <v>30</v>
      </c>
      <c r="R117" s="9" t="s">
        <v>192</v>
      </c>
      <c r="S117" s="9">
        <v>2</v>
      </c>
      <c r="T117" s="13">
        <v>7.3</v>
      </c>
    </row>
    <row r="118" spans="1:20" ht="55.2">
      <c r="A118" s="36">
        <v>117</v>
      </c>
      <c r="B118" s="17" t="s">
        <v>562</v>
      </c>
      <c r="C118" s="10" t="s">
        <v>16</v>
      </c>
      <c r="D118" s="8" t="s">
        <v>190</v>
      </c>
      <c r="E118" s="8">
        <v>2</v>
      </c>
      <c r="F118" s="11">
        <v>7.2</v>
      </c>
      <c r="G118" s="15" t="str">
        <f t="shared" si="7"/>
        <v>PHI</v>
      </c>
      <c r="H118" s="14" t="str">
        <f t="shared" si="8"/>
        <v>Kenneth Gainwell</v>
      </c>
      <c r="I118" s="14" t="str">
        <f t="shared" si="9"/>
        <v>Kenneth Gainwell</v>
      </c>
      <c r="J118" t="str">
        <f t="shared" si="12"/>
        <v>Kenneth Gainwell</v>
      </c>
      <c r="K118" t="str">
        <f t="shared" si="10"/>
        <v>K.GAINWELL, PHI</v>
      </c>
      <c r="L118">
        <f t="shared" si="11"/>
        <v>7.2</v>
      </c>
      <c r="O118" s="36">
        <v>117</v>
      </c>
      <c r="P118" s="17" t="s">
        <v>562</v>
      </c>
      <c r="Q118" s="10" t="s">
        <v>16</v>
      </c>
      <c r="R118" s="8" t="s">
        <v>190</v>
      </c>
      <c r="S118" s="8">
        <v>2</v>
      </c>
      <c r="T118" s="11">
        <v>7.2</v>
      </c>
    </row>
    <row r="119" spans="1:20" ht="28.8">
      <c r="A119" s="37">
        <v>118</v>
      </c>
      <c r="B119" s="18" t="s">
        <v>4857</v>
      </c>
      <c r="C119" s="12" t="s">
        <v>10</v>
      </c>
      <c r="D119" s="9" t="s">
        <v>192</v>
      </c>
      <c r="E119" s="9">
        <v>2</v>
      </c>
      <c r="F119" s="13">
        <v>7.1</v>
      </c>
      <c r="G119" s="15" t="str">
        <f t="shared" si="7"/>
        <v>MIA</v>
      </c>
      <c r="H119" s="14" t="str">
        <f t="shared" si="8"/>
        <v>Mike Gesicki</v>
      </c>
      <c r="I119" s="14" t="str">
        <f t="shared" si="9"/>
        <v>Mike Gesicki</v>
      </c>
      <c r="J119" t="str">
        <f t="shared" si="12"/>
        <v>Mike Gesicki</v>
      </c>
      <c r="K119" t="str">
        <f t="shared" si="10"/>
        <v>M.GESICKI, MIA</v>
      </c>
      <c r="L119">
        <f t="shared" si="11"/>
        <v>7.1</v>
      </c>
      <c r="O119" s="37">
        <v>118</v>
      </c>
      <c r="P119" s="18" t="s">
        <v>4857</v>
      </c>
      <c r="Q119" s="12" t="s">
        <v>10</v>
      </c>
      <c r="R119" s="9" t="s">
        <v>192</v>
      </c>
      <c r="S119" s="9">
        <v>2</v>
      </c>
      <c r="T119" s="13">
        <v>7.1</v>
      </c>
    </row>
    <row r="120" spans="1:20" ht="41.4">
      <c r="A120" s="36">
        <v>119</v>
      </c>
      <c r="B120" s="17" t="s">
        <v>353</v>
      </c>
      <c r="C120" s="10" t="s">
        <v>8</v>
      </c>
      <c r="D120" s="8" t="s">
        <v>191</v>
      </c>
      <c r="E120" s="8">
        <v>2</v>
      </c>
      <c r="F120" s="11">
        <v>7</v>
      </c>
      <c r="G120" s="15" t="str">
        <f t="shared" si="7"/>
        <v>LV</v>
      </c>
      <c r="H120" s="14" t="str">
        <f t="shared" si="8"/>
        <v>Bryan Edwards</v>
      </c>
      <c r="I120" s="14" t="str">
        <f t="shared" si="9"/>
        <v>Bryan Edwards</v>
      </c>
      <c r="J120" t="str">
        <f t="shared" si="12"/>
        <v>Bryan Edwards</v>
      </c>
      <c r="K120" t="str">
        <f t="shared" si="10"/>
        <v>B.EDWARDS, LV</v>
      </c>
      <c r="L120">
        <f t="shared" si="11"/>
        <v>7</v>
      </c>
      <c r="O120" s="36">
        <v>119</v>
      </c>
      <c r="P120" s="17" t="s">
        <v>353</v>
      </c>
      <c r="Q120" s="10" t="s">
        <v>8</v>
      </c>
      <c r="R120" s="8" t="s">
        <v>191</v>
      </c>
      <c r="S120" s="8">
        <v>2</v>
      </c>
      <c r="T120" s="11">
        <v>7</v>
      </c>
    </row>
    <row r="121" spans="1:20" ht="28.8">
      <c r="A121" s="37">
        <v>119</v>
      </c>
      <c r="B121" s="18" t="s">
        <v>264</v>
      </c>
      <c r="C121" s="12" t="s">
        <v>29</v>
      </c>
      <c r="D121" s="9" t="s">
        <v>190</v>
      </c>
      <c r="E121" s="9">
        <v>2</v>
      </c>
      <c r="F121" s="13">
        <v>7</v>
      </c>
      <c r="G121" s="15" t="str">
        <f t="shared" si="7"/>
        <v>NO</v>
      </c>
      <c r="H121" s="14" t="str">
        <f t="shared" si="8"/>
        <v>Alvin Kamara</v>
      </c>
      <c r="I121" s="14" t="str">
        <f t="shared" si="9"/>
        <v>Alvin Kamara</v>
      </c>
      <c r="J121" t="str">
        <f t="shared" si="12"/>
        <v>Alvin Kamara</v>
      </c>
      <c r="K121" t="str">
        <f t="shared" si="10"/>
        <v>A.KAMARA, NO</v>
      </c>
      <c r="L121">
        <f t="shared" si="11"/>
        <v>7</v>
      </c>
      <c r="O121" s="37">
        <v>119</v>
      </c>
      <c r="P121" s="18" t="s">
        <v>264</v>
      </c>
      <c r="Q121" s="12" t="s">
        <v>29</v>
      </c>
      <c r="R121" s="9" t="s">
        <v>190</v>
      </c>
      <c r="S121" s="9">
        <v>2</v>
      </c>
      <c r="T121" s="13">
        <v>7</v>
      </c>
    </row>
    <row r="122" spans="1:20" ht="41.4">
      <c r="A122" s="36">
        <v>121</v>
      </c>
      <c r="B122" s="17" t="s">
        <v>274</v>
      </c>
      <c r="C122" s="10" t="s">
        <v>16</v>
      </c>
      <c r="D122" s="8" t="s">
        <v>190</v>
      </c>
      <c r="E122" s="8">
        <v>2</v>
      </c>
      <c r="F122" s="11">
        <v>6.9</v>
      </c>
      <c r="G122" s="15" t="str">
        <f t="shared" si="7"/>
        <v>PHI</v>
      </c>
      <c r="H122" s="14" t="str">
        <f t="shared" si="8"/>
        <v>Miles Sanders</v>
      </c>
      <c r="I122" s="14" t="str">
        <f t="shared" si="9"/>
        <v>Miles Sanders</v>
      </c>
      <c r="J122" t="str">
        <f t="shared" si="12"/>
        <v>Miles Sanders</v>
      </c>
      <c r="K122" t="str">
        <f t="shared" si="10"/>
        <v>M.SANDERS, PHI</v>
      </c>
      <c r="L122">
        <f t="shared" si="11"/>
        <v>6.9</v>
      </c>
      <c r="O122" s="36">
        <v>121</v>
      </c>
      <c r="P122" s="17" t="s">
        <v>274</v>
      </c>
      <c r="Q122" s="10" t="s">
        <v>16</v>
      </c>
      <c r="R122" s="8" t="s">
        <v>190</v>
      </c>
      <c r="S122" s="8">
        <v>2</v>
      </c>
      <c r="T122" s="11">
        <v>6.9</v>
      </c>
    </row>
    <row r="123" spans="1:20" ht="55.2">
      <c r="A123" s="37">
        <v>122</v>
      </c>
      <c r="B123" s="18" t="s">
        <v>226</v>
      </c>
      <c r="C123" s="12" t="s">
        <v>26</v>
      </c>
      <c r="D123" s="9" t="s">
        <v>191</v>
      </c>
      <c r="E123" s="9">
        <v>2</v>
      </c>
      <c r="F123" s="13">
        <v>6.8</v>
      </c>
      <c r="G123" s="15" t="str">
        <f t="shared" si="7"/>
        <v>BUF</v>
      </c>
      <c r="H123" s="14" t="str">
        <f t="shared" si="8"/>
        <v>Emmanuel Sanders</v>
      </c>
      <c r="I123" s="14" t="str">
        <f t="shared" si="9"/>
        <v>Emmanuel Sanders</v>
      </c>
      <c r="J123" t="str">
        <f t="shared" si="12"/>
        <v>Emmanuel Sanders</v>
      </c>
      <c r="K123" t="str">
        <f t="shared" si="10"/>
        <v>E.SANDERS, BUF</v>
      </c>
      <c r="L123">
        <f t="shared" si="11"/>
        <v>6.8</v>
      </c>
      <c r="O123" s="37">
        <v>122</v>
      </c>
      <c r="P123" s="18" t="s">
        <v>226</v>
      </c>
      <c r="Q123" s="12" t="s">
        <v>26</v>
      </c>
      <c r="R123" s="9" t="s">
        <v>191</v>
      </c>
      <c r="S123" s="9">
        <v>2</v>
      </c>
      <c r="T123" s="13">
        <v>6.8</v>
      </c>
    </row>
    <row r="124" spans="1:20" ht="41.4">
      <c r="A124" s="36">
        <v>122</v>
      </c>
      <c r="B124" s="17" t="s">
        <v>260</v>
      </c>
      <c r="C124" s="10" t="s">
        <v>3</v>
      </c>
      <c r="D124" s="8" t="s">
        <v>191</v>
      </c>
      <c r="E124" s="8">
        <v>2</v>
      </c>
      <c r="F124" s="11">
        <v>6.8</v>
      </c>
      <c r="G124" s="15" t="str">
        <f t="shared" si="7"/>
        <v>NYG</v>
      </c>
      <c r="H124" s="14" t="str">
        <f t="shared" si="8"/>
        <v>Kenny Golladay</v>
      </c>
      <c r="I124" s="14" t="str">
        <f t="shared" si="9"/>
        <v>Kenny Golladay</v>
      </c>
      <c r="J124" t="str">
        <f t="shared" si="12"/>
        <v>Kenny Golladay</v>
      </c>
      <c r="K124" t="str">
        <f t="shared" si="10"/>
        <v>K.GOLLADAY, NYG</v>
      </c>
      <c r="L124">
        <f t="shared" si="11"/>
        <v>6.8</v>
      </c>
      <c r="O124" s="36">
        <v>122</v>
      </c>
      <c r="P124" s="17" t="s">
        <v>260</v>
      </c>
      <c r="Q124" s="10" t="s">
        <v>3</v>
      </c>
      <c r="R124" s="8" t="s">
        <v>191</v>
      </c>
      <c r="S124" s="8">
        <v>2</v>
      </c>
      <c r="T124" s="11">
        <v>6.8</v>
      </c>
    </row>
    <row r="125" spans="1:20" ht="41.4">
      <c r="A125" s="37">
        <v>122</v>
      </c>
      <c r="B125" s="18" t="s">
        <v>218</v>
      </c>
      <c r="C125" s="12" t="s">
        <v>21</v>
      </c>
      <c r="D125" s="9" t="s">
        <v>191</v>
      </c>
      <c r="E125" s="9">
        <v>2</v>
      </c>
      <c r="F125" s="13">
        <v>6.8</v>
      </c>
      <c r="G125" s="15" t="str">
        <f t="shared" si="7"/>
        <v>CAR</v>
      </c>
      <c r="H125" s="14" t="str">
        <f t="shared" si="8"/>
        <v>Robby Anderson</v>
      </c>
      <c r="I125" s="14" t="str">
        <f t="shared" si="9"/>
        <v>Robby Anderson</v>
      </c>
      <c r="J125" t="str">
        <f t="shared" si="12"/>
        <v>Robby Anderson</v>
      </c>
      <c r="K125" t="str">
        <f t="shared" si="10"/>
        <v>R.ANDERSON, CAR</v>
      </c>
      <c r="L125">
        <f t="shared" si="11"/>
        <v>6.8</v>
      </c>
      <c r="O125" s="37">
        <v>122</v>
      </c>
      <c r="P125" s="18" t="s">
        <v>218</v>
      </c>
      <c r="Q125" s="12" t="s">
        <v>21</v>
      </c>
      <c r="R125" s="9" t="s">
        <v>191</v>
      </c>
      <c r="S125" s="9">
        <v>2</v>
      </c>
      <c r="T125" s="13">
        <v>6.8</v>
      </c>
    </row>
    <row r="126" spans="1:20" ht="28.8">
      <c r="A126" s="36">
        <v>122</v>
      </c>
      <c r="B126" s="17" t="s">
        <v>319</v>
      </c>
      <c r="C126" s="10" t="s">
        <v>23</v>
      </c>
      <c r="D126" s="8" t="s">
        <v>192</v>
      </c>
      <c r="E126" s="8">
        <v>2</v>
      </c>
      <c r="F126" s="11">
        <v>6.8</v>
      </c>
      <c r="G126" s="15" t="str">
        <f t="shared" si="7"/>
        <v>NE</v>
      </c>
      <c r="H126" s="14" t="str">
        <f t="shared" si="8"/>
        <v>Jonnu Smith</v>
      </c>
      <c r="I126" s="14" t="str">
        <f t="shared" si="9"/>
        <v>Jonnu Smith</v>
      </c>
      <c r="J126" t="str">
        <f t="shared" si="12"/>
        <v>Jonnu Smith</v>
      </c>
      <c r="K126" t="str">
        <f t="shared" si="10"/>
        <v>J.SMITH, NE</v>
      </c>
      <c r="L126">
        <f t="shared" si="11"/>
        <v>6.8</v>
      </c>
      <c r="O126" s="36">
        <v>122</v>
      </c>
      <c r="P126" s="17" t="s">
        <v>319</v>
      </c>
      <c r="Q126" s="10" t="s">
        <v>23</v>
      </c>
      <c r="R126" s="8" t="s">
        <v>192</v>
      </c>
      <c r="S126" s="8">
        <v>2</v>
      </c>
      <c r="T126" s="11">
        <v>6.8</v>
      </c>
    </row>
    <row r="127" spans="1:20" ht="41.4">
      <c r="A127" s="37">
        <v>126</v>
      </c>
      <c r="B127" s="18" t="s">
        <v>279</v>
      </c>
      <c r="C127" s="12" t="s">
        <v>19</v>
      </c>
      <c r="D127" s="9" t="s">
        <v>190</v>
      </c>
      <c r="E127" s="9">
        <v>2</v>
      </c>
      <c r="F127" s="13">
        <v>6.7</v>
      </c>
      <c r="G127" s="15" t="str">
        <f t="shared" si="7"/>
        <v>HOU</v>
      </c>
      <c r="H127" s="14" t="str">
        <f t="shared" si="8"/>
        <v>David Johnson</v>
      </c>
      <c r="I127" s="14" t="str">
        <f t="shared" si="9"/>
        <v>David Johnson</v>
      </c>
      <c r="J127" t="str">
        <f t="shared" si="12"/>
        <v>David Johnson</v>
      </c>
      <c r="K127" t="str">
        <f t="shared" si="10"/>
        <v>D.JOHNSON, HOU</v>
      </c>
      <c r="L127">
        <f t="shared" si="11"/>
        <v>6.7</v>
      </c>
      <c r="O127" s="37">
        <v>126</v>
      </c>
      <c r="P127" s="18" t="s">
        <v>279</v>
      </c>
      <c r="Q127" s="12" t="s">
        <v>19</v>
      </c>
      <c r="R127" s="9" t="s">
        <v>190</v>
      </c>
      <c r="S127" s="9">
        <v>2</v>
      </c>
      <c r="T127" s="13">
        <v>6.7</v>
      </c>
    </row>
    <row r="128" spans="1:20" ht="28.8">
      <c r="A128" s="36">
        <v>126</v>
      </c>
      <c r="B128" s="17" t="s">
        <v>339</v>
      </c>
      <c r="C128" s="10" t="s">
        <v>2</v>
      </c>
      <c r="D128" s="8" t="s">
        <v>192</v>
      </c>
      <c r="E128" s="8">
        <v>2</v>
      </c>
      <c r="F128" s="11">
        <v>6.7</v>
      </c>
      <c r="G128" s="15" t="str">
        <f t="shared" si="7"/>
        <v>DAL</v>
      </c>
      <c r="H128" s="14" t="str">
        <f t="shared" si="8"/>
        <v>Blake Jarwin</v>
      </c>
      <c r="I128" s="14" t="str">
        <f t="shared" si="9"/>
        <v>Blake Jarwin</v>
      </c>
      <c r="J128" t="str">
        <f t="shared" si="12"/>
        <v>Blake Jarwin</v>
      </c>
      <c r="K128" t="str">
        <f t="shared" si="10"/>
        <v>B.JARWIN, DAL</v>
      </c>
      <c r="L128">
        <f t="shared" si="11"/>
        <v>6.7</v>
      </c>
      <c r="O128" s="36">
        <v>126</v>
      </c>
      <c r="P128" s="17" t="s">
        <v>339</v>
      </c>
      <c r="Q128" s="10" t="s">
        <v>2</v>
      </c>
      <c r="R128" s="8" t="s">
        <v>192</v>
      </c>
      <c r="S128" s="8">
        <v>2</v>
      </c>
      <c r="T128" s="11">
        <v>6.7</v>
      </c>
    </row>
    <row r="129" spans="1:20" ht="41.4">
      <c r="A129" s="37">
        <v>126</v>
      </c>
      <c r="B129" s="18" t="s">
        <v>288</v>
      </c>
      <c r="C129" s="12" t="s">
        <v>28</v>
      </c>
      <c r="D129" s="9" t="s">
        <v>190</v>
      </c>
      <c r="E129" s="9">
        <v>2</v>
      </c>
      <c r="F129" s="13">
        <v>6.7</v>
      </c>
      <c r="G129" s="15" t="str">
        <f t="shared" si="7"/>
        <v>DET</v>
      </c>
      <c r="H129" s="14" t="str">
        <f t="shared" si="8"/>
        <v>Jamaal Williams</v>
      </c>
      <c r="I129" s="14" t="str">
        <f t="shared" si="9"/>
        <v>Jamaal Williams</v>
      </c>
      <c r="J129" t="str">
        <f t="shared" si="12"/>
        <v>Jamaal Williams</v>
      </c>
      <c r="K129" t="str">
        <f t="shared" si="10"/>
        <v>J.WILLIAMS, DET</v>
      </c>
      <c r="L129">
        <f t="shared" si="11"/>
        <v>6.7</v>
      </c>
      <c r="O129" s="37">
        <v>126</v>
      </c>
      <c r="P129" s="18" t="s">
        <v>288</v>
      </c>
      <c r="Q129" s="12" t="s">
        <v>28</v>
      </c>
      <c r="R129" s="9" t="s">
        <v>190</v>
      </c>
      <c r="S129" s="9">
        <v>2</v>
      </c>
      <c r="T129" s="13">
        <v>6.7</v>
      </c>
    </row>
    <row r="130" spans="1:20" ht="28.8">
      <c r="A130" s="36">
        <v>129</v>
      </c>
      <c r="B130" s="17" t="s">
        <v>580</v>
      </c>
      <c r="C130" s="10" t="s">
        <v>14</v>
      </c>
      <c r="D130" s="8" t="s">
        <v>191</v>
      </c>
      <c r="E130" s="8">
        <v>2</v>
      </c>
      <c r="F130" s="11">
        <v>6.4</v>
      </c>
      <c r="G130" s="15" t="str">
        <f t="shared" si="7"/>
        <v>WAS</v>
      </c>
      <c r="H130" s="14" t="str">
        <f t="shared" si="8"/>
        <v>Dyami Brown</v>
      </c>
      <c r="I130" s="14" t="str">
        <f t="shared" si="9"/>
        <v>Dyami Brown</v>
      </c>
      <c r="J130" t="str">
        <f t="shared" si="12"/>
        <v>Dyami Brown</v>
      </c>
      <c r="K130" t="str">
        <f t="shared" si="10"/>
        <v>D.BROWN, WAS</v>
      </c>
      <c r="L130">
        <f t="shared" si="11"/>
        <v>6.4</v>
      </c>
      <c r="O130" s="36">
        <v>129</v>
      </c>
      <c r="P130" s="17" t="s">
        <v>580</v>
      </c>
      <c r="Q130" s="10" t="s">
        <v>14</v>
      </c>
      <c r="R130" s="8" t="s">
        <v>191</v>
      </c>
      <c r="S130" s="8">
        <v>2</v>
      </c>
      <c r="T130" s="11">
        <v>6.4</v>
      </c>
    </row>
    <row r="131" spans="1:20" ht="43.2">
      <c r="A131" s="37">
        <v>129</v>
      </c>
      <c r="B131" s="18" t="s">
        <v>380</v>
      </c>
      <c r="C131" s="12" t="s">
        <v>27</v>
      </c>
      <c r="D131" s="9" t="s">
        <v>192</v>
      </c>
      <c r="E131" s="9">
        <v>2</v>
      </c>
      <c r="F131" s="13">
        <v>6.4</v>
      </c>
      <c r="G131" s="15" t="str">
        <f t="shared" ref="G131:G194" si="13">IF(C131="LAR","LA",C131)</f>
        <v>DEN</v>
      </c>
      <c r="H131" s="14" t="str">
        <f t="shared" ref="H131:H194" si="14">SUBSTITUTE(B131,CHAR(160)," ")</f>
        <v>Albert Okwuegbunam</v>
      </c>
      <c r="I131" s="14" t="str">
        <f t="shared" ref="I131:I194" si="15">TRIM(SUBSTITUTE(SUBSTITUTE(SUBSTITUTE(H131,"III",""),"III",""),"Jr.",""))</f>
        <v>Albert Okwuegbunam</v>
      </c>
      <c r="J131" t="str">
        <f t="shared" si="12"/>
        <v>Albert Okwuegbunam</v>
      </c>
      <c r="K131" t="str">
        <f t="shared" ref="K131:K194" si="16">IF(I131="Amon-Ra St. Brown","A. ST. BROWN, DET",TRIM(UPPER(LEFT(J131,1)&amp;"."&amp;RIGHT(J131,LEN(J131)-FIND(" ",J131)))&amp;", "&amp;G131))</f>
        <v>A.OKWUEGBUNAM, DEN</v>
      </c>
      <c r="L131">
        <f t="shared" ref="L131:L194" si="17">F131</f>
        <v>6.4</v>
      </c>
      <c r="O131" s="37">
        <v>129</v>
      </c>
      <c r="P131" s="18" t="s">
        <v>380</v>
      </c>
      <c r="Q131" s="12" t="s">
        <v>27</v>
      </c>
      <c r="R131" s="9" t="s">
        <v>192</v>
      </c>
      <c r="S131" s="9">
        <v>2</v>
      </c>
      <c r="T131" s="13">
        <v>6.4</v>
      </c>
    </row>
    <row r="132" spans="1:20" ht="28.8">
      <c r="A132" s="36">
        <v>131</v>
      </c>
      <c r="B132" s="17" t="s">
        <v>289</v>
      </c>
      <c r="C132" s="10" t="s">
        <v>5</v>
      </c>
      <c r="D132" s="8" t="s">
        <v>190</v>
      </c>
      <c r="E132" s="8">
        <v>2</v>
      </c>
      <c r="F132" s="11">
        <v>6.3</v>
      </c>
      <c r="G132" s="15" t="str">
        <f t="shared" si="13"/>
        <v>IND</v>
      </c>
      <c r="H132" s="14" t="str">
        <f t="shared" si="14"/>
        <v>Jonathan Taylor</v>
      </c>
      <c r="I132" s="14" t="str">
        <f t="shared" si="15"/>
        <v>Jonathan Taylor</v>
      </c>
      <c r="J132" t="str">
        <f t="shared" si="12"/>
        <v>Jonathan Taylor</v>
      </c>
      <c r="K132" t="str">
        <f t="shared" si="16"/>
        <v>J.TAYLOR, IND</v>
      </c>
      <c r="L132">
        <f t="shared" si="17"/>
        <v>6.3</v>
      </c>
      <c r="O132" s="36">
        <v>131</v>
      </c>
      <c r="P132" s="17" t="s">
        <v>289</v>
      </c>
      <c r="Q132" s="10" t="s">
        <v>5</v>
      </c>
      <c r="R132" s="8" t="s">
        <v>190</v>
      </c>
      <c r="S132" s="8">
        <v>2</v>
      </c>
      <c r="T132" s="11">
        <v>6.3</v>
      </c>
    </row>
    <row r="133" spans="1:20" ht="28.8">
      <c r="A133" s="37">
        <v>131</v>
      </c>
      <c r="B133" s="18" t="s">
        <v>285</v>
      </c>
      <c r="C133" s="12" t="s">
        <v>4</v>
      </c>
      <c r="D133" s="9" t="s">
        <v>190</v>
      </c>
      <c r="E133" s="9">
        <v>2</v>
      </c>
      <c r="F133" s="13">
        <v>6.3</v>
      </c>
      <c r="G133" s="15" t="str">
        <f t="shared" si="13"/>
        <v>CLE</v>
      </c>
      <c r="H133" s="14" t="str">
        <f t="shared" si="14"/>
        <v>Kareem Hunt</v>
      </c>
      <c r="I133" s="14" t="str">
        <f t="shared" si="15"/>
        <v>Kareem Hunt</v>
      </c>
      <c r="J133" t="str">
        <f t="shared" si="12"/>
        <v>Kareem Hunt</v>
      </c>
      <c r="K133" t="str">
        <f t="shared" si="16"/>
        <v>K.HUNT, CLE</v>
      </c>
      <c r="L133">
        <f t="shared" si="17"/>
        <v>6.3</v>
      </c>
      <c r="O133" s="37">
        <v>131</v>
      </c>
      <c r="P133" s="18" t="s">
        <v>285</v>
      </c>
      <c r="Q133" s="12" t="s">
        <v>4</v>
      </c>
      <c r="R133" s="9" t="s">
        <v>190</v>
      </c>
      <c r="S133" s="9">
        <v>2</v>
      </c>
      <c r="T133" s="13">
        <v>6.3</v>
      </c>
    </row>
    <row r="134" spans="1:20" ht="28.8">
      <c r="A134" s="36">
        <v>133</v>
      </c>
      <c r="B134" s="17" t="s">
        <v>310</v>
      </c>
      <c r="C134" s="10" t="s">
        <v>23</v>
      </c>
      <c r="D134" s="8" t="s">
        <v>192</v>
      </c>
      <c r="E134" s="8">
        <v>2</v>
      </c>
      <c r="F134" s="11">
        <v>6.2</v>
      </c>
      <c r="G134" s="15" t="str">
        <f t="shared" si="13"/>
        <v>NE</v>
      </c>
      <c r="H134" s="14" t="str">
        <f t="shared" si="14"/>
        <v>Hunter Henry</v>
      </c>
      <c r="I134" s="14" t="str">
        <f t="shared" si="15"/>
        <v>Hunter Henry</v>
      </c>
      <c r="J134" t="str">
        <f t="shared" si="12"/>
        <v>Hunter Henry</v>
      </c>
      <c r="K134" t="str">
        <f t="shared" si="16"/>
        <v>H.HENRY, NE</v>
      </c>
      <c r="L134">
        <f t="shared" si="17"/>
        <v>6.2</v>
      </c>
      <c r="O134" s="36">
        <v>133</v>
      </c>
      <c r="P134" s="17" t="s">
        <v>310</v>
      </c>
      <c r="Q134" s="10" t="s">
        <v>23</v>
      </c>
      <c r="R134" s="8" t="s">
        <v>192</v>
      </c>
      <c r="S134" s="8">
        <v>2</v>
      </c>
      <c r="T134" s="11">
        <v>6.2</v>
      </c>
    </row>
    <row r="135" spans="1:20" ht="41.4">
      <c r="A135" s="37">
        <v>134</v>
      </c>
      <c r="B135" s="18" t="s">
        <v>345</v>
      </c>
      <c r="C135" s="12" t="s">
        <v>0</v>
      </c>
      <c r="D135" s="9" t="s">
        <v>191</v>
      </c>
      <c r="E135" s="9">
        <v>2</v>
      </c>
      <c r="F135" s="13">
        <v>6</v>
      </c>
      <c r="G135" s="15" t="str">
        <f t="shared" si="13"/>
        <v>BAL</v>
      </c>
      <c r="H135" s="14" t="str">
        <f t="shared" si="14"/>
        <v>Devin Duvernay</v>
      </c>
      <c r="I135" s="14" t="str">
        <f t="shared" si="15"/>
        <v>Devin Duvernay</v>
      </c>
      <c r="J135" t="str">
        <f t="shared" si="12"/>
        <v>Devin Duvernay</v>
      </c>
      <c r="K135" t="str">
        <f t="shared" si="16"/>
        <v>D.DUVERNAY, BAL</v>
      </c>
      <c r="L135">
        <f t="shared" si="17"/>
        <v>6</v>
      </c>
      <c r="O135" s="37">
        <v>134</v>
      </c>
      <c r="P135" s="18" t="s">
        <v>345</v>
      </c>
      <c r="Q135" s="12" t="s">
        <v>0</v>
      </c>
      <c r="R135" s="9" t="s">
        <v>191</v>
      </c>
      <c r="S135" s="9">
        <v>2</v>
      </c>
      <c r="T135" s="13">
        <v>6</v>
      </c>
    </row>
    <row r="136" spans="1:20" ht="28.8">
      <c r="A136" s="36">
        <v>134</v>
      </c>
      <c r="B136" s="17" t="s">
        <v>4859</v>
      </c>
      <c r="C136" s="10" t="s">
        <v>10</v>
      </c>
      <c r="D136" s="8" t="s">
        <v>191</v>
      </c>
      <c r="E136" s="8">
        <v>2</v>
      </c>
      <c r="F136" s="11">
        <v>6</v>
      </c>
      <c r="G136" s="15" t="str">
        <f t="shared" si="13"/>
        <v>MIA</v>
      </c>
      <c r="H136" s="14" t="str">
        <f t="shared" si="14"/>
        <v>Albert Wilson</v>
      </c>
      <c r="I136" s="14" t="str">
        <f t="shared" si="15"/>
        <v>Albert Wilson</v>
      </c>
      <c r="J136" t="str">
        <f t="shared" si="12"/>
        <v>Albert Wilson</v>
      </c>
      <c r="K136" t="str">
        <f t="shared" si="16"/>
        <v>A.WILSON, MIA</v>
      </c>
      <c r="L136">
        <f t="shared" si="17"/>
        <v>6</v>
      </c>
      <c r="O136" s="36">
        <v>134</v>
      </c>
      <c r="P136" s="17" t="s">
        <v>4859</v>
      </c>
      <c r="Q136" s="10" t="s">
        <v>10</v>
      </c>
      <c r="R136" s="8" t="s">
        <v>191</v>
      </c>
      <c r="S136" s="8">
        <v>2</v>
      </c>
      <c r="T136" s="11">
        <v>6</v>
      </c>
    </row>
    <row r="137" spans="1:20" ht="43.2">
      <c r="A137" s="37">
        <v>136</v>
      </c>
      <c r="B137" s="18" t="s">
        <v>306</v>
      </c>
      <c r="C137" s="12" t="s">
        <v>30</v>
      </c>
      <c r="D137" s="9" t="s">
        <v>190</v>
      </c>
      <c r="E137" s="9">
        <v>2</v>
      </c>
      <c r="F137" s="13">
        <v>5.9</v>
      </c>
      <c r="G137" s="15" t="str">
        <f t="shared" si="13"/>
        <v>TEN</v>
      </c>
      <c r="H137" s="14" t="str">
        <f t="shared" si="14"/>
        <v>Jeremy McNichols</v>
      </c>
      <c r="I137" s="14" t="str">
        <f t="shared" si="15"/>
        <v>Jeremy McNichols</v>
      </c>
      <c r="J137" t="str">
        <f t="shared" si="12"/>
        <v>Jeremy McNichols</v>
      </c>
      <c r="K137" t="str">
        <f t="shared" si="16"/>
        <v>J.MCNICHOLS, TEN</v>
      </c>
      <c r="L137">
        <f t="shared" si="17"/>
        <v>5.9</v>
      </c>
      <c r="O137" s="37">
        <v>136</v>
      </c>
      <c r="P137" s="18" t="s">
        <v>306</v>
      </c>
      <c r="Q137" s="12" t="s">
        <v>30</v>
      </c>
      <c r="R137" s="9" t="s">
        <v>190</v>
      </c>
      <c r="S137" s="9">
        <v>2</v>
      </c>
      <c r="T137" s="13">
        <v>5.9</v>
      </c>
    </row>
    <row r="138" spans="1:20" ht="28.8">
      <c r="A138" s="36">
        <v>136</v>
      </c>
      <c r="B138" s="17" t="s">
        <v>231</v>
      </c>
      <c r="C138" s="10" t="s">
        <v>9</v>
      </c>
      <c r="D138" s="8" t="s">
        <v>191</v>
      </c>
      <c r="E138" s="8">
        <v>2</v>
      </c>
      <c r="F138" s="11">
        <v>5.9</v>
      </c>
      <c r="G138" s="15" t="str">
        <f t="shared" si="13"/>
        <v>KC</v>
      </c>
      <c r="H138" s="14" t="str">
        <f t="shared" si="14"/>
        <v>Tyreek Hill</v>
      </c>
      <c r="I138" s="14" t="str">
        <f t="shared" si="15"/>
        <v>Tyreek Hill</v>
      </c>
      <c r="J138" t="str">
        <f t="shared" si="12"/>
        <v>Tyreek Hill</v>
      </c>
      <c r="K138" t="str">
        <f t="shared" si="16"/>
        <v>T.HILL, KC</v>
      </c>
      <c r="L138">
        <f t="shared" si="17"/>
        <v>5.9</v>
      </c>
      <c r="O138" s="36">
        <v>136</v>
      </c>
      <c r="P138" s="17" t="s">
        <v>231</v>
      </c>
      <c r="Q138" s="10" t="s">
        <v>9</v>
      </c>
      <c r="R138" s="8" t="s">
        <v>191</v>
      </c>
      <c r="S138" s="8">
        <v>2</v>
      </c>
      <c r="T138" s="11">
        <v>5.9</v>
      </c>
    </row>
    <row r="139" spans="1:20" ht="41.4">
      <c r="A139" s="37">
        <v>138</v>
      </c>
      <c r="B139" s="18" t="s">
        <v>291</v>
      </c>
      <c r="C139" s="12" t="s">
        <v>9</v>
      </c>
      <c r="D139" s="9" t="s">
        <v>190</v>
      </c>
      <c r="E139" s="9">
        <v>2</v>
      </c>
      <c r="F139" s="13">
        <v>5.8</v>
      </c>
      <c r="G139" s="15" t="str">
        <f t="shared" si="13"/>
        <v>KC</v>
      </c>
      <c r="H139" s="14" t="str">
        <f t="shared" si="14"/>
        <v>Darrel Williams</v>
      </c>
      <c r="I139" s="14" t="str">
        <f t="shared" si="15"/>
        <v>Darrel Williams</v>
      </c>
      <c r="J139" t="str">
        <f t="shared" si="12"/>
        <v>Darrel Williams</v>
      </c>
      <c r="K139" t="str">
        <f t="shared" si="16"/>
        <v>D.WILLIAMS, KC</v>
      </c>
      <c r="L139">
        <f t="shared" si="17"/>
        <v>5.8</v>
      </c>
      <c r="O139" s="37">
        <v>138</v>
      </c>
      <c r="P139" s="18" t="s">
        <v>291</v>
      </c>
      <c r="Q139" s="12" t="s">
        <v>9</v>
      </c>
      <c r="R139" s="9" t="s">
        <v>190</v>
      </c>
      <c r="S139" s="9">
        <v>2</v>
      </c>
      <c r="T139" s="13">
        <v>5.8</v>
      </c>
    </row>
    <row r="140" spans="1:20" ht="28.8">
      <c r="A140" s="36">
        <v>138</v>
      </c>
      <c r="B140" s="17" t="s">
        <v>321</v>
      </c>
      <c r="C140" s="10" t="s">
        <v>25</v>
      </c>
      <c r="D140" s="8" t="s">
        <v>192</v>
      </c>
      <c r="E140" s="8">
        <v>2</v>
      </c>
      <c r="F140" s="11">
        <v>5.8</v>
      </c>
      <c r="G140" s="15" t="str">
        <f t="shared" si="13"/>
        <v>LAC</v>
      </c>
      <c r="H140" s="14" t="str">
        <f t="shared" si="14"/>
        <v>Jared Cook</v>
      </c>
      <c r="I140" s="14" t="str">
        <f t="shared" si="15"/>
        <v>Jared Cook</v>
      </c>
      <c r="J140" t="str">
        <f t="shared" si="12"/>
        <v>Jared Cook</v>
      </c>
      <c r="K140" t="str">
        <f t="shared" si="16"/>
        <v>J.COOK, LAC</v>
      </c>
      <c r="L140">
        <f t="shared" si="17"/>
        <v>5.8</v>
      </c>
      <c r="O140" s="36">
        <v>138</v>
      </c>
      <c r="P140" s="17" t="s">
        <v>321</v>
      </c>
      <c r="Q140" s="10" t="s">
        <v>25</v>
      </c>
      <c r="R140" s="8" t="s">
        <v>192</v>
      </c>
      <c r="S140" s="8">
        <v>2</v>
      </c>
      <c r="T140" s="11">
        <v>5.8</v>
      </c>
    </row>
    <row r="141" spans="1:20" ht="28.8">
      <c r="A141" s="37">
        <v>140</v>
      </c>
      <c r="B141" s="18" t="s">
        <v>314</v>
      </c>
      <c r="C141" s="12" t="s">
        <v>11</v>
      </c>
      <c r="D141" s="9" t="s">
        <v>192</v>
      </c>
      <c r="E141" s="9">
        <v>2</v>
      </c>
      <c r="F141" s="13">
        <v>5.7</v>
      </c>
      <c r="G141" s="15" t="str">
        <f t="shared" si="13"/>
        <v>SF</v>
      </c>
      <c r="H141" s="14" t="str">
        <f t="shared" si="14"/>
        <v>George Kittle</v>
      </c>
      <c r="I141" s="14" t="str">
        <f t="shared" si="15"/>
        <v>George Kittle</v>
      </c>
      <c r="J141" t="str">
        <f t="shared" si="12"/>
        <v>George Kittle</v>
      </c>
      <c r="K141" t="str">
        <f t="shared" si="16"/>
        <v>G.KITTLE, SF</v>
      </c>
      <c r="L141">
        <f t="shared" si="17"/>
        <v>5.7</v>
      </c>
      <c r="O141" s="37">
        <v>140</v>
      </c>
      <c r="P141" s="18" t="s">
        <v>314</v>
      </c>
      <c r="Q141" s="12" t="s">
        <v>11</v>
      </c>
      <c r="R141" s="9" t="s">
        <v>192</v>
      </c>
      <c r="S141" s="9">
        <v>2</v>
      </c>
      <c r="T141" s="13">
        <v>5.7</v>
      </c>
    </row>
    <row r="142" spans="1:20" ht="28.8">
      <c r="A142" s="36">
        <v>141</v>
      </c>
      <c r="B142" s="17" t="s">
        <v>242</v>
      </c>
      <c r="C142" s="10" t="s">
        <v>24</v>
      </c>
      <c r="D142" s="8" t="s">
        <v>191</v>
      </c>
      <c r="E142" s="8">
        <v>2</v>
      </c>
      <c r="F142" s="11">
        <v>5.6</v>
      </c>
      <c r="G142" s="15" t="str">
        <f t="shared" si="13"/>
        <v>GB</v>
      </c>
      <c r="H142" s="14" t="str">
        <f t="shared" si="14"/>
        <v>Randall Cobb</v>
      </c>
      <c r="I142" s="14" t="str">
        <f t="shared" si="15"/>
        <v>Randall Cobb</v>
      </c>
      <c r="J142" t="str">
        <f t="shared" si="12"/>
        <v>Randall Cobb</v>
      </c>
      <c r="K142" t="str">
        <f t="shared" si="16"/>
        <v>R.COBB, GB</v>
      </c>
      <c r="L142">
        <f t="shared" si="17"/>
        <v>5.6</v>
      </c>
      <c r="O142" s="36">
        <v>141</v>
      </c>
      <c r="P142" s="17" t="s">
        <v>242</v>
      </c>
      <c r="Q142" s="10" t="s">
        <v>24</v>
      </c>
      <c r="R142" s="8" t="s">
        <v>191</v>
      </c>
      <c r="S142" s="8">
        <v>2</v>
      </c>
      <c r="T142" s="11">
        <v>5.6</v>
      </c>
    </row>
    <row r="143" spans="1:20" ht="41.4">
      <c r="A143" s="37">
        <v>142</v>
      </c>
      <c r="B143" s="18" t="s">
        <v>4836</v>
      </c>
      <c r="C143" s="12" t="s">
        <v>2</v>
      </c>
      <c r="D143" s="9" t="s">
        <v>191</v>
      </c>
      <c r="E143" s="9">
        <v>2</v>
      </c>
      <c r="F143" s="13">
        <v>5.4</v>
      </c>
      <c r="G143" s="15" t="str">
        <f t="shared" si="13"/>
        <v>DAL</v>
      </c>
      <c r="H143" s="14" t="str">
        <f t="shared" si="14"/>
        <v>Amari Cooper Q</v>
      </c>
      <c r="I143" s="14" t="str">
        <f t="shared" si="15"/>
        <v>Amari Cooper Q</v>
      </c>
      <c r="J143" t="str">
        <f t="shared" si="12"/>
        <v>Amari Cooper</v>
      </c>
      <c r="K143" t="str">
        <f t="shared" si="16"/>
        <v>A.COOPER, DAL</v>
      </c>
      <c r="L143">
        <f t="shared" si="17"/>
        <v>5.4</v>
      </c>
      <c r="O143" s="37">
        <v>142</v>
      </c>
      <c r="P143" s="18" t="s">
        <v>4836</v>
      </c>
      <c r="Q143" s="12" t="s">
        <v>2</v>
      </c>
      <c r="R143" s="9" t="s">
        <v>191</v>
      </c>
      <c r="S143" s="9">
        <v>2</v>
      </c>
      <c r="T143" s="13">
        <v>5.4</v>
      </c>
    </row>
    <row r="144" spans="1:20" ht="28.8">
      <c r="A144" s="36">
        <v>143</v>
      </c>
      <c r="B144" s="17" t="s">
        <v>263</v>
      </c>
      <c r="C144" s="10" t="s">
        <v>23</v>
      </c>
      <c r="D144" s="8" t="s">
        <v>191</v>
      </c>
      <c r="E144" s="8">
        <v>2</v>
      </c>
      <c r="F144" s="11">
        <v>5.0999999999999996</v>
      </c>
      <c r="G144" s="15" t="str">
        <f t="shared" si="13"/>
        <v>NE</v>
      </c>
      <c r="H144" s="14" t="str">
        <f t="shared" si="14"/>
        <v>Nelson Agholor</v>
      </c>
      <c r="I144" s="14" t="str">
        <f t="shared" si="15"/>
        <v>Nelson Agholor</v>
      </c>
      <c r="J144" t="str">
        <f t="shared" si="12"/>
        <v>Nelson Agholor</v>
      </c>
      <c r="K144" t="str">
        <f t="shared" si="16"/>
        <v>N.AGHOLOR, NE</v>
      </c>
      <c r="L144">
        <f t="shared" si="17"/>
        <v>5.0999999999999996</v>
      </c>
      <c r="O144" s="36">
        <v>143</v>
      </c>
      <c r="P144" s="17" t="s">
        <v>263</v>
      </c>
      <c r="Q144" s="10" t="s">
        <v>23</v>
      </c>
      <c r="R144" s="8" t="s">
        <v>191</v>
      </c>
      <c r="S144" s="8">
        <v>2</v>
      </c>
      <c r="T144" s="11">
        <v>5.0999999999999996</v>
      </c>
    </row>
    <row r="145" spans="1:20" ht="41.4">
      <c r="A145" s="37">
        <v>144</v>
      </c>
      <c r="B145" s="18" t="s">
        <v>365</v>
      </c>
      <c r="C145" s="12" t="s">
        <v>12</v>
      </c>
      <c r="D145" s="9" t="s">
        <v>190</v>
      </c>
      <c r="E145" s="9">
        <v>2</v>
      </c>
      <c r="F145" s="13">
        <v>5</v>
      </c>
      <c r="G145" s="15" t="str">
        <f t="shared" si="13"/>
        <v>NYJ</v>
      </c>
      <c r="H145" s="14" t="str">
        <f t="shared" si="14"/>
        <v>Ty Johnson</v>
      </c>
      <c r="I145" s="14" t="str">
        <f t="shared" si="15"/>
        <v>Ty Johnson</v>
      </c>
      <c r="J145" t="str">
        <f t="shared" si="12"/>
        <v>Ty Johnson</v>
      </c>
      <c r="K145" t="str">
        <f t="shared" si="16"/>
        <v>T.JOHNSON, NYJ</v>
      </c>
      <c r="L145">
        <f t="shared" si="17"/>
        <v>5</v>
      </c>
      <c r="O145" s="37">
        <v>144</v>
      </c>
      <c r="P145" s="18" t="s">
        <v>365</v>
      </c>
      <c r="Q145" s="12" t="s">
        <v>12</v>
      </c>
      <c r="R145" s="9" t="s">
        <v>190</v>
      </c>
      <c r="S145" s="9">
        <v>2</v>
      </c>
      <c r="T145" s="13">
        <v>5</v>
      </c>
    </row>
    <row r="146" spans="1:20" ht="41.4">
      <c r="A146" s="36">
        <v>144</v>
      </c>
      <c r="B146" s="17" t="s">
        <v>417</v>
      </c>
      <c r="C146" s="10" t="s">
        <v>19</v>
      </c>
      <c r="D146" s="8" t="s">
        <v>190</v>
      </c>
      <c r="E146" s="8">
        <v>2</v>
      </c>
      <c r="F146" s="11">
        <v>5</v>
      </c>
      <c r="G146" s="15" t="str">
        <f t="shared" si="13"/>
        <v>HOU</v>
      </c>
      <c r="H146" s="14" t="str">
        <f t="shared" si="14"/>
        <v>Mark Ingram II</v>
      </c>
      <c r="I146" s="14" t="str">
        <f t="shared" si="15"/>
        <v>Mark Ingram II</v>
      </c>
      <c r="J146" t="str">
        <f t="shared" si="12"/>
        <v>Mark Ingram</v>
      </c>
      <c r="K146" t="str">
        <f t="shared" si="16"/>
        <v>M.INGRAM, HOU</v>
      </c>
      <c r="L146">
        <f t="shared" si="17"/>
        <v>5</v>
      </c>
      <c r="O146" s="36">
        <v>144</v>
      </c>
      <c r="P146" s="17" t="s">
        <v>417</v>
      </c>
      <c r="Q146" s="10" t="s">
        <v>19</v>
      </c>
      <c r="R146" s="8" t="s">
        <v>190</v>
      </c>
      <c r="S146" s="8">
        <v>2</v>
      </c>
      <c r="T146" s="11">
        <v>5</v>
      </c>
    </row>
    <row r="147" spans="1:20" ht="41.4">
      <c r="A147" s="37">
        <v>146</v>
      </c>
      <c r="B147" s="18" t="s">
        <v>573</v>
      </c>
      <c r="C147" s="12" t="s">
        <v>28</v>
      </c>
      <c r="D147" s="9" t="s">
        <v>191</v>
      </c>
      <c r="E147" s="9">
        <v>2</v>
      </c>
      <c r="F147" s="13">
        <v>4.8</v>
      </c>
      <c r="G147" s="15" t="str">
        <f t="shared" si="13"/>
        <v>DET</v>
      </c>
      <c r="H147" s="14" t="str">
        <f t="shared" si="14"/>
        <v>Amon-Ra St. Brown</v>
      </c>
      <c r="I147" s="14" t="str">
        <f t="shared" si="15"/>
        <v>Amon-Ra St. Brown</v>
      </c>
      <c r="J147" t="str">
        <f t="shared" si="12"/>
        <v>Amon-Ra St. Bro</v>
      </c>
      <c r="K147" t="str">
        <f t="shared" si="16"/>
        <v>A. ST. BROWN, DET</v>
      </c>
      <c r="L147">
        <f t="shared" si="17"/>
        <v>4.8</v>
      </c>
      <c r="O147" s="37">
        <v>146</v>
      </c>
      <c r="P147" s="18" t="s">
        <v>573</v>
      </c>
      <c r="Q147" s="12" t="s">
        <v>28</v>
      </c>
      <c r="R147" s="9" t="s">
        <v>191</v>
      </c>
      <c r="S147" s="9">
        <v>2</v>
      </c>
      <c r="T147" s="13">
        <v>4.8</v>
      </c>
    </row>
    <row r="148" spans="1:20" ht="41.4">
      <c r="A148" s="36">
        <v>147</v>
      </c>
      <c r="B148" s="17" t="s">
        <v>4861</v>
      </c>
      <c r="C148" s="10" t="s">
        <v>4</v>
      </c>
      <c r="D148" s="8" t="s">
        <v>191</v>
      </c>
      <c r="E148" s="8">
        <v>2</v>
      </c>
      <c r="F148" s="11">
        <v>4.7</v>
      </c>
      <c r="G148" s="15" t="str">
        <f t="shared" si="13"/>
        <v>CLE</v>
      </c>
      <c r="H148" s="14" t="str">
        <f t="shared" si="14"/>
        <v>Rashard Higgins</v>
      </c>
      <c r="I148" s="14" t="str">
        <f t="shared" si="15"/>
        <v>Rashard Higgins</v>
      </c>
      <c r="J148" t="str">
        <f t="shared" si="12"/>
        <v>Rashard Higgins</v>
      </c>
      <c r="K148" t="str">
        <f t="shared" si="16"/>
        <v>R.HIGGINS, CLE</v>
      </c>
      <c r="L148">
        <f t="shared" si="17"/>
        <v>4.7</v>
      </c>
      <c r="O148" s="36">
        <v>147</v>
      </c>
      <c r="P148" s="17" t="s">
        <v>4861</v>
      </c>
      <c r="Q148" s="10" t="s">
        <v>4</v>
      </c>
      <c r="R148" s="8" t="s">
        <v>191</v>
      </c>
      <c r="S148" s="8">
        <v>2</v>
      </c>
      <c r="T148" s="11">
        <v>4.7</v>
      </c>
    </row>
    <row r="149" spans="1:20" ht="43.2">
      <c r="A149" s="37">
        <v>147</v>
      </c>
      <c r="B149" s="18" t="s">
        <v>571</v>
      </c>
      <c r="C149" s="12" t="s">
        <v>21</v>
      </c>
      <c r="D149" s="9" t="s">
        <v>191</v>
      </c>
      <c r="E149" s="9">
        <v>2</v>
      </c>
      <c r="F149" s="13">
        <v>4.7</v>
      </c>
      <c r="G149" s="15" t="str">
        <f t="shared" si="13"/>
        <v>CAR</v>
      </c>
      <c r="H149" s="14" t="str">
        <f t="shared" si="14"/>
        <v>Terrace Marshall Jr.</v>
      </c>
      <c r="I149" s="14" t="str">
        <f t="shared" si="15"/>
        <v>Terrace Marshall</v>
      </c>
      <c r="J149" t="str">
        <f t="shared" si="12"/>
        <v>Terrace Marshall</v>
      </c>
      <c r="K149" t="str">
        <f t="shared" si="16"/>
        <v>T.MARSHALL, CAR</v>
      </c>
      <c r="L149">
        <f t="shared" si="17"/>
        <v>4.7</v>
      </c>
      <c r="O149" s="37">
        <v>147</v>
      </c>
      <c r="P149" s="18" t="s">
        <v>571</v>
      </c>
      <c r="Q149" s="12" t="s">
        <v>21</v>
      </c>
      <c r="R149" s="9" t="s">
        <v>191</v>
      </c>
      <c r="S149" s="9">
        <v>2</v>
      </c>
      <c r="T149" s="13">
        <v>4.7</v>
      </c>
    </row>
    <row r="150" spans="1:20" ht="28.8">
      <c r="A150" s="36">
        <v>149</v>
      </c>
      <c r="B150" s="17" t="s">
        <v>305</v>
      </c>
      <c r="C150" s="10" t="s">
        <v>362</v>
      </c>
      <c r="D150" s="8" t="s">
        <v>190</v>
      </c>
      <c r="E150" s="8">
        <v>2</v>
      </c>
      <c r="F150" s="11">
        <v>4.5999999999999996</v>
      </c>
      <c r="G150" s="15" t="str">
        <f t="shared" si="13"/>
        <v>LA</v>
      </c>
      <c r="H150" s="14" t="str">
        <f t="shared" si="14"/>
        <v>Sony Michel</v>
      </c>
      <c r="I150" s="14" t="str">
        <f t="shared" si="15"/>
        <v>Sony Michel</v>
      </c>
      <c r="J150" t="str">
        <f t="shared" si="12"/>
        <v>Sony Michel</v>
      </c>
      <c r="K150" t="str">
        <f t="shared" si="16"/>
        <v>S.MICHEL, LA</v>
      </c>
      <c r="L150">
        <f t="shared" si="17"/>
        <v>4.5999999999999996</v>
      </c>
      <c r="O150" s="36">
        <v>149</v>
      </c>
      <c r="P150" s="17" t="s">
        <v>305</v>
      </c>
      <c r="Q150" s="10" t="s">
        <v>362</v>
      </c>
      <c r="R150" s="8" t="s">
        <v>190</v>
      </c>
      <c r="S150" s="8">
        <v>2</v>
      </c>
      <c r="T150" s="11">
        <v>4.5999999999999996</v>
      </c>
    </row>
    <row r="151" spans="1:20" ht="28.8">
      <c r="A151" s="37">
        <v>149</v>
      </c>
      <c r="B151" s="18" t="s">
        <v>4865</v>
      </c>
      <c r="C151" s="12" t="s">
        <v>18</v>
      </c>
      <c r="D151" s="9" t="s">
        <v>190</v>
      </c>
      <c r="E151" s="9">
        <v>2</v>
      </c>
      <c r="F151" s="13">
        <v>4.5999999999999996</v>
      </c>
      <c r="G151" s="15" t="str">
        <f t="shared" si="13"/>
        <v>TB</v>
      </c>
      <c r="H151" s="14" t="str">
        <f t="shared" si="14"/>
        <v>Ronald Jones II</v>
      </c>
      <c r="I151" s="14" t="str">
        <f t="shared" si="15"/>
        <v>Ronald Jones II</v>
      </c>
      <c r="J151" t="str">
        <f t="shared" si="12"/>
        <v>Ronald Jones</v>
      </c>
      <c r="K151" t="str">
        <f t="shared" si="16"/>
        <v>R.JONES, TB</v>
      </c>
      <c r="L151">
        <f t="shared" si="17"/>
        <v>4.5999999999999996</v>
      </c>
      <c r="O151" s="37">
        <v>149</v>
      </c>
      <c r="P151" s="18" t="s">
        <v>4865</v>
      </c>
      <c r="Q151" s="12" t="s">
        <v>18</v>
      </c>
      <c r="R151" s="9" t="s">
        <v>190</v>
      </c>
      <c r="S151" s="9">
        <v>2</v>
      </c>
      <c r="T151" s="13">
        <v>4.5999999999999996</v>
      </c>
    </row>
    <row r="152" spans="1:20" ht="41.4">
      <c r="A152" s="36">
        <v>149</v>
      </c>
      <c r="B152" s="17" t="s">
        <v>239</v>
      </c>
      <c r="C152" s="10" t="s">
        <v>23</v>
      </c>
      <c r="D152" s="8" t="s">
        <v>191</v>
      </c>
      <c r="E152" s="8">
        <v>2</v>
      </c>
      <c r="F152" s="11">
        <v>4.5999999999999996</v>
      </c>
      <c r="G152" s="15" t="str">
        <f t="shared" si="13"/>
        <v>NE</v>
      </c>
      <c r="H152" s="14" t="str">
        <f t="shared" si="14"/>
        <v>Kendrick Bourne</v>
      </c>
      <c r="I152" s="14" t="str">
        <f t="shared" si="15"/>
        <v>Kendrick Bourne</v>
      </c>
      <c r="J152" t="str">
        <f t="shared" si="12"/>
        <v>Kendrick Bourne</v>
      </c>
      <c r="K152" t="str">
        <f t="shared" si="16"/>
        <v>K.BOURNE, NE</v>
      </c>
      <c r="L152">
        <f t="shared" si="17"/>
        <v>4.5999999999999996</v>
      </c>
      <c r="O152" s="36">
        <v>149</v>
      </c>
      <c r="P152" s="17" t="s">
        <v>239</v>
      </c>
      <c r="Q152" s="10" t="s">
        <v>23</v>
      </c>
      <c r="R152" s="8" t="s">
        <v>191</v>
      </c>
      <c r="S152" s="8">
        <v>2</v>
      </c>
      <c r="T152" s="11">
        <v>4.5999999999999996</v>
      </c>
    </row>
    <row r="153" spans="1:20" ht="28.8">
      <c r="A153" s="37">
        <v>152</v>
      </c>
      <c r="B153" s="18" t="s">
        <v>4862</v>
      </c>
      <c r="C153" s="12" t="s">
        <v>12</v>
      </c>
      <c r="D153" s="9" t="s">
        <v>191</v>
      </c>
      <c r="E153" s="9">
        <v>2</v>
      </c>
      <c r="F153" s="13">
        <v>4.5</v>
      </c>
      <c r="G153" s="15" t="str">
        <f t="shared" si="13"/>
        <v>NYJ</v>
      </c>
      <c r="H153" s="14" t="str">
        <f t="shared" si="14"/>
        <v>Jeff Smith</v>
      </c>
      <c r="I153" s="14" t="str">
        <f t="shared" si="15"/>
        <v>Jeff Smith</v>
      </c>
      <c r="J153" t="str">
        <f t="shared" si="12"/>
        <v>Jeff Smith</v>
      </c>
      <c r="K153" t="str">
        <f t="shared" si="16"/>
        <v>J.SMITH, NYJ</v>
      </c>
      <c r="L153">
        <f t="shared" si="17"/>
        <v>4.5</v>
      </c>
      <c r="O153" s="37">
        <v>152</v>
      </c>
      <c r="P153" s="18" t="s">
        <v>4862</v>
      </c>
      <c r="Q153" s="12" t="s">
        <v>12</v>
      </c>
      <c r="R153" s="9" t="s">
        <v>191</v>
      </c>
      <c r="S153" s="9">
        <v>2</v>
      </c>
      <c r="T153" s="13">
        <v>4.5</v>
      </c>
    </row>
    <row r="154" spans="1:20" ht="41.4">
      <c r="A154" s="36">
        <v>152</v>
      </c>
      <c r="B154" s="17" t="s">
        <v>328</v>
      </c>
      <c r="C154" s="10" t="s">
        <v>3</v>
      </c>
      <c r="D154" s="8" t="s">
        <v>192</v>
      </c>
      <c r="E154" s="8">
        <v>2</v>
      </c>
      <c r="F154" s="11">
        <v>4.5</v>
      </c>
      <c r="G154" s="15" t="str">
        <f t="shared" si="13"/>
        <v>NYG</v>
      </c>
      <c r="H154" s="14" t="str">
        <f t="shared" si="14"/>
        <v>Kyle Rudolph</v>
      </c>
      <c r="I154" s="14" t="str">
        <f t="shared" si="15"/>
        <v>Kyle Rudolph</v>
      </c>
      <c r="J154" t="str">
        <f t="shared" si="12"/>
        <v>Kyle Rudolph</v>
      </c>
      <c r="K154" t="str">
        <f t="shared" si="16"/>
        <v>K.RUDOLPH, NYG</v>
      </c>
      <c r="L154">
        <f t="shared" si="17"/>
        <v>4.5</v>
      </c>
      <c r="O154" s="36">
        <v>152</v>
      </c>
      <c r="P154" s="17" t="s">
        <v>328</v>
      </c>
      <c r="Q154" s="10" t="s">
        <v>3</v>
      </c>
      <c r="R154" s="8" t="s">
        <v>192</v>
      </c>
      <c r="S154" s="8">
        <v>2</v>
      </c>
      <c r="T154" s="11">
        <v>4.5</v>
      </c>
    </row>
    <row r="155" spans="1:20" ht="28.8">
      <c r="A155" s="37">
        <v>152</v>
      </c>
      <c r="B155" s="18" t="s">
        <v>256</v>
      </c>
      <c r="C155" s="12" t="s">
        <v>2</v>
      </c>
      <c r="D155" s="9" t="s">
        <v>191</v>
      </c>
      <c r="E155" s="9">
        <v>2</v>
      </c>
      <c r="F155" s="13">
        <v>4.5</v>
      </c>
      <c r="G155" s="15" t="str">
        <f t="shared" si="13"/>
        <v>DAL</v>
      </c>
      <c r="H155" s="14" t="str">
        <f t="shared" si="14"/>
        <v>Cedrick Wilson</v>
      </c>
      <c r="I155" s="14" t="str">
        <f t="shared" si="15"/>
        <v>Cedrick Wilson</v>
      </c>
      <c r="J155" t="str">
        <f t="shared" si="12"/>
        <v>Cedrick Wilson</v>
      </c>
      <c r="K155" t="str">
        <f t="shared" si="16"/>
        <v>C.WILSON, DAL</v>
      </c>
      <c r="L155">
        <f t="shared" si="17"/>
        <v>4.5</v>
      </c>
      <c r="O155" s="37">
        <v>152</v>
      </c>
      <c r="P155" s="18" t="s">
        <v>256</v>
      </c>
      <c r="Q155" s="12" t="s">
        <v>2</v>
      </c>
      <c r="R155" s="9" t="s">
        <v>191</v>
      </c>
      <c r="S155" s="9">
        <v>2</v>
      </c>
      <c r="T155" s="13">
        <v>4.5</v>
      </c>
    </row>
    <row r="156" spans="1:20" ht="28.8">
      <c r="A156" s="36">
        <v>155</v>
      </c>
      <c r="B156" s="17" t="s">
        <v>4863</v>
      </c>
      <c r="C156" s="10" t="s">
        <v>3</v>
      </c>
      <c r="D156" s="8" t="s">
        <v>192</v>
      </c>
      <c r="E156" s="8">
        <v>2</v>
      </c>
      <c r="F156" s="11">
        <v>4.4000000000000004</v>
      </c>
      <c r="G156" s="15" t="str">
        <f t="shared" si="13"/>
        <v>NYG</v>
      </c>
      <c r="H156" s="14" t="str">
        <f t="shared" si="14"/>
        <v>Kaden Smith</v>
      </c>
      <c r="I156" s="14" t="str">
        <f t="shared" si="15"/>
        <v>Kaden Smith</v>
      </c>
      <c r="J156" t="str">
        <f t="shared" si="12"/>
        <v>Kaden Smith</v>
      </c>
      <c r="K156" t="str">
        <f t="shared" si="16"/>
        <v>K.SMITH, NYG</v>
      </c>
      <c r="L156">
        <f t="shared" si="17"/>
        <v>4.4000000000000004</v>
      </c>
      <c r="O156" s="36">
        <v>155</v>
      </c>
      <c r="P156" s="17" t="s">
        <v>4863</v>
      </c>
      <c r="Q156" s="10" t="s">
        <v>3</v>
      </c>
      <c r="R156" s="8" t="s">
        <v>192</v>
      </c>
      <c r="S156" s="8">
        <v>2</v>
      </c>
      <c r="T156" s="11">
        <v>4.4000000000000004</v>
      </c>
    </row>
    <row r="157" spans="1:20" ht="28.8">
      <c r="A157" s="37">
        <v>155</v>
      </c>
      <c r="B157" s="18" t="s">
        <v>322</v>
      </c>
      <c r="C157" s="12" t="s">
        <v>16</v>
      </c>
      <c r="D157" s="9" t="s">
        <v>192</v>
      </c>
      <c r="E157" s="9">
        <v>2</v>
      </c>
      <c r="F157" s="13">
        <v>4.4000000000000004</v>
      </c>
      <c r="G157" s="15" t="str">
        <f t="shared" si="13"/>
        <v>PHI</v>
      </c>
      <c r="H157" s="14" t="str">
        <f t="shared" si="14"/>
        <v>Dallas Goedert</v>
      </c>
      <c r="I157" s="14" t="str">
        <f t="shared" si="15"/>
        <v>Dallas Goedert</v>
      </c>
      <c r="J157" t="str">
        <f t="shared" si="12"/>
        <v>Dallas Goedert</v>
      </c>
      <c r="K157" t="str">
        <f t="shared" si="16"/>
        <v>D.GOEDERT, PHI</v>
      </c>
      <c r="L157">
        <f t="shared" si="17"/>
        <v>4.4000000000000004</v>
      </c>
      <c r="O157" s="37">
        <v>155</v>
      </c>
      <c r="P157" s="18" t="s">
        <v>322</v>
      </c>
      <c r="Q157" s="12" t="s">
        <v>16</v>
      </c>
      <c r="R157" s="9" t="s">
        <v>192</v>
      </c>
      <c r="S157" s="9">
        <v>2</v>
      </c>
      <c r="T157" s="13">
        <v>4.4000000000000004</v>
      </c>
    </row>
    <row r="158" spans="1:20" ht="41.4">
      <c r="A158" s="36">
        <v>157</v>
      </c>
      <c r="B158" s="17" t="s">
        <v>4860</v>
      </c>
      <c r="C158" s="10" t="s">
        <v>19</v>
      </c>
      <c r="D158" s="8" t="s">
        <v>191</v>
      </c>
      <c r="E158" s="8">
        <v>2</v>
      </c>
      <c r="F158" s="11">
        <v>4.2</v>
      </c>
      <c r="G158" s="15" t="str">
        <f t="shared" si="13"/>
        <v>HOU</v>
      </c>
      <c r="H158" s="14" t="str">
        <f t="shared" si="14"/>
        <v>Nico Collins IR</v>
      </c>
      <c r="I158" s="14" t="str">
        <f t="shared" si="15"/>
        <v>Nico Collins IR</v>
      </c>
      <c r="J158" t="str">
        <f t="shared" si="12"/>
        <v>Nico Collins</v>
      </c>
      <c r="K158" t="str">
        <f t="shared" si="16"/>
        <v>N.COLLINS, HOU</v>
      </c>
      <c r="L158">
        <f t="shared" si="17"/>
        <v>4.2</v>
      </c>
      <c r="O158" s="36">
        <v>157</v>
      </c>
      <c r="P158" s="17" t="s">
        <v>4860</v>
      </c>
      <c r="Q158" s="10" t="s">
        <v>19</v>
      </c>
      <c r="R158" s="8" t="s">
        <v>191</v>
      </c>
      <c r="S158" s="8">
        <v>2</v>
      </c>
      <c r="T158" s="11">
        <v>4.2</v>
      </c>
    </row>
    <row r="159" spans="1:20" ht="28.8">
      <c r="A159" s="37">
        <v>157</v>
      </c>
      <c r="B159" s="18" t="s">
        <v>343</v>
      </c>
      <c r="C159" s="12" t="s">
        <v>25</v>
      </c>
      <c r="D159" s="9" t="s">
        <v>191</v>
      </c>
      <c r="E159" s="9">
        <v>2</v>
      </c>
      <c r="F159" s="13">
        <v>4.2</v>
      </c>
      <c r="G159" s="15" t="str">
        <f t="shared" si="13"/>
        <v>LAC</v>
      </c>
      <c r="H159" s="14" t="str">
        <f t="shared" si="14"/>
        <v>Jalen Guyton</v>
      </c>
      <c r="I159" s="14" t="str">
        <f t="shared" si="15"/>
        <v>Jalen Guyton</v>
      </c>
      <c r="J159" t="str">
        <f t="shared" si="12"/>
        <v>Jalen Guyton</v>
      </c>
      <c r="K159" t="str">
        <f t="shared" si="16"/>
        <v>J.GUYTON, LAC</v>
      </c>
      <c r="L159">
        <f t="shared" si="17"/>
        <v>4.2</v>
      </c>
      <c r="O159" s="37">
        <v>157</v>
      </c>
      <c r="P159" s="18" t="s">
        <v>343</v>
      </c>
      <c r="Q159" s="12" t="s">
        <v>25</v>
      </c>
      <c r="R159" s="9" t="s">
        <v>191</v>
      </c>
      <c r="S159" s="9">
        <v>2</v>
      </c>
      <c r="T159" s="13">
        <v>4.2</v>
      </c>
    </row>
    <row r="160" spans="1:20" ht="28.8">
      <c r="A160" s="36">
        <v>157</v>
      </c>
      <c r="B160" s="17" t="s">
        <v>564</v>
      </c>
      <c r="C160" s="10" t="s">
        <v>30</v>
      </c>
      <c r="D160" s="8" t="s">
        <v>191</v>
      </c>
      <c r="E160" s="8">
        <v>2</v>
      </c>
      <c r="F160" s="11">
        <v>4.2</v>
      </c>
      <c r="G160" s="15" t="str">
        <f t="shared" si="13"/>
        <v>TEN</v>
      </c>
      <c r="H160" s="14" t="str">
        <f t="shared" si="14"/>
        <v>Chester Rogers</v>
      </c>
      <c r="I160" s="14" t="str">
        <f t="shared" si="15"/>
        <v>Chester Rogers</v>
      </c>
      <c r="J160" t="str">
        <f t="shared" si="12"/>
        <v>Chester Rogers</v>
      </c>
      <c r="K160" t="str">
        <f t="shared" si="16"/>
        <v>C.ROGERS, TEN</v>
      </c>
      <c r="L160">
        <f t="shared" si="17"/>
        <v>4.2</v>
      </c>
      <c r="O160" s="36">
        <v>157</v>
      </c>
      <c r="P160" s="17" t="s">
        <v>564</v>
      </c>
      <c r="Q160" s="10" t="s">
        <v>30</v>
      </c>
      <c r="R160" s="8" t="s">
        <v>191</v>
      </c>
      <c r="S160" s="8">
        <v>2</v>
      </c>
      <c r="T160" s="11">
        <v>4.2</v>
      </c>
    </row>
    <row r="161" spans="1:20" ht="55.2">
      <c r="A161" s="37">
        <v>157</v>
      </c>
      <c r="B161" s="18" t="s">
        <v>4864</v>
      </c>
      <c r="C161" s="12" t="s">
        <v>22</v>
      </c>
      <c r="D161" s="9" t="s">
        <v>191</v>
      </c>
      <c r="E161" s="9">
        <v>2</v>
      </c>
      <c r="F161" s="13">
        <v>4.2</v>
      </c>
      <c r="G161" s="15" t="str">
        <f t="shared" si="13"/>
        <v>ATL</v>
      </c>
      <c r="H161" s="14" t="str">
        <f t="shared" si="14"/>
        <v>Olamide Zaccheaus</v>
      </c>
      <c r="I161" s="14" t="str">
        <f t="shared" si="15"/>
        <v>Olamide Zaccheaus</v>
      </c>
      <c r="J161" t="str">
        <f t="shared" si="12"/>
        <v>Olamide Zaccheaus</v>
      </c>
      <c r="K161" t="str">
        <f t="shared" si="16"/>
        <v>O.ZACCHEAUS, ATL</v>
      </c>
      <c r="L161">
        <f t="shared" si="17"/>
        <v>4.2</v>
      </c>
      <c r="O161" s="37">
        <v>157</v>
      </c>
      <c r="P161" s="18" t="s">
        <v>4864</v>
      </c>
      <c r="Q161" s="12" t="s">
        <v>22</v>
      </c>
      <c r="R161" s="9" t="s">
        <v>191</v>
      </c>
      <c r="S161" s="9">
        <v>2</v>
      </c>
      <c r="T161" s="13">
        <v>4.2</v>
      </c>
    </row>
    <row r="162" spans="1:20" ht="28.8">
      <c r="A162" s="36">
        <v>161</v>
      </c>
      <c r="B162" s="17" t="s">
        <v>577</v>
      </c>
      <c r="C162" s="10" t="s">
        <v>25</v>
      </c>
      <c r="D162" s="8" t="s">
        <v>191</v>
      </c>
      <c r="E162" s="8">
        <v>2</v>
      </c>
      <c r="F162" s="11">
        <v>4.0999999999999996</v>
      </c>
      <c r="G162" s="15" t="str">
        <f t="shared" si="13"/>
        <v>LAC</v>
      </c>
      <c r="H162" s="14" t="str">
        <f t="shared" si="14"/>
        <v>Joshua Palmer</v>
      </c>
      <c r="I162" s="14" t="str">
        <f t="shared" si="15"/>
        <v>Joshua Palmer</v>
      </c>
      <c r="J162" t="str">
        <f t="shared" si="12"/>
        <v>Joshua Palmer</v>
      </c>
      <c r="K162" t="str">
        <f t="shared" si="16"/>
        <v>J.PALMER, LAC</v>
      </c>
      <c r="L162">
        <f t="shared" si="17"/>
        <v>4.0999999999999996</v>
      </c>
      <c r="O162" s="36">
        <v>161</v>
      </c>
      <c r="P162" s="17" t="s">
        <v>577</v>
      </c>
      <c r="Q162" s="10" t="s">
        <v>25</v>
      </c>
      <c r="R162" s="8" t="s">
        <v>191</v>
      </c>
      <c r="S162" s="8">
        <v>2</v>
      </c>
      <c r="T162" s="11">
        <v>4.0999999999999996</v>
      </c>
    </row>
    <row r="163" spans="1:20" ht="41.4">
      <c r="A163" s="37">
        <v>162</v>
      </c>
      <c r="B163" s="18" t="s">
        <v>298</v>
      </c>
      <c r="C163" s="12" t="s">
        <v>25</v>
      </c>
      <c r="D163" s="9" t="s">
        <v>190</v>
      </c>
      <c r="E163" s="9">
        <v>2</v>
      </c>
      <c r="F163" s="13">
        <v>3.9</v>
      </c>
      <c r="G163" s="15" t="str">
        <f t="shared" si="13"/>
        <v>LAC</v>
      </c>
      <c r="H163" s="14" t="str">
        <f t="shared" si="14"/>
        <v>Justin Jackson</v>
      </c>
      <c r="I163" s="14" t="str">
        <f t="shared" si="15"/>
        <v>Justin Jackson</v>
      </c>
      <c r="J163" t="str">
        <f t="shared" si="12"/>
        <v>Justin Jackson</v>
      </c>
      <c r="K163" t="str">
        <f t="shared" si="16"/>
        <v>J.JACKSON, LAC</v>
      </c>
      <c r="L163">
        <f t="shared" si="17"/>
        <v>3.9</v>
      </c>
      <c r="O163" s="37">
        <v>162</v>
      </c>
      <c r="P163" s="18" t="s">
        <v>298</v>
      </c>
      <c r="Q163" s="12" t="s">
        <v>25</v>
      </c>
      <c r="R163" s="9" t="s">
        <v>190</v>
      </c>
      <c r="S163" s="9">
        <v>2</v>
      </c>
      <c r="T163" s="13">
        <v>3.9</v>
      </c>
    </row>
    <row r="164" spans="1:20" ht="55.2">
      <c r="A164" s="36">
        <v>163</v>
      </c>
      <c r="B164" s="17" t="s">
        <v>294</v>
      </c>
      <c r="C164" s="10" t="s">
        <v>7</v>
      </c>
      <c r="D164" s="8" t="s">
        <v>190</v>
      </c>
      <c r="E164" s="8">
        <v>2</v>
      </c>
      <c r="F164" s="11">
        <v>3.8</v>
      </c>
      <c r="G164" s="15" t="str">
        <f t="shared" si="13"/>
        <v>MIN</v>
      </c>
      <c r="H164" s="14" t="str">
        <f t="shared" si="14"/>
        <v>Alexander Mattison</v>
      </c>
      <c r="I164" s="14" t="str">
        <f t="shared" si="15"/>
        <v>Alexander Mattison</v>
      </c>
      <c r="J164" t="str">
        <f t="shared" si="12"/>
        <v>Alexander Mattison</v>
      </c>
      <c r="K164" t="str">
        <f t="shared" si="16"/>
        <v>A.MATTISON, MIN</v>
      </c>
      <c r="L164">
        <f t="shared" si="17"/>
        <v>3.8</v>
      </c>
      <c r="O164" s="36">
        <v>163</v>
      </c>
      <c r="P164" s="17" t="s">
        <v>294</v>
      </c>
      <c r="Q164" s="10" t="s">
        <v>7</v>
      </c>
      <c r="R164" s="8" t="s">
        <v>190</v>
      </c>
      <c r="S164" s="8">
        <v>2</v>
      </c>
      <c r="T164" s="11">
        <v>3.8</v>
      </c>
    </row>
    <row r="165" spans="1:20" ht="28.8">
      <c r="A165" s="37">
        <v>163</v>
      </c>
      <c r="B165" s="18" t="s">
        <v>337</v>
      </c>
      <c r="C165" s="12" t="s">
        <v>4</v>
      </c>
      <c r="D165" s="9" t="s">
        <v>192</v>
      </c>
      <c r="E165" s="9">
        <v>2</v>
      </c>
      <c r="F165" s="13">
        <v>3.8</v>
      </c>
      <c r="G165" s="15" t="str">
        <f t="shared" si="13"/>
        <v>CLE</v>
      </c>
      <c r="H165" s="14" t="str">
        <f t="shared" si="14"/>
        <v>David Njoku</v>
      </c>
      <c r="I165" s="14" t="str">
        <f t="shared" si="15"/>
        <v>David Njoku</v>
      </c>
      <c r="J165" t="str">
        <f t="shared" ref="J165:J201" si="18">IFERROR(TRIM(IF(FIND(" ",I165,1+FIND(" ",I165))&gt;0,LEFT(I165,LEN(I165)-2))),I165)</f>
        <v>David Njoku</v>
      </c>
      <c r="K165" t="str">
        <f t="shared" si="16"/>
        <v>D.NJOKU, CLE</v>
      </c>
      <c r="L165">
        <f t="shared" si="17"/>
        <v>3.8</v>
      </c>
      <c r="O165" s="37">
        <v>163</v>
      </c>
      <c r="P165" s="18" t="s">
        <v>337</v>
      </c>
      <c r="Q165" s="12" t="s">
        <v>4</v>
      </c>
      <c r="R165" s="9" t="s">
        <v>192</v>
      </c>
      <c r="S165" s="9">
        <v>2</v>
      </c>
      <c r="T165" s="13">
        <v>3.8</v>
      </c>
    </row>
    <row r="166" spans="1:20" ht="28.8">
      <c r="A166" s="36">
        <v>163</v>
      </c>
      <c r="B166" s="17" t="s">
        <v>312</v>
      </c>
      <c r="C166" s="10" t="s">
        <v>2</v>
      </c>
      <c r="D166" s="8" t="s">
        <v>192</v>
      </c>
      <c r="E166" s="8">
        <v>2</v>
      </c>
      <c r="F166" s="11">
        <v>3.8</v>
      </c>
      <c r="G166" s="15" t="str">
        <f t="shared" si="13"/>
        <v>DAL</v>
      </c>
      <c r="H166" s="14" t="str">
        <f t="shared" si="14"/>
        <v>Dalton Schultz</v>
      </c>
      <c r="I166" s="14" t="str">
        <f t="shared" si="15"/>
        <v>Dalton Schultz</v>
      </c>
      <c r="J166" t="str">
        <f t="shared" si="18"/>
        <v>Dalton Schultz</v>
      </c>
      <c r="K166" t="str">
        <f t="shared" si="16"/>
        <v>D.SCHULTZ, DAL</v>
      </c>
      <c r="L166">
        <f t="shared" si="17"/>
        <v>3.8</v>
      </c>
      <c r="O166" s="36">
        <v>163</v>
      </c>
      <c r="P166" s="17" t="s">
        <v>312</v>
      </c>
      <c r="Q166" s="10" t="s">
        <v>2</v>
      </c>
      <c r="R166" s="8" t="s">
        <v>192</v>
      </c>
      <c r="S166" s="8">
        <v>2</v>
      </c>
      <c r="T166" s="11">
        <v>3.8</v>
      </c>
    </row>
    <row r="167" spans="1:20" ht="41.4">
      <c r="A167" s="37">
        <v>163</v>
      </c>
      <c r="B167" s="18" t="s">
        <v>354</v>
      </c>
      <c r="C167" s="12" t="s">
        <v>28</v>
      </c>
      <c r="D167" s="9" t="s">
        <v>191</v>
      </c>
      <c r="E167" s="9">
        <v>2</v>
      </c>
      <c r="F167" s="13">
        <v>3.8</v>
      </c>
      <c r="G167" s="15" t="str">
        <f t="shared" si="13"/>
        <v>DET</v>
      </c>
      <c r="H167" s="14" t="str">
        <f t="shared" si="14"/>
        <v>Kalif Raymond</v>
      </c>
      <c r="I167" s="14" t="str">
        <f t="shared" si="15"/>
        <v>Kalif Raymond</v>
      </c>
      <c r="J167" t="str">
        <f t="shared" si="18"/>
        <v>Kalif Raymond</v>
      </c>
      <c r="K167" t="str">
        <f t="shared" si="16"/>
        <v>K.RAYMOND, DET</v>
      </c>
      <c r="L167">
        <f t="shared" si="17"/>
        <v>3.8</v>
      </c>
      <c r="O167" s="37">
        <v>163</v>
      </c>
      <c r="P167" s="18" t="s">
        <v>354</v>
      </c>
      <c r="Q167" s="12" t="s">
        <v>28</v>
      </c>
      <c r="R167" s="9" t="s">
        <v>191</v>
      </c>
      <c r="S167" s="9">
        <v>2</v>
      </c>
      <c r="T167" s="13">
        <v>3.8</v>
      </c>
    </row>
    <row r="168" spans="1:20" ht="55.2">
      <c r="A168" s="36">
        <v>167</v>
      </c>
      <c r="B168" s="17" t="s">
        <v>4866</v>
      </c>
      <c r="C168" s="10" t="s">
        <v>29</v>
      </c>
      <c r="D168" s="8" t="s">
        <v>191</v>
      </c>
      <c r="E168" s="8">
        <v>2</v>
      </c>
      <c r="F168" s="11">
        <v>3.7</v>
      </c>
      <c r="G168" s="15" t="str">
        <f t="shared" si="13"/>
        <v>NO</v>
      </c>
      <c r="H168" s="14" t="str">
        <f t="shared" si="14"/>
        <v>Lil'Jordan Humphrey</v>
      </c>
      <c r="I168" s="14" t="str">
        <f t="shared" si="15"/>
        <v>Lil'Jordan Humphrey</v>
      </c>
      <c r="J168" t="str">
        <f t="shared" si="18"/>
        <v>Lil'Jordan Humphrey</v>
      </c>
      <c r="K168" t="str">
        <f t="shared" si="16"/>
        <v>L.HUMPHREY, NO</v>
      </c>
      <c r="L168">
        <f t="shared" si="17"/>
        <v>3.7</v>
      </c>
      <c r="O168" s="36">
        <v>167</v>
      </c>
      <c r="P168" s="17" t="s">
        <v>4866</v>
      </c>
      <c r="Q168" s="10" t="s">
        <v>29</v>
      </c>
      <c r="R168" s="8" t="s">
        <v>191</v>
      </c>
      <c r="S168" s="8">
        <v>2</v>
      </c>
      <c r="T168" s="11">
        <v>3.7</v>
      </c>
    </row>
    <row r="169" spans="1:20" ht="27.6">
      <c r="A169" s="37">
        <v>168</v>
      </c>
      <c r="B169" s="18" t="s">
        <v>4856</v>
      </c>
      <c r="C169" s="12" t="s">
        <v>24</v>
      </c>
      <c r="D169" s="9" t="s">
        <v>190</v>
      </c>
      <c r="E169" s="9">
        <v>2</v>
      </c>
      <c r="F169" s="13">
        <v>3.6</v>
      </c>
      <c r="G169" s="15" t="str">
        <f t="shared" si="13"/>
        <v>GB</v>
      </c>
      <c r="H169" s="14" t="str">
        <f t="shared" si="14"/>
        <v>AJ Dillon</v>
      </c>
      <c r="I169" s="14" t="str">
        <f t="shared" si="15"/>
        <v>AJ Dillon</v>
      </c>
      <c r="J169" t="str">
        <f t="shared" si="18"/>
        <v>AJ Dillon</v>
      </c>
      <c r="K169" t="str">
        <f t="shared" si="16"/>
        <v>A.DILLON, GB</v>
      </c>
      <c r="L169">
        <f t="shared" si="17"/>
        <v>3.6</v>
      </c>
      <c r="O169" s="37">
        <v>168</v>
      </c>
      <c r="P169" s="18" t="s">
        <v>4856</v>
      </c>
      <c r="Q169" s="12" t="s">
        <v>24</v>
      </c>
      <c r="R169" s="9" t="s">
        <v>190</v>
      </c>
      <c r="S169" s="9">
        <v>2</v>
      </c>
      <c r="T169" s="13">
        <v>3.6</v>
      </c>
    </row>
    <row r="170" spans="1:20" ht="28.8">
      <c r="A170" s="36">
        <v>168</v>
      </c>
      <c r="B170" s="17" t="s">
        <v>280</v>
      </c>
      <c r="C170" s="10" t="s">
        <v>18</v>
      </c>
      <c r="D170" s="8" t="s">
        <v>190</v>
      </c>
      <c r="E170" s="8">
        <v>2</v>
      </c>
      <c r="F170" s="11">
        <v>3.6</v>
      </c>
      <c r="G170" s="15" t="str">
        <f t="shared" si="13"/>
        <v>TB</v>
      </c>
      <c r="H170" s="14" t="str">
        <f t="shared" si="14"/>
        <v>Giovani Bernard</v>
      </c>
      <c r="I170" s="14" t="str">
        <f t="shared" si="15"/>
        <v>Giovani Bernard</v>
      </c>
      <c r="J170" t="str">
        <f t="shared" si="18"/>
        <v>Giovani Bernard</v>
      </c>
      <c r="K170" t="str">
        <f t="shared" si="16"/>
        <v>G.BERNARD, TB</v>
      </c>
      <c r="L170">
        <f t="shared" si="17"/>
        <v>3.6</v>
      </c>
      <c r="O170" s="36">
        <v>168</v>
      </c>
      <c r="P170" s="17" t="s">
        <v>280</v>
      </c>
      <c r="Q170" s="10" t="s">
        <v>18</v>
      </c>
      <c r="R170" s="8" t="s">
        <v>190</v>
      </c>
      <c r="S170" s="8">
        <v>2</v>
      </c>
      <c r="T170" s="11">
        <v>3.6</v>
      </c>
    </row>
    <row r="171" spans="1:20" ht="28.8">
      <c r="A171" s="37">
        <v>168</v>
      </c>
      <c r="B171" s="18" t="s">
        <v>558</v>
      </c>
      <c r="C171" s="12" t="s">
        <v>16</v>
      </c>
      <c r="D171" s="9" t="s">
        <v>191</v>
      </c>
      <c r="E171" s="9">
        <v>2</v>
      </c>
      <c r="F171" s="13">
        <v>3.6</v>
      </c>
      <c r="G171" s="15" t="str">
        <f t="shared" si="13"/>
        <v>PHI</v>
      </c>
      <c r="H171" s="14" t="str">
        <f t="shared" si="14"/>
        <v>DeVonta Smith</v>
      </c>
      <c r="I171" s="14" t="str">
        <f t="shared" si="15"/>
        <v>DeVonta Smith</v>
      </c>
      <c r="J171" t="str">
        <f t="shared" si="18"/>
        <v>DeVonta Smith</v>
      </c>
      <c r="K171" t="str">
        <f t="shared" si="16"/>
        <v>D.SMITH, PHI</v>
      </c>
      <c r="L171">
        <f t="shared" si="17"/>
        <v>3.6</v>
      </c>
      <c r="O171" s="37">
        <v>168</v>
      </c>
      <c r="P171" s="18" t="s">
        <v>558</v>
      </c>
      <c r="Q171" s="12" t="s">
        <v>16</v>
      </c>
      <c r="R171" s="9" t="s">
        <v>191</v>
      </c>
      <c r="S171" s="9">
        <v>2</v>
      </c>
      <c r="T171" s="13">
        <v>3.6</v>
      </c>
    </row>
    <row r="172" spans="1:20" ht="28.8">
      <c r="A172" s="36">
        <v>171</v>
      </c>
      <c r="B172" s="17" t="s">
        <v>333</v>
      </c>
      <c r="C172" s="10" t="s">
        <v>7</v>
      </c>
      <c r="D172" s="8" t="s">
        <v>192</v>
      </c>
      <c r="E172" s="8">
        <v>2</v>
      </c>
      <c r="F172" s="11">
        <v>3.5</v>
      </c>
      <c r="G172" s="15" t="str">
        <f t="shared" si="13"/>
        <v>MIN</v>
      </c>
      <c r="H172" s="14" t="str">
        <f t="shared" si="14"/>
        <v>Tyler Conklin</v>
      </c>
      <c r="I172" s="14" t="str">
        <f t="shared" si="15"/>
        <v>Tyler Conklin</v>
      </c>
      <c r="J172" t="str">
        <f t="shared" si="18"/>
        <v>Tyler Conklin</v>
      </c>
      <c r="K172" t="str">
        <f t="shared" si="16"/>
        <v>T.CONKLIN, MIN</v>
      </c>
      <c r="L172">
        <f t="shared" si="17"/>
        <v>3.5</v>
      </c>
      <c r="O172" s="36">
        <v>171</v>
      </c>
      <c r="P172" s="17" t="s">
        <v>333</v>
      </c>
      <c r="Q172" s="10" t="s">
        <v>7</v>
      </c>
      <c r="R172" s="8" t="s">
        <v>192</v>
      </c>
      <c r="S172" s="8">
        <v>2</v>
      </c>
      <c r="T172" s="11">
        <v>3.5</v>
      </c>
    </row>
    <row r="173" spans="1:20" ht="55.2">
      <c r="A173" s="37">
        <v>172</v>
      </c>
      <c r="B173" s="18" t="s">
        <v>4846</v>
      </c>
      <c r="C173" s="12" t="s">
        <v>20</v>
      </c>
      <c r="D173" s="9" t="s">
        <v>192</v>
      </c>
      <c r="E173" s="9">
        <v>2</v>
      </c>
      <c r="F173" s="13">
        <v>3.4</v>
      </c>
      <c r="G173" s="15" t="str">
        <f t="shared" si="13"/>
        <v>JAX</v>
      </c>
      <c r="H173" s="14" t="str">
        <f t="shared" si="14"/>
        <v>James O'Shaughnessy Q</v>
      </c>
      <c r="I173" s="14" t="str">
        <f t="shared" si="15"/>
        <v>James O'Shaughnessy Q</v>
      </c>
      <c r="J173" t="str">
        <f t="shared" si="18"/>
        <v>James O'Shaughnessy</v>
      </c>
      <c r="K173" t="str">
        <f t="shared" si="16"/>
        <v>J.O'SHAUGHNESSY, JAX</v>
      </c>
      <c r="L173">
        <f t="shared" si="17"/>
        <v>3.4</v>
      </c>
      <c r="O173" s="37">
        <v>172</v>
      </c>
      <c r="P173" s="18" t="s">
        <v>4846</v>
      </c>
      <c r="Q173" s="12" t="s">
        <v>20</v>
      </c>
      <c r="R173" s="9" t="s">
        <v>192</v>
      </c>
      <c r="S173" s="9">
        <v>2</v>
      </c>
      <c r="T173" s="13">
        <v>3.4</v>
      </c>
    </row>
    <row r="174" spans="1:20" ht="28.8">
      <c r="A174" s="36">
        <v>172</v>
      </c>
      <c r="B174" s="17" t="s">
        <v>572</v>
      </c>
      <c r="C174" s="10" t="s">
        <v>28</v>
      </c>
      <c r="D174" s="8" t="s">
        <v>191</v>
      </c>
      <c r="E174" s="8">
        <v>2</v>
      </c>
      <c r="F174" s="11">
        <v>3.4</v>
      </c>
      <c r="G174" s="15" t="str">
        <f t="shared" si="13"/>
        <v>DET</v>
      </c>
      <c r="H174" s="14" t="str">
        <f t="shared" si="14"/>
        <v>Trinity Benson</v>
      </c>
      <c r="I174" s="14" t="str">
        <f t="shared" si="15"/>
        <v>Trinity Benson</v>
      </c>
      <c r="J174" t="str">
        <f t="shared" si="18"/>
        <v>Trinity Benson</v>
      </c>
      <c r="K174" t="str">
        <f t="shared" si="16"/>
        <v>T.BENSON, DET</v>
      </c>
      <c r="L174">
        <f t="shared" si="17"/>
        <v>3.4</v>
      </c>
      <c r="O174" s="36">
        <v>172</v>
      </c>
      <c r="P174" s="17" t="s">
        <v>572</v>
      </c>
      <c r="Q174" s="10" t="s">
        <v>28</v>
      </c>
      <c r="R174" s="8" t="s">
        <v>191</v>
      </c>
      <c r="S174" s="8">
        <v>2</v>
      </c>
      <c r="T174" s="11">
        <v>3.4</v>
      </c>
    </row>
    <row r="175" spans="1:20" ht="28.8">
      <c r="A175" s="37">
        <v>172</v>
      </c>
      <c r="B175" s="18" t="s">
        <v>4867</v>
      </c>
      <c r="C175" s="12" t="s">
        <v>6</v>
      </c>
      <c r="D175" s="9" t="s">
        <v>190</v>
      </c>
      <c r="E175" s="9">
        <v>2</v>
      </c>
      <c r="F175" s="13">
        <v>3.4</v>
      </c>
      <c r="G175" s="15" t="str">
        <f t="shared" si="13"/>
        <v>SEA</v>
      </c>
      <c r="H175" s="14" t="str">
        <f t="shared" si="14"/>
        <v>Travis Homer</v>
      </c>
      <c r="I175" s="14" t="str">
        <f t="shared" si="15"/>
        <v>Travis Homer</v>
      </c>
      <c r="J175" t="str">
        <f t="shared" si="18"/>
        <v>Travis Homer</v>
      </c>
      <c r="K175" t="str">
        <f t="shared" si="16"/>
        <v>T.HOMER, SEA</v>
      </c>
      <c r="L175">
        <f t="shared" si="17"/>
        <v>3.4</v>
      </c>
      <c r="O175" s="37">
        <v>172</v>
      </c>
      <c r="P175" s="18" t="s">
        <v>4867</v>
      </c>
      <c r="Q175" s="12" t="s">
        <v>6</v>
      </c>
      <c r="R175" s="9" t="s">
        <v>190</v>
      </c>
      <c r="S175" s="9">
        <v>2</v>
      </c>
      <c r="T175" s="13">
        <v>3.4</v>
      </c>
    </row>
    <row r="176" spans="1:20" ht="41.4">
      <c r="A176" s="36">
        <v>175</v>
      </c>
      <c r="B176" s="17" t="s">
        <v>397</v>
      </c>
      <c r="C176" s="10" t="s">
        <v>29</v>
      </c>
      <c r="D176" s="8" t="s">
        <v>192</v>
      </c>
      <c r="E176" s="8">
        <v>2</v>
      </c>
      <c r="F176" s="11">
        <v>3.3</v>
      </c>
      <c r="G176" s="15" t="str">
        <f t="shared" si="13"/>
        <v>NO</v>
      </c>
      <c r="H176" s="14" t="str">
        <f t="shared" si="14"/>
        <v>Juwan Johnson</v>
      </c>
      <c r="I176" s="14" t="str">
        <f t="shared" si="15"/>
        <v>Juwan Johnson</v>
      </c>
      <c r="J176" t="str">
        <f t="shared" si="18"/>
        <v>Juwan Johnson</v>
      </c>
      <c r="K176" t="str">
        <f t="shared" si="16"/>
        <v>J.JOHNSON, NO</v>
      </c>
      <c r="L176">
        <f t="shared" si="17"/>
        <v>3.3</v>
      </c>
      <c r="O176" s="36">
        <v>175</v>
      </c>
      <c r="P176" s="17" t="s">
        <v>397</v>
      </c>
      <c r="Q176" s="10" t="s">
        <v>29</v>
      </c>
      <c r="R176" s="8" t="s">
        <v>192</v>
      </c>
      <c r="S176" s="8">
        <v>2</v>
      </c>
      <c r="T176" s="11">
        <v>3.3</v>
      </c>
    </row>
    <row r="177" spans="1:20" ht="28.8">
      <c r="A177" s="37">
        <v>175</v>
      </c>
      <c r="B177" s="18" t="s">
        <v>4868</v>
      </c>
      <c r="C177" s="12" t="s">
        <v>8</v>
      </c>
      <c r="D177" s="9" t="s">
        <v>192</v>
      </c>
      <c r="E177" s="9">
        <v>2</v>
      </c>
      <c r="F177" s="13">
        <v>3.3</v>
      </c>
      <c r="G177" s="15" t="str">
        <f t="shared" si="13"/>
        <v>LV</v>
      </c>
      <c r="H177" s="14" t="str">
        <f t="shared" si="14"/>
        <v>Derek Carrier</v>
      </c>
      <c r="I177" s="14" t="str">
        <f t="shared" si="15"/>
        <v>Derek Carrier</v>
      </c>
      <c r="J177" t="str">
        <f t="shared" si="18"/>
        <v>Derek Carrier</v>
      </c>
      <c r="K177" t="str">
        <f t="shared" si="16"/>
        <v>D.CARRIER, LV</v>
      </c>
      <c r="L177">
        <f t="shared" si="17"/>
        <v>3.3</v>
      </c>
      <c r="O177" s="37">
        <v>175</v>
      </c>
      <c r="P177" s="18" t="s">
        <v>4868</v>
      </c>
      <c r="Q177" s="12" t="s">
        <v>8</v>
      </c>
      <c r="R177" s="9" t="s">
        <v>192</v>
      </c>
      <c r="S177" s="9">
        <v>2</v>
      </c>
      <c r="T177" s="13">
        <v>3.3</v>
      </c>
    </row>
    <row r="178" spans="1:20" ht="28.8">
      <c r="A178" s="36">
        <v>177</v>
      </c>
      <c r="B178" s="17" t="s">
        <v>4869</v>
      </c>
      <c r="C178" s="10" t="s">
        <v>8</v>
      </c>
      <c r="D178" s="8" t="s">
        <v>190</v>
      </c>
      <c r="E178" s="8">
        <v>2</v>
      </c>
      <c r="F178" s="11">
        <v>3.2</v>
      </c>
      <c r="G178" s="15" t="str">
        <f t="shared" si="13"/>
        <v>LV</v>
      </c>
      <c r="H178" s="14" t="str">
        <f t="shared" si="14"/>
        <v>Peyton Barber</v>
      </c>
      <c r="I178" s="14" t="str">
        <f t="shared" si="15"/>
        <v>Peyton Barber</v>
      </c>
      <c r="J178" t="str">
        <f t="shared" si="18"/>
        <v>Peyton Barber</v>
      </c>
      <c r="K178" t="str">
        <f t="shared" si="16"/>
        <v>P.BARBER, LV</v>
      </c>
      <c r="L178">
        <f t="shared" si="17"/>
        <v>3.2</v>
      </c>
      <c r="O178" s="36">
        <v>177</v>
      </c>
      <c r="P178" s="17" t="s">
        <v>4869</v>
      </c>
      <c r="Q178" s="10" t="s">
        <v>8</v>
      </c>
      <c r="R178" s="8" t="s">
        <v>190</v>
      </c>
      <c r="S178" s="8">
        <v>2</v>
      </c>
      <c r="T178" s="11">
        <v>3.2</v>
      </c>
    </row>
    <row r="179" spans="1:20" ht="28.8">
      <c r="A179" s="37">
        <v>177</v>
      </c>
      <c r="B179" s="18" t="s">
        <v>277</v>
      </c>
      <c r="C179" s="12" t="s">
        <v>5</v>
      </c>
      <c r="D179" s="9" t="s">
        <v>190</v>
      </c>
      <c r="E179" s="9">
        <v>2</v>
      </c>
      <c r="F179" s="13">
        <v>3.2</v>
      </c>
      <c r="G179" s="15" t="str">
        <f t="shared" si="13"/>
        <v>IND</v>
      </c>
      <c r="H179" s="14" t="str">
        <f t="shared" si="14"/>
        <v>Nyheim Hines</v>
      </c>
      <c r="I179" s="14" t="str">
        <f t="shared" si="15"/>
        <v>Nyheim Hines</v>
      </c>
      <c r="J179" t="str">
        <f t="shared" si="18"/>
        <v>Nyheim Hines</v>
      </c>
      <c r="K179" t="str">
        <f t="shared" si="16"/>
        <v>N.HINES, IND</v>
      </c>
      <c r="L179">
        <f t="shared" si="17"/>
        <v>3.2</v>
      </c>
      <c r="O179" s="37">
        <v>177</v>
      </c>
      <c r="P179" s="18" t="s">
        <v>277</v>
      </c>
      <c r="Q179" s="12" t="s">
        <v>5</v>
      </c>
      <c r="R179" s="9" t="s">
        <v>190</v>
      </c>
      <c r="S179" s="9">
        <v>2</v>
      </c>
      <c r="T179" s="13">
        <v>3.2</v>
      </c>
    </row>
    <row r="180" spans="1:20" ht="28.8">
      <c r="A180" s="36">
        <v>179</v>
      </c>
      <c r="B180" s="17" t="s">
        <v>4870</v>
      </c>
      <c r="C180" s="10" t="s">
        <v>18</v>
      </c>
      <c r="D180" s="8" t="s">
        <v>192</v>
      </c>
      <c r="E180" s="8">
        <v>2</v>
      </c>
      <c r="F180" s="11">
        <v>3.1</v>
      </c>
      <c r="G180" s="15" t="str">
        <f t="shared" si="13"/>
        <v>TB</v>
      </c>
      <c r="H180" s="14" t="str">
        <f t="shared" si="14"/>
        <v>O.J. Howard</v>
      </c>
      <c r="I180" s="14" t="str">
        <f t="shared" si="15"/>
        <v>O.J. Howard</v>
      </c>
      <c r="J180" t="str">
        <f t="shared" si="18"/>
        <v>O.J. Howard</v>
      </c>
      <c r="K180" t="str">
        <f t="shared" si="16"/>
        <v>O.HOWARD, TB</v>
      </c>
      <c r="L180">
        <f t="shared" si="17"/>
        <v>3.1</v>
      </c>
      <c r="O180" s="36">
        <v>179</v>
      </c>
      <c r="P180" s="17" t="s">
        <v>4870</v>
      </c>
      <c r="Q180" s="10" t="s">
        <v>18</v>
      </c>
      <c r="R180" s="8" t="s">
        <v>192</v>
      </c>
      <c r="S180" s="8">
        <v>2</v>
      </c>
      <c r="T180" s="11">
        <v>3.1</v>
      </c>
    </row>
    <row r="181" spans="1:20" ht="27.6">
      <c r="A181" s="37">
        <v>180</v>
      </c>
      <c r="B181" s="18" t="s">
        <v>335</v>
      </c>
      <c r="C181" s="12" t="s">
        <v>9</v>
      </c>
      <c r="D181" s="9" t="s">
        <v>192</v>
      </c>
      <c r="E181" s="9">
        <v>2</v>
      </c>
      <c r="F181" s="13">
        <v>3</v>
      </c>
      <c r="G181" s="15" t="str">
        <f t="shared" si="13"/>
        <v>KC</v>
      </c>
      <c r="H181" s="14" t="str">
        <f t="shared" si="14"/>
        <v>Blake Bell</v>
      </c>
      <c r="I181" s="14" t="str">
        <f t="shared" si="15"/>
        <v>Blake Bell</v>
      </c>
      <c r="J181" t="str">
        <f t="shared" si="18"/>
        <v>Blake Bell</v>
      </c>
      <c r="K181" t="str">
        <f t="shared" si="16"/>
        <v>B.BELL, KC</v>
      </c>
      <c r="L181">
        <f t="shared" si="17"/>
        <v>3</v>
      </c>
      <c r="O181" s="37">
        <v>180</v>
      </c>
      <c r="P181" s="18" t="s">
        <v>335</v>
      </c>
      <c r="Q181" s="12" t="s">
        <v>9</v>
      </c>
      <c r="R181" s="9" t="s">
        <v>192</v>
      </c>
      <c r="S181" s="9">
        <v>2</v>
      </c>
      <c r="T181" s="13">
        <v>3</v>
      </c>
    </row>
    <row r="182" spans="1:20" ht="28.8">
      <c r="A182" s="36">
        <v>180</v>
      </c>
      <c r="B182" s="17" t="s">
        <v>4871</v>
      </c>
      <c r="C182" s="10" t="s">
        <v>30</v>
      </c>
      <c r="D182" s="8" t="s">
        <v>192</v>
      </c>
      <c r="E182" s="8">
        <v>2</v>
      </c>
      <c r="F182" s="11">
        <v>3</v>
      </c>
      <c r="G182" s="15" t="str">
        <f t="shared" si="13"/>
        <v>TEN</v>
      </c>
      <c r="H182" s="14" t="str">
        <f t="shared" si="14"/>
        <v>Geoff Swaim</v>
      </c>
      <c r="I182" s="14" t="str">
        <f t="shared" si="15"/>
        <v>Geoff Swaim</v>
      </c>
      <c r="J182" t="str">
        <f t="shared" si="18"/>
        <v>Geoff Swaim</v>
      </c>
      <c r="K182" t="str">
        <f t="shared" si="16"/>
        <v>G.SWAIM, TEN</v>
      </c>
      <c r="L182">
        <f t="shared" si="17"/>
        <v>3</v>
      </c>
      <c r="O182" s="36">
        <v>180</v>
      </c>
      <c r="P182" s="17" t="s">
        <v>4871</v>
      </c>
      <c r="Q182" s="10" t="s">
        <v>30</v>
      </c>
      <c r="R182" s="8" t="s">
        <v>192</v>
      </c>
      <c r="S182" s="8">
        <v>2</v>
      </c>
      <c r="T182" s="11">
        <v>3</v>
      </c>
    </row>
    <row r="183" spans="1:20" ht="28.8">
      <c r="A183" s="37">
        <v>180</v>
      </c>
      <c r="B183" s="18" t="s">
        <v>336</v>
      </c>
      <c r="C183" s="12" t="s">
        <v>12</v>
      </c>
      <c r="D183" s="9" t="s">
        <v>192</v>
      </c>
      <c r="E183" s="9">
        <v>2</v>
      </c>
      <c r="F183" s="13">
        <v>3</v>
      </c>
      <c r="G183" s="15" t="str">
        <f t="shared" si="13"/>
        <v>NYJ</v>
      </c>
      <c r="H183" s="14" t="str">
        <f t="shared" si="14"/>
        <v>Ryan Griffin</v>
      </c>
      <c r="I183" s="14" t="str">
        <f t="shared" si="15"/>
        <v>Ryan Griffin</v>
      </c>
      <c r="J183" t="str">
        <f t="shared" si="18"/>
        <v>Ryan Griffin</v>
      </c>
      <c r="K183" t="str">
        <f t="shared" si="16"/>
        <v>R.GRIFFIN, NYJ</v>
      </c>
      <c r="L183">
        <f t="shared" si="17"/>
        <v>3</v>
      </c>
      <c r="O183" s="37">
        <v>180</v>
      </c>
      <c r="P183" s="18" t="s">
        <v>336</v>
      </c>
      <c r="Q183" s="12" t="s">
        <v>12</v>
      </c>
      <c r="R183" s="9" t="s">
        <v>192</v>
      </c>
      <c r="S183" s="9">
        <v>2</v>
      </c>
      <c r="T183" s="13">
        <v>3</v>
      </c>
    </row>
    <row r="184" spans="1:20" ht="55.2">
      <c r="A184" s="36">
        <v>183</v>
      </c>
      <c r="B184" s="17" t="s">
        <v>4872</v>
      </c>
      <c r="C184" s="10" t="s">
        <v>0</v>
      </c>
      <c r="D184" s="8" t="s">
        <v>190</v>
      </c>
      <c r="E184" s="8">
        <v>2</v>
      </c>
      <c r="F184" s="11">
        <v>2.9</v>
      </c>
      <c r="G184" s="15" t="str">
        <f t="shared" si="13"/>
        <v>BAL</v>
      </c>
      <c r="H184" s="14" t="str">
        <f t="shared" si="14"/>
        <v>Devonta Freeman</v>
      </c>
      <c r="I184" s="14" t="str">
        <f t="shared" si="15"/>
        <v>Devonta Freeman</v>
      </c>
      <c r="J184" t="str">
        <f t="shared" si="18"/>
        <v>Devonta Freeman</v>
      </c>
      <c r="K184" t="str">
        <f t="shared" si="16"/>
        <v>D.FREEMAN, BAL</v>
      </c>
      <c r="L184">
        <f t="shared" si="17"/>
        <v>2.9</v>
      </c>
      <c r="O184" s="36">
        <v>183</v>
      </c>
      <c r="P184" s="17" t="s">
        <v>4872</v>
      </c>
      <c r="Q184" s="10" t="s">
        <v>0</v>
      </c>
      <c r="R184" s="8" t="s">
        <v>190</v>
      </c>
      <c r="S184" s="8">
        <v>2</v>
      </c>
      <c r="T184" s="11">
        <v>2.9</v>
      </c>
    </row>
    <row r="185" spans="1:20" ht="41.4">
      <c r="A185" s="37">
        <v>183</v>
      </c>
      <c r="B185" s="18" t="s">
        <v>429</v>
      </c>
      <c r="C185" s="12" t="s">
        <v>20</v>
      </c>
      <c r="D185" s="9" t="s">
        <v>191</v>
      </c>
      <c r="E185" s="9">
        <v>2</v>
      </c>
      <c r="F185" s="13">
        <v>2.9</v>
      </c>
      <c r="G185" s="15" t="str">
        <f t="shared" si="13"/>
        <v>JAX</v>
      </c>
      <c r="H185" s="14" t="str">
        <f t="shared" si="14"/>
        <v>DJ Chark Jr.</v>
      </c>
      <c r="I185" s="14" t="str">
        <f t="shared" si="15"/>
        <v>DJ Chark</v>
      </c>
      <c r="J185" t="str">
        <f t="shared" si="18"/>
        <v>DJ Chark</v>
      </c>
      <c r="K185" t="str">
        <f t="shared" si="16"/>
        <v>D.CHARK, JAX</v>
      </c>
      <c r="L185">
        <f t="shared" si="17"/>
        <v>2.9</v>
      </c>
      <c r="O185" s="37">
        <v>183</v>
      </c>
      <c r="P185" s="18" t="s">
        <v>429</v>
      </c>
      <c r="Q185" s="12" t="s">
        <v>20</v>
      </c>
      <c r="R185" s="9" t="s">
        <v>191</v>
      </c>
      <c r="S185" s="9">
        <v>2</v>
      </c>
      <c r="T185" s="13">
        <v>2.9</v>
      </c>
    </row>
    <row r="186" spans="1:20" ht="55.2">
      <c r="A186" s="36">
        <v>183</v>
      </c>
      <c r="B186" s="17" t="s">
        <v>411</v>
      </c>
      <c r="C186" s="10" t="s">
        <v>25</v>
      </c>
      <c r="D186" s="8" t="s">
        <v>192</v>
      </c>
      <c r="E186" s="8">
        <v>2</v>
      </c>
      <c r="F186" s="11">
        <v>2.9</v>
      </c>
      <c r="G186" s="15" t="str">
        <f t="shared" si="13"/>
        <v>LAC</v>
      </c>
      <c r="H186" s="14" t="str">
        <f t="shared" si="14"/>
        <v>Stephen Anderson</v>
      </c>
      <c r="I186" s="14" t="str">
        <f t="shared" si="15"/>
        <v>Stephen Anderson</v>
      </c>
      <c r="J186" t="str">
        <f t="shared" si="18"/>
        <v>Stephen Anderson</v>
      </c>
      <c r="K186" t="str">
        <f t="shared" si="16"/>
        <v>S.ANDERSON, LAC</v>
      </c>
      <c r="L186">
        <f t="shared" si="17"/>
        <v>2.9</v>
      </c>
      <c r="O186" s="36">
        <v>183</v>
      </c>
      <c r="P186" s="17" t="s">
        <v>411</v>
      </c>
      <c r="Q186" s="10" t="s">
        <v>25</v>
      </c>
      <c r="R186" s="8" t="s">
        <v>192</v>
      </c>
      <c r="S186" s="8">
        <v>2</v>
      </c>
      <c r="T186" s="11">
        <v>2.9</v>
      </c>
    </row>
    <row r="187" spans="1:20" ht="28.8">
      <c r="A187" s="37">
        <v>186</v>
      </c>
      <c r="B187" s="18" t="s">
        <v>4873</v>
      </c>
      <c r="C187" s="12" t="s">
        <v>5</v>
      </c>
      <c r="D187" s="9" t="s">
        <v>192</v>
      </c>
      <c r="E187" s="9">
        <v>2</v>
      </c>
      <c r="F187" s="13">
        <v>2.8</v>
      </c>
      <c r="G187" s="15" t="str">
        <f t="shared" si="13"/>
        <v>IND</v>
      </c>
      <c r="H187" s="14" t="str">
        <f t="shared" si="14"/>
        <v>Mo Alie-Cox</v>
      </c>
      <c r="I187" s="14" t="str">
        <f t="shared" si="15"/>
        <v>Mo Alie-Cox</v>
      </c>
      <c r="J187" t="str">
        <f t="shared" si="18"/>
        <v>Mo Alie-Cox</v>
      </c>
      <c r="K187" t="str">
        <f t="shared" si="16"/>
        <v>M.ALIE-COX, IND</v>
      </c>
      <c r="L187">
        <f t="shared" si="17"/>
        <v>2.8</v>
      </c>
      <c r="O187" s="37">
        <v>186</v>
      </c>
      <c r="P187" s="18" t="s">
        <v>4873</v>
      </c>
      <c r="Q187" s="12" t="s">
        <v>5</v>
      </c>
      <c r="R187" s="9" t="s">
        <v>192</v>
      </c>
      <c r="S187" s="9">
        <v>2</v>
      </c>
      <c r="T187" s="13">
        <v>2.8</v>
      </c>
    </row>
    <row r="188" spans="1:20" ht="28.8">
      <c r="A188" s="36">
        <v>186</v>
      </c>
      <c r="B188" s="17" t="s">
        <v>255</v>
      </c>
      <c r="C188" s="10" t="s">
        <v>12</v>
      </c>
      <c r="D188" s="8" t="s">
        <v>191</v>
      </c>
      <c r="E188" s="8">
        <v>2</v>
      </c>
      <c r="F188" s="11">
        <v>2.8</v>
      </c>
      <c r="G188" s="15" t="str">
        <f t="shared" si="13"/>
        <v>NYJ</v>
      </c>
      <c r="H188" s="14" t="str">
        <f t="shared" si="14"/>
        <v>Corey Davis</v>
      </c>
      <c r="I188" s="14" t="str">
        <f t="shared" si="15"/>
        <v>Corey Davis</v>
      </c>
      <c r="J188" t="str">
        <f t="shared" si="18"/>
        <v>Corey Davis</v>
      </c>
      <c r="K188" t="str">
        <f t="shared" si="16"/>
        <v>C.DAVIS, NYJ</v>
      </c>
      <c r="L188">
        <f t="shared" si="17"/>
        <v>2.8</v>
      </c>
      <c r="O188" s="36">
        <v>186</v>
      </c>
      <c r="P188" s="17" t="s">
        <v>255</v>
      </c>
      <c r="Q188" s="10" t="s">
        <v>12</v>
      </c>
      <c r="R188" s="8" t="s">
        <v>191</v>
      </c>
      <c r="S188" s="8">
        <v>2</v>
      </c>
      <c r="T188" s="11">
        <v>2.8</v>
      </c>
    </row>
    <row r="189" spans="1:20" ht="55.2">
      <c r="A189" s="37">
        <v>186</v>
      </c>
      <c r="B189" s="18" t="s">
        <v>351</v>
      </c>
      <c r="C189" s="12" t="s">
        <v>29</v>
      </c>
      <c r="D189" s="9" t="s">
        <v>191</v>
      </c>
      <c r="E189" s="9">
        <v>2</v>
      </c>
      <c r="F189" s="13">
        <v>2.8</v>
      </c>
      <c r="G189" s="15" t="str">
        <f t="shared" si="13"/>
        <v>NO</v>
      </c>
      <c r="H189" s="14" t="str">
        <f t="shared" si="14"/>
        <v>Marquez Callaway</v>
      </c>
      <c r="I189" s="14" t="str">
        <f t="shared" si="15"/>
        <v>Marquez Callaway</v>
      </c>
      <c r="J189" t="str">
        <f t="shared" si="18"/>
        <v>Marquez Callaway</v>
      </c>
      <c r="K189" t="str">
        <f t="shared" si="16"/>
        <v>M.CALLAWAY, NO</v>
      </c>
      <c r="L189">
        <f t="shared" si="17"/>
        <v>2.8</v>
      </c>
      <c r="O189" s="37">
        <v>186</v>
      </c>
      <c r="P189" s="18" t="s">
        <v>351</v>
      </c>
      <c r="Q189" s="12" t="s">
        <v>29</v>
      </c>
      <c r="R189" s="9" t="s">
        <v>191</v>
      </c>
      <c r="S189" s="9">
        <v>2</v>
      </c>
      <c r="T189" s="13">
        <v>2.8</v>
      </c>
    </row>
    <row r="190" spans="1:20" ht="28.8">
      <c r="A190" s="36">
        <v>189</v>
      </c>
      <c r="B190" s="17" t="s">
        <v>4874</v>
      </c>
      <c r="C190" s="10" t="s">
        <v>19</v>
      </c>
      <c r="D190" s="8" t="s">
        <v>192</v>
      </c>
      <c r="E190" s="8">
        <v>2</v>
      </c>
      <c r="F190" s="11">
        <v>2.7</v>
      </c>
      <c r="G190" s="15" t="str">
        <f t="shared" si="13"/>
        <v>HOU</v>
      </c>
      <c r="H190" s="14" t="str">
        <f t="shared" si="14"/>
        <v>Jordan Akins</v>
      </c>
      <c r="I190" s="14" t="str">
        <f t="shared" si="15"/>
        <v>Jordan Akins</v>
      </c>
      <c r="J190" t="str">
        <f t="shared" si="18"/>
        <v>Jordan Akins</v>
      </c>
      <c r="K190" t="str">
        <f t="shared" si="16"/>
        <v>J.AKINS, HOU</v>
      </c>
      <c r="L190">
        <f t="shared" si="17"/>
        <v>2.7</v>
      </c>
      <c r="O190" s="36">
        <v>189</v>
      </c>
      <c r="P190" s="17" t="s">
        <v>4874</v>
      </c>
      <c r="Q190" s="10" t="s">
        <v>19</v>
      </c>
      <c r="R190" s="8" t="s">
        <v>192</v>
      </c>
      <c r="S190" s="8">
        <v>2</v>
      </c>
      <c r="T190" s="11">
        <v>2.7</v>
      </c>
    </row>
    <row r="191" spans="1:20" ht="28.8">
      <c r="A191" s="37">
        <v>189</v>
      </c>
      <c r="B191" s="18" t="s">
        <v>409</v>
      </c>
      <c r="C191" s="12" t="s">
        <v>18</v>
      </c>
      <c r="D191" s="9" t="s">
        <v>191</v>
      </c>
      <c r="E191" s="9">
        <v>2</v>
      </c>
      <c r="F191" s="13">
        <v>2.7</v>
      </c>
      <c r="G191" s="15" t="str">
        <f t="shared" si="13"/>
        <v>TB</v>
      </c>
      <c r="H191" s="14" t="str">
        <f t="shared" si="14"/>
        <v>Antonio Brown</v>
      </c>
      <c r="I191" s="14" t="str">
        <f t="shared" si="15"/>
        <v>Antonio Brown</v>
      </c>
      <c r="J191" t="str">
        <f t="shared" si="18"/>
        <v>Antonio Brown</v>
      </c>
      <c r="K191" t="str">
        <f t="shared" si="16"/>
        <v>A.BROWN, TB</v>
      </c>
      <c r="L191">
        <f t="shared" si="17"/>
        <v>2.7</v>
      </c>
      <c r="O191" s="37">
        <v>189</v>
      </c>
      <c r="P191" s="18" t="s">
        <v>409</v>
      </c>
      <c r="Q191" s="12" t="s">
        <v>18</v>
      </c>
      <c r="R191" s="9" t="s">
        <v>191</v>
      </c>
      <c r="S191" s="9">
        <v>2</v>
      </c>
      <c r="T191" s="13">
        <v>2.7</v>
      </c>
    </row>
    <row r="192" spans="1:20" ht="55.2">
      <c r="A192" s="36">
        <v>191</v>
      </c>
      <c r="B192" s="17" t="s">
        <v>267</v>
      </c>
      <c r="C192" s="10" t="s">
        <v>9</v>
      </c>
      <c r="D192" s="8" t="s">
        <v>190</v>
      </c>
      <c r="E192" s="8">
        <v>2</v>
      </c>
      <c r="F192" s="11">
        <v>2.6</v>
      </c>
      <c r="G192" s="15" t="str">
        <f t="shared" si="13"/>
        <v>KC</v>
      </c>
      <c r="H192" s="14" t="str">
        <f t="shared" si="14"/>
        <v>Clyde Edwards-Helaire</v>
      </c>
      <c r="I192" s="14" t="str">
        <f t="shared" si="15"/>
        <v>Clyde Edwards-Helaire</v>
      </c>
      <c r="J192" t="str">
        <f t="shared" si="18"/>
        <v>Clyde Edwards-Helaire</v>
      </c>
      <c r="K192" t="str">
        <f t="shared" si="16"/>
        <v>C.EDWARDS-HELAIRE, KC</v>
      </c>
      <c r="L192">
        <f t="shared" si="17"/>
        <v>2.6</v>
      </c>
      <c r="O192" s="36">
        <v>191</v>
      </c>
      <c r="P192" s="17" t="s">
        <v>267</v>
      </c>
      <c r="Q192" s="10" t="s">
        <v>9</v>
      </c>
      <c r="R192" s="8" t="s">
        <v>190</v>
      </c>
      <c r="S192" s="8">
        <v>2</v>
      </c>
      <c r="T192" s="11">
        <v>2.6</v>
      </c>
    </row>
    <row r="193" spans="1:20" ht="28.8">
      <c r="A193" s="37">
        <v>191</v>
      </c>
      <c r="B193" s="18" t="s">
        <v>287</v>
      </c>
      <c r="C193" s="12" t="s">
        <v>13</v>
      </c>
      <c r="D193" s="9" t="s">
        <v>190</v>
      </c>
      <c r="E193" s="9">
        <v>2</v>
      </c>
      <c r="F193" s="13">
        <v>2.6</v>
      </c>
      <c r="G193" s="15" t="str">
        <f t="shared" si="13"/>
        <v>ARI</v>
      </c>
      <c r="H193" s="14" t="str">
        <f t="shared" si="14"/>
        <v>James Conner</v>
      </c>
      <c r="I193" s="14" t="str">
        <f t="shared" si="15"/>
        <v>James Conner</v>
      </c>
      <c r="J193" t="str">
        <f t="shared" si="18"/>
        <v>James Conner</v>
      </c>
      <c r="K193" t="str">
        <f t="shared" si="16"/>
        <v>J.CONNER, ARI</v>
      </c>
      <c r="L193">
        <f t="shared" si="17"/>
        <v>2.6</v>
      </c>
      <c r="O193" s="37">
        <v>191</v>
      </c>
      <c r="P193" s="18" t="s">
        <v>287</v>
      </c>
      <c r="Q193" s="12" t="s">
        <v>13</v>
      </c>
      <c r="R193" s="9" t="s">
        <v>190</v>
      </c>
      <c r="S193" s="9">
        <v>2</v>
      </c>
      <c r="T193" s="13">
        <v>2.6</v>
      </c>
    </row>
    <row r="194" spans="1:20" ht="28.8">
      <c r="A194" s="36">
        <v>191</v>
      </c>
      <c r="B194" s="17" t="s">
        <v>238</v>
      </c>
      <c r="C194" s="10" t="s">
        <v>29</v>
      </c>
      <c r="D194" s="8" t="s">
        <v>191</v>
      </c>
      <c r="E194" s="8">
        <v>2</v>
      </c>
      <c r="F194" s="11">
        <v>2.6</v>
      </c>
      <c r="G194" s="15" t="str">
        <f t="shared" si="13"/>
        <v>NO</v>
      </c>
      <c r="H194" s="14" t="str">
        <f t="shared" si="14"/>
        <v>Chris Hogan</v>
      </c>
      <c r="I194" s="14" t="str">
        <f t="shared" si="15"/>
        <v>Chris Hogan</v>
      </c>
      <c r="J194" t="str">
        <f t="shared" si="18"/>
        <v>Chris Hogan</v>
      </c>
      <c r="K194" t="str">
        <f t="shared" si="16"/>
        <v>C.HOGAN, NO</v>
      </c>
      <c r="L194">
        <f t="shared" si="17"/>
        <v>2.6</v>
      </c>
      <c r="O194" s="36">
        <v>191</v>
      </c>
      <c r="P194" s="17" t="s">
        <v>238</v>
      </c>
      <c r="Q194" s="10" t="s">
        <v>29</v>
      </c>
      <c r="R194" s="8" t="s">
        <v>191</v>
      </c>
      <c r="S194" s="8">
        <v>2</v>
      </c>
      <c r="T194" s="11">
        <v>2.6</v>
      </c>
    </row>
    <row r="195" spans="1:20" ht="28.8">
      <c r="A195" s="37">
        <v>194</v>
      </c>
      <c r="B195" s="18" t="s">
        <v>4875</v>
      </c>
      <c r="C195" s="12" t="s">
        <v>6</v>
      </c>
      <c r="D195" s="9" t="s">
        <v>190</v>
      </c>
      <c r="E195" s="9">
        <v>2</v>
      </c>
      <c r="F195" s="13">
        <v>2.5</v>
      </c>
      <c r="G195" s="15" t="str">
        <f t="shared" ref="G195:G251" si="19">IF(C195="LAR","LA",C195)</f>
        <v>SEA</v>
      </c>
      <c r="H195" s="14" t="str">
        <f t="shared" ref="H195:H251" si="20">SUBSTITUTE(B195,CHAR(160)," ")</f>
        <v>Alex Collins</v>
      </c>
      <c r="I195" s="14" t="str">
        <f t="shared" ref="I195:I201" si="21">TRIM(SUBSTITUTE(SUBSTITUTE(SUBSTITUTE(H195,"III",""),"III",""),"Jr.",""))</f>
        <v>Alex Collins</v>
      </c>
      <c r="J195" t="str">
        <f t="shared" si="18"/>
        <v>Alex Collins</v>
      </c>
      <c r="K195" t="str">
        <f t="shared" ref="K195:K251" si="22">IF(I195="Amon-Ra St. Brown","A. ST. BROWN, DET",TRIM(UPPER(LEFT(J195,1)&amp;"."&amp;RIGHT(J195,LEN(J195)-FIND(" ",J195)))&amp;", "&amp;G195))</f>
        <v>A.COLLINS, SEA</v>
      </c>
      <c r="L195">
        <f t="shared" ref="L195:L251" si="23">F195</f>
        <v>2.5</v>
      </c>
      <c r="O195" s="37">
        <v>194</v>
      </c>
      <c r="P195" s="18" t="s">
        <v>4875</v>
      </c>
      <c r="Q195" s="12" t="s">
        <v>6</v>
      </c>
      <c r="R195" s="9" t="s">
        <v>190</v>
      </c>
      <c r="S195" s="9">
        <v>2</v>
      </c>
      <c r="T195" s="13">
        <v>2.5</v>
      </c>
    </row>
    <row r="196" spans="1:20" ht="28.8">
      <c r="A196" s="36">
        <v>194</v>
      </c>
      <c r="B196" s="17" t="s">
        <v>4876</v>
      </c>
      <c r="C196" s="10" t="s">
        <v>19</v>
      </c>
      <c r="D196" s="8" t="s">
        <v>191</v>
      </c>
      <c r="E196" s="8">
        <v>2</v>
      </c>
      <c r="F196" s="11">
        <v>2.5</v>
      </c>
      <c r="G196" s="15" t="str">
        <f t="shared" si="19"/>
        <v>HOU</v>
      </c>
      <c r="H196" s="14" t="str">
        <f t="shared" si="20"/>
        <v>Andre Roberts</v>
      </c>
      <c r="I196" s="14" t="str">
        <f t="shared" si="21"/>
        <v>Andre Roberts</v>
      </c>
      <c r="J196" t="str">
        <f t="shared" si="18"/>
        <v>Andre Roberts</v>
      </c>
      <c r="K196" t="str">
        <f t="shared" si="22"/>
        <v>A.ROBERTS, HOU</v>
      </c>
      <c r="L196">
        <f t="shared" si="23"/>
        <v>2.5</v>
      </c>
      <c r="O196" s="36">
        <v>194</v>
      </c>
      <c r="P196" s="17" t="s">
        <v>4876</v>
      </c>
      <c r="Q196" s="10" t="s">
        <v>19</v>
      </c>
      <c r="R196" s="8" t="s">
        <v>191</v>
      </c>
      <c r="S196" s="8">
        <v>2</v>
      </c>
      <c r="T196" s="11">
        <v>2.5</v>
      </c>
    </row>
    <row r="197" spans="1:20" ht="28.8">
      <c r="A197" s="37">
        <v>194</v>
      </c>
      <c r="B197" s="18" t="s">
        <v>4877</v>
      </c>
      <c r="C197" s="12" t="s">
        <v>27</v>
      </c>
      <c r="D197" s="9" t="s">
        <v>191</v>
      </c>
      <c r="E197" s="9">
        <v>2</v>
      </c>
      <c r="F197" s="13">
        <v>2.5</v>
      </c>
      <c r="G197" s="15" t="str">
        <f t="shared" si="19"/>
        <v>DEN</v>
      </c>
      <c r="H197" s="14" t="str">
        <f t="shared" si="20"/>
        <v>Kendall Hinton</v>
      </c>
      <c r="I197" s="14" t="str">
        <f t="shared" si="21"/>
        <v>Kendall Hinton</v>
      </c>
      <c r="J197" t="str">
        <f t="shared" si="18"/>
        <v>Kendall Hinton</v>
      </c>
      <c r="K197" t="str">
        <f t="shared" si="22"/>
        <v>K.HINTON, DEN</v>
      </c>
      <c r="L197">
        <f t="shared" si="23"/>
        <v>2.5</v>
      </c>
      <c r="O197" s="37">
        <v>194</v>
      </c>
      <c r="P197" s="18" t="s">
        <v>4877</v>
      </c>
      <c r="Q197" s="12" t="s">
        <v>27</v>
      </c>
      <c r="R197" s="9" t="s">
        <v>191</v>
      </c>
      <c r="S197" s="9">
        <v>2</v>
      </c>
      <c r="T197" s="13">
        <v>2.5</v>
      </c>
    </row>
    <row r="198" spans="1:20" ht="28.8">
      <c r="A198" s="36">
        <v>194</v>
      </c>
      <c r="B198" s="17" t="s">
        <v>350</v>
      </c>
      <c r="C198" s="10" t="s">
        <v>16</v>
      </c>
      <c r="D198" s="8" t="s">
        <v>191</v>
      </c>
      <c r="E198" s="8">
        <v>2</v>
      </c>
      <c r="F198" s="11">
        <v>2.5</v>
      </c>
      <c r="G198" s="15" t="str">
        <f t="shared" si="19"/>
        <v>PHI</v>
      </c>
      <c r="H198" s="14" t="str">
        <f t="shared" si="20"/>
        <v>Jalen Reagor</v>
      </c>
      <c r="I198" s="14" t="str">
        <f t="shared" si="21"/>
        <v>Jalen Reagor</v>
      </c>
      <c r="J198" t="str">
        <f t="shared" si="18"/>
        <v>Jalen Reagor</v>
      </c>
      <c r="K198" t="str">
        <f t="shared" si="22"/>
        <v>J.REAGOR, PHI</v>
      </c>
      <c r="L198">
        <f t="shared" si="23"/>
        <v>2.5</v>
      </c>
      <c r="O198" s="36">
        <v>194</v>
      </c>
      <c r="P198" s="17" t="s">
        <v>350</v>
      </c>
      <c r="Q198" s="10" t="s">
        <v>16</v>
      </c>
      <c r="R198" s="8" t="s">
        <v>191</v>
      </c>
      <c r="S198" s="8">
        <v>2</v>
      </c>
      <c r="T198" s="11">
        <v>2.5</v>
      </c>
    </row>
    <row r="199" spans="1:20" ht="41.4">
      <c r="A199" s="37">
        <v>198</v>
      </c>
      <c r="B199" s="18" t="s">
        <v>301</v>
      </c>
      <c r="C199" s="12" t="s">
        <v>12</v>
      </c>
      <c r="D199" s="9" t="s">
        <v>190</v>
      </c>
      <c r="E199" s="9">
        <v>2</v>
      </c>
      <c r="F199" s="13">
        <v>2.4</v>
      </c>
      <c r="G199" s="15" t="str">
        <f t="shared" si="19"/>
        <v>NYJ</v>
      </c>
      <c r="H199" s="14" t="str">
        <f t="shared" si="20"/>
        <v>Tevin Coleman</v>
      </c>
      <c r="I199" s="14" t="str">
        <f t="shared" si="21"/>
        <v>Tevin Coleman</v>
      </c>
      <c r="J199" t="str">
        <f t="shared" si="18"/>
        <v>Tevin Coleman</v>
      </c>
      <c r="K199" t="str">
        <f t="shared" si="22"/>
        <v>T.COLEMAN, NYJ</v>
      </c>
      <c r="L199">
        <f t="shared" si="23"/>
        <v>2.4</v>
      </c>
      <c r="O199" s="37">
        <v>198</v>
      </c>
      <c r="P199" s="18" t="s">
        <v>301</v>
      </c>
      <c r="Q199" s="12" t="s">
        <v>12</v>
      </c>
      <c r="R199" s="9" t="s">
        <v>190</v>
      </c>
      <c r="S199" s="9">
        <v>2</v>
      </c>
      <c r="T199" s="13">
        <v>2.4</v>
      </c>
    </row>
    <row r="200" spans="1:20" ht="41.4">
      <c r="A200" s="36">
        <v>198</v>
      </c>
      <c r="B200" s="17" t="s">
        <v>344</v>
      </c>
      <c r="C200" s="10" t="s">
        <v>362</v>
      </c>
      <c r="D200" s="8" t="s">
        <v>191</v>
      </c>
      <c r="E200" s="8">
        <v>2</v>
      </c>
      <c r="F200" s="11">
        <v>2.4</v>
      </c>
      <c r="G200" s="15" t="str">
        <f t="shared" si="19"/>
        <v>LA</v>
      </c>
      <c r="H200" s="14" t="str">
        <f t="shared" si="20"/>
        <v>Van Jefferson</v>
      </c>
      <c r="I200" s="14" t="str">
        <f t="shared" si="21"/>
        <v>Van Jefferson</v>
      </c>
      <c r="J200" t="str">
        <f t="shared" si="18"/>
        <v>Van Jefferson</v>
      </c>
      <c r="K200" t="str">
        <f t="shared" si="22"/>
        <v>V.JEFFERSON, LA</v>
      </c>
      <c r="L200">
        <f t="shared" si="23"/>
        <v>2.4</v>
      </c>
      <c r="O200" s="36">
        <v>198</v>
      </c>
      <c r="P200" s="17" t="s">
        <v>344</v>
      </c>
      <c r="Q200" s="10" t="s">
        <v>362</v>
      </c>
      <c r="R200" s="8" t="s">
        <v>191</v>
      </c>
      <c r="S200" s="8">
        <v>2</v>
      </c>
      <c r="T200" s="11">
        <v>2.4</v>
      </c>
    </row>
    <row r="201" spans="1:20" ht="41.4">
      <c r="A201" s="37">
        <v>198</v>
      </c>
      <c r="B201" s="18" t="s">
        <v>4881</v>
      </c>
      <c r="C201" s="12" t="s">
        <v>8</v>
      </c>
      <c r="D201" s="9" t="s">
        <v>191</v>
      </c>
      <c r="E201" s="9">
        <v>2</v>
      </c>
      <c r="F201" s="13">
        <v>2.4</v>
      </c>
      <c r="G201" s="15" t="str">
        <f t="shared" si="19"/>
        <v>LV</v>
      </c>
      <c r="H201" s="14" t="str">
        <f t="shared" si="20"/>
        <v>Willie Snead IV</v>
      </c>
      <c r="I201" s="14" t="str">
        <f t="shared" si="21"/>
        <v>Willie Snead IV</v>
      </c>
      <c r="J201" t="str">
        <f t="shared" si="18"/>
        <v>Willie Snead</v>
      </c>
      <c r="K201" t="str">
        <f t="shared" si="22"/>
        <v>W.SNEAD, LV</v>
      </c>
      <c r="L201">
        <f t="shared" si="23"/>
        <v>2.4</v>
      </c>
      <c r="O201" s="37">
        <v>198</v>
      </c>
      <c r="P201" s="18" t="s">
        <v>4881</v>
      </c>
      <c r="Q201" s="12" t="s">
        <v>8</v>
      </c>
      <c r="R201" s="9" t="s">
        <v>191</v>
      </c>
      <c r="S201" s="9">
        <v>2</v>
      </c>
      <c r="T201" s="13">
        <v>2.4</v>
      </c>
    </row>
    <row r="202" spans="1:20" ht="28.8">
      <c r="A202" s="36">
        <v>198</v>
      </c>
      <c r="B202" s="17" t="s">
        <v>4878</v>
      </c>
      <c r="C202" s="10" t="s">
        <v>30</v>
      </c>
      <c r="D202" s="8" t="s">
        <v>192</v>
      </c>
      <c r="E202" s="8">
        <v>2</v>
      </c>
      <c r="F202" s="11">
        <v>2.4</v>
      </c>
      <c r="G202" s="15" t="str">
        <f t="shared" si="19"/>
        <v>TEN</v>
      </c>
      <c r="H202" s="14" t="str">
        <f t="shared" si="20"/>
        <v>Tommy Hudson</v>
      </c>
      <c r="I202" s="14" t="str">
        <f t="shared" ref="I202:I251" si="24">TRIM(SUBSTITUTE(SUBSTITUTE(SUBSTITUTE(H202,"III",""),"III",""),"Jr.",""))</f>
        <v>Tommy Hudson</v>
      </c>
      <c r="J202" t="str">
        <f t="shared" ref="J202:J251" si="25">IFERROR(TRIM(IF(FIND(" ",I202,1+FIND(" ",I202))&gt;0,LEFT(I202,LEN(I202)-2))),I202)</f>
        <v>Tommy Hudson</v>
      </c>
      <c r="K202" t="str">
        <f t="shared" si="22"/>
        <v>T.HUDSON, TEN</v>
      </c>
      <c r="L202">
        <f t="shared" si="23"/>
        <v>2.4</v>
      </c>
      <c r="O202" s="36">
        <v>198</v>
      </c>
      <c r="P202" s="17" t="s">
        <v>4878</v>
      </c>
      <c r="Q202" s="10" t="s">
        <v>30</v>
      </c>
      <c r="R202" s="8" t="s">
        <v>192</v>
      </c>
      <c r="S202" s="8">
        <v>2</v>
      </c>
      <c r="T202" s="11">
        <v>2.4</v>
      </c>
    </row>
    <row r="203" spans="1:20" ht="28.8">
      <c r="A203" s="37">
        <v>198</v>
      </c>
      <c r="B203" s="18" t="s">
        <v>4879</v>
      </c>
      <c r="C203" s="12" t="s">
        <v>1</v>
      </c>
      <c r="D203" s="9" t="s">
        <v>190</v>
      </c>
      <c r="E203" s="9">
        <v>2</v>
      </c>
      <c r="F203" s="13">
        <v>2.4</v>
      </c>
      <c r="G203" s="15" t="str">
        <f t="shared" si="19"/>
        <v>CIN</v>
      </c>
      <c r="H203" s="14" t="str">
        <f t="shared" si="20"/>
        <v>Chris Evans</v>
      </c>
      <c r="I203" s="14" t="str">
        <f t="shared" si="24"/>
        <v>Chris Evans</v>
      </c>
      <c r="J203" t="str">
        <f t="shared" si="25"/>
        <v>Chris Evans</v>
      </c>
      <c r="K203" t="str">
        <f t="shared" si="22"/>
        <v>C.EVANS, CIN</v>
      </c>
      <c r="L203">
        <f t="shared" si="23"/>
        <v>2.4</v>
      </c>
      <c r="O203" s="37">
        <v>198</v>
      </c>
      <c r="P203" s="18" t="s">
        <v>4879</v>
      </c>
      <c r="Q203" s="12" t="s">
        <v>1</v>
      </c>
      <c r="R203" s="9" t="s">
        <v>190</v>
      </c>
      <c r="S203" s="9">
        <v>2</v>
      </c>
      <c r="T203" s="13">
        <v>2.4</v>
      </c>
    </row>
    <row r="204" spans="1:20" ht="43.2">
      <c r="A204" s="36">
        <v>198</v>
      </c>
      <c r="B204" s="17" t="s">
        <v>4880</v>
      </c>
      <c r="C204" s="10" t="s">
        <v>9</v>
      </c>
      <c r="D204" s="8" t="s">
        <v>190</v>
      </c>
      <c r="E204" s="8">
        <v>2</v>
      </c>
      <c r="F204" s="11">
        <v>2.4</v>
      </c>
      <c r="G204" s="15" t="str">
        <f t="shared" si="19"/>
        <v>KC</v>
      </c>
      <c r="H204" s="14" t="str">
        <f t="shared" si="20"/>
        <v>Jerick McKinnon</v>
      </c>
      <c r="I204" s="14" t="str">
        <f t="shared" si="24"/>
        <v>Jerick McKinnon</v>
      </c>
      <c r="J204" t="str">
        <f t="shared" si="25"/>
        <v>Jerick McKinnon</v>
      </c>
      <c r="K204" t="str">
        <f t="shared" si="22"/>
        <v>J.MCKINNON, KC</v>
      </c>
      <c r="L204">
        <f t="shared" si="23"/>
        <v>2.4</v>
      </c>
      <c r="O204" s="36">
        <v>198</v>
      </c>
      <c r="P204" s="17" t="s">
        <v>4880</v>
      </c>
      <c r="Q204" s="10" t="s">
        <v>9</v>
      </c>
      <c r="R204" s="8" t="s">
        <v>190</v>
      </c>
      <c r="S204" s="8">
        <v>2</v>
      </c>
      <c r="T204" s="11">
        <v>2.4</v>
      </c>
    </row>
    <row r="205" spans="1:20" ht="41.4">
      <c r="A205" s="37">
        <v>198</v>
      </c>
      <c r="B205" s="18" t="s">
        <v>566</v>
      </c>
      <c r="C205" s="12" t="s">
        <v>17</v>
      </c>
      <c r="D205" s="9" t="s">
        <v>190</v>
      </c>
      <c r="E205" s="9">
        <v>2</v>
      </c>
      <c r="F205" s="13">
        <v>2.4</v>
      </c>
      <c r="G205" s="15" t="str">
        <f t="shared" si="19"/>
        <v>CHI</v>
      </c>
      <c r="H205" s="14" t="str">
        <f t="shared" si="20"/>
        <v>Damien Williams</v>
      </c>
      <c r="I205" s="14" t="str">
        <f t="shared" si="24"/>
        <v>Damien Williams</v>
      </c>
      <c r="J205" t="str">
        <f t="shared" si="25"/>
        <v>Damien Williams</v>
      </c>
      <c r="K205" t="str">
        <f t="shared" si="22"/>
        <v>D.WILLIAMS, CHI</v>
      </c>
      <c r="L205">
        <f t="shared" si="23"/>
        <v>2.4</v>
      </c>
      <c r="O205" s="37">
        <v>198</v>
      </c>
      <c r="P205" s="18" t="s">
        <v>566</v>
      </c>
      <c r="Q205" s="12" t="s">
        <v>17</v>
      </c>
      <c r="R205" s="9" t="s">
        <v>190</v>
      </c>
      <c r="S205" s="9">
        <v>2</v>
      </c>
      <c r="T205" s="13">
        <v>2.4</v>
      </c>
    </row>
    <row r="206" spans="1:20" ht="28.8">
      <c r="A206" s="36">
        <v>198</v>
      </c>
      <c r="B206" s="17" t="s">
        <v>326</v>
      </c>
      <c r="C206" s="10" t="s">
        <v>1</v>
      </c>
      <c r="D206" s="8" t="s">
        <v>192</v>
      </c>
      <c r="E206" s="8">
        <v>2</v>
      </c>
      <c r="F206" s="11">
        <v>2.4</v>
      </c>
      <c r="G206" s="15" t="str">
        <f t="shared" si="19"/>
        <v>CIN</v>
      </c>
      <c r="H206" s="14" t="str">
        <f t="shared" si="20"/>
        <v>C.J. Uzomah</v>
      </c>
      <c r="I206" s="14" t="str">
        <f t="shared" si="24"/>
        <v>C.J. Uzomah</v>
      </c>
      <c r="J206" t="str">
        <f t="shared" si="25"/>
        <v>C.J. Uzomah</v>
      </c>
      <c r="K206" t="str">
        <f t="shared" si="22"/>
        <v>C.UZOMAH, CIN</v>
      </c>
      <c r="L206">
        <f t="shared" si="23"/>
        <v>2.4</v>
      </c>
      <c r="O206" s="36">
        <v>198</v>
      </c>
      <c r="P206" s="17" t="s">
        <v>326</v>
      </c>
      <c r="Q206" s="10" t="s">
        <v>1</v>
      </c>
      <c r="R206" s="8" t="s">
        <v>192</v>
      </c>
      <c r="S206" s="8">
        <v>2</v>
      </c>
      <c r="T206" s="11">
        <v>2.4</v>
      </c>
    </row>
    <row r="207" spans="1:20" ht="28.8">
      <c r="A207" s="37">
        <v>206</v>
      </c>
      <c r="B207" s="18" t="s">
        <v>246</v>
      </c>
      <c r="C207" s="12" t="s">
        <v>19</v>
      </c>
      <c r="D207" s="9" t="s">
        <v>191</v>
      </c>
      <c r="E207" s="9">
        <v>2</v>
      </c>
      <c r="F207" s="13">
        <v>2.2999999999999998</v>
      </c>
      <c r="G207" s="15" t="str">
        <f t="shared" si="19"/>
        <v>HOU</v>
      </c>
      <c r="H207" s="14" t="str">
        <f t="shared" si="20"/>
        <v>Chris Conley</v>
      </c>
      <c r="I207" s="14" t="str">
        <f t="shared" si="24"/>
        <v>Chris Conley</v>
      </c>
      <c r="J207" t="str">
        <f t="shared" si="25"/>
        <v>Chris Conley</v>
      </c>
      <c r="K207" t="str">
        <f t="shared" si="22"/>
        <v>C.CONLEY, HOU</v>
      </c>
      <c r="L207">
        <f t="shared" si="23"/>
        <v>2.2999999999999998</v>
      </c>
      <c r="O207" s="37">
        <v>206</v>
      </c>
      <c r="P207" s="18" t="s">
        <v>246</v>
      </c>
      <c r="Q207" s="12" t="s">
        <v>19</v>
      </c>
      <c r="R207" s="9" t="s">
        <v>191</v>
      </c>
      <c r="S207" s="9">
        <v>2</v>
      </c>
      <c r="T207" s="13">
        <v>2.2999999999999998</v>
      </c>
    </row>
    <row r="208" spans="1:20" ht="41.4">
      <c r="A208" s="36">
        <v>207</v>
      </c>
      <c r="B208" s="17" t="s">
        <v>286</v>
      </c>
      <c r="C208" s="10" t="s">
        <v>10</v>
      </c>
      <c r="D208" s="8" t="s">
        <v>190</v>
      </c>
      <c r="E208" s="8">
        <v>2</v>
      </c>
      <c r="F208" s="11">
        <v>2.1</v>
      </c>
      <c r="G208" s="15" t="str">
        <f t="shared" si="19"/>
        <v>MIA</v>
      </c>
      <c r="H208" s="14" t="str">
        <f t="shared" si="20"/>
        <v>Malcolm Brown</v>
      </c>
      <c r="I208" s="14" t="str">
        <f t="shared" si="24"/>
        <v>Malcolm Brown</v>
      </c>
      <c r="J208" t="str">
        <f t="shared" si="25"/>
        <v>Malcolm Brown</v>
      </c>
      <c r="K208" t="str">
        <f t="shared" si="22"/>
        <v>M.BROWN, MIA</v>
      </c>
      <c r="L208">
        <f t="shared" si="23"/>
        <v>2.1</v>
      </c>
      <c r="O208" s="36">
        <v>207</v>
      </c>
      <c r="P208" s="17" t="s">
        <v>286</v>
      </c>
      <c r="Q208" s="10" t="s">
        <v>10</v>
      </c>
      <c r="R208" s="8" t="s">
        <v>190</v>
      </c>
      <c r="S208" s="8">
        <v>2</v>
      </c>
      <c r="T208" s="11">
        <v>2.1</v>
      </c>
    </row>
    <row r="209" spans="1:20" ht="41.4">
      <c r="A209" s="37">
        <v>207</v>
      </c>
      <c r="B209" s="18" t="s">
        <v>300</v>
      </c>
      <c r="C209" s="12" t="s">
        <v>3</v>
      </c>
      <c r="D209" s="9" t="s">
        <v>190</v>
      </c>
      <c r="E209" s="9">
        <v>2</v>
      </c>
      <c r="F209" s="13">
        <v>2.1</v>
      </c>
      <c r="G209" s="15" t="str">
        <f t="shared" si="19"/>
        <v>NYG</v>
      </c>
      <c r="H209" s="14" t="str">
        <f t="shared" si="20"/>
        <v>Devontae Booker</v>
      </c>
      <c r="I209" s="14" t="str">
        <f t="shared" si="24"/>
        <v>Devontae Booker</v>
      </c>
      <c r="J209" t="str">
        <f t="shared" si="25"/>
        <v>Devontae Booker</v>
      </c>
      <c r="K209" t="str">
        <f t="shared" si="22"/>
        <v>D.BOOKER, NYG</v>
      </c>
      <c r="L209">
        <f t="shared" si="23"/>
        <v>2.1</v>
      </c>
      <c r="O209" s="37">
        <v>207</v>
      </c>
      <c r="P209" s="18" t="s">
        <v>300</v>
      </c>
      <c r="Q209" s="12" t="s">
        <v>3</v>
      </c>
      <c r="R209" s="9" t="s">
        <v>190</v>
      </c>
      <c r="S209" s="9">
        <v>2</v>
      </c>
      <c r="T209" s="13">
        <v>2.1</v>
      </c>
    </row>
    <row r="210" spans="1:20" ht="28.8">
      <c r="A210" s="36">
        <v>207</v>
      </c>
      <c r="B210" s="17" t="s">
        <v>4882</v>
      </c>
      <c r="C210" s="10" t="s">
        <v>9</v>
      </c>
      <c r="D210" s="8" t="s">
        <v>191</v>
      </c>
      <c r="E210" s="8">
        <v>2</v>
      </c>
      <c r="F210" s="11">
        <v>2.1</v>
      </c>
      <c r="G210" s="15" t="str">
        <f t="shared" si="19"/>
        <v>KC</v>
      </c>
      <c r="H210" s="14" t="str">
        <f t="shared" si="20"/>
        <v>Jody Fortson</v>
      </c>
      <c r="I210" s="14" t="str">
        <f t="shared" si="24"/>
        <v>Jody Fortson</v>
      </c>
      <c r="J210" t="str">
        <f t="shared" si="25"/>
        <v>Jody Fortson</v>
      </c>
      <c r="K210" t="str">
        <f t="shared" si="22"/>
        <v>J.FORTSON, KC</v>
      </c>
      <c r="L210">
        <f t="shared" si="23"/>
        <v>2.1</v>
      </c>
      <c r="O210" s="36">
        <v>207</v>
      </c>
      <c r="P210" s="17" t="s">
        <v>4882</v>
      </c>
      <c r="Q210" s="10" t="s">
        <v>9</v>
      </c>
      <c r="R210" s="8" t="s">
        <v>191</v>
      </c>
      <c r="S210" s="8">
        <v>2</v>
      </c>
      <c r="T210" s="11">
        <v>2.1</v>
      </c>
    </row>
    <row r="211" spans="1:20" ht="55.2">
      <c r="A211" s="37">
        <v>210</v>
      </c>
      <c r="B211" s="18" t="s">
        <v>565</v>
      </c>
      <c r="C211" s="12" t="s">
        <v>17</v>
      </c>
      <c r="D211" s="9" t="s">
        <v>191</v>
      </c>
      <c r="E211" s="9">
        <v>2</v>
      </c>
      <c r="F211" s="13">
        <v>2</v>
      </c>
      <c r="G211" s="15" t="str">
        <f t="shared" si="19"/>
        <v>CHI</v>
      </c>
      <c r="H211" s="14" t="str">
        <f t="shared" si="20"/>
        <v>Marquise Goodwin</v>
      </c>
      <c r="I211" s="14" t="str">
        <f t="shared" si="24"/>
        <v>Marquise Goodwin</v>
      </c>
      <c r="J211" t="str">
        <f t="shared" si="25"/>
        <v>Marquise Goodwin</v>
      </c>
      <c r="K211" t="str">
        <f t="shared" si="22"/>
        <v>M.GOODWIN, CHI</v>
      </c>
      <c r="L211">
        <f t="shared" si="23"/>
        <v>2</v>
      </c>
      <c r="O211" s="37">
        <v>210</v>
      </c>
      <c r="P211" s="18" t="s">
        <v>565</v>
      </c>
      <c r="Q211" s="12" t="s">
        <v>17</v>
      </c>
      <c r="R211" s="9" t="s">
        <v>191</v>
      </c>
      <c r="S211" s="9">
        <v>2</v>
      </c>
      <c r="T211" s="13">
        <v>2</v>
      </c>
    </row>
    <row r="212" spans="1:20" ht="28.8">
      <c r="A212" s="36">
        <v>210</v>
      </c>
      <c r="B212" s="17" t="s">
        <v>4883</v>
      </c>
      <c r="C212" s="10" t="s">
        <v>5</v>
      </c>
      <c r="D212" s="8" t="s">
        <v>191</v>
      </c>
      <c r="E212" s="8">
        <v>2</v>
      </c>
      <c r="F212" s="11">
        <v>2</v>
      </c>
      <c r="G212" s="15" t="str">
        <f t="shared" si="19"/>
        <v>IND</v>
      </c>
      <c r="H212" s="14" t="str">
        <f t="shared" si="20"/>
        <v>Ashton Dulin</v>
      </c>
      <c r="I212" s="14" t="str">
        <f t="shared" si="24"/>
        <v>Ashton Dulin</v>
      </c>
      <c r="J212" t="str">
        <f t="shared" si="25"/>
        <v>Ashton Dulin</v>
      </c>
      <c r="K212" t="str">
        <f t="shared" si="22"/>
        <v>A.DULIN, IND</v>
      </c>
      <c r="L212">
        <f t="shared" si="23"/>
        <v>2</v>
      </c>
      <c r="O212" s="36">
        <v>210</v>
      </c>
      <c r="P212" s="17" t="s">
        <v>4883</v>
      </c>
      <c r="Q212" s="10" t="s">
        <v>5</v>
      </c>
      <c r="R212" s="8" t="s">
        <v>191</v>
      </c>
      <c r="S212" s="8">
        <v>2</v>
      </c>
      <c r="T212" s="11">
        <v>2</v>
      </c>
    </row>
    <row r="213" spans="1:20" ht="28.8">
      <c r="A213" s="37">
        <v>210</v>
      </c>
      <c r="B213" s="18" t="s">
        <v>340</v>
      </c>
      <c r="C213" s="12" t="s">
        <v>29</v>
      </c>
      <c r="D213" s="9" t="s">
        <v>191</v>
      </c>
      <c r="E213" s="9">
        <v>2</v>
      </c>
      <c r="F213" s="13">
        <v>2</v>
      </c>
      <c r="G213" s="15" t="str">
        <f t="shared" si="19"/>
        <v>NO</v>
      </c>
      <c r="H213" s="14" t="str">
        <f t="shared" si="20"/>
        <v>Deonte Harris</v>
      </c>
      <c r="I213" s="14" t="str">
        <f t="shared" si="24"/>
        <v>Deonte Harris</v>
      </c>
      <c r="J213" t="str">
        <f t="shared" si="25"/>
        <v>Deonte Harris</v>
      </c>
      <c r="K213" t="str">
        <f t="shared" si="22"/>
        <v>D.HARRIS, NO</v>
      </c>
      <c r="L213">
        <f t="shared" si="23"/>
        <v>2</v>
      </c>
      <c r="O213" s="37">
        <v>210</v>
      </c>
      <c r="P213" s="18" t="s">
        <v>340</v>
      </c>
      <c r="Q213" s="12" t="s">
        <v>29</v>
      </c>
      <c r="R213" s="9" t="s">
        <v>191</v>
      </c>
      <c r="S213" s="9">
        <v>2</v>
      </c>
      <c r="T213" s="13">
        <v>2</v>
      </c>
    </row>
    <row r="214" spans="1:20" ht="43.2">
      <c r="A214" s="36">
        <v>213</v>
      </c>
      <c r="B214" s="17" t="s">
        <v>4843</v>
      </c>
      <c r="C214" s="10" t="s">
        <v>19</v>
      </c>
      <c r="D214" s="8" t="s">
        <v>191</v>
      </c>
      <c r="E214" s="8">
        <v>2</v>
      </c>
      <c r="F214" s="11">
        <v>1.9</v>
      </c>
      <c r="G214" s="15" t="str">
        <f t="shared" si="19"/>
        <v>HOU</v>
      </c>
      <c r="H214" s="14" t="str">
        <f t="shared" si="20"/>
        <v>Danny Amendola D</v>
      </c>
      <c r="I214" s="14" t="str">
        <f t="shared" si="24"/>
        <v>Danny Amendola D</v>
      </c>
      <c r="J214" t="str">
        <f t="shared" si="25"/>
        <v>Danny Amendola</v>
      </c>
      <c r="K214" t="str">
        <f t="shared" si="22"/>
        <v>D.AMENDOLA, HOU</v>
      </c>
      <c r="L214">
        <f t="shared" si="23"/>
        <v>1.9</v>
      </c>
      <c r="O214" s="36">
        <v>213</v>
      </c>
      <c r="P214" s="17" t="s">
        <v>4843</v>
      </c>
      <c r="Q214" s="10" t="s">
        <v>19</v>
      </c>
      <c r="R214" s="8" t="s">
        <v>191</v>
      </c>
      <c r="S214" s="8">
        <v>2</v>
      </c>
      <c r="T214" s="11">
        <v>1.9</v>
      </c>
    </row>
    <row r="215" spans="1:20" ht="41.4">
      <c r="A215" s="37">
        <v>213</v>
      </c>
      <c r="B215" s="18" t="s">
        <v>4840</v>
      </c>
      <c r="C215" s="12" t="s">
        <v>4</v>
      </c>
      <c r="D215" s="9" t="s">
        <v>191</v>
      </c>
      <c r="E215" s="9">
        <v>2</v>
      </c>
      <c r="F215" s="13">
        <v>1.9</v>
      </c>
      <c r="G215" s="15" t="str">
        <f t="shared" si="19"/>
        <v>CLE</v>
      </c>
      <c r="H215" s="14" t="str">
        <f t="shared" si="20"/>
        <v>Jarvis Landry IR</v>
      </c>
      <c r="I215" s="14" t="str">
        <f t="shared" si="24"/>
        <v>Jarvis Landry IR</v>
      </c>
      <c r="J215" t="str">
        <f t="shared" si="25"/>
        <v>Jarvis Landry</v>
      </c>
      <c r="K215" t="str">
        <f t="shared" si="22"/>
        <v>J.LANDRY, CLE</v>
      </c>
      <c r="L215">
        <f t="shared" si="23"/>
        <v>1.9</v>
      </c>
      <c r="O215" s="37">
        <v>213</v>
      </c>
      <c r="P215" s="18" t="s">
        <v>4840</v>
      </c>
      <c r="Q215" s="12" t="s">
        <v>4</v>
      </c>
      <c r="R215" s="9" t="s">
        <v>191</v>
      </c>
      <c r="S215" s="9">
        <v>2</v>
      </c>
      <c r="T215" s="13">
        <v>1.9</v>
      </c>
    </row>
    <row r="216" spans="1:20" ht="27.6">
      <c r="A216" s="36">
        <v>213</v>
      </c>
      <c r="B216" s="17" t="s">
        <v>4884</v>
      </c>
      <c r="C216" s="10" t="s">
        <v>22</v>
      </c>
      <c r="D216" s="8" t="s">
        <v>192</v>
      </c>
      <c r="E216" s="8">
        <v>2</v>
      </c>
      <c r="F216" s="11">
        <v>1.9</v>
      </c>
      <c r="G216" s="15" t="str">
        <f t="shared" si="19"/>
        <v>ATL</v>
      </c>
      <c r="H216" s="14" t="str">
        <f t="shared" si="20"/>
        <v>Lee Smith</v>
      </c>
      <c r="I216" s="14" t="str">
        <f t="shared" si="24"/>
        <v>Lee Smith</v>
      </c>
      <c r="J216" t="str">
        <f t="shared" si="25"/>
        <v>Lee Smith</v>
      </c>
      <c r="K216" t="str">
        <f t="shared" si="22"/>
        <v>L.SMITH, ATL</v>
      </c>
      <c r="L216">
        <f t="shared" si="23"/>
        <v>1.9</v>
      </c>
      <c r="O216" s="36">
        <v>213</v>
      </c>
      <c r="P216" s="17" t="s">
        <v>4884</v>
      </c>
      <c r="Q216" s="10" t="s">
        <v>22</v>
      </c>
      <c r="R216" s="8" t="s">
        <v>192</v>
      </c>
      <c r="S216" s="8">
        <v>2</v>
      </c>
      <c r="T216" s="11">
        <v>1.9</v>
      </c>
    </row>
    <row r="217" spans="1:20" ht="28.8">
      <c r="A217" s="37">
        <v>213</v>
      </c>
      <c r="B217" s="18" t="s">
        <v>4885</v>
      </c>
      <c r="C217" s="12" t="s">
        <v>0</v>
      </c>
      <c r="D217" s="9" t="s">
        <v>192</v>
      </c>
      <c r="E217" s="9">
        <v>2</v>
      </c>
      <c r="F217" s="13">
        <v>1.9</v>
      </c>
      <c r="G217" s="15" t="str">
        <f t="shared" si="19"/>
        <v>BAL</v>
      </c>
      <c r="H217" s="14" t="str">
        <f t="shared" si="20"/>
        <v>Josh Oliver</v>
      </c>
      <c r="I217" s="14" t="str">
        <f t="shared" si="24"/>
        <v>Josh Oliver</v>
      </c>
      <c r="J217" t="str">
        <f t="shared" si="25"/>
        <v>Josh Oliver</v>
      </c>
      <c r="K217" t="str">
        <f t="shared" si="22"/>
        <v>J.OLIVER, BAL</v>
      </c>
      <c r="L217">
        <f t="shared" si="23"/>
        <v>1.9</v>
      </c>
      <c r="O217" s="37">
        <v>213</v>
      </c>
      <c r="P217" s="18" t="s">
        <v>4885</v>
      </c>
      <c r="Q217" s="12" t="s">
        <v>0</v>
      </c>
      <c r="R217" s="9" t="s">
        <v>192</v>
      </c>
      <c r="S217" s="9">
        <v>2</v>
      </c>
      <c r="T217" s="13">
        <v>1.9</v>
      </c>
    </row>
    <row r="218" spans="1:20" ht="41.4">
      <c r="A218" s="36">
        <v>213</v>
      </c>
      <c r="B218" s="17" t="s">
        <v>357</v>
      </c>
      <c r="C218" s="10" t="s">
        <v>11</v>
      </c>
      <c r="D218" s="8" t="s">
        <v>191</v>
      </c>
      <c r="E218" s="8">
        <v>2</v>
      </c>
      <c r="F218" s="11">
        <v>1.9</v>
      </c>
      <c r="G218" s="15" t="str">
        <f t="shared" si="19"/>
        <v>SF</v>
      </c>
      <c r="H218" s="14" t="str">
        <f t="shared" si="20"/>
        <v>Trent Sherfield</v>
      </c>
      <c r="I218" s="14" t="str">
        <f t="shared" si="24"/>
        <v>Trent Sherfield</v>
      </c>
      <c r="J218" t="str">
        <f t="shared" si="25"/>
        <v>Trent Sherfield</v>
      </c>
      <c r="K218" t="str">
        <f t="shared" si="22"/>
        <v>T.SHERFIELD, SF</v>
      </c>
      <c r="L218">
        <f t="shared" si="23"/>
        <v>1.9</v>
      </c>
      <c r="O218" s="36">
        <v>213</v>
      </c>
      <c r="P218" s="17" t="s">
        <v>357</v>
      </c>
      <c r="Q218" s="10" t="s">
        <v>11</v>
      </c>
      <c r="R218" s="8" t="s">
        <v>191</v>
      </c>
      <c r="S218" s="8">
        <v>2</v>
      </c>
      <c r="T218" s="11">
        <v>1.9</v>
      </c>
    </row>
    <row r="219" spans="1:20" ht="28.8">
      <c r="A219" s="37">
        <v>218</v>
      </c>
      <c r="B219" s="18" t="s">
        <v>4889</v>
      </c>
      <c r="C219" s="12" t="s">
        <v>10</v>
      </c>
      <c r="D219" s="9" t="s">
        <v>192</v>
      </c>
      <c r="E219" s="9">
        <v>2</v>
      </c>
      <c r="F219" s="13">
        <v>1.8</v>
      </c>
      <c r="G219" s="15" t="str">
        <f t="shared" si="19"/>
        <v>MIA</v>
      </c>
      <c r="H219" s="14" t="str">
        <f t="shared" si="20"/>
        <v>Cethan Carter</v>
      </c>
      <c r="I219" s="14" t="str">
        <f t="shared" si="24"/>
        <v>Cethan Carter</v>
      </c>
      <c r="J219" t="str">
        <f t="shared" si="25"/>
        <v>Cethan Carter</v>
      </c>
      <c r="K219" t="str">
        <f t="shared" si="22"/>
        <v>C.CARTER, MIA</v>
      </c>
      <c r="L219">
        <f t="shared" si="23"/>
        <v>1.8</v>
      </c>
      <c r="O219" s="37">
        <v>218</v>
      </c>
      <c r="P219" s="18" t="s">
        <v>4889</v>
      </c>
      <c r="Q219" s="12" t="s">
        <v>10</v>
      </c>
      <c r="R219" s="9" t="s">
        <v>192</v>
      </c>
      <c r="S219" s="9">
        <v>2</v>
      </c>
      <c r="T219" s="13">
        <v>1.8</v>
      </c>
    </row>
    <row r="220" spans="1:20" ht="28.8">
      <c r="A220" s="36">
        <v>218</v>
      </c>
      <c r="B220" s="17" t="s">
        <v>332</v>
      </c>
      <c r="C220" s="10" t="s">
        <v>12</v>
      </c>
      <c r="D220" s="8" t="s">
        <v>192</v>
      </c>
      <c r="E220" s="8">
        <v>2</v>
      </c>
      <c r="F220" s="11">
        <v>1.8</v>
      </c>
      <c r="G220" s="15" t="str">
        <f t="shared" si="19"/>
        <v>NYJ</v>
      </c>
      <c r="H220" s="14" t="str">
        <f t="shared" si="20"/>
        <v>Tyler Kroft</v>
      </c>
      <c r="I220" s="14" t="str">
        <f t="shared" si="24"/>
        <v>Tyler Kroft</v>
      </c>
      <c r="J220" t="str">
        <f t="shared" si="25"/>
        <v>Tyler Kroft</v>
      </c>
      <c r="K220" t="str">
        <f t="shared" si="22"/>
        <v>T.KROFT, NYJ</v>
      </c>
      <c r="L220">
        <f t="shared" si="23"/>
        <v>1.8</v>
      </c>
      <c r="O220" s="36">
        <v>218</v>
      </c>
      <c r="P220" s="17" t="s">
        <v>332</v>
      </c>
      <c r="Q220" s="10" t="s">
        <v>12</v>
      </c>
      <c r="R220" s="8" t="s">
        <v>192</v>
      </c>
      <c r="S220" s="8">
        <v>2</v>
      </c>
      <c r="T220" s="11">
        <v>1.8</v>
      </c>
    </row>
    <row r="221" spans="1:20" ht="28.8">
      <c r="A221" s="37">
        <v>218</v>
      </c>
      <c r="B221" s="18" t="s">
        <v>323</v>
      </c>
      <c r="C221" s="12" t="s">
        <v>362</v>
      </c>
      <c r="D221" s="9" t="s">
        <v>192</v>
      </c>
      <c r="E221" s="9">
        <v>2</v>
      </c>
      <c r="F221" s="13">
        <v>1.8</v>
      </c>
      <c r="G221" s="15" t="str">
        <f t="shared" si="19"/>
        <v>LA</v>
      </c>
      <c r="H221" s="14" t="str">
        <f t="shared" si="20"/>
        <v>Tyler Higbee</v>
      </c>
      <c r="I221" s="14" t="str">
        <f t="shared" si="24"/>
        <v>Tyler Higbee</v>
      </c>
      <c r="J221" t="str">
        <f t="shared" si="25"/>
        <v>Tyler Higbee</v>
      </c>
      <c r="K221" t="str">
        <f t="shared" si="22"/>
        <v>T.HIGBEE, LA</v>
      </c>
      <c r="L221">
        <f t="shared" si="23"/>
        <v>1.8</v>
      </c>
      <c r="O221" s="37">
        <v>218</v>
      </c>
      <c r="P221" s="18" t="s">
        <v>323</v>
      </c>
      <c r="Q221" s="12" t="s">
        <v>362</v>
      </c>
      <c r="R221" s="9" t="s">
        <v>192</v>
      </c>
      <c r="S221" s="9">
        <v>2</v>
      </c>
      <c r="T221" s="13">
        <v>1.8</v>
      </c>
    </row>
    <row r="222" spans="1:20" ht="28.8">
      <c r="A222" s="36">
        <v>218</v>
      </c>
      <c r="B222" s="17" t="s">
        <v>4888</v>
      </c>
      <c r="C222" s="10" t="s">
        <v>22</v>
      </c>
      <c r="D222" s="8" t="s">
        <v>191</v>
      </c>
      <c r="E222" s="8">
        <v>2</v>
      </c>
      <c r="F222" s="11">
        <v>1.8</v>
      </c>
      <c r="G222" s="15" t="str">
        <f t="shared" si="19"/>
        <v>ATL</v>
      </c>
      <c r="H222" s="14" t="str">
        <f t="shared" si="20"/>
        <v>Christian Blake</v>
      </c>
      <c r="I222" s="14" t="str">
        <f t="shared" si="24"/>
        <v>Christian Blake</v>
      </c>
      <c r="J222" t="str">
        <f t="shared" si="25"/>
        <v>Christian Blake</v>
      </c>
      <c r="K222" t="str">
        <f t="shared" si="22"/>
        <v>C.BLAKE, ATL</v>
      </c>
      <c r="L222">
        <f t="shared" si="23"/>
        <v>1.8</v>
      </c>
      <c r="O222" s="36">
        <v>218</v>
      </c>
      <c r="P222" s="17" t="s">
        <v>4888</v>
      </c>
      <c r="Q222" s="10" t="s">
        <v>22</v>
      </c>
      <c r="R222" s="8" t="s">
        <v>191</v>
      </c>
      <c r="S222" s="8">
        <v>2</v>
      </c>
      <c r="T222" s="11">
        <v>1.8</v>
      </c>
    </row>
    <row r="223" spans="1:20" ht="28.8">
      <c r="A223" s="37">
        <v>218</v>
      </c>
      <c r="B223" s="18" t="s">
        <v>4887</v>
      </c>
      <c r="C223" s="12" t="s">
        <v>22</v>
      </c>
      <c r="D223" s="9" t="s">
        <v>191</v>
      </c>
      <c r="E223" s="9">
        <v>2</v>
      </c>
      <c r="F223" s="13">
        <v>1.8</v>
      </c>
      <c r="G223" s="15" t="str">
        <f t="shared" si="19"/>
        <v>ATL</v>
      </c>
      <c r="H223" s="14" t="str">
        <f t="shared" si="20"/>
        <v>Tajaé Sharpe</v>
      </c>
      <c r="I223" s="14" t="str">
        <f t="shared" si="24"/>
        <v>Tajaé Sharpe</v>
      </c>
      <c r="J223" t="str">
        <f t="shared" si="25"/>
        <v>Tajaé Sharpe</v>
      </c>
      <c r="K223" t="str">
        <f t="shared" si="22"/>
        <v>T.SHARPE, ATL</v>
      </c>
      <c r="L223">
        <f t="shared" si="23"/>
        <v>1.8</v>
      </c>
      <c r="O223" s="37">
        <v>218</v>
      </c>
      <c r="P223" s="18" t="s">
        <v>4887</v>
      </c>
      <c r="Q223" s="12" t="s">
        <v>22</v>
      </c>
      <c r="R223" s="9" t="s">
        <v>191</v>
      </c>
      <c r="S223" s="9">
        <v>2</v>
      </c>
      <c r="T223" s="13">
        <v>1.8</v>
      </c>
    </row>
    <row r="224" spans="1:20" ht="28.8">
      <c r="A224" s="36">
        <v>218</v>
      </c>
      <c r="B224" s="17" t="s">
        <v>4886</v>
      </c>
      <c r="C224" s="10" t="s">
        <v>18</v>
      </c>
      <c r="D224" s="8" t="s">
        <v>192</v>
      </c>
      <c r="E224" s="8">
        <v>2</v>
      </c>
      <c r="F224" s="11">
        <v>1.8</v>
      </c>
      <c r="G224" s="15" t="str">
        <f t="shared" si="19"/>
        <v>TB</v>
      </c>
      <c r="H224" s="14" t="str">
        <f t="shared" si="20"/>
        <v>Cameron Brate</v>
      </c>
      <c r="I224" s="14" t="str">
        <f t="shared" si="24"/>
        <v>Cameron Brate</v>
      </c>
      <c r="J224" t="str">
        <f t="shared" si="25"/>
        <v>Cameron Brate</v>
      </c>
      <c r="K224" t="str">
        <f t="shared" si="22"/>
        <v>C.BRATE, TB</v>
      </c>
      <c r="L224">
        <f t="shared" si="23"/>
        <v>1.8</v>
      </c>
      <c r="O224" s="36">
        <v>218</v>
      </c>
      <c r="P224" s="17" t="s">
        <v>4886</v>
      </c>
      <c r="Q224" s="10" t="s">
        <v>18</v>
      </c>
      <c r="R224" s="8" t="s">
        <v>192</v>
      </c>
      <c r="S224" s="8">
        <v>2</v>
      </c>
      <c r="T224" s="11">
        <v>1.8</v>
      </c>
    </row>
    <row r="225" spans="1:20" ht="28.8">
      <c r="A225" s="37">
        <v>224</v>
      </c>
      <c r="B225" s="18" t="s">
        <v>410</v>
      </c>
      <c r="C225" s="12" t="s">
        <v>10</v>
      </c>
      <c r="D225" s="9" t="s">
        <v>190</v>
      </c>
      <c r="E225" s="9">
        <v>2</v>
      </c>
      <c r="F225" s="13">
        <v>1.7</v>
      </c>
      <c r="G225" s="15" t="str">
        <f t="shared" si="19"/>
        <v>MIA</v>
      </c>
      <c r="H225" s="14" t="str">
        <f t="shared" si="20"/>
        <v>Salvon Ahmed</v>
      </c>
      <c r="I225" s="14" t="str">
        <f t="shared" si="24"/>
        <v>Salvon Ahmed</v>
      </c>
      <c r="J225" t="str">
        <f t="shared" si="25"/>
        <v>Salvon Ahmed</v>
      </c>
      <c r="K225" t="str">
        <f t="shared" si="22"/>
        <v>S.AHMED, MIA</v>
      </c>
      <c r="L225">
        <f t="shared" si="23"/>
        <v>1.7</v>
      </c>
      <c r="O225" s="37">
        <v>224</v>
      </c>
      <c r="P225" s="18" t="s">
        <v>410</v>
      </c>
      <c r="Q225" s="12" t="s">
        <v>10</v>
      </c>
      <c r="R225" s="9" t="s">
        <v>190</v>
      </c>
      <c r="S225" s="9">
        <v>2</v>
      </c>
      <c r="T225" s="13">
        <v>1.7</v>
      </c>
    </row>
    <row r="226" spans="1:20" ht="28.8">
      <c r="A226" s="36">
        <v>224</v>
      </c>
      <c r="B226" s="17" t="s">
        <v>418</v>
      </c>
      <c r="C226" s="10" t="s">
        <v>27</v>
      </c>
      <c r="D226" s="8" t="s">
        <v>192</v>
      </c>
      <c r="E226" s="8">
        <v>2</v>
      </c>
      <c r="F226" s="11">
        <v>1.7</v>
      </c>
      <c r="G226" s="15" t="str">
        <f t="shared" si="19"/>
        <v>DEN</v>
      </c>
      <c r="H226" s="14" t="str">
        <f t="shared" si="20"/>
        <v>Eric Saubert</v>
      </c>
      <c r="I226" s="14" t="str">
        <f t="shared" si="24"/>
        <v>Eric Saubert</v>
      </c>
      <c r="J226" t="str">
        <f t="shared" si="25"/>
        <v>Eric Saubert</v>
      </c>
      <c r="K226" t="str">
        <f t="shared" si="22"/>
        <v>E.SAUBERT, DEN</v>
      </c>
      <c r="L226">
        <f t="shared" si="23"/>
        <v>1.7</v>
      </c>
      <c r="O226" s="36">
        <v>224</v>
      </c>
      <c r="P226" s="17" t="s">
        <v>418</v>
      </c>
      <c r="Q226" s="10" t="s">
        <v>27</v>
      </c>
      <c r="R226" s="8" t="s">
        <v>192</v>
      </c>
      <c r="S226" s="8">
        <v>2</v>
      </c>
      <c r="T226" s="11">
        <v>1.7</v>
      </c>
    </row>
    <row r="227" spans="1:20" ht="28.8">
      <c r="A227" s="37">
        <v>224</v>
      </c>
      <c r="B227" s="18" t="s">
        <v>329</v>
      </c>
      <c r="C227" s="12" t="s">
        <v>21</v>
      </c>
      <c r="D227" s="9" t="s">
        <v>192</v>
      </c>
      <c r="E227" s="9">
        <v>2</v>
      </c>
      <c r="F227" s="13">
        <v>1.7</v>
      </c>
      <c r="G227" s="15" t="str">
        <f t="shared" si="19"/>
        <v>CAR</v>
      </c>
      <c r="H227" s="14" t="str">
        <f t="shared" si="20"/>
        <v>Ian Thomas</v>
      </c>
      <c r="I227" s="14" t="str">
        <f t="shared" si="24"/>
        <v>Ian Thomas</v>
      </c>
      <c r="J227" t="str">
        <f t="shared" si="25"/>
        <v>Ian Thomas</v>
      </c>
      <c r="K227" t="str">
        <f t="shared" si="22"/>
        <v>I.THOMAS, CAR</v>
      </c>
      <c r="L227">
        <f t="shared" si="23"/>
        <v>1.7</v>
      </c>
      <c r="O227" s="37">
        <v>224</v>
      </c>
      <c r="P227" s="18" t="s">
        <v>329</v>
      </c>
      <c r="Q227" s="12" t="s">
        <v>21</v>
      </c>
      <c r="R227" s="9" t="s">
        <v>192</v>
      </c>
      <c r="S227" s="9">
        <v>2</v>
      </c>
      <c r="T227" s="13">
        <v>1.7</v>
      </c>
    </row>
    <row r="228" spans="1:20" ht="43.2">
      <c r="A228" s="36">
        <v>224</v>
      </c>
      <c r="B228" s="17" t="s">
        <v>4845</v>
      </c>
      <c r="C228" s="10" t="s">
        <v>20</v>
      </c>
      <c r="D228" s="8" t="s">
        <v>191</v>
      </c>
      <c r="E228" s="8">
        <v>2</v>
      </c>
      <c r="F228" s="11">
        <v>1.7</v>
      </c>
      <c r="G228" s="15" t="str">
        <f t="shared" si="19"/>
        <v>JAX</v>
      </c>
      <c r="H228" s="14" t="str">
        <f t="shared" si="20"/>
        <v>Laviska Shenault Jr. Q</v>
      </c>
      <c r="I228" s="14" t="str">
        <f t="shared" si="24"/>
        <v>Laviska Shenault Q</v>
      </c>
      <c r="J228" t="str">
        <f t="shared" si="25"/>
        <v>Laviska Shenault</v>
      </c>
      <c r="K228" t="str">
        <f t="shared" si="22"/>
        <v>L.SHENAULT, JAX</v>
      </c>
      <c r="L228">
        <f t="shared" si="23"/>
        <v>1.7</v>
      </c>
      <c r="O228" s="36">
        <v>224</v>
      </c>
      <c r="P228" s="17" t="s">
        <v>4845</v>
      </c>
      <c r="Q228" s="10" t="s">
        <v>20</v>
      </c>
      <c r="R228" s="8" t="s">
        <v>191</v>
      </c>
      <c r="S228" s="8">
        <v>2</v>
      </c>
      <c r="T228" s="11">
        <v>1.7</v>
      </c>
    </row>
    <row r="229" spans="1:20" ht="28.8">
      <c r="A229" s="37">
        <v>228</v>
      </c>
      <c r="B229" s="18" t="s">
        <v>4890</v>
      </c>
      <c r="C229" s="12" t="s">
        <v>5</v>
      </c>
      <c r="D229" s="9" t="s">
        <v>190</v>
      </c>
      <c r="E229" s="9">
        <v>2</v>
      </c>
      <c r="F229" s="13">
        <v>1.6</v>
      </c>
      <c r="G229" s="15" t="str">
        <f t="shared" si="19"/>
        <v>IND</v>
      </c>
      <c r="H229" s="14" t="str">
        <f t="shared" si="20"/>
        <v>Marlon Mack</v>
      </c>
      <c r="I229" s="14" t="str">
        <f t="shared" si="24"/>
        <v>Marlon Mack</v>
      </c>
      <c r="J229" t="str">
        <f t="shared" si="25"/>
        <v>Marlon Mack</v>
      </c>
      <c r="K229" t="str">
        <f t="shared" si="22"/>
        <v>M.MACK, IND</v>
      </c>
      <c r="L229">
        <f t="shared" si="23"/>
        <v>1.6</v>
      </c>
      <c r="O229" s="37">
        <v>228</v>
      </c>
      <c r="P229" s="18" t="s">
        <v>4890</v>
      </c>
      <c r="Q229" s="12" t="s">
        <v>5</v>
      </c>
      <c r="R229" s="9" t="s">
        <v>190</v>
      </c>
      <c r="S229" s="9">
        <v>2</v>
      </c>
      <c r="T229" s="13">
        <v>1.6</v>
      </c>
    </row>
    <row r="230" spans="1:20" ht="28.8">
      <c r="A230" s="36">
        <v>228</v>
      </c>
      <c r="B230" s="17" t="s">
        <v>4858</v>
      </c>
      <c r="C230" s="10" t="s">
        <v>16</v>
      </c>
      <c r="D230" s="8" t="s">
        <v>192</v>
      </c>
      <c r="E230" s="8">
        <v>2</v>
      </c>
      <c r="F230" s="11">
        <v>1.6</v>
      </c>
      <c r="G230" s="15" t="str">
        <f t="shared" si="19"/>
        <v>PHI</v>
      </c>
      <c r="H230" s="14" t="str">
        <f t="shared" si="20"/>
        <v>Zach Ertz O</v>
      </c>
      <c r="I230" s="14" t="str">
        <f t="shared" si="24"/>
        <v>Zach Ertz O</v>
      </c>
      <c r="J230" t="str">
        <f t="shared" si="25"/>
        <v>Zach Ertz</v>
      </c>
      <c r="K230" t="str">
        <f t="shared" si="22"/>
        <v>Z.ERTZ, PHI</v>
      </c>
      <c r="L230">
        <f t="shared" si="23"/>
        <v>1.6</v>
      </c>
      <c r="O230" s="36">
        <v>228</v>
      </c>
      <c r="P230" s="17" t="s">
        <v>4858</v>
      </c>
      <c r="Q230" s="10" t="s">
        <v>16</v>
      </c>
      <c r="R230" s="8" t="s">
        <v>192</v>
      </c>
      <c r="S230" s="8">
        <v>2</v>
      </c>
      <c r="T230" s="11">
        <v>1.6</v>
      </c>
    </row>
    <row r="231" spans="1:20" ht="55.2">
      <c r="A231" s="37">
        <v>228</v>
      </c>
      <c r="B231" s="18" t="s">
        <v>355</v>
      </c>
      <c r="C231" s="12" t="s">
        <v>30</v>
      </c>
      <c r="D231" s="9" t="s">
        <v>191</v>
      </c>
      <c r="E231" s="9">
        <v>2</v>
      </c>
      <c r="F231" s="13">
        <v>1.6</v>
      </c>
      <c r="G231" s="15" t="str">
        <f t="shared" si="19"/>
        <v>TEN</v>
      </c>
      <c r="H231" s="14" t="str">
        <f t="shared" si="20"/>
        <v>Nick Westbrook-Ikhine</v>
      </c>
      <c r="I231" s="14" t="str">
        <f t="shared" si="24"/>
        <v>Nick Westbrook-Ikhine</v>
      </c>
      <c r="J231" t="str">
        <f t="shared" si="25"/>
        <v>Nick Westbrook-Ikhine</v>
      </c>
      <c r="K231" t="str">
        <f t="shared" si="22"/>
        <v>N.WESTBROOK-IKHINE, TEN</v>
      </c>
      <c r="L231">
        <f t="shared" si="23"/>
        <v>1.6</v>
      </c>
      <c r="O231" s="37">
        <v>228</v>
      </c>
      <c r="P231" s="18" t="s">
        <v>355</v>
      </c>
      <c r="Q231" s="12" t="s">
        <v>30</v>
      </c>
      <c r="R231" s="9" t="s">
        <v>191</v>
      </c>
      <c r="S231" s="9">
        <v>2</v>
      </c>
      <c r="T231" s="13">
        <v>1.6</v>
      </c>
    </row>
    <row r="232" spans="1:20" ht="28.8">
      <c r="A232" s="36">
        <v>228</v>
      </c>
      <c r="B232" s="17" t="s">
        <v>315</v>
      </c>
      <c r="C232" s="10" t="s">
        <v>22</v>
      </c>
      <c r="D232" s="8" t="s">
        <v>192</v>
      </c>
      <c r="E232" s="8">
        <v>2</v>
      </c>
      <c r="F232" s="11">
        <v>1.6</v>
      </c>
      <c r="G232" s="15" t="str">
        <f t="shared" si="19"/>
        <v>ATL</v>
      </c>
      <c r="H232" s="14" t="str">
        <f t="shared" si="20"/>
        <v>Hayden Hurst</v>
      </c>
      <c r="I232" s="14" t="str">
        <f t="shared" si="24"/>
        <v>Hayden Hurst</v>
      </c>
      <c r="J232" t="str">
        <f t="shared" si="25"/>
        <v>Hayden Hurst</v>
      </c>
      <c r="K232" t="str">
        <f t="shared" si="22"/>
        <v>H.HURST, ATL</v>
      </c>
      <c r="L232">
        <f t="shared" si="23"/>
        <v>1.6</v>
      </c>
      <c r="O232" s="36">
        <v>228</v>
      </c>
      <c r="P232" s="17" t="s">
        <v>315</v>
      </c>
      <c r="Q232" s="10" t="s">
        <v>22</v>
      </c>
      <c r="R232" s="8" t="s">
        <v>192</v>
      </c>
      <c r="S232" s="8">
        <v>2</v>
      </c>
      <c r="T232" s="11">
        <v>1.6</v>
      </c>
    </row>
    <row r="233" spans="1:20" ht="28.8">
      <c r="A233" s="37">
        <v>228</v>
      </c>
      <c r="B233" s="18" t="s">
        <v>4891</v>
      </c>
      <c r="C233" s="12" t="s">
        <v>20</v>
      </c>
      <c r="D233" s="9" t="s">
        <v>192</v>
      </c>
      <c r="E233" s="9">
        <v>2</v>
      </c>
      <c r="F233" s="13">
        <v>1.6</v>
      </c>
      <c r="G233" s="15" t="str">
        <f t="shared" si="19"/>
        <v>JAX</v>
      </c>
      <c r="H233" s="14" t="str">
        <f t="shared" si="20"/>
        <v>Luke Farrell</v>
      </c>
      <c r="I233" s="14" t="str">
        <f t="shared" si="24"/>
        <v>Luke Farrell</v>
      </c>
      <c r="J233" t="str">
        <f t="shared" si="25"/>
        <v>Luke Farrell</v>
      </c>
      <c r="K233" t="str">
        <f t="shared" si="22"/>
        <v>L.FARRELL, JAX</v>
      </c>
      <c r="L233">
        <f t="shared" si="23"/>
        <v>1.6</v>
      </c>
      <c r="O233" s="37">
        <v>228</v>
      </c>
      <c r="P233" s="18" t="s">
        <v>4891</v>
      </c>
      <c r="Q233" s="12" t="s">
        <v>20</v>
      </c>
      <c r="R233" s="9" t="s">
        <v>192</v>
      </c>
      <c r="S233" s="9">
        <v>2</v>
      </c>
      <c r="T233" s="13">
        <v>1.6</v>
      </c>
    </row>
    <row r="234" spans="1:20" ht="28.8">
      <c r="A234" s="36">
        <v>228</v>
      </c>
      <c r="B234" s="17" t="s">
        <v>4892</v>
      </c>
      <c r="C234" s="10" t="s">
        <v>11</v>
      </c>
      <c r="D234" s="8" t="s">
        <v>191</v>
      </c>
      <c r="E234" s="8">
        <v>2</v>
      </c>
      <c r="F234" s="11">
        <v>1.6</v>
      </c>
      <c r="G234" s="15" t="str">
        <f t="shared" si="19"/>
        <v>SF</v>
      </c>
      <c r="H234" s="14" t="str">
        <f t="shared" si="20"/>
        <v>Brandon Aiyuk</v>
      </c>
      <c r="I234" s="14" t="str">
        <f t="shared" si="24"/>
        <v>Brandon Aiyuk</v>
      </c>
      <c r="J234" t="str">
        <f t="shared" si="25"/>
        <v>Brandon Aiyuk</v>
      </c>
      <c r="K234" t="str">
        <f t="shared" si="22"/>
        <v>B.AIYUK, SF</v>
      </c>
      <c r="L234">
        <f t="shared" si="23"/>
        <v>1.6</v>
      </c>
      <c r="O234" s="36">
        <v>228</v>
      </c>
      <c r="P234" s="17" t="s">
        <v>4892</v>
      </c>
      <c r="Q234" s="10" t="s">
        <v>11</v>
      </c>
      <c r="R234" s="8" t="s">
        <v>191</v>
      </c>
      <c r="S234" s="8">
        <v>2</v>
      </c>
      <c r="T234" s="11">
        <v>1.6</v>
      </c>
    </row>
    <row r="235" spans="1:20" ht="28.8">
      <c r="A235" s="37">
        <v>234</v>
      </c>
      <c r="B235" s="18" t="s">
        <v>567</v>
      </c>
      <c r="C235" s="12" t="s">
        <v>27</v>
      </c>
      <c r="D235" s="9" t="s">
        <v>191</v>
      </c>
      <c r="E235" s="9">
        <v>2</v>
      </c>
      <c r="F235" s="13">
        <v>1.5</v>
      </c>
      <c r="G235" s="15" t="str">
        <f t="shared" si="19"/>
        <v>DEN</v>
      </c>
      <c r="H235" s="14" t="str">
        <f t="shared" si="20"/>
        <v>KJ Hamler</v>
      </c>
      <c r="I235" s="14" t="str">
        <f t="shared" si="24"/>
        <v>KJ Hamler</v>
      </c>
      <c r="J235" t="str">
        <f t="shared" si="25"/>
        <v>KJ Hamler</v>
      </c>
      <c r="K235" t="str">
        <f t="shared" si="22"/>
        <v>K.HAMLER, DEN</v>
      </c>
      <c r="L235">
        <f t="shared" si="23"/>
        <v>1.5</v>
      </c>
      <c r="O235" s="37">
        <v>234</v>
      </c>
      <c r="P235" s="18" t="s">
        <v>567</v>
      </c>
      <c r="Q235" s="12" t="s">
        <v>27</v>
      </c>
      <c r="R235" s="9" t="s">
        <v>191</v>
      </c>
      <c r="S235" s="9">
        <v>2</v>
      </c>
      <c r="T235" s="13">
        <v>1.5</v>
      </c>
    </row>
    <row r="236" spans="1:20" ht="41.4">
      <c r="A236" s="36">
        <v>234</v>
      </c>
      <c r="B236" s="17" t="s">
        <v>4893</v>
      </c>
      <c r="C236" s="10" t="s">
        <v>18</v>
      </c>
      <c r="D236" s="8" t="s">
        <v>191</v>
      </c>
      <c r="E236" s="8">
        <v>2</v>
      </c>
      <c r="F236" s="11">
        <v>1.5</v>
      </c>
      <c r="G236" s="15" t="str">
        <f t="shared" si="19"/>
        <v>TB</v>
      </c>
      <c r="H236" s="14" t="str">
        <f t="shared" si="20"/>
        <v>Tyler Johnson</v>
      </c>
      <c r="I236" s="14" t="str">
        <f t="shared" si="24"/>
        <v>Tyler Johnson</v>
      </c>
      <c r="J236" t="str">
        <f t="shared" si="25"/>
        <v>Tyler Johnson</v>
      </c>
      <c r="K236" t="str">
        <f t="shared" si="22"/>
        <v>T.JOHNSON, TB</v>
      </c>
      <c r="L236">
        <f t="shared" si="23"/>
        <v>1.5</v>
      </c>
      <c r="O236" s="36">
        <v>234</v>
      </c>
      <c r="P236" s="17" t="s">
        <v>4893</v>
      </c>
      <c r="Q236" s="10" t="s">
        <v>18</v>
      </c>
      <c r="R236" s="8" t="s">
        <v>191</v>
      </c>
      <c r="S236" s="8">
        <v>2</v>
      </c>
      <c r="T236" s="11">
        <v>1.5</v>
      </c>
    </row>
    <row r="237" spans="1:20" ht="28.8">
      <c r="A237" s="37">
        <v>236</v>
      </c>
      <c r="B237" s="18" t="s">
        <v>330</v>
      </c>
      <c r="C237" s="12" t="s">
        <v>6</v>
      </c>
      <c r="D237" s="9" t="s">
        <v>192</v>
      </c>
      <c r="E237" s="9">
        <v>2</v>
      </c>
      <c r="F237" s="13">
        <v>1.3</v>
      </c>
      <c r="G237" s="15" t="str">
        <f t="shared" si="19"/>
        <v>SEA</v>
      </c>
      <c r="H237" s="14" t="str">
        <f t="shared" si="20"/>
        <v>Gerald Everett</v>
      </c>
      <c r="I237" s="14" t="str">
        <f t="shared" si="24"/>
        <v>Gerald Everett</v>
      </c>
      <c r="J237" t="str">
        <f t="shared" si="25"/>
        <v>Gerald Everett</v>
      </c>
      <c r="K237" t="str">
        <f t="shared" si="22"/>
        <v>G.EVERETT, SEA</v>
      </c>
      <c r="L237">
        <f t="shared" si="23"/>
        <v>1.3</v>
      </c>
      <c r="O237" s="37">
        <v>236</v>
      </c>
      <c r="P237" s="18" t="s">
        <v>330</v>
      </c>
      <c r="Q237" s="12" t="s">
        <v>6</v>
      </c>
      <c r="R237" s="9" t="s">
        <v>192</v>
      </c>
      <c r="S237" s="9">
        <v>2</v>
      </c>
      <c r="T237" s="13">
        <v>1.3</v>
      </c>
    </row>
    <row r="238" spans="1:20" ht="43.2">
      <c r="A238" s="36">
        <v>236</v>
      </c>
      <c r="B238" s="17" t="s">
        <v>303</v>
      </c>
      <c r="C238" s="10" t="s">
        <v>29</v>
      </c>
      <c r="D238" s="8" t="s">
        <v>191</v>
      </c>
      <c r="E238" s="8">
        <v>2</v>
      </c>
      <c r="F238" s="11">
        <v>1.3</v>
      </c>
      <c r="G238" s="15" t="str">
        <f t="shared" si="19"/>
        <v>NO</v>
      </c>
      <c r="H238" s="14" t="str">
        <f t="shared" si="20"/>
        <v>Ty Montgomery</v>
      </c>
      <c r="I238" s="14" t="str">
        <f t="shared" si="24"/>
        <v>Ty Montgomery</v>
      </c>
      <c r="J238" t="str">
        <f t="shared" si="25"/>
        <v>Ty Montgomery</v>
      </c>
      <c r="K238" t="str">
        <f t="shared" si="22"/>
        <v>T.MONTGOMERY, NO</v>
      </c>
      <c r="L238">
        <f t="shared" si="23"/>
        <v>1.3</v>
      </c>
      <c r="O238" s="36">
        <v>236</v>
      </c>
      <c r="P238" s="17" t="s">
        <v>303</v>
      </c>
      <c r="Q238" s="10" t="s">
        <v>29</v>
      </c>
      <c r="R238" s="8" t="s">
        <v>191</v>
      </c>
      <c r="S238" s="8">
        <v>2</v>
      </c>
      <c r="T238" s="11">
        <v>1.3</v>
      </c>
    </row>
    <row r="239" spans="1:20" ht="41.4">
      <c r="A239" s="37">
        <v>238</v>
      </c>
      <c r="B239" s="18" t="s">
        <v>4894</v>
      </c>
      <c r="C239" s="12" t="s">
        <v>10</v>
      </c>
      <c r="D239" s="9" t="s">
        <v>191</v>
      </c>
      <c r="E239" s="9">
        <v>2</v>
      </c>
      <c r="F239" s="13">
        <v>1.2</v>
      </c>
      <c r="G239" s="15" t="str">
        <f t="shared" si="19"/>
        <v>MIA</v>
      </c>
      <c r="H239" s="14" t="str">
        <f t="shared" si="20"/>
        <v>Preston Williams</v>
      </c>
      <c r="I239" s="14" t="str">
        <f t="shared" si="24"/>
        <v>Preston Williams</v>
      </c>
      <c r="J239" t="str">
        <f t="shared" si="25"/>
        <v>Preston Williams</v>
      </c>
      <c r="K239" t="str">
        <f t="shared" si="22"/>
        <v>P.WILLIAMS, MIA</v>
      </c>
      <c r="L239">
        <f t="shared" si="23"/>
        <v>1.2</v>
      </c>
      <c r="O239" s="37">
        <v>238</v>
      </c>
      <c r="P239" s="18" t="s">
        <v>4894</v>
      </c>
      <c r="Q239" s="12" t="s">
        <v>10</v>
      </c>
      <c r="R239" s="9" t="s">
        <v>191</v>
      </c>
      <c r="S239" s="9">
        <v>2</v>
      </c>
      <c r="T239" s="13">
        <v>1.2</v>
      </c>
    </row>
    <row r="240" spans="1:20" ht="41.4">
      <c r="A240" s="36">
        <v>239</v>
      </c>
      <c r="B240" s="17" t="s">
        <v>4897</v>
      </c>
      <c r="C240" s="10" t="s">
        <v>26</v>
      </c>
      <c r="D240" s="8" t="s">
        <v>191</v>
      </c>
      <c r="E240" s="8">
        <v>2</v>
      </c>
      <c r="F240" s="11">
        <v>1.1000000000000001</v>
      </c>
      <c r="G240" s="15" t="str">
        <f t="shared" si="19"/>
        <v>BUF</v>
      </c>
      <c r="H240" s="14" t="str">
        <f t="shared" si="20"/>
        <v>Isaiah McKenzie</v>
      </c>
      <c r="I240" s="14" t="str">
        <f t="shared" si="24"/>
        <v>Isaiah McKenzie</v>
      </c>
      <c r="J240" t="str">
        <f t="shared" si="25"/>
        <v>Isaiah McKenzie</v>
      </c>
      <c r="K240" t="str">
        <f t="shared" si="22"/>
        <v>I.MCKENZIE, BUF</v>
      </c>
      <c r="L240">
        <f t="shared" si="23"/>
        <v>1.1000000000000001</v>
      </c>
      <c r="O240" s="36">
        <v>239</v>
      </c>
      <c r="P240" s="17" t="s">
        <v>4897</v>
      </c>
      <c r="Q240" s="10" t="s">
        <v>26</v>
      </c>
      <c r="R240" s="8" t="s">
        <v>191</v>
      </c>
      <c r="S240" s="8">
        <v>2</v>
      </c>
      <c r="T240" s="11">
        <v>1.1000000000000001</v>
      </c>
    </row>
    <row r="241" spans="1:20" ht="41.4">
      <c r="A241" s="37">
        <v>240</v>
      </c>
      <c r="B241" s="18" t="s">
        <v>578</v>
      </c>
      <c r="C241" s="12" t="s">
        <v>21</v>
      </c>
      <c r="D241" s="9" t="s">
        <v>190</v>
      </c>
      <c r="E241" s="9">
        <v>2</v>
      </c>
      <c r="F241" s="13">
        <v>1</v>
      </c>
      <c r="G241" s="15" t="str">
        <f t="shared" si="19"/>
        <v>CAR</v>
      </c>
      <c r="H241" s="14" t="str">
        <f t="shared" si="20"/>
        <v>Chuba Hubbard</v>
      </c>
      <c r="I241" s="14" t="str">
        <f t="shared" si="24"/>
        <v>Chuba Hubbard</v>
      </c>
      <c r="J241" t="str">
        <f t="shared" si="25"/>
        <v>Chuba Hubbard</v>
      </c>
      <c r="K241" t="str">
        <f t="shared" si="22"/>
        <v>C.HUBBARD, CAR</v>
      </c>
      <c r="L241">
        <f t="shared" si="23"/>
        <v>1</v>
      </c>
      <c r="O241" s="37">
        <v>240</v>
      </c>
      <c r="P241" s="18" t="s">
        <v>578</v>
      </c>
      <c r="Q241" s="12" t="s">
        <v>21</v>
      </c>
      <c r="R241" s="9" t="s">
        <v>190</v>
      </c>
      <c r="S241" s="9">
        <v>2</v>
      </c>
      <c r="T241" s="13">
        <v>1</v>
      </c>
    </row>
    <row r="242" spans="1:20" ht="28.8">
      <c r="A242" s="36">
        <v>240</v>
      </c>
      <c r="B242" s="17" t="s">
        <v>338</v>
      </c>
      <c r="C242" s="10" t="s">
        <v>17</v>
      </c>
      <c r="D242" s="8" t="s">
        <v>192</v>
      </c>
      <c r="E242" s="8">
        <v>2</v>
      </c>
      <c r="F242" s="11">
        <v>1</v>
      </c>
      <c r="G242" s="15" t="str">
        <f t="shared" si="19"/>
        <v>CHI</v>
      </c>
      <c r="H242" s="14" t="str">
        <f t="shared" si="20"/>
        <v>Cole Kmet</v>
      </c>
      <c r="I242" s="14" t="str">
        <f t="shared" si="24"/>
        <v>Cole Kmet</v>
      </c>
      <c r="J242" t="str">
        <f t="shared" si="25"/>
        <v>Cole Kmet</v>
      </c>
      <c r="K242" t="str">
        <f t="shared" si="22"/>
        <v>C.KMET, CHI</v>
      </c>
      <c r="L242">
        <f t="shared" si="23"/>
        <v>1</v>
      </c>
      <c r="O242" s="36">
        <v>240</v>
      </c>
      <c r="P242" s="17" t="s">
        <v>338</v>
      </c>
      <c r="Q242" s="10" t="s">
        <v>17</v>
      </c>
      <c r="R242" s="8" t="s">
        <v>192</v>
      </c>
      <c r="S242" s="8">
        <v>2</v>
      </c>
      <c r="T242" s="11">
        <v>1</v>
      </c>
    </row>
    <row r="243" spans="1:20" ht="55.2">
      <c r="A243" s="37">
        <v>240</v>
      </c>
      <c r="B243" s="18" t="s">
        <v>4895</v>
      </c>
      <c r="C243" s="12" t="s">
        <v>24</v>
      </c>
      <c r="D243" s="9" t="s">
        <v>191</v>
      </c>
      <c r="E243" s="9">
        <v>2</v>
      </c>
      <c r="F243" s="13">
        <v>1</v>
      </c>
      <c r="G243" s="15" t="str">
        <f t="shared" si="19"/>
        <v>GB</v>
      </c>
      <c r="H243" s="14" t="str">
        <f t="shared" si="20"/>
        <v>Equanimeous St. Brown</v>
      </c>
      <c r="I243" s="14" t="str">
        <f t="shared" si="24"/>
        <v>Equanimeous St. Brown</v>
      </c>
      <c r="J243" t="str">
        <f t="shared" si="25"/>
        <v>Equanimeous St. Bro</v>
      </c>
      <c r="K243" t="str">
        <f t="shared" si="22"/>
        <v>E.ST. BRO, GB</v>
      </c>
      <c r="L243">
        <f t="shared" si="23"/>
        <v>1</v>
      </c>
      <c r="O243" s="37">
        <v>240</v>
      </c>
      <c r="P243" s="18" t="s">
        <v>4895</v>
      </c>
      <c r="Q243" s="12" t="s">
        <v>24</v>
      </c>
      <c r="R243" s="9" t="s">
        <v>191</v>
      </c>
      <c r="S243" s="9">
        <v>2</v>
      </c>
      <c r="T243" s="13">
        <v>1</v>
      </c>
    </row>
    <row r="244" spans="1:20" ht="27.6">
      <c r="A244" s="36">
        <v>243</v>
      </c>
      <c r="B244" s="17" t="s">
        <v>579</v>
      </c>
      <c r="C244" s="10" t="s">
        <v>24</v>
      </c>
      <c r="D244" s="8" t="s">
        <v>190</v>
      </c>
      <c r="E244" s="8">
        <v>2</v>
      </c>
      <c r="F244" s="11">
        <v>0.8</v>
      </c>
      <c r="G244" s="15" t="str">
        <f t="shared" si="19"/>
        <v>GB</v>
      </c>
      <c r="H244" s="14" t="str">
        <f t="shared" si="20"/>
        <v>Kylin Hill</v>
      </c>
      <c r="I244" s="14" t="str">
        <f t="shared" si="24"/>
        <v>Kylin Hill</v>
      </c>
      <c r="J244" t="str">
        <f t="shared" si="25"/>
        <v>Kylin Hill</v>
      </c>
      <c r="K244" t="str">
        <f t="shared" si="22"/>
        <v>K.HILL, GB</v>
      </c>
      <c r="L244">
        <f t="shared" si="23"/>
        <v>0.8</v>
      </c>
      <c r="O244" s="36">
        <v>243</v>
      </c>
      <c r="P244" s="17" t="s">
        <v>579</v>
      </c>
      <c r="Q244" s="10" t="s">
        <v>24</v>
      </c>
      <c r="R244" s="8" t="s">
        <v>190</v>
      </c>
      <c r="S244" s="8">
        <v>2</v>
      </c>
      <c r="T244" s="11">
        <v>0.8</v>
      </c>
    </row>
    <row r="245" spans="1:20" ht="43.2">
      <c r="A245" s="37">
        <v>243</v>
      </c>
      <c r="B245" s="18" t="s">
        <v>4896</v>
      </c>
      <c r="C245" s="12" t="s">
        <v>11</v>
      </c>
      <c r="D245" s="9" t="s">
        <v>190</v>
      </c>
      <c r="E245" s="9">
        <v>2</v>
      </c>
      <c r="F245" s="13">
        <v>0.8</v>
      </c>
      <c r="G245" s="15" t="str">
        <f t="shared" si="19"/>
        <v>SF</v>
      </c>
      <c r="H245" s="14" t="str">
        <f t="shared" si="20"/>
        <v>Trey Sermon Q</v>
      </c>
      <c r="I245" s="14" t="str">
        <f t="shared" si="24"/>
        <v>Trey Sermon Q</v>
      </c>
      <c r="J245" t="str">
        <f t="shared" si="25"/>
        <v>Trey Sermon</v>
      </c>
      <c r="K245" t="str">
        <f t="shared" si="22"/>
        <v>T.SERMON, SF</v>
      </c>
      <c r="L245">
        <f t="shared" si="23"/>
        <v>0.8</v>
      </c>
      <c r="O245" s="37">
        <v>243</v>
      </c>
      <c r="P245" s="18" t="s">
        <v>4896</v>
      </c>
      <c r="Q245" s="12" t="s">
        <v>11</v>
      </c>
      <c r="R245" s="9" t="s">
        <v>190</v>
      </c>
      <c r="S245" s="9">
        <v>2</v>
      </c>
      <c r="T245" s="13">
        <v>0.8</v>
      </c>
    </row>
    <row r="246" spans="1:20" ht="43.2">
      <c r="A246" s="36">
        <v>243</v>
      </c>
      <c r="B246" s="17" t="s">
        <v>576</v>
      </c>
      <c r="C246" s="10" t="s">
        <v>25</v>
      </c>
      <c r="D246" s="8" t="s">
        <v>190</v>
      </c>
      <c r="E246" s="8">
        <v>2</v>
      </c>
      <c r="F246" s="11">
        <v>0.8</v>
      </c>
      <c r="G246" s="15" t="str">
        <f t="shared" si="19"/>
        <v>LAC</v>
      </c>
      <c r="H246" s="14" t="str">
        <f t="shared" si="20"/>
        <v>Larry Rountree III</v>
      </c>
      <c r="I246" s="14" t="str">
        <f t="shared" si="24"/>
        <v>Larry Rountree</v>
      </c>
      <c r="J246" t="str">
        <f t="shared" si="25"/>
        <v>Larry Rountree</v>
      </c>
      <c r="K246" t="str">
        <f t="shared" si="22"/>
        <v>L.ROUNTREE, LAC</v>
      </c>
      <c r="L246">
        <f t="shared" si="23"/>
        <v>0.8</v>
      </c>
      <c r="O246" s="36">
        <v>243</v>
      </c>
      <c r="P246" s="17" t="s">
        <v>576</v>
      </c>
      <c r="Q246" s="10" t="s">
        <v>25</v>
      </c>
      <c r="R246" s="8" t="s">
        <v>190</v>
      </c>
      <c r="S246" s="8">
        <v>2</v>
      </c>
      <c r="T246" s="11">
        <v>0.8</v>
      </c>
    </row>
    <row r="247" spans="1:20" ht="28.8">
      <c r="A247" s="37">
        <v>246</v>
      </c>
      <c r="B247" s="18" t="s">
        <v>302</v>
      </c>
      <c r="C247" s="12" t="s">
        <v>20</v>
      </c>
      <c r="D247" s="9" t="s">
        <v>190</v>
      </c>
      <c r="E247" s="9">
        <v>2</v>
      </c>
      <c r="F247" s="13">
        <v>0.7</v>
      </c>
      <c r="G247" s="15" t="str">
        <f t="shared" si="19"/>
        <v>JAX</v>
      </c>
      <c r="H247" s="14" t="str">
        <f t="shared" si="20"/>
        <v>Carlos Hyde</v>
      </c>
      <c r="I247" s="14" t="str">
        <f t="shared" si="24"/>
        <v>Carlos Hyde</v>
      </c>
      <c r="J247" t="str">
        <f t="shared" si="25"/>
        <v>Carlos Hyde</v>
      </c>
      <c r="K247" t="str">
        <f t="shared" si="22"/>
        <v>C.HYDE, JAX</v>
      </c>
      <c r="L247">
        <f t="shared" si="23"/>
        <v>0.7</v>
      </c>
      <c r="O247" s="37">
        <v>246</v>
      </c>
      <c r="P247" s="18" t="s">
        <v>302</v>
      </c>
      <c r="Q247" s="12" t="s">
        <v>20</v>
      </c>
      <c r="R247" s="9" t="s">
        <v>190</v>
      </c>
      <c r="S247" s="9">
        <v>2</v>
      </c>
      <c r="T247" s="13">
        <v>0.7</v>
      </c>
    </row>
    <row r="248" spans="1:20" ht="41.4">
      <c r="A248" s="36">
        <v>246</v>
      </c>
      <c r="B248" s="17" t="s">
        <v>569</v>
      </c>
      <c r="C248" s="10" t="s">
        <v>29</v>
      </c>
      <c r="D248" s="8" t="s">
        <v>190</v>
      </c>
      <c r="E248" s="8">
        <v>2</v>
      </c>
      <c r="F248" s="11">
        <v>0.7</v>
      </c>
      <c r="G248" s="15" t="str">
        <f t="shared" si="19"/>
        <v>NO</v>
      </c>
      <c r="H248" s="14" t="str">
        <f t="shared" si="20"/>
        <v>Tony Jones Jr.</v>
      </c>
      <c r="I248" s="14" t="str">
        <f t="shared" si="24"/>
        <v>Tony Jones</v>
      </c>
      <c r="J248" t="str">
        <f t="shared" si="25"/>
        <v>Tony Jones</v>
      </c>
      <c r="K248" t="str">
        <f t="shared" si="22"/>
        <v>T.JONES, NO</v>
      </c>
      <c r="L248">
        <f t="shared" si="23"/>
        <v>0.7</v>
      </c>
      <c r="O248" s="36">
        <v>246</v>
      </c>
      <c r="P248" s="17" t="s">
        <v>569</v>
      </c>
      <c r="Q248" s="10" t="s">
        <v>29</v>
      </c>
      <c r="R248" s="8" t="s">
        <v>190</v>
      </c>
      <c r="S248" s="8">
        <v>2</v>
      </c>
      <c r="T248" s="11">
        <v>0.7</v>
      </c>
    </row>
    <row r="249" spans="1:20" ht="28.8">
      <c r="A249" s="37">
        <v>248</v>
      </c>
      <c r="B249" s="18" t="s">
        <v>347</v>
      </c>
      <c r="C249" s="12" t="s">
        <v>3</v>
      </c>
      <c r="D249" s="9" t="s">
        <v>191</v>
      </c>
      <c r="E249" s="9">
        <v>2</v>
      </c>
      <c r="F249" s="13">
        <v>0.6</v>
      </c>
      <c r="G249" s="15" t="str">
        <f t="shared" si="19"/>
        <v>NYG</v>
      </c>
      <c r="H249" s="14" t="str">
        <f t="shared" si="20"/>
        <v>C.J. Board</v>
      </c>
      <c r="I249" s="14" t="str">
        <f t="shared" si="24"/>
        <v>C.J. Board</v>
      </c>
      <c r="J249" t="str">
        <f t="shared" si="25"/>
        <v>C.J. Board</v>
      </c>
      <c r="K249" t="str">
        <f t="shared" si="22"/>
        <v>C.BOARD, NYG</v>
      </c>
      <c r="L249">
        <f t="shared" si="23"/>
        <v>0.6</v>
      </c>
      <c r="O249" s="37">
        <v>248</v>
      </c>
      <c r="P249" s="18" t="s">
        <v>347</v>
      </c>
      <c r="Q249" s="12" t="s">
        <v>3</v>
      </c>
      <c r="R249" s="9" t="s">
        <v>191</v>
      </c>
      <c r="S249" s="9">
        <v>2</v>
      </c>
      <c r="T249" s="13">
        <v>0.6</v>
      </c>
    </row>
    <row r="250" spans="1:20" ht="28.8">
      <c r="A250" s="36">
        <v>249</v>
      </c>
      <c r="B250" s="17" t="s">
        <v>4898</v>
      </c>
      <c r="C250" s="10" t="s">
        <v>3</v>
      </c>
      <c r="D250" s="8" t="s">
        <v>190</v>
      </c>
      <c r="E250" s="8">
        <v>2</v>
      </c>
      <c r="F250" s="11">
        <v>0.5</v>
      </c>
      <c r="G250" s="15" t="str">
        <f t="shared" si="19"/>
        <v>NYG</v>
      </c>
      <c r="H250" s="14" t="str">
        <f t="shared" si="20"/>
        <v>Elijhaa Penny</v>
      </c>
      <c r="I250" s="14" t="str">
        <f t="shared" si="24"/>
        <v>Elijhaa Penny</v>
      </c>
      <c r="J250" t="str">
        <f t="shared" si="25"/>
        <v>Elijhaa Penny</v>
      </c>
      <c r="K250" t="str">
        <f t="shared" si="22"/>
        <v>E.PENNY, NYG</v>
      </c>
      <c r="L250">
        <f t="shared" si="23"/>
        <v>0.5</v>
      </c>
      <c r="O250" s="36">
        <v>249</v>
      </c>
      <c r="P250" s="17" t="s">
        <v>4898</v>
      </c>
      <c r="Q250" s="10" t="s">
        <v>3</v>
      </c>
      <c r="R250" s="8" t="s">
        <v>190</v>
      </c>
      <c r="S250" s="8">
        <v>2</v>
      </c>
      <c r="T250" s="11">
        <v>0.5</v>
      </c>
    </row>
    <row r="251" spans="1:20" ht="55.2">
      <c r="A251" s="38">
        <v>250</v>
      </c>
      <c r="B251" s="18" t="s">
        <v>379</v>
      </c>
      <c r="C251" s="24" t="s">
        <v>4</v>
      </c>
      <c r="D251" s="23" t="s">
        <v>191</v>
      </c>
      <c r="E251" s="23">
        <v>2</v>
      </c>
      <c r="F251" s="25">
        <v>0.4</v>
      </c>
      <c r="G251" s="15" t="str">
        <f t="shared" si="19"/>
        <v>CLE</v>
      </c>
      <c r="H251" s="14" t="str">
        <f t="shared" si="20"/>
        <v>Donovan Peoples-Jones</v>
      </c>
      <c r="I251" s="14" t="str">
        <f t="shared" si="24"/>
        <v>Donovan Peoples-Jones</v>
      </c>
      <c r="J251" t="str">
        <f t="shared" si="25"/>
        <v>Donovan Peoples-Jones</v>
      </c>
      <c r="K251" t="str">
        <f t="shared" si="22"/>
        <v>D.PEOPLES-JONES, CLE</v>
      </c>
      <c r="L251">
        <f t="shared" si="23"/>
        <v>0.4</v>
      </c>
      <c r="O251" s="38">
        <v>250</v>
      </c>
      <c r="P251" s="18" t="s">
        <v>379</v>
      </c>
      <c r="Q251" s="24" t="s">
        <v>4</v>
      </c>
      <c r="R251" s="23" t="s">
        <v>191</v>
      </c>
      <c r="S251" s="23">
        <v>2</v>
      </c>
      <c r="T251" s="25">
        <v>0.4</v>
      </c>
    </row>
    <row r="252" spans="1:20" ht="28.8">
      <c r="A252" s="36">
        <v>251</v>
      </c>
      <c r="B252" s="17" t="s">
        <v>4899</v>
      </c>
      <c r="C252" s="10" t="s">
        <v>23</v>
      </c>
      <c r="D252" s="8" t="s">
        <v>190</v>
      </c>
      <c r="E252" s="8">
        <v>2</v>
      </c>
      <c r="F252" s="11">
        <v>0.3</v>
      </c>
      <c r="G252" s="15" t="str">
        <f t="shared" ref="G252:G255" si="26">IF(C252="LAR","LA",C252)</f>
        <v>NE</v>
      </c>
      <c r="H252" s="14" t="str">
        <f t="shared" ref="H252:H255" si="27">SUBSTITUTE(B252,CHAR(160)," ")</f>
        <v>J.J. Taylor</v>
      </c>
      <c r="I252" s="14" t="str">
        <f t="shared" ref="I252:I255" si="28">TRIM(SUBSTITUTE(SUBSTITUTE(SUBSTITUTE(H252,"III",""),"III",""),"Jr.",""))</f>
        <v>J.J. Taylor</v>
      </c>
      <c r="J252" t="str">
        <f t="shared" ref="J252:J255" si="29">IFERROR(TRIM(IF(FIND(" ",I252,1+FIND(" ",I252))&gt;0,LEFT(I252,LEN(I252)-2))),I252)</f>
        <v>J.J. Taylor</v>
      </c>
      <c r="K252" t="str">
        <f t="shared" ref="K252:K255" si="30">IF(I252="Amon-Ra St. Brown","A. ST. BROWN, DET",TRIM(UPPER(LEFT(J252,1)&amp;"."&amp;RIGHT(J252,LEN(J252)-FIND(" ",J252)))&amp;", "&amp;G252))</f>
        <v>J.TAYLOR, NE</v>
      </c>
      <c r="L252">
        <f t="shared" ref="L252:L255" si="31">F252</f>
        <v>0.3</v>
      </c>
      <c r="O252" s="36">
        <v>251</v>
      </c>
      <c r="P252" s="17" t="s">
        <v>4899</v>
      </c>
      <c r="Q252" s="10" t="s">
        <v>23</v>
      </c>
      <c r="R252" s="8" t="s">
        <v>190</v>
      </c>
      <c r="S252" s="8">
        <v>2</v>
      </c>
      <c r="T252" s="11">
        <v>0.3</v>
      </c>
    </row>
    <row r="253" spans="1:20" ht="28.8">
      <c r="A253" s="37">
        <v>252</v>
      </c>
      <c r="B253" s="18" t="s">
        <v>4900</v>
      </c>
      <c r="C253" s="12" t="s">
        <v>26</v>
      </c>
      <c r="D253" s="9" t="s">
        <v>192</v>
      </c>
      <c r="E253" s="9">
        <v>2</v>
      </c>
      <c r="F253" s="13">
        <v>0.2</v>
      </c>
      <c r="G253" s="15" t="str">
        <f t="shared" si="26"/>
        <v>BUF</v>
      </c>
      <c r="H253" s="14" t="str">
        <f t="shared" si="27"/>
        <v>Reggie Gilliam</v>
      </c>
      <c r="I253" s="14" t="str">
        <f t="shared" si="28"/>
        <v>Reggie Gilliam</v>
      </c>
      <c r="J253" t="str">
        <f t="shared" si="29"/>
        <v>Reggie Gilliam</v>
      </c>
      <c r="K253" t="str">
        <f t="shared" si="30"/>
        <v>R.GILLIAM, BUF</v>
      </c>
      <c r="L253">
        <f t="shared" si="31"/>
        <v>0.2</v>
      </c>
      <c r="O253" s="37">
        <v>252</v>
      </c>
      <c r="P253" s="18" t="s">
        <v>4900</v>
      </c>
      <c r="Q253" s="12" t="s">
        <v>26</v>
      </c>
      <c r="R253" s="9" t="s">
        <v>192</v>
      </c>
      <c r="S253" s="9">
        <v>2</v>
      </c>
      <c r="T253" s="13">
        <v>0.2</v>
      </c>
    </row>
    <row r="254" spans="1:20" ht="28.8">
      <c r="A254" s="36">
        <v>252</v>
      </c>
      <c r="B254" s="17" t="s">
        <v>4901</v>
      </c>
      <c r="C254" s="10" t="s">
        <v>14</v>
      </c>
      <c r="D254" s="8" t="s">
        <v>191</v>
      </c>
      <c r="E254" s="8">
        <v>2</v>
      </c>
      <c r="F254" s="11">
        <v>0.2</v>
      </c>
      <c r="G254" s="15" t="str">
        <f t="shared" si="26"/>
        <v>WAS</v>
      </c>
      <c r="H254" s="14" t="str">
        <f t="shared" si="27"/>
        <v>DeAndre Carter</v>
      </c>
      <c r="I254" s="14" t="str">
        <f t="shared" si="28"/>
        <v>DeAndre Carter</v>
      </c>
      <c r="J254" t="str">
        <f t="shared" si="29"/>
        <v>DeAndre Carter</v>
      </c>
      <c r="K254" t="str">
        <f t="shared" si="30"/>
        <v>D.CARTER, WAS</v>
      </c>
      <c r="L254">
        <f t="shared" si="31"/>
        <v>0.2</v>
      </c>
      <c r="O254" s="36">
        <v>252</v>
      </c>
      <c r="P254" s="17" t="s">
        <v>4901</v>
      </c>
      <c r="Q254" s="10" t="s">
        <v>14</v>
      </c>
      <c r="R254" s="8" t="s">
        <v>191</v>
      </c>
      <c r="S254" s="8">
        <v>2</v>
      </c>
      <c r="T254" s="11">
        <v>0.2</v>
      </c>
    </row>
    <row r="255" spans="1:20" ht="28.8">
      <c r="A255" s="37">
        <v>254</v>
      </c>
      <c r="B255" s="18" t="s">
        <v>4902</v>
      </c>
      <c r="C255" s="12" t="s">
        <v>15</v>
      </c>
      <c r="D255" s="9" t="s">
        <v>190</v>
      </c>
      <c r="E255" s="9">
        <v>2</v>
      </c>
      <c r="F255" s="13">
        <v>0.1</v>
      </c>
      <c r="G255" s="15" t="str">
        <f t="shared" si="26"/>
        <v>PIT</v>
      </c>
      <c r="H255" s="14" t="str">
        <f t="shared" si="27"/>
        <v>Benny Snell Jr.</v>
      </c>
      <c r="I255" s="14" t="str">
        <f t="shared" si="28"/>
        <v>Benny Snell</v>
      </c>
      <c r="J255" t="str">
        <f t="shared" si="29"/>
        <v>Benny Snell</v>
      </c>
      <c r="K255" t="str">
        <f t="shared" si="30"/>
        <v>B.SNELL, PIT</v>
      </c>
      <c r="L255">
        <f t="shared" si="31"/>
        <v>0.1</v>
      </c>
      <c r="O255" s="37">
        <v>254</v>
      </c>
      <c r="P255" s="18" t="s">
        <v>4902</v>
      </c>
      <c r="Q255" s="12" t="s">
        <v>15</v>
      </c>
      <c r="R255" s="9" t="s">
        <v>190</v>
      </c>
      <c r="S255" s="9">
        <v>2</v>
      </c>
      <c r="T255" s="13">
        <v>0.1</v>
      </c>
    </row>
  </sheetData>
  <hyperlinks>
    <hyperlink ref="Q255" r:id="rId1" display="https://fantasydata.com/nfl/pittsburgh-steelers-depth-chart" xr:uid="{0C32B5AA-0EC4-435E-8049-FA5B3AFDEAE2}"/>
    <hyperlink ref="Q254" r:id="rId2" display="https://fantasydata.com/nfl/washington-football-team-depth-chart" xr:uid="{2D34287D-0E99-49C3-A7AF-60063428A77A}"/>
    <hyperlink ref="Q253" r:id="rId3" display="https://fantasydata.com/nfl/buffalo-bills-depth-chart" xr:uid="{224122F7-3343-4E17-8773-6B7AA5A85515}"/>
    <hyperlink ref="Q252" r:id="rId4" display="https://fantasydata.com/nfl/new-england-patriots-depth-chart" xr:uid="{89154149-62AA-4758-A121-E1A180CF2FAE}"/>
    <hyperlink ref="Q251" r:id="rId5" display="https://fantasydata.com/nfl/cleveland-browns-depth-chart" xr:uid="{61B10963-ACDB-4EE3-B9E4-528B1B2546BA}"/>
    <hyperlink ref="Q250" r:id="rId6" display="https://fantasydata.com/nfl/new-york-giants-depth-chart" xr:uid="{73E2C22F-479B-42DE-8514-C130B2CD03E1}"/>
    <hyperlink ref="Q249" r:id="rId7" display="https://fantasydata.com/nfl/new-york-giants-depth-chart" xr:uid="{E88A04CD-8835-48A0-B9AE-46AF31228A6E}"/>
    <hyperlink ref="Q248" r:id="rId8" display="https://fantasydata.com/nfl/new-orleans-saints-depth-chart" xr:uid="{B044342B-FA17-4E2D-8589-84DAC6F1A681}"/>
    <hyperlink ref="Q247" r:id="rId9" display="https://fantasydata.com/nfl/jacksonville-jaguars-depth-chart" xr:uid="{EED1BBD2-E4DF-4894-891D-B6800B0BC0B3}"/>
    <hyperlink ref="Q246" r:id="rId10" display="https://fantasydata.com/nfl/los-angeles-chargers-depth-chart" xr:uid="{6051DCC2-AC73-4AD3-AFD2-77AF7FD8D0E1}"/>
    <hyperlink ref="Q245" r:id="rId11" display="https://fantasydata.com/nfl/san-francisco-49ers-depth-chart" xr:uid="{19FB822B-0EF3-4F8B-B618-3F7C6CC9E703}"/>
    <hyperlink ref="Q244" r:id="rId12" display="https://fantasydata.com/nfl/green-bay-packers-depth-chart" xr:uid="{63503338-8CEB-42B2-A985-0450D487DA70}"/>
    <hyperlink ref="Q243" r:id="rId13" display="https://fantasydata.com/nfl/green-bay-packers-depth-chart" xr:uid="{D58D815C-019A-434C-A1CA-001E3748921A}"/>
    <hyperlink ref="Q242" r:id="rId14" display="https://fantasydata.com/nfl/chicago-bears-depth-chart" xr:uid="{98007ACC-4956-4BB9-9D2F-2C54F464060D}"/>
    <hyperlink ref="Q241" r:id="rId15" display="https://fantasydata.com/nfl/carolina-panthers-depth-chart" xr:uid="{67A8DED7-AA4D-457D-8868-D5A788B3C85F}"/>
    <hyperlink ref="Q240" r:id="rId16" display="https://fantasydata.com/nfl/buffalo-bills-depth-chart" xr:uid="{56C9E9D5-DC80-4BEA-9684-6334D22C01DC}"/>
    <hyperlink ref="Q239" r:id="rId17" display="https://fantasydata.com/nfl/miami-dolphins-depth-chart" xr:uid="{ED292052-7703-4159-8822-EE428846FA75}"/>
    <hyperlink ref="Q238" r:id="rId18" display="https://fantasydata.com/nfl/new-orleans-saints-depth-chart" xr:uid="{8F6EF133-040C-4B1A-A3A1-0D73FDB775AB}"/>
    <hyperlink ref="Q237" r:id="rId19" display="https://fantasydata.com/nfl/seattle-seahawks-depth-chart" xr:uid="{EE927E2B-F6A6-48A3-A28E-AE7D9FA4BFF1}"/>
    <hyperlink ref="Q236" r:id="rId20" display="https://fantasydata.com/nfl/tampa-bay-buccaneers-depth-chart" xr:uid="{868087A8-7280-4745-BDB4-FC951963B37A}"/>
    <hyperlink ref="Q235" r:id="rId21" display="https://fantasydata.com/nfl/denver-broncos-depth-chart" xr:uid="{9A92AFA7-A49E-414D-A2BA-BCAC2714CD7B}"/>
    <hyperlink ref="Q234" r:id="rId22" display="https://fantasydata.com/nfl/san-francisco-49ers-depth-chart" xr:uid="{A50519E3-FFC5-4B5B-AE64-52BDE033BC8A}"/>
    <hyperlink ref="Q233" r:id="rId23" display="https://fantasydata.com/nfl/jacksonville-jaguars-depth-chart" xr:uid="{AF39A2CA-CD8E-4F6C-A798-EB141473408C}"/>
    <hyperlink ref="Q232" r:id="rId24" display="https://fantasydata.com/nfl/atlanta-falcons-depth-chart" xr:uid="{70BBC537-9C17-4AA1-9C80-E1323FFBB26A}"/>
    <hyperlink ref="Q231" r:id="rId25" display="https://fantasydata.com/nfl/tennessee-titans-depth-chart" xr:uid="{F6ABFD40-A4B6-4781-B3C9-75F88143552D}"/>
    <hyperlink ref="Q230" r:id="rId26" display="https://fantasydata.com/nfl/philadelphia-eagles-depth-chart" xr:uid="{F65A399A-686E-4300-A536-1D63F01E4DDF}"/>
    <hyperlink ref="Q229" r:id="rId27" display="https://fantasydata.com/nfl/indianapolis-colts-depth-chart" xr:uid="{738CD4BC-AE60-4A32-9DCD-410716B29F9C}"/>
    <hyperlink ref="Q228" r:id="rId28" display="https://fantasydata.com/nfl/jacksonville-jaguars-depth-chart" xr:uid="{B147B385-EB99-4220-8083-9D7978B6A6A9}"/>
    <hyperlink ref="Q227" r:id="rId29" display="https://fantasydata.com/nfl/carolina-panthers-depth-chart" xr:uid="{BA07C883-D0EB-4AC8-B5C6-B3A40938F709}"/>
    <hyperlink ref="Q226" r:id="rId30" display="https://fantasydata.com/nfl/denver-broncos-depth-chart" xr:uid="{55B2AD41-6B0F-4A4C-B41C-229D635737C3}"/>
    <hyperlink ref="Q225" r:id="rId31" display="https://fantasydata.com/nfl/miami-dolphins-depth-chart" xr:uid="{AEC4E573-9AC0-4AFC-A0CD-D138E23D0411}"/>
    <hyperlink ref="Q224" r:id="rId32" display="https://fantasydata.com/nfl/tampa-bay-buccaneers-depth-chart" xr:uid="{D12B23AC-FD6F-49F0-ABC5-ECAF086899D4}"/>
    <hyperlink ref="Q223" r:id="rId33" display="https://fantasydata.com/nfl/atlanta-falcons-depth-chart" xr:uid="{2E08140C-D30C-42EC-B882-546BFEB17CE2}"/>
    <hyperlink ref="Q222" r:id="rId34" display="https://fantasydata.com/nfl/atlanta-falcons-depth-chart" xr:uid="{35FB9A9F-7414-4A45-AC7E-75AE08A1F5EC}"/>
    <hyperlink ref="Q221" r:id="rId35" display="https://fantasydata.com/nfl/los-angeles-rams-depth-chart" xr:uid="{298B4FD2-B027-468B-8277-F9ECEB24C76F}"/>
    <hyperlink ref="Q220" r:id="rId36" display="https://fantasydata.com/nfl/new-york-jets-depth-chart" xr:uid="{71B0E62D-8B74-4EC9-85A9-D6FE5728E6F7}"/>
    <hyperlink ref="Q219" r:id="rId37" display="https://fantasydata.com/nfl/miami-dolphins-depth-chart" xr:uid="{FD29AE04-946A-467B-A8CE-E382DB3A4E6B}"/>
    <hyperlink ref="Q218" r:id="rId38" display="https://fantasydata.com/nfl/san-francisco-49ers-depth-chart" xr:uid="{E31A1325-AD79-4C72-BB25-B9B4204E0B5A}"/>
    <hyperlink ref="Q217" r:id="rId39" display="https://fantasydata.com/nfl/baltimore-ravens-depth-chart" xr:uid="{E74CCF57-27FF-4A20-84D0-0BD205ED7948}"/>
    <hyperlink ref="Q216" r:id="rId40" display="https://fantasydata.com/nfl/atlanta-falcons-depth-chart" xr:uid="{290035B1-9CAE-4064-9286-BB59E61C2862}"/>
    <hyperlink ref="Q215" r:id="rId41" display="https://fantasydata.com/nfl/cleveland-browns-depth-chart" xr:uid="{BCF948BC-CFF2-4714-9B87-7F9F4A2F5074}"/>
    <hyperlink ref="Q214" r:id="rId42" display="https://fantasydata.com/nfl/houston-texans-depth-chart" xr:uid="{762865E0-0385-4A91-850D-30C30CB13DE1}"/>
    <hyperlink ref="Q213" r:id="rId43" display="https://fantasydata.com/nfl/new-orleans-saints-depth-chart" xr:uid="{A3C751F2-8FDA-47F0-A83F-D5A993323EB5}"/>
    <hyperlink ref="Q212" r:id="rId44" display="https://fantasydata.com/nfl/indianapolis-colts-depth-chart" xr:uid="{AE32F3DB-1CAA-419E-94A7-B034368F52B2}"/>
    <hyperlink ref="Q211" r:id="rId45" display="https://fantasydata.com/nfl/chicago-bears-depth-chart" xr:uid="{F96445B8-4678-4768-B9CC-9CDCE14B8DB2}"/>
    <hyperlink ref="Q210" r:id="rId46" display="https://fantasydata.com/nfl/kansas-city-chiefs-depth-chart" xr:uid="{DBAC99B1-EA48-4EBC-8E22-68BA4B91BB4A}"/>
    <hyperlink ref="Q209" r:id="rId47" display="https://fantasydata.com/nfl/new-york-giants-depth-chart" xr:uid="{8CA6D8E1-68B6-4CAB-AFDD-7A4EBBF66BDB}"/>
    <hyperlink ref="Q208" r:id="rId48" display="https://fantasydata.com/nfl/miami-dolphins-depth-chart" xr:uid="{F766A72F-7460-41FA-9F22-9C4A6BE3AA42}"/>
    <hyperlink ref="Q207" r:id="rId49" display="https://fantasydata.com/nfl/houston-texans-depth-chart" xr:uid="{5864A267-8D25-4FAC-874E-1A5F3B751100}"/>
    <hyperlink ref="Q206" r:id="rId50" display="https://fantasydata.com/nfl/cincinnati-bengals-depth-chart" xr:uid="{E45F3165-5F31-4850-9932-274F8E253BF3}"/>
    <hyperlink ref="Q205" r:id="rId51" display="https://fantasydata.com/nfl/chicago-bears-depth-chart" xr:uid="{9022D9AD-48BC-4BFD-83E7-C55BB8D8B529}"/>
    <hyperlink ref="Q204" r:id="rId52" display="https://fantasydata.com/nfl/kansas-city-chiefs-depth-chart" xr:uid="{4AF2963C-8202-47F3-8FA3-5C6410A4EB8F}"/>
    <hyperlink ref="Q203" r:id="rId53" display="https://fantasydata.com/nfl/cincinnati-bengals-depth-chart" xr:uid="{0E5A5BB0-21F7-4981-B913-BCE7A4092A2F}"/>
    <hyperlink ref="Q202" r:id="rId54" display="https://fantasydata.com/nfl/tennessee-titans-depth-chart" xr:uid="{C5501313-660F-48D7-8E4D-27935A3DA6D9}"/>
    <hyperlink ref="Q201" r:id="rId55" display="https://fantasydata.com/nfl/las-vegas-raiders-depth-chart" xr:uid="{74FBA1F4-9D9B-4340-B0BD-0CA037CAE6FF}"/>
    <hyperlink ref="Q200" r:id="rId56" display="https://fantasydata.com/nfl/los-angeles-rams-depth-chart" xr:uid="{39E818FA-CB0E-44D3-9A49-5F13F860C79E}"/>
    <hyperlink ref="Q199" r:id="rId57" display="https://fantasydata.com/nfl/new-york-jets-depth-chart" xr:uid="{1139D714-EDB6-4953-8D16-14DACEE58725}"/>
    <hyperlink ref="Q198" r:id="rId58" display="https://fantasydata.com/nfl/philadelphia-eagles-depth-chart" xr:uid="{1F786B1C-CD4E-461C-AB88-918C4CB93D69}"/>
    <hyperlink ref="Q197" r:id="rId59" display="https://fantasydata.com/nfl/denver-broncos-depth-chart" xr:uid="{EE97C05D-585D-400E-BC18-09B0128AEB59}"/>
    <hyperlink ref="Q196" r:id="rId60" display="https://fantasydata.com/nfl/houston-texans-depth-chart" xr:uid="{D3D654CB-D45F-48B6-A232-1F4CA134CB17}"/>
    <hyperlink ref="Q195" r:id="rId61" display="https://fantasydata.com/nfl/seattle-seahawks-depth-chart" xr:uid="{16C14B8A-E443-4B9A-95BC-7218FA5A4386}"/>
    <hyperlink ref="Q194" r:id="rId62" display="https://fantasydata.com/nfl/new-orleans-saints-depth-chart" xr:uid="{70CF5818-125B-44A6-8B6E-1C818CF3E494}"/>
    <hyperlink ref="Q193" r:id="rId63" display="https://fantasydata.com/nfl/arizona-cardinals-depth-chart" xr:uid="{5A992A29-1F87-4A98-84E1-A75C7820580B}"/>
    <hyperlink ref="Q192" r:id="rId64" display="https://fantasydata.com/nfl/kansas-city-chiefs-depth-chart" xr:uid="{A7E68661-00D7-4E3A-8A23-6E33097AA1AB}"/>
    <hyperlink ref="Q191" r:id="rId65" display="https://fantasydata.com/nfl/tampa-bay-buccaneers-depth-chart" xr:uid="{6E5C4900-EE25-465A-8825-6A89D5FB71A2}"/>
    <hyperlink ref="Q190" r:id="rId66" display="https://fantasydata.com/nfl/houston-texans-depth-chart" xr:uid="{7294EFBA-782E-4017-9951-8778BB4A486F}"/>
    <hyperlink ref="Q189" r:id="rId67" display="https://fantasydata.com/nfl/new-orleans-saints-depth-chart" xr:uid="{637467E7-FDD6-476A-833B-368422F5C235}"/>
    <hyperlink ref="Q188" r:id="rId68" display="https://fantasydata.com/nfl/new-york-jets-depth-chart" xr:uid="{F1043166-4686-4A0D-98EF-8C6678089E31}"/>
    <hyperlink ref="Q187" r:id="rId69" display="https://fantasydata.com/nfl/indianapolis-colts-depth-chart" xr:uid="{D08CDDAC-6234-4A1D-9039-2EBD16F2E0FD}"/>
    <hyperlink ref="Q186" r:id="rId70" display="https://fantasydata.com/nfl/los-angeles-chargers-depth-chart" xr:uid="{640BAABC-B825-4D13-BB73-4884FB46E7FD}"/>
    <hyperlink ref="Q185" r:id="rId71" display="https://fantasydata.com/nfl/jacksonville-jaguars-depth-chart" xr:uid="{DF85C9DC-D3FA-4C18-928D-B2E8EE68C467}"/>
    <hyperlink ref="Q184" r:id="rId72" display="https://fantasydata.com/nfl/baltimore-ravens-depth-chart" xr:uid="{6DB0B6CE-5F38-46A6-843C-D8A24B54BB7C}"/>
    <hyperlink ref="Q183" r:id="rId73" display="https://fantasydata.com/nfl/new-york-jets-depth-chart" xr:uid="{410AE3B2-3427-4EF9-A670-89A0D695D899}"/>
    <hyperlink ref="Q182" r:id="rId74" display="https://fantasydata.com/nfl/tennessee-titans-depth-chart" xr:uid="{911352CE-59F5-4129-B311-C69F6D7948AC}"/>
    <hyperlink ref="Q181" r:id="rId75" display="https://fantasydata.com/nfl/kansas-city-chiefs-depth-chart" xr:uid="{E26AF695-B5FF-4DCA-973E-58E6024E39A5}"/>
    <hyperlink ref="Q180" r:id="rId76" display="https://fantasydata.com/nfl/tampa-bay-buccaneers-depth-chart" xr:uid="{841552AE-BE4B-48C7-BDFC-7B24E4F18EA2}"/>
    <hyperlink ref="Q179" r:id="rId77" display="https://fantasydata.com/nfl/indianapolis-colts-depth-chart" xr:uid="{EB792750-B86C-4452-91BA-EC834AF59919}"/>
    <hyperlink ref="Q178" r:id="rId78" display="https://fantasydata.com/nfl/las-vegas-raiders-depth-chart" xr:uid="{57A46124-E462-493E-9160-764F1B470988}"/>
    <hyperlink ref="Q177" r:id="rId79" display="https://fantasydata.com/nfl/las-vegas-raiders-depth-chart" xr:uid="{1640E166-6653-4F98-B6F7-BC205E72BE0A}"/>
    <hyperlink ref="Q176" r:id="rId80" display="https://fantasydata.com/nfl/new-orleans-saints-depth-chart" xr:uid="{A5FD707B-626C-4E41-818A-7FC4F2DCAA0E}"/>
    <hyperlink ref="Q175" r:id="rId81" display="https://fantasydata.com/nfl/seattle-seahawks-depth-chart" xr:uid="{302DEFB8-22D0-4D6E-8479-DABB436F55D6}"/>
    <hyperlink ref="Q174" r:id="rId82" display="https://fantasydata.com/nfl/detroit-lions-depth-chart" xr:uid="{EDD5958C-AD61-4D79-B46B-B324F00D53AF}"/>
    <hyperlink ref="Q173" r:id="rId83" display="https://fantasydata.com/nfl/jacksonville-jaguars-depth-chart" xr:uid="{9655F95F-A02F-4B88-8833-FBFCB8963989}"/>
    <hyperlink ref="Q172" r:id="rId84" display="https://fantasydata.com/nfl/minnesota-vikings-depth-chart" xr:uid="{DF0A18A0-DB93-4146-AF9B-AC594A46DFB0}"/>
    <hyperlink ref="Q171" r:id="rId85" display="https://fantasydata.com/nfl/philadelphia-eagles-depth-chart" xr:uid="{71B0E246-B46B-4785-904F-126143F6570A}"/>
    <hyperlink ref="Q170" r:id="rId86" display="https://fantasydata.com/nfl/tampa-bay-buccaneers-depth-chart" xr:uid="{1829D23D-EC95-4986-8D85-1D53D86D5D2F}"/>
    <hyperlink ref="Q169" r:id="rId87" display="https://fantasydata.com/nfl/green-bay-packers-depth-chart" xr:uid="{99B2D0CD-BA3F-4C73-94C2-6F297DC29292}"/>
    <hyperlink ref="Q168" r:id="rId88" display="https://fantasydata.com/nfl/new-orleans-saints-depth-chart" xr:uid="{2355550B-269D-442B-8F45-48F3873B8EE0}"/>
    <hyperlink ref="Q167" r:id="rId89" display="https://fantasydata.com/nfl/detroit-lions-depth-chart" xr:uid="{CDDAACCF-32AD-4710-AC27-FF8E7CB415A9}"/>
    <hyperlink ref="Q166" r:id="rId90" display="https://fantasydata.com/nfl/dallas-cowboys-depth-chart" xr:uid="{FA2E858A-6AF7-42DB-B2FE-2D4D8B3AD522}"/>
    <hyperlink ref="Q165" r:id="rId91" display="https://fantasydata.com/nfl/cleveland-browns-depth-chart" xr:uid="{014F1271-08AD-46D3-B22B-962E8D05546D}"/>
    <hyperlink ref="Q164" r:id="rId92" display="https://fantasydata.com/nfl/minnesota-vikings-depth-chart" xr:uid="{D9F3D197-3C74-45FC-B6F1-71DAE78D557D}"/>
    <hyperlink ref="Q163" r:id="rId93" display="https://fantasydata.com/nfl/los-angeles-chargers-depth-chart" xr:uid="{148AE5A4-AB37-4783-8693-8E6BC5C2042E}"/>
    <hyperlink ref="Q162" r:id="rId94" display="https://fantasydata.com/nfl/los-angeles-chargers-depth-chart" xr:uid="{2B44A71D-E392-468B-930F-247B7D4801B8}"/>
    <hyperlink ref="Q161" r:id="rId95" display="https://fantasydata.com/nfl/atlanta-falcons-depth-chart" xr:uid="{39509A37-1786-498D-B782-5CF31500C834}"/>
    <hyperlink ref="Q160" r:id="rId96" display="https://fantasydata.com/nfl/tennessee-titans-depth-chart" xr:uid="{08F94452-3C2A-4C26-A391-394295E30822}"/>
    <hyperlink ref="Q159" r:id="rId97" display="https://fantasydata.com/nfl/los-angeles-chargers-depth-chart" xr:uid="{ACB2FBC1-EC5B-4B92-82E8-60B9081FCF00}"/>
    <hyperlink ref="Q158" r:id="rId98" display="https://fantasydata.com/nfl/houston-texans-depth-chart" xr:uid="{5CD0193A-14D3-4E87-8F81-A8A8CEB2314A}"/>
    <hyperlink ref="Q157" r:id="rId99" display="https://fantasydata.com/nfl/philadelphia-eagles-depth-chart" xr:uid="{51C9607A-ECD5-43F1-BD3A-D85FEE510E2F}"/>
    <hyperlink ref="Q156" r:id="rId100" display="https://fantasydata.com/nfl/new-york-giants-depth-chart" xr:uid="{17A3E7A5-76D5-4AF3-A79B-1A25184DAE91}"/>
    <hyperlink ref="Q155" r:id="rId101" display="https://fantasydata.com/nfl/dallas-cowboys-depth-chart" xr:uid="{04494C52-B74E-4EA5-A6A0-E83109B88BC8}"/>
    <hyperlink ref="Q154" r:id="rId102" display="https://fantasydata.com/nfl/new-york-giants-depth-chart" xr:uid="{B6A6A52A-2EE2-4AB6-BDD5-794459A15738}"/>
    <hyperlink ref="Q153" r:id="rId103" display="https://fantasydata.com/nfl/new-york-jets-depth-chart" xr:uid="{2056E682-EBB4-4A0D-8550-5702E5FACE54}"/>
    <hyperlink ref="Q152" r:id="rId104" display="https://fantasydata.com/nfl/new-england-patriots-depth-chart" xr:uid="{854E0BDA-3E7D-4BA7-9380-7A3DE989F270}"/>
    <hyperlink ref="Q151" r:id="rId105" display="https://fantasydata.com/nfl/tampa-bay-buccaneers-depth-chart" xr:uid="{F0269479-F68B-4EFC-8E83-CEB22318B89C}"/>
    <hyperlink ref="Q150" r:id="rId106" display="https://fantasydata.com/nfl/los-angeles-rams-depth-chart" xr:uid="{B2D1AD44-7264-4A33-8885-7D66CC7EC423}"/>
    <hyperlink ref="Q149" r:id="rId107" display="https://fantasydata.com/nfl/carolina-panthers-depth-chart" xr:uid="{B645C302-4B13-4F28-BA1E-1D187EB88745}"/>
    <hyperlink ref="Q148" r:id="rId108" display="https://fantasydata.com/nfl/cleveland-browns-depth-chart" xr:uid="{64199CA4-0674-4EFD-B8A9-041EDD769457}"/>
    <hyperlink ref="Q147" r:id="rId109" display="https://fantasydata.com/nfl/detroit-lions-depth-chart" xr:uid="{06259422-A409-4672-AD0C-0FD126745B12}"/>
    <hyperlink ref="Q146" r:id="rId110" display="https://fantasydata.com/nfl/houston-texans-depth-chart" xr:uid="{5CB143FA-E658-440D-BFFD-839F512F0B62}"/>
    <hyperlink ref="Q145" r:id="rId111" display="https://fantasydata.com/nfl/new-york-jets-depth-chart" xr:uid="{6DD891E1-71D3-4156-86F4-549A0E089688}"/>
    <hyperlink ref="Q144" r:id="rId112" display="https://fantasydata.com/nfl/new-england-patriots-depth-chart" xr:uid="{6C40F069-7137-46CB-8BF9-845445B89BA8}"/>
    <hyperlink ref="Q143" r:id="rId113" display="https://fantasydata.com/nfl/dallas-cowboys-depth-chart" xr:uid="{56C17FAC-16AE-4C9E-90F6-7DC61E4F2748}"/>
    <hyperlink ref="Q142" r:id="rId114" display="https://fantasydata.com/nfl/green-bay-packers-depth-chart" xr:uid="{C1EC9ACC-CD69-4635-B122-46A55B70F5BE}"/>
    <hyperlink ref="Q141" r:id="rId115" display="https://fantasydata.com/nfl/san-francisco-49ers-depth-chart" xr:uid="{A5788515-8451-4B1E-A26B-9330497F0DD6}"/>
    <hyperlink ref="Q140" r:id="rId116" display="https://fantasydata.com/nfl/los-angeles-chargers-depth-chart" xr:uid="{1978AAE5-1055-4B5E-8A57-E5FB7B3FD610}"/>
    <hyperlink ref="Q139" r:id="rId117" display="https://fantasydata.com/nfl/kansas-city-chiefs-depth-chart" xr:uid="{E48E523B-7BCF-48B0-89D1-93D7F0CA5E7F}"/>
    <hyperlink ref="Q138" r:id="rId118" display="https://fantasydata.com/nfl/kansas-city-chiefs-depth-chart" xr:uid="{ED540E61-C0EE-4FD5-B260-ECC5A6C259F4}"/>
    <hyperlink ref="Q137" r:id="rId119" display="https://fantasydata.com/nfl/tennessee-titans-depth-chart" xr:uid="{5394DFBA-8433-4C79-AF4E-709C396E7C58}"/>
    <hyperlink ref="Q136" r:id="rId120" display="https://fantasydata.com/nfl/miami-dolphins-depth-chart" xr:uid="{1FB41A23-9E61-44E5-BC43-793BE551158B}"/>
    <hyperlink ref="Q135" r:id="rId121" display="https://fantasydata.com/nfl/baltimore-ravens-depth-chart" xr:uid="{6BD69E2E-C1F3-4AE9-8C2D-768B6CAB1488}"/>
    <hyperlink ref="Q134" r:id="rId122" display="https://fantasydata.com/nfl/new-england-patriots-depth-chart" xr:uid="{FF097385-B75F-412E-A66F-49552E49396B}"/>
    <hyperlink ref="Q133" r:id="rId123" display="https://fantasydata.com/nfl/cleveland-browns-depth-chart" xr:uid="{805678A0-71E9-4616-9E2E-6553FDC5CE09}"/>
    <hyperlink ref="Q132" r:id="rId124" display="https://fantasydata.com/nfl/indianapolis-colts-depth-chart" xr:uid="{D5A25F7C-BE0F-4064-8274-5D213527252E}"/>
    <hyperlink ref="Q131" r:id="rId125" display="https://fantasydata.com/nfl/denver-broncos-depth-chart" xr:uid="{09F68DA9-4BD9-4023-93CC-65FF84D85B45}"/>
    <hyperlink ref="Q130" r:id="rId126" display="https://fantasydata.com/nfl/washington-football-team-depth-chart" xr:uid="{821038D9-E43E-4C97-8A6A-7989487273CB}"/>
    <hyperlink ref="Q129" r:id="rId127" display="https://fantasydata.com/nfl/detroit-lions-depth-chart" xr:uid="{4215BEAC-FE16-42C8-8FEE-3DBA2BBD60A9}"/>
    <hyperlink ref="Q128" r:id="rId128" display="https://fantasydata.com/nfl/dallas-cowboys-depth-chart" xr:uid="{E44C5643-DAC3-4983-89B4-32C36AE81A61}"/>
    <hyperlink ref="Q127" r:id="rId129" display="https://fantasydata.com/nfl/houston-texans-depth-chart" xr:uid="{FB6198C3-DE6A-4BB3-B9A4-8C9B95B106B5}"/>
    <hyperlink ref="Q126" r:id="rId130" display="https://fantasydata.com/nfl/new-england-patriots-depth-chart" xr:uid="{CE9E10C0-372A-48F1-A156-3F2132BA03DA}"/>
    <hyperlink ref="Q125" r:id="rId131" display="https://fantasydata.com/nfl/carolina-panthers-depth-chart" xr:uid="{2DAAB9D3-2603-479E-91F5-051F3E559894}"/>
    <hyperlink ref="Q124" r:id="rId132" display="https://fantasydata.com/nfl/new-york-giants-depth-chart" xr:uid="{AC5765D7-1041-4F4B-A726-F546D3BAC172}"/>
    <hyperlink ref="Q123" r:id="rId133" display="https://fantasydata.com/nfl/buffalo-bills-depth-chart" xr:uid="{4A4B7B7F-728B-45A7-9FC2-1F87BA65A1A8}"/>
    <hyperlink ref="Q122" r:id="rId134" display="https://fantasydata.com/nfl/philadelphia-eagles-depth-chart" xr:uid="{470E22C0-1830-4CF1-8CCC-B9423BAAE8D1}"/>
    <hyperlink ref="Q121" r:id="rId135" display="https://fantasydata.com/nfl/new-orleans-saints-depth-chart" xr:uid="{4A6C8E3A-4698-473E-ADCE-E87E1BD9E685}"/>
    <hyperlink ref="Q120" r:id="rId136" display="https://fantasydata.com/nfl/las-vegas-raiders-depth-chart" xr:uid="{9833DE0E-EF71-4649-89CC-343B1B1D6D6E}"/>
    <hyperlink ref="Q119" r:id="rId137" display="https://fantasydata.com/nfl/miami-dolphins-depth-chart" xr:uid="{870B8FD3-E87F-4730-B392-52A1DFD0684B}"/>
    <hyperlink ref="Q118" r:id="rId138" display="https://fantasydata.com/nfl/philadelphia-eagles-depth-chart" xr:uid="{63CAF2FC-C0BF-4CC7-89DA-7ADE9EE5DDF9}"/>
    <hyperlink ref="Q117" r:id="rId139" display="https://fantasydata.com/nfl/tennessee-titans-depth-chart" xr:uid="{A451EF52-5C84-4CA1-970D-A1137F6F0DF4}"/>
    <hyperlink ref="Q116" r:id="rId140" display="https://fantasydata.com/nfl/tennessee-titans-depth-chart" xr:uid="{E13807F5-4E91-4525-BEDA-5451FD84C211}"/>
    <hyperlink ref="Q115" r:id="rId141" display="https://fantasydata.com/nfl/san-francisco-49ers-depth-chart" xr:uid="{61782D52-7854-416D-8840-C35D9B144C7B}"/>
    <hyperlink ref="Q114" r:id="rId142" display="https://fantasydata.com/nfl/pittsburgh-steelers-depth-chart" xr:uid="{5D298F76-D918-4BDF-89EB-6E32B495EA6B}"/>
    <hyperlink ref="Q113" r:id="rId143" display="https://fantasydata.com/nfl/buffalo-bills-depth-chart" xr:uid="{DDE41D19-68B6-4FE1-8A41-34AB71D00025}"/>
    <hyperlink ref="Q112" r:id="rId144" display="https://fantasydata.com/nfl/atlanta-falcons-depth-chart" xr:uid="{1CDAA773-6DE3-45FF-BAE9-35B72076FAC6}"/>
    <hyperlink ref="Q111" r:id="rId145" display="https://fantasydata.com/nfl/new-england-patriots-depth-chart" xr:uid="{3995FDCE-7528-4110-B925-785B4C37CCD8}"/>
    <hyperlink ref="Q110" r:id="rId146" display="https://fantasydata.com/nfl/cincinnati-bengals-depth-chart" xr:uid="{F1BBFBC1-62A0-41A4-A2D6-C52C7841D740}"/>
    <hyperlink ref="Q109" r:id="rId147" display="https://fantasydata.com/nfl/baltimore-ravens-depth-chart" xr:uid="{97E0565B-73BE-4BA6-AA39-762DDF659731}"/>
    <hyperlink ref="Q108" r:id="rId148" display="https://fantasydata.com/nfl/denver-broncos-depth-chart" xr:uid="{003DAFB0-76B6-4FEE-BA71-34A83E273F00}"/>
    <hyperlink ref="Q107" r:id="rId149" display="https://fantasydata.com/nfl/carolina-panthers-depth-chart" xr:uid="{6EF01363-688E-4AA3-924D-9DF0BC457B68}"/>
    <hyperlink ref="Q106" r:id="rId150" display="https://fantasydata.com/nfl/miami-dolphins-depth-chart" xr:uid="{9E7BCC05-381A-40AC-8E89-ACB468BBF0A8}"/>
    <hyperlink ref="Q105" r:id="rId151" display="https://fantasydata.com/nfl/new-york-jets-depth-chart" xr:uid="{1F1D9B74-3771-4CB6-B031-46E125DAE288}"/>
    <hyperlink ref="Q104" r:id="rId152" display="https://fantasydata.com/nfl/miami-dolphins-depth-chart" xr:uid="{53478FA8-71C0-44E1-92FA-5BFF71479F84}"/>
    <hyperlink ref="Q103" r:id="rId153" display="https://fantasydata.com/nfl/cleveland-browns-depth-chart" xr:uid="{0A9EAC68-40EC-4522-A2C4-AA0FF5D92D68}"/>
    <hyperlink ref="Q102" r:id="rId154" display="https://fantasydata.com/nfl/denver-broncos-depth-chart" xr:uid="{0949609E-AB26-4B13-BDD2-897A09FA6CAC}"/>
    <hyperlink ref="Q101" r:id="rId155" display="https://fantasydata.com/nfl/new-york-giants-depth-chart" xr:uid="{9AF82315-CBBB-4625-93A6-4F9724A3D224}"/>
    <hyperlink ref="Q100" r:id="rId156" display="https://fantasydata.com/nfl/washington-football-team-depth-chart" xr:uid="{BDF64F83-9AE4-4077-9299-059065936DEB}"/>
    <hyperlink ref="Q99" r:id="rId157" display="https://fantasydata.com/nfl/cleveland-browns-depth-chart" xr:uid="{FB9F3E22-A2C1-447D-8592-21C5965767D3}"/>
    <hyperlink ref="Q98" r:id="rId158" display="https://fantasydata.com/nfl/miami-dolphins-depth-chart" xr:uid="{83552E97-EECA-41BC-BC92-632B25DA6D4D}"/>
    <hyperlink ref="Q97" r:id="rId159" display="https://fantasydata.com/nfl/washington-football-team-depth-chart" xr:uid="{280752A7-E87F-4037-8281-88F8185C9B26}"/>
    <hyperlink ref="Q96" r:id="rId160" display="https://fantasydata.com/nfl/jacksonville-jaguars-depth-chart" xr:uid="{B349F041-65C1-4BCA-9633-96FF6DD578D2}"/>
    <hyperlink ref="Q95" r:id="rId161" display="https://fantasydata.com/nfl/houston-texans-depth-chart" xr:uid="{CDC038A3-8938-4B07-B983-2CB62E51A987}"/>
    <hyperlink ref="Q94" r:id="rId162" display="https://fantasydata.com/nfl/washington-football-team-depth-chart" xr:uid="{EEE81459-3815-42E8-9DD0-88866F6C0525}"/>
    <hyperlink ref="Q93" r:id="rId163" display="https://fantasydata.com/nfl/arizona-cardinals-depth-chart" xr:uid="{A2BC41E2-11F8-4D10-8145-5F45DB53DEB3}"/>
    <hyperlink ref="Q92" r:id="rId164" display="https://fantasydata.com/nfl/baltimore-ravens-depth-chart" xr:uid="{A838EB72-5326-4F37-BD59-23ABBBEBE664}"/>
    <hyperlink ref="Q91" r:id="rId165" display="https://fantasydata.com/nfl/pittsburgh-steelers-depth-chart" xr:uid="{83780FA7-C0D0-4352-BAD6-BC99654CBFE7}"/>
    <hyperlink ref="Q90" r:id="rId166" display="https://fantasydata.com/nfl/san-francisco-49ers-depth-chart" xr:uid="{8C5B7298-7A74-42C6-AE97-A5A248F9BFE2}"/>
    <hyperlink ref="Q89" r:id="rId167" display="https://fantasydata.com/nfl/buffalo-bills-depth-chart" xr:uid="{96224F99-63B3-4B88-829C-1F08776628C1}"/>
    <hyperlink ref="Q88" r:id="rId168" display="https://fantasydata.com/nfl/san-francisco-49ers-depth-chart" xr:uid="{414C8E74-DD70-4FCB-9A8A-78E01473A989}"/>
    <hyperlink ref="Q87" r:id="rId169" display="https://fantasydata.com/nfl/chicago-bears-depth-chart" xr:uid="{DA4A28A6-10B1-498C-BD9A-0418D00C7F0B}"/>
    <hyperlink ref="Q86" r:id="rId170" display="https://fantasydata.com/nfl/kansas-city-chiefs-depth-chart" xr:uid="{6097D45D-D2AF-4787-8230-8AD5BD36FB19}"/>
    <hyperlink ref="Q85" r:id="rId171" display="https://fantasydata.com/nfl/las-vegas-raiders-depth-chart" xr:uid="{4D907C26-F7EC-4CDE-B635-BD5BB2087616}"/>
    <hyperlink ref="Q84" r:id="rId172" display="https://fantasydata.com/nfl/baltimore-ravens-depth-chart" xr:uid="{D86793D3-60E3-4004-9200-FDFCAE47F77D}"/>
    <hyperlink ref="Q83" r:id="rId173" display="https://fantasydata.com/nfl/las-vegas-raiders-depth-chart" xr:uid="{8EE2AAB7-F111-45EE-BFA0-4F1F51758E99}"/>
    <hyperlink ref="Q82" r:id="rId174" display="https://fantasydata.com/nfl/new-york-jets-depth-chart" xr:uid="{C477C805-A600-4398-84B6-8E556D100D22}"/>
    <hyperlink ref="Q81" r:id="rId175" display="https://fantasydata.com/nfl/chicago-bears-depth-chart" xr:uid="{126BD36D-263E-435D-9D5C-A9C51FD2C00D}"/>
    <hyperlink ref="Q80" r:id="rId176" display="https://fantasydata.com/nfl/seattle-seahawks-depth-chart" xr:uid="{6C6DC0FF-58E5-40A7-BC05-D876C4723E39}"/>
    <hyperlink ref="Q79" r:id="rId177" display="https://fantasydata.com/nfl/baltimore-ravens-depth-chart" xr:uid="{756CB223-A017-4E22-933B-76C24C7668A5}"/>
    <hyperlink ref="Q78" r:id="rId178" display="https://fantasydata.com/nfl/washington-football-team-depth-chart" xr:uid="{27AF7B0A-56B7-4AA5-8912-3E7E961D9AF2}"/>
    <hyperlink ref="Q77" r:id="rId179" display="https://fantasydata.com/nfl/las-vegas-raiders-depth-chart" xr:uid="{6C481C69-912F-457B-88DF-CB40CD4C2BA9}"/>
    <hyperlink ref="Q76" r:id="rId180" display="https://fantasydata.com/nfl/las-vegas-raiders-depth-chart" xr:uid="{723BC12A-56ED-48A4-981E-B99602D2C012}"/>
    <hyperlink ref="Q75" r:id="rId181" display="https://fantasydata.com/nfl/tampa-bay-buccaneers-depth-chart" xr:uid="{0E555B4C-B70D-4587-A512-57A430EB43BB}"/>
    <hyperlink ref="Q74" r:id="rId182" display="https://fantasydata.com/nfl/detroit-lions-depth-chart" xr:uid="{FD50C5AC-04C0-4179-BD61-BBC947267C48}"/>
    <hyperlink ref="Q73" r:id="rId183" display="https://fantasydata.com/nfl/los-angeles-rams-depth-chart" xr:uid="{ACFF7685-906E-47B3-BF68-FB9CE5889DDA}"/>
    <hyperlink ref="Q72" r:id="rId184" display="https://fantasydata.com/nfl/atlanta-falcons-depth-chart" xr:uid="{69F01291-894D-4F5D-BBDA-AD6AA2B8AAB5}"/>
    <hyperlink ref="Q71" r:id="rId185" display="https://fantasydata.com/nfl/arizona-cardinals-depth-chart" xr:uid="{458153F3-C95F-4BBC-810E-55F85A420F12}"/>
    <hyperlink ref="Q70" r:id="rId186" display="https://fantasydata.com/nfl/chicago-bears-depth-chart" xr:uid="{B5440E0B-C22D-4119-9FEB-595C080E82FD}"/>
    <hyperlink ref="Q69" r:id="rId187" display="https://fantasydata.com/nfl/denver-broncos-depth-chart" xr:uid="{AB4B1895-7AF5-4D29-ABA1-69D145B3144F}"/>
    <hyperlink ref="Q68" r:id="rId188" display="https://fantasydata.com/nfl/cleveland-browns-depth-chart" xr:uid="{EB93C385-4D54-4C95-A75A-8A9756858129}"/>
    <hyperlink ref="Q67" r:id="rId189" display="https://fantasydata.com/nfl/atlanta-falcons-depth-chart" xr:uid="{E8B8FABD-0085-4E43-A7F2-0FCF798696C6}"/>
    <hyperlink ref="Q66" r:id="rId190" display="https://fantasydata.com/nfl/denver-broncos-depth-chart" xr:uid="{83525646-DF99-4141-909C-4C6E25885FF0}"/>
    <hyperlink ref="Q65" r:id="rId191" display="https://fantasydata.com/nfl/indianapolis-colts-depth-chart" xr:uid="{245E6CB7-340C-412C-B55B-4253743754A0}"/>
    <hyperlink ref="Q64" r:id="rId192" display="https://fantasydata.com/nfl/carolina-panthers-depth-chart" xr:uid="{977D324E-4595-481E-B1C4-355A6A26170A}"/>
    <hyperlink ref="Q63" r:id="rId193" display="https://fantasydata.com/nfl/arizona-cardinals-depth-chart" xr:uid="{47C52C6C-D729-4FAB-8CDB-9F464D80817F}"/>
    <hyperlink ref="Q62" r:id="rId194" display="https://fantasydata.com/nfl/cincinnati-bengals-depth-chart" xr:uid="{8587C226-A93E-4D07-9419-E447F2047005}"/>
    <hyperlink ref="Q61" r:id="rId195" display="https://fantasydata.com/nfl/new-england-patriots-depth-chart" xr:uid="{836CD963-E06B-4A43-8CE6-99815ED263BF}"/>
    <hyperlink ref="Q60" r:id="rId196" display="https://fantasydata.com/nfl/kansas-city-chiefs-depth-chart" xr:uid="{8247FD79-8402-4524-B361-03EF9540A128}"/>
    <hyperlink ref="Q59" r:id="rId197" display="https://fantasydata.com/nfl/philadelphia-eagles-depth-chart" xr:uid="{B7BFC670-20D7-45D6-98EE-3EB9A125089F}"/>
    <hyperlink ref="Q58" r:id="rId198" display="https://fantasydata.com/nfl/green-bay-packers-depth-chart" xr:uid="{9345CFFE-8DBC-43A3-B4F4-EC4617D3758C}"/>
    <hyperlink ref="Q57" r:id="rId199" display="https://fantasydata.com/nfl/new-york-jets-depth-chart" xr:uid="{7FEBE42D-D634-4508-AD07-E644FC7F6969}"/>
    <hyperlink ref="Q56" r:id="rId200" display="https://fantasydata.com/nfl/cincinnati-bengals-depth-chart" xr:uid="{8FC95298-632C-406F-8AE8-C37DDFE30A39}"/>
    <hyperlink ref="Q55" r:id="rId201" display="https://fantasydata.com/nfl/kansas-city-chiefs-depth-chart" xr:uid="{83AA81F1-C926-44A1-A17B-81D7AABE4786}"/>
    <hyperlink ref="Q54" r:id="rId202" display="https://fantasydata.com/nfl/new-york-giants-depth-chart" xr:uid="{779D8C2B-B270-4075-AB02-EB89547AF763}"/>
    <hyperlink ref="Q53" r:id="rId203" display="https://fantasydata.com/nfl/indianapolis-colts-depth-chart" xr:uid="{C13E1E98-8255-4B93-84C8-BEBD1E9AEC98}"/>
    <hyperlink ref="Q52" r:id="rId204" display="https://fantasydata.com/nfl/los-angeles-chargers-depth-chart" xr:uid="{7AA8029B-D1DD-47AE-80AC-14865EC764BD}"/>
    <hyperlink ref="Q51" r:id="rId205" display="https://fantasydata.com/nfl/seattle-seahawks-depth-chart" xr:uid="{297DD20A-D80D-4838-B04B-2C22567A9B23}"/>
    <hyperlink ref="Q50" r:id="rId206" display="https://fantasydata.com/nfl/arizona-cardinals-depth-chart" xr:uid="{E1E577AD-7CB9-4426-A93D-E921AFB44EFD}"/>
    <hyperlink ref="Q49" r:id="rId207" display="https://fantasydata.com/nfl/buffalo-bills-depth-chart" xr:uid="{AF890656-EEED-4A6E-8323-7C229BA01667}"/>
    <hyperlink ref="Q48" r:id="rId208" display="https://fantasydata.com/nfl/minnesota-vikings-depth-chart" xr:uid="{2B8D0747-85EE-4AE7-8C55-89945FA97FA7}"/>
    <hyperlink ref="Q47" r:id="rId209" display="https://fantasydata.com/nfl/cincinnati-bengals-depth-chart" xr:uid="{1466E492-2EF7-49C3-B458-7C933FA13C10}"/>
    <hyperlink ref="Q46" r:id="rId210" display="https://fantasydata.com/nfl/buffalo-bills-depth-chart" xr:uid="{1032AA97-698F-48C4-87C3-2339F73A4604}"/>
    <hyperlink ref="Q45" r:id="rId211" display="https://fantasydata.com/nfl/san-francisco-49ers-depth-chart" xr:uid="{E58813CE-4B40-4B69-B35B-9B2B779D97CF}"/>
    <hyperlink ref="Q44" r:id="rId212" display="https://fantasydata.com/nfl/tampa-bay-buccaneers-depth-chart" xr:uid="{02B1F200-7713-48A0-A96B-A3ACCB00A769}"/>
    <hyperlink ref="Q43" r:id="rId213" display="https://fantasydata.com/nfl/detroit-lions-depth-chart" xr:uid="{A266574B-2173-4693-9438-5A33FD5B6986}"/>
    <hyperlink ref="Q42" r:id="rId214" display="https://fantasydata.com/nfl/arizona-cardinals-depth-chart" xr:uid="{5247C625-7161-4DB0-8EFA-8E4C424E8145}"/>
    <hyperlink ref="Q41" r:id="rId215" display="https://fantasydata.com/nfl/pittsburgh-steelers-depth-chart" xr:uid="{C6C9840B-6100-48B4-AA0F-C5107AE2DEB1}"/>
    <hyperlink ref="Q40" r:id="rId216" display="https://fantasydata.com/nfl/minnesota-vikings-depth-chart" xr:uid="{1AE84A95-F75F-47E0-A2E8-672BF019F832}"/>
    <hyperlink ref="Q39" r:id="rId217" display="https://fantasydata.com/nfl/cleveland-browns-depth-chart" xr:uid="{C5861777-EC40-47A1-9796-358919C71927}"/>
    <hyperlink ref="Q38" r:id="rId218" display="https://fantasydata.com/nfl/buffalo-bills-depth-chart" xr:uid="{CA57DDC9-BFA4-4FB9-B74B-25B242CDC550}"/>
    <hyperlink ref="Q37" r:id="rId219" display="https://fantasydata.com/nfl/los-angeles-rams-depth-chart" xr:uid="{FC12AE64-9CC8-4CB2-8EB4-28ACCE0EBA9E}"/>
    <hyperlink ref="Q36" r:id="rId220" display="https://fantasydata.com/nfl/dallas-cowboys-depth-chart" xr:uid="{44BE7D56-1898-4E88-B644-20B5F7EDE7D9}"/>
    <hyperlink ref="Q35" r:id="rId221" display="https://fantasydata.com/nfl/new-york-giants-depth-chart" xr:uid="{4E2EFEAC-E3B1-42BE-82B6-5C4BA36E5438}"/>
    <hyperlink ref="Q34" r:id="rId222" display="https://fantasydata.com/nfl/jacksonville-jaguars-depth-chart" xr:uid="{71C96D36-B1B2-488C-8890-DA4C8C228A8A}"/>
    <hyperlink ref="Q33" r:id="rId223" display="https://fantasydata.com/nfl/dallas-cowboys-depth-chart" xr:uid="{BBE83B45-577B-4B0A-9A3E-D7B02E212D20}"/>
    <hyperlink ref="Q32" r:id="rId224" display="https://fantasydata.com/nfl/minnesota-vikings-depth-chart" xr:uid="{7F1EC219-5FE8-40ED-BE03-5E02E53C7336}"/>
    <hyperlink ref="Q31" r:id="rId225" display="https://fantasydata.com/nfl/new-england-patriots-depth-chart" xr:uid="{A06AEC26-46DD-44E5-BA3D-C163237D6728}"/>
    <hyperlink ref="Q30" r:id="rId226" display="https://fantasydata.com/nfl/tennessee-titans-depth-chart" xr:uid="{78827EF7-6090-4160-93E6-520F02451E13}"/>
    <hyperlink ref="Q29" r:id="rId227" display="https://fantasydata.com/nfl/pittsburgh-steelers-depth-chart" xr:uid="{BC477DED-D874-4C82-8263-E7150456E1FF}"/>
    <hyperlink ref="Q28" r:id="rId228" display="https://fantasydata.com/nfl/atlanta-falcons-depth-chart" xr:uid="{6C453EE7-6FD5-41EB-8A39-9387DF9583BA}"/>
    <hyperlink ref="Q27" r:id="rId229" display="https://fantasydata.com/nfl/pittsburgh-steelers-depth-chart" xr:uid="{A6AAD220-CFCA-49E1-8234-0AFEEC191D91}"/>
    <hyperlink ref="Q26" r:id="rId230" display="https://fantasydata.com/nfl/tampa-bay-buccaneers-depth-chart" xr:uid="{D825F9BE-FCDB-47CF-BB25-78DB43E9020B}"/>
    <hyperlink ref="Q25" r:id="rId231" display="https://fantasydata.com/nfl/green-bay-packers-depth-chart" xr:uid="{1D5BE6C3-91F8-4E47-B9C0-B31F1AC85BB9}"/>
    <hyperlink ref="Q24" r:id="rId232" display="https://fantasydata.com/nfl/minnesota-vikings-depth-chart" xr:uid="{5C6118C7-CEED-426B-BB65-505E4AEF9CC6}"/>
    <hyperlink ref="Q23" r:id="rId233" display="https://fantasydata.com/nfl/indianapolis-colts-depth-chart" xr:uid="{27EE4926-BBF8-4DFC-BEF5-F67D4ADB8B88}"/>
    <hyperlink ref="Q22" r:id="rId234" display="https://fantasydata.com/nfl/washington-football-team-depth-chart" xr:uid="{525A2843-4ED5-4AB0-A358-B2759C20104E}"/>
    <hyperlink ref="Q21" r:id="rId235" display="https://fantasydata.com/nfl/detroit-lions-depth-chart" xr:uid="{246BF03A-0DCA-4DCB-892D-5383A6AC86D0}"/>
    <hyperlink ref="Q20" r:id="rId236" display="https://fantasydata.com/nfl/seattle-seahawks-depth-chart" xr:uid="{1FA7840B-54CE-4D2A-817C-4D337E4FF0FB}"/>
    <hyperlink ref="Q19" r:id="rId237" display="https://fantasydata.com/nfl/carolina-panthers-depth-chart" xr:uid="{7DF0EAEE-CEC3-4BC7-9A65-23FFE8D52E81}"/>
    <hyperlink ref="Q18" r:id="rId238" display="https://fantasydata.com/nfl/los-angeles-chargers-depth-chart" xr:uid="{C4515820-9476-4165-8CD9-E1C49DD446C1}"/>
    <hyperlink ref="Q17" r:id="rId239" display="https://fantasydata.com/nfl/los-angeles-chargers-depth-chart" xr:uid="{7562C2B9-8C0B-491D-8CC8-AB4EF3075B02}"/>
    <hyperlink ref="Q16" r:id="rId240" display="https://fantasydata.com/nfl/las-vegas-raiders-depth-chart" xr:uid="{399CFC8E-F9DF-4B8D-B775-30C0D74C2E08}"/>
    <hyperlink ref="Q15" r:id="rId241" display="https://fantasydata.com/nfl/houston-texans-depth-chart" xr:uid="{D11F359A-503A-40D9-80ED-AAE001825909}"/>
    <hyperlink ref="Q14" r:id="rId242" display="https://fantasydata.com/nfl/dallas-cowboys-depth-chart" xr:uid="{A668E0B9-6264-416E-B14C-6EB78B51945D}"/>
    <hyperlink ref="Q13" r:id="rId243" display="https://fantasydata.com/nfl/baltimore-ravens-depth-chart" xr:uid="{04F1430D-A0B7-41D3-A2D4-7C27F8818CA6}"/>
    <hyperlink ref="Q12" r:id="rId244" display="https://fantasydata.com/nfl/kansas-city-chiefs-depth-chart" xr:uid="{F9540A0D-1B19-4256-859F-538E1258ED14}"/>
    <hyperlink ref="Q11" r:id="rId245" display="https://fantasydata.com/nfl/atlanta-falcons-depth-chart" xr:uid="{08DA9A47-8D00-41E0-B00C-6FBA4F3E63EF}"/>
    <hyperlink ref="Q10" r:id="rId246" display="https://fantasydata.com/nfl/arizona-cardinals-depth-chart" xr:uid="{70278E06-CA15-4322-83C0-810E5CE7D0E4}"/>
    <hyperlink ref="Q9" r:id="rId247" display="https://fantasydata.com/nfl/tampa-bay-buccaneers-depth-chart" xr:uid="{ABB18623-CCAA-475B-B2A4-D7977DFE089E}"/>
    <hyperlink ref="Q8" r:id="rId248" display="https://fantasydata.com/nfl/carolina-panthers-depth-chart" xr:uid="{C42D81AD-BC3E-45F8-BEE5-EA3C8851BB9C}"/>
    <hyperlink ref="Q7" r:id="rId249" display="https://fantasydata.com/nfl/denver-broncos-depth-chart" xr:uid="{9D037576-E5FF-48C2-B6AE-DF821E64EE30}"/>
    <hyperlink ref="Q6" r:id="rId250" display="https://fantasydata.com/nfl/washington-football-team-depth-chart" xr:uid="{3B37DA7C-73DF-4997-B6F3-0D6F8F1970DF}"/>
    <hyperlink ref="Q5" r:id="rId251" display="https://fantasydata.com/nfl/seattle-seahawks-depth-chart" xr:uid="{9EBF3B1C-4F1D-49A6-91CC-9B8860BC4408}"/>
    <hyperlink ref="Q4" r:id="rId252" display="https://fantasydata.com/nfl/los-angeles-rams-depth-chart" xr:uid="{A06FC7C6-4A49-4091-B5D9-936229E1E2CC}"/>
    <hyperlink ref="Q3" r:id="rId253" display="https://fantasydata.com/nfl/green-bay-packers-depth-chart" xr:uid="{53A42083-EAA4-4BB4-ADB1-ED21C563126E}"/>
    <hyperlink ref="Q2" r:id="rId254" display="https://fantasydata.com/nfl/tennessee-titans-depth-chart" xr:uid="{B567885A-B9FD-466C-9D8B-E128EDF2E348}"/>
    <hyperlink ref="P255" r:id="rId255" display="https://fantasydata.com/nfl/benny-snell-jr-fantasy/20950" xr:uid="{6083F6A6-4528-495A-978D-E246B1CD09E1}"/>
    <hyperlink ref="P254" r:id="rId256" display="https://fantasydata.com/nfl/deandre-carter-fantasy/17218" xr:uid="{E47691E7-59B7-433A-A68B-0F9C28D8BC4B}"/>
    <hyperlink ref="P253" r:id="rId257" display="https://fantasydata.com/nfl/reggie-gilliam-fantasy/22206" xr:uid="{7B7F34F1-354F-4B1B-9900-DA6111072FDD}"/>
    <hyperlink ref="P252" r:id="rId258" display="https://fantasydata.com/nfl/jj-taylor-fantasy/21837" xr:uid="{1492E36B-5C14-410C-B393-675114518B31}"/>
    <hyperlink ref="P251" r:id="rId259" display="https://fantasydata.com/nfl/donovan-peoples-jones-fantasy/21754" xr:uid="{C5CBAF8F-EBA4-49D7-8401-8A4B97A4A6DA}"/>
    <hyperlink ref="P250" r:id="rId260" display="https://fantasydata.com/nfl/elijhaa-penny-fantasy/18617" xr:uid="{963811F9-D19D-4869-9390-ACE8E7CDB21C}"/>
    <hyperlink ref="P249" r:id="rId261" display="https://fantasydata.com/nfl/cj-board-fantasy/19200" xr:uid="{D96928BD-62FD-4DD1-9246-DE966EC96C55}"/>
    <hyperlink ref="P248" r:id="rId262" display="https://fantasydata.com/nfl/tony-jones-jr-fantasy/21774" xr:uid="{02524EE1-4D71-4E95-9467-541B4F943EB3}"/>
    <hyperlink ref="P247" r:id="rId263" display="https://fantasydata.com/nfl/carlos-hyde-fantasy/16668" xr:uid="{F09BB3F1-C40F-4A76-9D88-CDCC50444402}"/>
    <hyperlink ref="P246" r:id="rId264" display="https://fantasydata.com/nfl/larry-rountree-iii-fantasy/21777" xr:uid="{4EF4586E-6E41-4D5E-8447-7D20FB734C9C}"/>
    <hyperlink ref="P245" r:id="rId265" display="https://fantasydata.com/nfl/trey-sermon-fantasy/21801" xr:uid="{90B48A7B-A4B0-490E-854B-8CB566A83044}"/>
    <hyperlink ref="P244" r:id="rId266" display="https://fantasydata.com/nfl/kylin-hill-fantasy/21840" xr:uid="{27A1F6D7-21F7-49AF-8CDE-4555B25EB874}"/>
    <hyperlink ref="P243" r:id="rId267" display="https://fantasydata.com/nfl/equanimeous-st-brown-fantasy/20398" xr:uid="{A349CFD5-D1F8-40D3-9812-AEBAFB5B3312}"/>
    <hyperlink ref="P242" r:id="rId268" display="https://fantasydata.com/nfl/cole-kmet-fantasy/21772" xr:uid="{E1DFAB22-190F-4A73-ABB6-A31812C7B9FD}"/>
    <hyperlink ref="P241" r:id="rId269" display="https://fantasydata.com/nfl/chuba-hubbard-fantasy/21691" xr:uid="{BE43CA01-C276-4973-8251-99EBB824D331}"/>
    <hyperlink ref="P240" r:id="rId270" display="https://fantasydata.com/nfl/isaiah-mckenzie-fantasy/19043" xr:uid="{B700DECA-05F3-4B1D-93E1-EAC4C72C4314}"/>
    <hyperlink ref="P239" r:id="rId271" display="https://fantasydata.com/nfl/preston-williams-fantasy/20988" xr:uid="{0AE9CF94-A874-4EDA-B069-941EC8E181C2}"/>
    <hyperlink ref="P238" r:id="rId272" display="https://fantasydata.com/nfl/ty-montgomery-fantasy/16855" xr:uid="{05D9318A-93EB-4392-A2CE-4CBE51B70E67}"/>
    <hyperlink ref="P237" r:id="rId273" display="https://fantasydata.com/nfl/gerald-everett-fantasy/18935" xr:uid="{92624D17-6528-4276-9DCF-F5CF0B82520D}"/>
    <hyperlink ref="P236" r:id="rId274" display="https://fantasydata.com/nfl/tyler-johnson-fantasy/21675" xr:uid="{32D679D1-46F6-4716-B2ED-BB5A40A22933}"/>
    <hyperlink ref="P235" r:id="rId275" display="https://fantasydata.com/nfl/kj-hamler-fantasy/21759" xr:uid="{13961B20-A5BC-4428-B86A-63B926E04E93}"/>
    <hyperlink ref="P234" r:id="rId276" display="https://fantasydata.com/nfl/brandon-aiyuk-fantasy/21747" xr:uid="{F9903E0A-F648-479C-88E6-3F9370F5EBAF}"/>
    <hyperlink ref="P233" r:id="rId277" display="https://fantasydata.com/nfl/luke-farrell-fantasy/21795" xr:uid="{C79C902E-01E7-4C95-9E52-1B26BB30B421}"/>
    <hyperlink ref="P232" r:id="rId278" display="https://fantasydata.com/nfl/hayden-hurst-fantasy/19843" xr:uid="{F7FD5EBE-9180-4984-A54B-726DDF40B41A}"/>
    <hyperlink ref="P231" r:id="rId279" display="https://fantasydata.com/nfl/nick-westbrook-ikhine-fantasy/21734" xr:uid="{A68B1114-2DF1-4E5D-90AF-9D04500E5712}"/>
    <hyperlink ref="P230" r:id="rId280" display="https://fantasydata.com/nfl/zach-ertz-fantasy/14856" xr:uid="{D2F21844-6C70-4004-B580-6DA120770DC2}"/>
    <hyperlink ref="P229" r:id="rId281" display="https://fantasydata.com/nfl/marlon-mack-fantasy/18998" xr:uid="{ACECE6DD-6537-4F14-9088-1AB431ABFEDF}"/>
    <hyperlink ref="P228" r:id="rId282" display="https://fantasydata.com/nfl/laviska-shenault-jr-fantasy/21697" xr:uid="{B102EB46-1F42-403E-9ED3-7C31BE41CDA9}"/>
    <hyperlink ref="P227" r:id="rId283" display="https://fantasydata.com/nfl/ian-thomas-fantasy/19910" xr:uid="{659A52E3-16EA-4107-86B7-E94D35EB1678}"/>
    <hyperlink ref="P226" r:id="rId284" display="https://fantasydata.com/nfl/eric-saubert-fantasy/19035" xr:uid="{09E0702E-0F66-4DF8-949F-5C5F45F60ED6}"/>
    <hyperlink ref="P225" r:id="rId285" display="https://fantasydata.com/nfl/salvon-ahmed-fantasy/21843" xr:uid="{3B8E8978-47BB-4795-8D71-F118B07B136A}"/>
    <hyperlink ref="P224" r:id="rId286" display="https://fantasydata.com/nfl/cameron-brate-fantasy/16593" xr:uid="{A444CEAD-FF5E-4A48-B3DB-C055AFA26CD4}"/>
    <hyperlink ref="P223" r:id="rId287" display="https://fantasydata.com/nfl/taja%C3%A9-sharpe-fantasy/18058" xr:uid="{754DE4C8-5DC1-4C50-AB3E-5198BC248BE0}"/>
    <hyperlink ref="P222" r:id="rId288" display="https://fantasydata.com/nfl/christian-blake-fantasy/20224" xr:uid="{63DBC1BA-E5D0-4C2C-879F-1A518434A2A9}"/>
    <hyperlink ref="P221" r:id="rId289" display="https://fantasydata.com/nfl/tyler-higbee-fantasy/18032" xr:uid="{A3CE8B9A-9D73-4680-BB01-D1A7E97419B8}"/>
    <hyperlink ref="P220" r:id="rId290" display="https://fantasydata.com/nfl/tyler-kroft-fantasy/16846" xr:uid="{473D78F1-38B7-4EAD-A065-D802EDCDFE9A}"/>
    <hyperlink ref="P219" r:id="rId291" display="https://fantasydata.com/nfl/cethan-carter-fantasy/19219" xr:uid="{AD50049E-0D47-4C93-9021-00EC1CEEC232}"/>
    <hyperlink ref="P218" r:id="rId292" display="https://fantasydata.com/nfl/trent-sherfield-fantasy/20081" xr:uid="{444A0A27-6FF8-4CA0-9DBD-D74E8925E10C}"/>
    <hyperlink ref="P217" r:id="rId293" display="https://fantasydata.com/nfl/josh-oliver-fantasy/20899" xr:uid="{17611585-A43C-4B87-A0A5-26656A07D7B1}"/>
    <hyperlink ref="P216" r:id="rId294" display="https://fantasydata.com/nfl/lee-smith-fantasy/12777" xr:uid="{10E75619-DC2A-45AC-9EB3-4F6E3310B522}"/>
    <hyperlink ref="P215" r:id="rId295" display="https://fantasydata.com/nfl/jarvis-landry-fantasy/16020" xr:uid="{230DDAAB-2CDE-40EB-B39F-5A7258449D27}"/>
    <hyperlink ref="P214" r:id="rId296" display="https://fantasydata.com/nfl/danny-amendola-fantasy/9906" xr:uid="{BA29F31E-C013-41E9-9CA2-ADD22384A400}"/>
    <hyperlink ref="P213" r:id="rId297" display="https://fantasydata.com/nfl/deonte-harris-fantasy/21163" xr:uid="{01621AE4-D315-4432-9127-4A0FA931B47E}"/>
    <hyperlink ref="P212" r:id="rId298" display="https://fantasydata.com/nfl/ashton-dulin-fantasy/21349" xr:uid="{71E91527-32DF-4119-9BC7-B0746CBEF575}"/>
    <hyperlink ref="P211" r:id="rId299" display="https://fantasydata.com/nfl/marquise-goodwin-fantasy/14865" xr:uid="{4A36CEA2-BD23-407A-AD33-B9B2C2DB9A3C}"/>
    <hyperlink ref="P210" r:id="rId300" display="https://fantasydata.com/nfl/jody-fortson-fantasy/21383" xr:uid="{5A4B0AA2-638B-4FFD-9506-463707519195}"/>
    <hyperlink ref="P209" r:id="rId301" display="https://fantasydata.com/nfl/devontae-booker-fantasy/17970" xr:uid="{CD30E6E5-0B0F-4B38-8C8E-9EE31CE9E0D8}"/>
    <hyperlink ref="P208" r:id="rId302" display="https://fantasydata.com/nfl/malcolm-brown-fantasy/17053" xr:uid="{0FD6FBD9-AE4E-43CB-98C9-C905BAEFBE4A}"/>
    <hyperlink ref="P207" r:id="rId303" display="https://fantasydata.com/nfl/chris-conley-fantasy/16837" xr:uid="{55F1FE10-18DE-4ECE-9709-2CE11B460927}"/>
    <hyperlink ref="P206" r:id="rId304" display="https://fantasydata.com/nfl/cj-uzomah-fantasy/16917" xr:uid="{4F640018-8BE7-48D9-93ED-0E4CB920A506}"/>
    <hyperlink ref="P205" r:id="rId305" display="https://fantasydata.com/nfl/damien-williams-fantasy/16031" xr:uid="{BA519C7D-E3FC-4524-83E0-9CD28D2B48CB}"/>
    <hyperlink ref="P204" r:id="rId306" display="https://fantasydata.com/nfl/jerick-mckinnon-fantasy/16510" xr:uid="{2A31CC8C-688F-4D76-8F20-18BA61627D2E}"/>
    <hyperlink ref="P203" r:id="rId307" display="https://fantasydata.com/nfl/chris-evans-fantasy/22647" xr:uid="{AFDBB171-146E-4135-B56A-62B3065BBF30}"/>
    <hyperlink ref="P202" r:id="rId308" display="https://fantasydata.com/nfl/tommy-hudson-fantasy/22418" xr:uid="{B78CE869-8E67-4F3B-B4E2-D4600A03C1F7}"/>
    <hyperlink ref="P201" r:id="rId309" display="https://fantasydata.com/nfl/willie-snead-iv-fantasy/16141" xr:uid="{9010F520-21D2-4B33-BA2F-7F40F871556D}"/>
    <hyperlink ref="P200" r:id="rId310" display="https://fantasydata.com/nfl/van-jefferson-fantasy/21739" xr:uid="{6C40D3B3-144B-4737-B5B0-A9AB29EF7B33}"/>
    <hyperlink ref="P199" r:id="rId311" display="https://fantasydata.com/nfl/tevin-coleman-fantasy/16834" xr:uid="{09140841-A7A5-4AD2-A105-C572FEE72347}"/>
    <hyperlink ref="P198" r:id="rId312" display="https://fantasydata.com/nfl/jalen-reagor-fantasy/21686" xr:uid="{2F50BBEB-645B-4700-A8A5-187C826028E1}"/>
    <hyperlink ref="P197" r:id="rId313" display="https://fantasydata.com/nfl/kendall-hinton-fantasy/22213" xr:uid="{CA924112-EDE4-45D0-8D54-47BFC613ABF2}"/>
    <hyperlink ref="P196" r:id="rId314" display="https://fantasydata.com/nfl/andre-roberts-fantasy/11565" xr:uid="{7A1F2BC8-9181-4EEC-A4C5-B2D1B46852CF}"/>
    <hyperlink ref="P195" r:id="rId315" display="https://fantasydata.com/nfl/alex-collins-fantasy/18088" xr:uid="{B5B96D05-F4D6-4F72-80FB-BE5DC0955A0D}"/>
    <hyperlink ref="P194" r:id="rId316" display="https://fantasydata.com/nfl/chris-hogan-fantasy/14828" xr:uid="{C6E35BD7-D784-44B4-BF70-AD1553020474}"/>
    <hyperlink ref="P193" r:id="rId317" display="https://fantasydata.com/nfl/james-conner-fantasy/18983" xr:uid="{B81B61F4-A922-44DF-BD9E-807B7FB6198F}"/>
    <hyperlink ref="P192" r:id="rId318" display="https://fantasydata.com/nfl/clyde-edwards-helaire-fantasy/21769" xr:uid="{164AF55B-90B5-43AF-AE19-145573ADE9FE}"/>
    <hyperlink ref="P191" r:id="rId319" display="https://fantasydata.com/nfl/antonio-brown-fantasy/11056" xr:uid="{1BF0FCCB-D5EB-4116-9104-E000B4CDED47}"/>
    <hyperlink ref="P190" r:id="rId320" display="https://fantasydata.com/nfl/jordan-akins-fantasy/19903" xr:uid="{2E444725-DDE0-4385-92AD-4136C9A88236}"/>
    <hyperlink ref="P189" r:id="rId321" display="https://fantasydata.com/nfl/marquez-callaway-fantasy/21750" xr:uid="{3134A628-03D2-4E09-A0D6-EDB4BA94BE09}"/>
    <hyperlink ref="P188" r:id="rId322" display="https://fantasydata.com/nfl/corey-davis-fantasy/18879" xr:uid="{00B54518-145E-4434-A1EB-B78FD185B621}"/>
    <hyperlink ref="P187" r:id="rId323" display="https://fantasydata.com/nfl/mo-alie-cox-fantasy/18900" xr:uid="{49C09DE3-FD62-442C-A9AF-696B8B7257D4}"/>
    <hyperlink ref="P186" r:id="rId324" display="https://fantasydata.com/nfl/stephen-anderson-fantasy/18262" xr:uid="{047BF3C9-5323-4B8A-B669-178BFEA680CC}"/>
    <hyperlink ref="P185" r:id="rId325" display="https://fantasydata.com/nfl/dj-chark-jr-fantasy/19816" xr:uid="{83CFAB58-B1F5-460F-BC9C-56B7C9EB68C3}"/>
    <hyperlink ref="P184" r:id="rId326" display="https://fantasydata.com/nfl/devonta-freeman-fantasy/16524" xr:uid="{CD78E9CA-5F6F-43EB-A690-B5F0524311BA}"/>
    <hyperlink ref="P183" r:id="rId327" display="https://fantasydata.com/nfl/ryan-griffin-fantasy/14985" xr:uid="{C9C4EC64-03B0-45D8-B9E8-748B8A0A79EC}"/>
    <hyperlink ref="P182" r:id="rId328" display="https://fantasydata.com/nfl/geoff-swaim-fantasy/17005" xr:uid="{AD76B2DC-AC66-44ED-A028-A64CAF7EB944}"/>
    <hyperlink ref="P181" r:id="rId329" display="https://fantasydata.com/nfl/blake-bell-fantasy/16878" xr:uid="{7895F2FB-DB88-41BA-A5F8-FD75F57887B3}"/>
    <hyperlink ref="P180" r:id="rId330" display="https://fantasydata.com/nfl/oj-howard-fantasy/18901" xr:uid="{EC3204E3-668C-47F2-B15B-C903A82AF280}"/>
    <hyperlink ref="P179" r:id="rId331" display="https://fantasydata.com/nfl/nyheim-hines-fantasy/19912" xr:uid="{EBCE94F0-5296-49F1-A2FD-E327C0AF7341}"/>
    <hyperlink ref="P178" r:id="rId332" display="https://fantasydata.com/nfl/peyton-barber-fantasy/18375" xr:uid="{3461916E-F100-4321-887F-98A7C7DAE98C}"/>
    <hyperlink ref="P177" r:id="rId333" display="https://fantasydata.com/nfl/derek-carrier-fantasy/15640" xr:uid="{605018A3-9BD0-4AEB-8C84-5D1DC62799C5}"/>
    <hyperlink ref="P176" r:id="rId334" display="https://fantasydata.com/nfl/juwan-johnson-fantasy/21738" xr:uid="{E004F01F-B19C-4121-BB65-6213138AD0CD}"/>
    <hyperlink ref="P175" r:id="rId335" display="https://fantasydata.com/nfl/travis-homer-fantasy/20810" xr:uid="{1F996470-3E6B-4A98-BEFB-9A4E6CDAA2C5}"/>
    <hyperlink ref="P174" r:id="rId336" display="https://fantasydata.com/nfl/trinity-benson-fantasy/21368" xr:uid="{DB45329E-78FC-428D-8667-23DD827CD846}"/>
    <hyperlink ref="P173" r:id="rId337" display="https://fantasydata.com/nfl/james-oshaughnessy-fantasy/16933" xr:uid="{91399A1C-F336-46E9-829B-D6F9916EAA71}"/>
    <hyperlink ref="P172" r:id="rId338" display="https://fantasydata.com/nfl/tyler-conklin-fantasy/19988" xr:uid="{9CBB2B70-C4E3-45DF-B3AA-FA73E05CCD5F}"/>
    <hyperlink ref="P171" r:id="rId339" display="https://fantasydata.com/nfl/devonta-smith-fantasy/21687" xr:uid="{9A1F34C7-6269-4D26-9786-9F586A5CBD04}"/>
    <hyperlink ref="P170" r:id="rId340" display="https://fantasydata.com/nfl/giovani-bernard-fantasy/14916" xr:uid="{DBBA836B-E331-4A09-A750-DA5FEF0EBC1D}"/>
    <hyperlink ref="P169" r:id="rId341" display="https://fantasydata.com/nfl/aj-dillon-fantasy/21802" xr:uid="{E80A6F3E-2259-4995-8989-C4D977BA2A8B}"/>
    <hyperlink ref="P168" r:id="rId342" display="https://fantasydata.com/nfl/liljordan-humphrey-fantasy/20816" xr:uid="{EB901701-6E07-459C-BDAC-8E8706ABEA3C}"/>
    <hyperlink ref="P167" r:id="rId343" display="https://fantasydata.com/nfl/kalif-raymond-fantasy/18422" xr:uid="{72B277C1-D08C-4000-8F47-CFD8F23F2B34}"/>
    <hyperlink ref="P166" r:id="rId344" display="https://fantasydata.com/nfl/dalton-schultz-fantasy/19920" xr:uid="{7FFA489D-052A-41CA-BA52-3750CE95BF00}"/>
    <hyperlink ref="P165" r:id="rId345" display="https://fantasydata.com/nfl/david-njoku-fantasy/18876" xr:uid="{A6FC6721-9029-47E2-A6F8-2039AE73E094}"/>
    <hyperlink ref="P164" r:id="rId346" display="https://fantasydata.com/nfl/alexander-mattison-fantasy/20868" xr:uid="{D1E18C8C-A06C-47EE-BD87-D2BB7CA1801B}"/>
    <hyperlink ref="P163" r:id="rId347" display="https://fantasydata.com/nfl/justin-jackson-fantasy/20064" xr:uid="{C7448945-10DD-4BA4-956F-E9C6D6C84199}"/>
    <hyperlink ref="P162" r:id="rId348" display="https://fantasydata.com/nfl/joshua-palmer-fantasy/22613" xr:uid="{CA41AF5D-4076-45EB-879D-DAC8A0E20681}"/>
    <hyperlink ref="P161" r:id="rId349" display="https://fantasydata.com/nfl/olamide-zaccheaus-fantasy/21142" xr:uid="{37ED6D30-86A9-4A53-8067-46689B28B720}"/>
    <hyperlink ref="P160" r:id="rId350" display="https://fantasydata.com/nfl/chester-rogers-fantasy/18361" xr:uid="{4740DD4E-59AF-4CA0-A11A-139E21D41E9B}"/>
    <hyperlink ref="P159" r:id="rId351" display="https://fantasydata.com/nfl/jalen-guyton-fantasy/21448" xr:uid="{ECB7A419-9F96-4EBD-8BEB-03B2B8F687DC}"/>
    <hyperlink ref="P158" r:id="rId352" display="https://fantasydata.com/nfl/nico-collins-fantasy/21756" xr:uid="{9C582440-C699-4061-9B74-92D7F3673F8E}"/>
    <hyperlink ref="P157" r:id="rId353" display="https://fantasydata.com/nfl/dallas-goedert-fantasy/19863" xr:uid="{C82E1014-FA2A-45F4-8F13-D28B90F8C110}"/>
    <hyperlink ref="P156" r:id="rId354" display="https://fantasydata.com/nfl/kaden-smith-fantasy/20946" xr:uid="{0996327B-6449-4D93-98B0-FCC27B6D1280}"/>
    <hyperlink ref="P155" r:id="rId355" display="https://fantasydata.com/nfl/cedrick-wilson-fantasy/20013" xr:uid="{75358899-2B3A-45B8-94CB-C14558987357}"/>
    <hyperlink ref="P154" r:id="rId356" display="https://fantasydata.com/nfl/kyle-rudolph-fantasy/13275" xr:uid="{DC4AECF8-220E-4840-875D-EADACCD11E2E}"/>
    <hyperlink ref="P153" r:id="rId357" display="https://fantasydata.com/nfl/jeff-smith-fantasy/21078" xr:uid="{98AA5D95-E84E-42CA-9C44-1D18D4978381}"/>
    <hyperlink ref="P152" r:id="rId358" display="https://fantasydata.com/nfl/kendrick-bourne-fantasy/19318" xr:uid="{DACCA6F7-0E69-4F2C-AF63-51A8CDBB9231}"/>
    <hyperlink ref="P151" r:id="rId359" display="https://fantasydata.com/nfl/ronald-jones-ii-fantasy/19861" xr:uid="{0CD31FE9-A33B-4D11-BF98-B317B090DD9A}"/>
    <hyperlink ref="P150" r:id="rId360" display="https://fantasydata.com/nfl/sony-michel-fantasy/19828" xr:uid="{C5844869-61B4-4E77-8D74-5C8B9CBB1805}"/>
    <hyperlink ref="P149" r:id="rId361" display="https://fantasydata.com/nfl/terrace-marshall-jr-fantasy/22685" xr:uid="{2E90B6A9-5D30-4F6D-AE1C-0715B5A46FCC}"/>
    <hyperlink ref="P148" r:id="rId362" display="https://fantasydata.com/nfl/rashard-higgins-fantasy/18089" xr:uid="{91F1FE84-715F-4FD3-8E10-AAE32D106BB6}"/>
    <hyperlink ref="P147" r:id="rId363" display="https://fantasydata.com/nfl/amon-ra-st-brown-fantasy/22587" xr:uid="{7AE06087-3E7D-4CDA-8743-3E7BAF1BFE8F}"/>
    <hyperlink ref="P146" r:id="rId364" display="https://fantasydata.com/nfl/mark-ingram-ii-fantasy/13337" xr:uid="{CA0808B7-2D46-4674-98E8-6B999F340CC8}"/>
    <hyperlink ref="P145" r:id="rId365" display="https://fantasydata.com/nfl/ty-johnson-fantasy/20837" xr:uid="{8F6D2360-DD02-44D2-B9E8-2A040376F76B}"/>
    <hyperlink ref="P144" r:id="rId366" display="https://fantasydata.com/nfl/nelson-agholor-fantasy/16781" xr:uid="{D2CA8651-91C5-4BAF-9A0D-1B56F71D8EE2}"/>
    <hyperlink ref="P143" r:id="rId367" display="https://fantasydata.com/nfl/amari-cooper-fantasy/16765" xr:uid="{40AC27B2-2286-429B-BDB5-C898512967C3}"/>
    <hyperlink ref="P142" r:id="rId368" display="https://fantasydata.com/nfl/randall-cobb-fantasy/13227" xr:uid="{FD382814-489A-41CE-A917-46D8920B9FE2}"/>
    <hyperlink ref="P141" r:id="rId369" display="https://fantasydata.com/nfl/george-kittle-fantasy/19063" xr:uid="{917ED535-FF9A-4F55-9F81-C4E54AD6CE47}"/>
    <hyperlink ref="P140" r:id="rId370" display="https://fantasydata.com/nfl/jared-cook-fantasy/8534" xr:uid="{9FA6B8C9-F432-493D-96BB-69EF56A24DDA}"/>
    <hyperlink ref="P139" r:id="rId371" display="https://fantasydata.com/nfl/darrel-williams-fantasy/20500" xr:uid="{0E5B33BE-54EA-44DF-88DB-8659359C34C3}"/>
    <hyperlink ref="P138" r:id="rId372" display="https://fantasydata.com/nfl/tyreek-hill-fantasy/18082" xr:uid="{D55EFA59-BE2D-4CAA-BD9E-C096CB711D6D}"/>
    <hyperlink ref="P137" r:id="rId373" display="https://fantasydata.com/nfl/jeremy-mcnichols-fantasy/19065" xr:uid="{4A515276-48C3-4B52-8CF2-DAE0D760406E}"/>
    <hyperlink ref="P136" r:id="rId374" display="https://fantasydata.com/nfl/albert-wilson-fantasy/16308" xr:uid="{E63D64ED-C4B2-4CA8-9CC5-5440C8CFF50E}"/>
    <hyperlink ref="P135" r:id="rId375" display="https://fantasydata.com/nfl/devin-duvernay-fantasy/21721" xr:uid="{638B07A3-075D-4E1F-89F3-4D3B4513DBEC}"/>
    <hyperlink ref="P134" r:id="rId376" display="https://fantasydata.com/nfl/hunter-henry-fantasy/17975" xr:uid="{56B7403E-A903-4387-A40A-C1F2EAC43673}"/>
    <hyperlink ref="P133" r:id="rId377" display="https://fantasydata.com/nfl/kareem-hunt-fantasy/18944" xr:uid="{825F6D06-B6D0-42D8-9C76-28C933BDC60D}"/>
    <hyperlink ref="P132" r:id="rId378" display="https://fantasydata.com/nfl/jonathan-taylor-fantasy/21682" xr:uid="{11FCA39B-1199-4DBB-8B69-9CE328A9DE17}"/>
    <hyperlink ref="P131" r:id="rId379" display="https://fantasydata.com/nfl/albert-okwuegbunam-fantasy/21794" xr:uid="{3A06237F-5185-4F7D-9AF3-41BB06D2E585}"/>
    <hyperlink ref="P130" r:id="rId380" display="https://fantasydata.com/nfl/dyami-brown-fantasy/22686" xr:uid="{ECEFA923-8F70-49C4-A267-6AA16893FB5E}"/>
    <hyperlink ref="P129" r:id="rId381" display="https://fantasydata.com/nfl/jamaal-williams-fantasy/18995" xr:uid="{D74269EC-A981-4066-8ED8-0D43C97B2A66}"/>
    <hyperlink ref="P128" r:id="rId382" display="https://fantasydata.com/nfl/blake-jarwin-fantasy/19457" xr:uid="{EBD484C1-6535-4351-9354-9889952B2CCF}"/>
    <hyperlink ref="P127" r:id="rId383" display="https://fantasydata.com/nfl/david-johnson-fantasy/16847" xr:uid="{BB491A76-B804-428E-8115-341D82233CCB}"/>
    <hyperlink ref="P126" r:id="rId384" display="https://fantasydata.com/nfl/jonnu-smith-fantasy/18990" xr:uid="{858DFD34-46D5-42D7-8538-8A9781F1E00E}"/>
    <hyperlink ref="P125" r:id="rId385" display="https://fantasydata.com/nfl/robby-anderson-fantasy/18187" xr:uid="{CB1ED78D-5265-4BE9-AC7A-5E65CA222A41}"/>
    <hyperlink ref="P124" r:id="rId386" display="https://fantasydata.com/nfl/kenny-golladay-fantasy/18977" xr:uid="{491AD7C0-81AA-4492-AED5-972B4ED48415}"/>
    <hyperlink ref="P123" r:id="rId387" display="https://fantasydata.com/nfl/emmanuel-sanders-fantasy/11063" xr:uid="{38D9E24F-6592-429F-A110-44BB719F2BDB}"/>
    <hyperlink ref="P122" r:id="rId388" display="https://fantasydata.com/nfl/miles-sanders-fantasy/20933" xr:uid="{299220DD-A078-4F25-B670-A819E492BA29}"/>
    <hyperlink ref="P121" r:id="rId389" display="https://fantasydata.com/nfl/alvin-kamara-fantasy/18878" xr:uid="{85B76BFA-7086-49E3-BBF0-A97F68AED406}"/>
    <hyperlink ref="P120" r:id="rId390" display="https://fantasydata.com/nfl/bryan-edwards-fantasy/21736" xr:uid="{E86AFF3D-8BAA-4631-AC19-9CD076765476}"/>
    <hyperlink ref="P119" r:id="rId391" display="https://fantasydata.com/nfl/mike-gesicki-fantasy/19853" xr:uid="{BEEC0902-8368-49AB-863D-99D3CC52CC40}"/>
    <hyperlink ref="P118" r:id="rId392" display="https://fantasydata.com/nfl/kenneth-gainwell-fantasy/22562" xr:uid="{45E9BF97-6DAC-46FA-9A6D-29C94E17554D}"/>
    <hyperlink ref="P117" r:id="rId393" display="https://fantasydata.com/nfl/mycole-pruitt-fantasy/16903" xr:uid="{4BBA1637-D1D4-4EFA-BDCB-8047FA20171A}"/>
    <hyperlink ref="P116" r:id="rId394" display="https://fantasydata.com/nfl/aj-brown-fantasy/21042" xr:uid="{98B5FF50-75A8-4071-A030-A5CD3301EBD1}"/>
    <hyperlink ref="P115" r:id="rId395" display="https://fantasydata.com/nfl/elijah-mitchell-fantasy/22535" xr:uid="{8A45A4A7-8890-4A4D-89B3-7BC02B61C9A4}"/>
    <hyperlink ref="P114" r:id="rId396" display="https://fantasydata.com/nfl/pat-freiermuth-fantasy/22507" xr:uid="{026E6045-A854-4DA4-80EB-E8B940755EC2}"/>
    <hyperlink ref="P113" r:id="rId397" display="https://fantasydata.com/nfl/cole-beasley-fantasy/14141" xr:uid="{938CE56A-C2FC-4CE3-9423-96FDAC8E1774}"/>
    <hyperlink ref="P112" r:id="rId398" display="https://fantasydata.com/nfl/russell-gage-fantasy/20006" xr:uid="{6BD7D6BB-4CED-4373-90DD-1B0BB6E4EEC0}"/>
    <hyperlink ref="P111" r:id="rId399" display="https://fantasydata.com/nfl/jakobi-meyers-fantasy/20876" xr:uid="{517D99DF-CCA2-4685-BA31-3806D08D50D4}"/>
    <hyperlink ref="P110" r:id="rId400" display="https://fantasydata.com/nfl/joe-mixon-fantasy/18858" xr:uid="{786251B6-FBAB-4722-8EC6-8661E1002329}"/>
    <hyperlink ref="P109" r:id="rId401" display="https://fantasydata.com/nfl/sammy-watkins-fantasy/16003" xr:uid="{D0EFE6B4-6B19-4B00-B1F1-299AD3A171D7}"/>
    <hyperlink ref="P108" r:id="rId402" display="https://fantasydata.com/nfl/javonte-williams-fantasy/22558" xr:uid="{9855B076-E9B7-4041-9698-F0DA53C92771}"/>
    <hyperlink ref="P107" r:id="rId403" display="https://fantasydata.com/nfl/dan-arnold-fantasy/19659" xr:uid="{DB678468-2F19-4B53-B636-80CAD7026E9B}"/>
    <hyperlink ref="P106" r:id="rId404" display="https://fantasydata.com/nfl/myles-gaskin-fantasy/20768" xr:uid="{5DDF5BE6-575C-486D-90CC-EF2829C2A3CF}"/>
    <hyperlink ref="P105" r:id="rId405" display="https://fantasydata.com/nfl/elijah-moore-fantasy/22592" xr:uid="{F58F77D3-C7A8-43D3-8FF7-CB4AFF81BF21}"/>
    <hyperlink ref="P104" r:id="rId406" display="https://fantasydata.com/nfl/jaylen-waddle-fantasy/22598" xr:uid="{8E0FCEF1-8948-45D7-9FEF-9C7E816C3DEB}"/>
    <hyperlink ref="P103" r:id="rId407" display="https://fantasydata.com/nfl/harrison-bryant-fantasy/21783" xr:uid="{82F21F14-10AB-413F-997F-606F247BA65D}"/>
    <hyperlink ref="P102" r:id="rId408" display="https://fantasydata.com/nfl/melvin-gordon-iii-fantasy/16776" xr:uid="{6749A1F9-3834-4013-A126-8F10B4BC1A95}"/>
    <hyperlink ref="P101" r:id="rId409" display="https://fantasydata.com/nfl/saquon-barkley-fantasy/19766" xr:uid="{76DA33C4-57BE-4342-9C70-D80CBB4F9CCA}"/>
    <hyperlink ref="P100" r:id="rId410" display="https://fantasydata.com/nfl/ricky-seals-jones-fantasy/19410" xr:uid="{3AC3B897-EB5E-454C-AC5E-E08F788482A1}"/>
    <hyperlink ref="P99" r:id="rId411" display="https://fantasydata.com/nfl/austin-hooper-fantasy/17963" xr:uid="{DE9ED64F-5E66-4984-A0EF-FF589449A538}"/>
    <hyperlink ref="P98" r:id="rId412" display="https://fantasydata.com/nfl/devante-parker-fantasy/16775" xr:uid="{5BDFCD0E-B6A8-4FFE-9CC0-31805CBEA904}"/>
    <hyperlink ref="P97" r:id="rId413" display="https://fantasydata.com/nfl/antonio-gibson-fantasy/21861" xr:uid="{B74273BB-01A1-4031-A2F4-567A0F779AFE}"/>
    <hyperlink ref="P96" r:id="rId414" display="https://fantasydata.com/nfl/james-robinson-fantasy/21970" xr:uid="{D341D970-206C-471C-85F1-5F88CFD89018}"/>
    <hyperlink ref="P95" r:id="rId415" display="https://fantasydata.com/nfl/phillip-lindsay-fantasy/20128" xr:uid="{5A49A9C3-E030-44E9-9117-B6BEC7C0D56C}"/>
    <hyperlink ref="P94" r:id="rId416" display="https://fantasydata.com/nfl/logan-thomas-fantasy/16656" xr:uid="{DAA6867E-9E61-481F-BC12-FB76E8873E4A}"/>
    <hyperlink ref="P93" r:id="rId417" display="https://fantasydata.com/nfl/christian-kirk-fantasy/19815" xr:uid="{EA082A6D-CC8C-40B8-8DB2-B6D7B2A81FD3}"/>
    <hyperlink ref="P92" r:id="rId418" display="https://fantasydata.com/nfl/latavius-murray-fantasy/15071" xr:uid="{6F543588-B2F4-4F13-A074-0A6F8BB6E871}"/>
    <hyperlink ref="P91" r:id="rId419" display="https://fantasydata.com/nfl/chase-claypool-fantasy/21752" xr:uid="{0692D35A-04B9-4682-90A4-D8E19DE71961}"/>
    <hyperlink ref="P90" r:id="rId420" display="https://fantasydata.com/nfl/jauan-jennings-fantasy/21717" xr:uid="{C1AD5BC5-A7EF-47E5-86DA-9207746DF3BB}"/>
    <hyperlink ref="P89" r:id="rId421" display="https://fantasydata.com/nfl/dawson-knox-fantasy/20850" xr:uid="{61488E0C-1840-450E-8903-CC2C01DFA730}"/>
    <hyperlink ref="P88" r:id="rId422" display="https://fantasydata.com/nfl/jamycal-hasty-fantasy/21765" xr:uid="{34FD11BB-18B2-47F0-99BC-0DD611A46F9E}"/>
    <hyperlink ref="P87" r:id="rId423" display="https://fantasydata.com/nfl/allen-robinson-ii-fantasy/16263" xr:uid="{8D208C78-E2C3-43D0-88D1-57F151B9B950}"/>
    <hyperlink ref="P86" r:id="rId424" display="https://fantasydata.com/nfl/mecole-hardman-fantasy/20788" xr:uid="{5A0E1585-1B6D-4E0D-8202-B859B3E6FD74}"/>
    <hyperlink ref="P85" r:id="rId425" display="https://fantasydata.com/nfl/kenyan-drake-fantasy/18003" xr:uid="{E54458A8-B03F-454D-A114-25A45B7764C6}"/>
    <hyperlink ref="P84" r:id="rId426" display="https://fantasydata.com/nfl/mark-andrews-fantasy/19803" xr:uid="{EFB8D6BD-D175-43EE-B468-FBFCF6D12C37}"/>
    <hyperlink ref="P83" r:id="rId427" display="https://fantasydata.com/nfl/hunter-renfrow-fantasy/20924" xr:uid="{E60536CD-167B-4003-9D35-3DA7DB9CC0EB}"/>
    <hyperlink ref="P82" r:id="rId428" display="https://fantasydata.com/nfl/michael-carter-fantasy/22553" xr:uid="{3B29BE38-2970-4582-B07B-0D11FE353CA5}"/>
    <hyperlink ref="P81" r:id="rId429" display="https://fantasydata.com/nfl/david-montgomery-fantasy/20882" xr:uid="{8158EAAF-D340-4CDD-89F4-B4C01DD6D843}"/>
    <hyperlink ref="P80" r:id="rId430" display="https://fantasydata.com/nfl/dk-metcalf-fantasy/20875" xr:uid="{7A486417-EB8C-48FF-A930-D827F5226CF7}"/>
    <hyperlink ref="P79" r:id="rId431" display="https://fantasydata.com/nfl/tyson-williams-fantasy/22126" xr:uid="{E2CC73F3-0EEA-4D50-9C7D-7B02A51E9615}"/>
    <hyperlink ref="P78" r:id="rId432" display="https://fantasydata.com/nfl/adam-humphries-fantasy/17290" xr:uid="{F8B603E6-B4CB-4B9A-A483-0AE56B7F4220}"/>
    <hyperlink ref="P77" r:id="rId433" display="https://fantasydata.com/nfl/foster-moreau-fantasy/20884" xr:uid="{5874DB69-2D56-4989-9622-3611C90999DD}"/>
    <hyperlink ref="P76" r:id="rId434" display="https://fantasydata.com/nfl/darren-waller-fantasy/16964" xr:uid="{40A31CB0-8024-4C29-8BE5-198CE1D42DCB}"/>
    <hyperlink ref="P75" r:id="rId435" display="https://fantasydata.com/nfl/leonard-fournette-fantasy/18803" xr:uid="{DAF246F9-4D67-4A9C-8A99-E8297C143E2D}"/>
    <hyperlink ref="P74" r:id="rId436" display="https://fantasydata.com/nfl/dandre-swift-fantasy/21684" xr:uid="{9C095CB2-F414-4181-BDBC-408F7EAEE935}"/>
    <hyperlink ref="P73" r:id="rId437" display="https://fantasydata.com/nfl/robert-woods-fantasy/14871" xr:uid="{3C4A4702-65BE-4240-BAF2-D7DD82B47984}"/>
    <hyperlink ref="P72" r:id="rId438" display="https://fantasydata.com/nfl/kyle-pitts-fantasy/22508" xr:uid="{EE30B095-DB6F-47AE-BC24-40092AE043ED}"/>
    <hyperlink ref="P71" r:id="rId439" display="https://fantasydata.com/nfl/chase-edmonds-fantasy/19919" xr:uid="{1597AEE6-2CC5-45A7-A34C-BEB23C17ACE2}"/>
    <hyperlink ref="P70" r:id="rId440" display="https://fantasydata.com/nfl/darnell-mooney-fantasy/21961" xr:uid="{2EEECA46-D983-42A6-90BF-264216265B15}"/>
    <hyperlink ref="P69" r:id="rId441" display="https://fantasydata.com/nfl/tim-patrick-fantasy/19207" xr:uid="{F644AEBD-1361-45AC-B534-002BAC534B88}"/>
    <hyperlink ref="P68" r:id="rId442" display="https://fantasydata.com/nfl/demetric-felton-fantasy/22533" xr:uid="{63E6E7FD-0F4A-4BD9-BA71-2DFA7F8BF203}"/>
    <hyperlink ref="P67" r:id="rId443" display="https://fantasydata.com/nfl/mike-davis-fantasy/16887" xr:uid="{B9AAD969-E380-4E36-9790-4460FE8ACF96}"/>
    <hyperlink ref="P66" r:id="rId444" display="https://fantasydata.com/nfl/noah-fant-fantasy/20753" xr:uid="{0F2B1E7D-1431-44C5-9259-4C2BA2A09D5A}"/>
    <hyperlink ref="P65" r:id="rId445" display="https://fantasydata.com/nfl/jack-doyle-fantasy/15602" xr:uid="{67334E0C-2CEC-4514-AB94-A29B96AC5F5E}"/>
    <hyperlink ref="P64" r:id="rId446" display="https://fantasydata.com/nfl/brandon-zylstra-fantasy/19779" xr:uid="{C4A925C7-00DA-4849-9483-8125A822E0D5}"/>
    <hyperlink ref="P63" r:id="rId447" display="https://fantasydata.com/nfl/aj-green-fantasy/12845" xr:uid="{79E28261-5490-4E1E-ADE4-27B6B9ED0197}"/>
    <hyperlink ref="P62" r:id="rId448" display="https://fantasydata.com/nfl/jamarr-chase-fantasy/22564" xr:uid="{A023598E-ECE6-4E95-ADB7-86E5551BB610}"/>
    <hyperlink ref="P61" r:id="rId449" display="https://fantasydata.com/nfl/damien-harris-fantasy/20790" xr:uid="{99DF7AA6-5861-4C5E-A4AA-86ACC86A60D8}"/>
    <hyperlink ref="P60" r:id="rId450" display="https://fantasydata.com/nfl/demarcus-robinson-fantasy/18047" xr:uid="{05AF4E5C-1D1D-4FC5-94BA-0DD4037484DF}"/>
    <hyperlink ref="P59" r:id="rId451" display="https://fantasydata.com/nfl/quez-watkins-fantasy/21957" xr:uid="{E9084059-A5F9-4BE4-97B3-2C2C8C0F46A2}"/>
    <hyperlink ref="P58" r:id="rId452" display="https://fantasydata.com/nfl/robert-tonyan-fantasy/19491" xr:uid="{24F1D913-9573-4839-B5DF-5F14CF96EB3E}"/>
    <hyperlink ref="P57" r:id="rId453" display="https://fantasydata.com/nfl/braxton-berrios-fantasy/20038" xr:uid="{4608782D-4EA2-4D72-A358-5AA3CB8633A5}"/>
    <hyperlink ref="P56" r:id="rId454" display="https://fantasydata.com/nfl/tyler-boyd-fantasy/17986" xr:uid="{95F61EAD-D6C5-4251-9421-A106B2795BAA}"/>
    <hyperlink ref="P55" r:id="rId455" display="https://fantasydata.com/nfl/byron-pringle-fantasy/20150" xr:uid="{012CAB9C-22A2-412A-AE34-AEE3FCD68C87}"/>
    <hyperlink ref="P54" r:id="rId456" display="https://fantasydata.com/nfl/darius-slayton-fantasy/20943" xr:uid="{2751DF9E-4932-4A72-BC95-E05487A506AF}"/>
    <hyperlink ref="P53" r:id="rId457" display="https://fantasydata.com/nfl/zach-pascal-fantasy/19172" xr:uid="{9B10F1F5-7C9B-4D65-9A32-41BA0335F446}"/>
    <hyperlink ref="P52" r:id="rId458" display="https://fantasydata.com/nfl/keenan-allen-fantasy/15076" xr:uid="{F1F4C91C-727D-40DA-8013-5E4C7A647340}"/>
    <hyperlink ref="P51" r:id="rId459" display="https://fantasydata.com/nfl/chris-carson-fantasy/19119" xr:uid="{BC83A7DA-58C7-4EB3-A509-E042D6EE4037}"/>
    <hyperlink ref="P50" r:id="rId460" display="https://fantasydata.com/nfl/deandre-hopkins-fantasy/14986" xr:uid="{4CD9C40C-863B-4138-A3BF-2B0A4ED60A38}"/>
    <hyperlink ref="P49" r:id="rId461" display="https://fantasydata.com/nfl/zack-moss-fantasy/21784" xr:uid="{C38577E3-1AFF-4671-BDB8-5D41AAE9BE71}"/>
    <hyperlink ref="P48" r:id="rId462" display="https://fantasydata.com/nfl/adam-thielen-fantasy/15534" xr:uid="{804DCF4D-B52B-47C7-944D-0EEF716979C3}"/>
    <hyperlink ref="P47" r:id="rId463" display="https://fantasydata.com/nfl/tee-higgins-fantasy/21690" xr:uid="{417592B9-5960-4C11-9679-110A449F53B0}"/>
    <hyperlink ref="P46" r:id="rId464" display="https://fantasydata.com/nfl/stefon-diggs-fantasy/16906" xr:uid="{B1F260FF-AB9D-4F94-B046-CCCE5A1A3DC4}"/>
    <hyperlink ref="P45" r:id="rId465" display="https://fantasydata.com/nfl/deebo-samuel-fantasy/20932" xr:uid="{4C992A9B-FEA8-4E69-96CE-2300A3C5ABBC}"/>
    <hyperlink ref="P44" r:id="rId466" display="https://fantasydata.com/nfl/chris-godwin-fantasy/18880" xr:uid="{0120E92A-38EF-44DE-A65C-DB60AF8A09B7}"/>
    <hyperlink ref="P43" r:id="rId467" display="https://fantasydata.com/nfl/quintez-cephus-fantasy/21729" xr:uid="{6A79041C-5472-4602-B6BF-6FBFCF89B32E}"/>
    <hyperlink ref="P42" r:id="rId468" display="https://fantasydata.com/nfl/maxx-williams-fantasy/16816" xr:uid="{104297CE-5DF0-4312-B6AA-859849CAAE13}"/>
    <hyperlink ref="P41" r:id="rId469" display="https://fantasydata.com/nfl/juju-smith-schuster-fantasy/18883" xr:uid="{DE97149F-8C47-46B9-B4B4-A818FBA5A49B}"/>
    <hyperlink ref="P40" r:id="rId470" display="https://fantasydata.com/nfl/dalvin-cook-fantasy/18872" xr:uid="{9D1F6B3B-CA61-418A-9AAB-A5ED25638714}"/>
    <hyperlink ref="P39" r:id="rId471" display="https://fantasydata.com/nfl/nick-chubb-fantasy/19798" xr:uid="{8E5C3162-AE52-47D4-B6CE-FFC9FE335AE6}"/>
    <hyperlink ref="P38" r:id="rId472" display="https://fantasydata.com/nfl/devin-singletary-fantasy/20941" xr:uid="{28F8BA3C-2A2D-4F16-8A27-E120610C2B36}"/>
    <hyperlink ref="P37" r:id="rId473" display="https://fantasydata.com/nfl/darrell-henderson-jr-fantasy/20798" xr:uid="{43A7089F-F917-4CBD-B557-C52A4BEEDAB9}"/>
    <hyperlink ref="P36" r:id="rId474" display="https://fantasydata.com/nfl/ceedee-lamb-fantasy/21679" xr:uid="{65A7F305-4751-459E-8865-C65B28E6634C}"/>
    <hyperlink ref="P35" r:id="rId475" display="https://fantasydata.com/nfl/sterling-shepard-fantasy/17961" xr:uid="{11E8D7EA-61E9-4344-B6DF-0FE6AA16C4C5}"/>
    <hyperlink ref="P34" r:id="rId476" display="https://fantasydata.com/nfl/marvin-jones-jr-fantasy/13870" xr:uid="{D39FACE0-7423-463D-8427-E1D163A693E5}"/>
    <hyperlink ref="P33" r:id="rId477" display="https://fantasydata.com/nfl/ezekiel-elliott-fantasy/17923" xr:uid="{015E1FD5-8506-41E1-9BC4-17847B5A9D0E}"/>
    <hyperlink ref="P32" r:id="rId478" display="https://fantasydata.com/nfl/justin-jefferson-fantasy/21685" xr:uid="{532C6A24-7D27-4980-9E71-BDDB4616AA9C}"/>
    <hyperlink ref="P31" r:id="rId479" display="https://fantasydata.com/nfl/james-white-fantasy/16056" xr:uid="{DE072533-3E6B-4902-8A9A-73ADE7C06AE5}"/>
    <hyperlink ref="P30" r:id="rId480" display="https://fantasydata.com/nfl/julio-jones-fantasy/13291" xr:uid="{41F4D69F-35E9-4B38-A178-8770CC91A375}"/>
    <hyperlink ref="P29" r:id="rId481" display="https://fantasydata.com/nfl/najee-harris-fantasy/21768" xr:uid="{6BB53964-2865-41CD-AB62-937ED63FCEDD}"/>
    <hyperlink ref="P28" r:id="rId482" display="https://fantasydata.com/nfl/calvin-ridley-fantasy/19802" xr:uid="{297129AC-7673-4C5F-AD0D-CE60CF5AD8A2}"/>
    <hyperlink ref="P27" r:id="rId483" display="https://fantasydata.com/nfl/diontae-johnson-fantasy/21077" xr:uid="{A64F55E5-068F-4EA6-9AB8-D996E7AA5024}"/>
    <hyperlink ref="P26" r:id="rId484" display="https://fantasydata.com/nfl/rob-gronkowski-fantasy/10974" xr:uid="{78AEB3F7-BF24-4500-8370-39127D630806}"/>
    <hyperlink ref="P25" r:id="rId485" display="https://fantasydata.com/nfl/davante-adams-fantasy/16470" xr:uid="{782E8529-937E-489F-ADB4-EAA32BD681C8}"/>
    <hyperlink ref="P24" r:id="rId486" display="https://fantasydata.com/nfl/kj-osborn-fantasy/21714" xr:uid="{37D9F24A-A244-4F1C-BB67-ADF41C877210}"/>
    <hyperlink ref="P23" r:id="rId487" display="https://fantasydata.com/nfl/michael-pittman-jr-fantasy/21744" xr:uid="{0D948ECF-405D-474A-8FCD-2196FDCEB61F}"/>
    <hyperlink ref="P22" r:id="rId488" display="https://fantasydata.com/nfl/jd-mckissic-fantasy/18464" xr:uid="{E0D2DDC4-8640-4133-87B0-41765BA276D8}"/>
    <hyperlink ref="P21" r:id="rId489" display="https://fantasydata.com/nfl/tj-hockenson-fantasy/20805" xr:uid="{DCE4613E-E763-4B5B-B1C0-E9DD663E917C}"/>
    <hyperlink ref="P20" r:id="rId490" display="https://fantasydata.com/nfl/freddie-swain-fantasy/21960" xr:uid="{05E4CF2D-90C7-47D3-A60D-A2287AFC68C8}"/>
    <hyperlink ref="P19" r:id="rId491" display="https://fantasydata.com/nfl/dj-moore-fantasy/19844" xr:uid="{F6922DC3-C6F7-4A28-B015-909B8A00C94C}"/>
    <hyperlink ref="P18" r:id="rId492" display="https://fantasydata.com/nfl/mike-williams-fantasy/18914" xr:uid="{F141E5E9-0E0C-4F56-A525-88B35C553E87}"/>
    <hyperlink ref="P17" r:id="rId493" display="https://fantasydata.com/nfl/austin-ekeler-fantasy/19562" xr:uid="{5755BA54-CF81-4E94-A4AA-E786975CBDCA}"/>
    <hyperlink ref="P16" r:id="rId494" display="https://fantasydata.com/nfl/henry-ruggs-iii-fantasy/21694" xr:uid="{7FCAB09F-3549-424C-BD6F-C31C53788A36}"/>
    <hyperlink ref="P15" r:id="rId495" display="https://fantasydata.com/nfl/brandin-cooks-fantasy/16568" xr:uid="{9B164C76-A94B-4632-95E8-35D581EE2997}"/>
    <hyperlink ref="P14" r:id="rId496" display="https://fantasydata.com/nfl/tony-pollard-fantasy/20912" xr:uid="{D2012180-95DE-4E36-B446-2F3E86178167}"/>
    <hyperlink ref="P13" r:id="rId497" display="https://fantasydata.com/nfl/marquise-brown-fantasy/21045" xr:uid="{9F889C4B-CE62-428E-A15B-3D90EF906DDE}"/>
    <hyperlink ref="P12" r:id="rId498" display="https://fantasydata.com/nfl/travis-kelce-fantasy/15048" xr:uid="{42771466-A47D-4965-B0F4-71C5BAF3D71A}"/>
    <hyperlink ref="P11" r:id="rId499" display="https://fantasydata.com/nfl/cordarrelle-patterson-fantasy/15150" xr:uid="{A9CC26E5-3301-46B0-8151-375F265CC0DD}"/>
    <hyperlink ref="P10" r:id="rId500" display="https://fantasydata.com/nfl/rondale-moore-fantasy/22626" xr:uid="{71A45981-E382-4FB5-9281-A9D18CCE09CB}"/>
    <hyperlink ref="P9" r:id="rId501" display="https://fantasydata.com/nfl/mike-evans-fantasy/16597" xr:uid="{3B41CD59-4D18-400D-8498-56A6C0A64C60}"/>
    <hyperlink ref="P8" r:id="rId502" display="https://fantasydata.com/nfl/christian-mccaffrey-fantasy/18877" xr:uid="{C16D66A2-1BB2-4652-90C1-AACEC94F834A}"/>
    <hyperlink ref="P7" r:id="rId503" display="https://fantasydata.com/nfl/courtland-sutton-fantasy/19800" xr:uid="{5BEB71C5-2113-4B3E-8CB9-F5F488176501}"/>
    <hyperlink ref="P6" r:id="rId504" display="https://fantasydata.com/nfl/terry-mclaurin-fantasy/20873" xr:uid="{ADACAF77-04E1-4101-B059-5C3F70013418}"/>
    <hyperlink ref="P5" r:id="rId505" display="https://fantasydata.com/nfl/tyler-lockett-fantasy/16830" xr:uid="{81627847-8BF5-4931-84AA-21A2F8C6211B}"/>
    <hyperlink ref="P4" r:id="rId506" display="https://fantasydata.com/nfl/cooper-kupp-fantasy/18882" xr:uid="{C2594345-C0C1-4343-BF40-34A2A929ABC7}"/>
    <hyperlink ref="P3" r:id="rId507" display="https://fantasydata.com/nfl/aaron-jones-fantasy/19045" xr:uid="{8C97FDA0-4061-4412-B5BE-314E6ECD614F}"/>
    <hyperlink ref="P2" r:id="rId508" display="https://fantasydata.com/nfl/derrick-henry-fantasy/17959" xr:uid="{0CBF6803-FC02-4194-A716-DA01D2F01D60}"/>
    <hyperlink ref="C255" r:id="rId509" display="https://fantasydata.com/nfl/pittsburgh-steelers-depth-chart" xr:uid="{1ECC5B2B-06C0-408F-B9B0-0A2EB39B61DD}"/>
    <hyperlink ref="C254" r:id="rId510" display="https://fantasydata.com/nfl/washington-football-team-depth-chart" xr:uid="{3D574F92-FF14-4649-A481-C976EDE5F786}"/>
    <hyperlink ref="C253" r:id="rId511" display="https://fantasydata.com/nfl/buffalo-bills-depth-chart" xr:uid="{F0D4772A-0569-4DEC-8BEF-536C6950F17E}"/>
    <hyperlink ref="C252" r:id="rId512" display="https://fantasydata.com/nfl/new-england-patriots-depth-chart" xr:uid="{1C0475D0-D678-4D18-9B91-58120E43D07E}"/>
    <hyperlink ref="C251" r:id="rId513" display="https://fantasydata.com/nfl/cleveland-browns-depth-chart" xr:uid="{1B7F0C1D-B250-4884-96BB-3B07246DFF78}"/>
    <hyperlink ref="C250" r:id="rId514" display="https://fantasydata.com/nfl/new-york-giants-depth-chart" xr:uid="{FC63A014-2F8C-4623-8947-DD82F85AD7A3}"/>
    <hyperlink ref="C249" r:id="rId515" display="https://fantasydata.com/nfl/new-york-giants-depth-chart" xr:uid="{32FF198F-B321-4DB8-88AB-3AF87AC9FB1C}"/>
    <hyperlink ref="C248" r:id="rId516" display="https://fantasydata.com/nfl/new-orleans-saints-depth-chart" xr:uid="{C8B1C285-D31B-4971-95E3-2A8DAA03F373}"/>
    <hyperlink ref="C247" r:id="rId517" display="https://fantasydata.com/nfl/jacksonville-jaguars-depth-chart" xr:uid="{EE3C198C-42ED-4E24-9AE4-E72375386CAE}"/>
    <hyperlink ref="C246" r:id="rId518" display="https://fantasydata.com/nfl/los-angeles-chargers-depth-chart" xr:uid="{FF5CBB2E-074A-4645-AE21-D4A4F13C3E1F}"/>
    <hyperlink ref="C245" r:id="rId519" display="https://fantasydata.com/nfl/san-francisco-49ers-depth-chart" xr:uid="{AE03E0FF-3CB2-47F0-937B-88A0C2640603}"/>
    <hyperlink ref="C244" r:id="rId520" display="https://fantasydata.com/nfl/green-bay-packers-depth-chart" xr:uid="{51410ED6-3BCB-4A65-B8C6-6F0E0D708287}"/>
    <hyperlink ref="C243" r:id="rId521" display="https://fantasydata.com/nfl/green-bay-packers-depth-chart" xr:uid="{C43EBFE2-1BC8-493C-A8AD-674BA8473B06}"/>
    <hyperlink ref="C242" r:id="rId522" display="https://fantasydata.com/nfl/chicago-bears-depth-chart" xr:uid="{9FEDA0E0-1D1C-4A1A-912B-42F1D1F0B56E}"/>
    <hyperlink ref="C241" r:id="rId523" display="https://fantasydata.com/nfl/carolina-panthers-depth-chart" xr:uid="{0F408770-806A-4835-A19B-B711B0A13CD2}"/>
    <hyperlink ref="C240" r:id="rId524" display="https://fantasydata.com/nfl/buffalo-bills-depth-chart" xr:uid="{0E24EDC5-BF1D-43CA-99E7-1BAB9E33200D}"/>
    <hyperlink ref="C239" r:id="rId525" display="https://fantasydata.com/nfl/miami-dolphins-depth-chart" xr:uid="{28AD526C-D842-49CE-BAA5-29ACF5537546}"/>
    <hyperlink ref="C238" r:id="rId526" display="https://fantasydata.com/nfl/new-orleans-saints-depth-chart" xr:uid="{0B88A33A-83FF-47DD-B1D0-A7E30F1F2A49}"/>
    <hyperlink ref="C237" r:id="rId527" display="https://fantasydata.com/nfl/seattle-seahawks-depth-chart" xr:uid="{43CF5F55-44A4-4EFD-AD1E-4FA1E5F94E22}"/>
    <hyperlink ref="C236" r:id="rId528" display="https://fantasydata.com/nfl/tampa-bay-buccaneers-depth-chart" xr:uid="{49D3E03E-A536-4CA1-B08A-40AFE62613BA}"/>
    <hyperlink ref="C235" r:id="rId529" display="https://fantasydata.com/nfl/denver-broncos-depth-chart" xr:uid="{46763278-80AF-4C28-93CF-E8B2A44BCC16}"/>
    <hyperlink ref="C234" r:id="rId530" display="https://fantasydata.com/nfl/san-francisco-49ers-depth-chart" xr:uid="{985D1F0F-0853-48BF-89EC-23CFBA412374}"/>
    <hyperlink ref="C233" r:id="rId531" display="https://fantasydata.com/nfl/jacksonville-jaguars-depth-chart" xr:uid="{D6757E2A-6A5C-49F6-99AE-EC65AD21D2BC}"/>
    <hyperlink ref="C232" r:id="rId532" display="https://fantasydata.com/nfl/atlanta-falcons-depth-chart" xr:uid="{6AE727D2-87D3-4EE3-947A-A407F5BAD2D7}"/>
    <hyperlink ref="C231" r:id="rId533" display="https://fantasydata.com/nfl/tennessee-titans-depth-chart" xr:uid="{E32ADF69-1BCD-436A-B77F-E33C4479B0B3}"/>
    <hyperlink ref="C230" r:id="rId534" display="https://fantasydata.com/nfl/philadelphia-eagles-depth-chart" xr:uid="{966B7EF4-DDF8-42AD-A7D0-5F43B71BFAF7}"/>
    <hyperlink ref="C229" r:id="rId535" display="https://fantasydata.com/nfl/indianapolis-colts-depth-chart" xr:uid="{0A8CD554-D2D3-42BA-AE33-29F6411AA47D}"/>
    <hyperlink ref="C228" r:id="rId536" display="https://fantasydata.com/nfl/jacksonville-jaguars-depth-chart" xr:uid="{FB212268-4F8F-4502-9793-1B26C7E9A4E6}"/>
    <hyperlink ref="C227" r:id="rId537" display="https://fantasydata.com/nfl/carolina-panthers-depth-chart" xr:uid="{0E403778-E944-4BF7-A106-0F2E217A971D}"/>
    <hyperlink ref="C226" r:id="rId538" display="https://fantasydata.com/nfl/denver-broncos-depth-chart" xr:uid="{53F02BE4-DF37-41CE-8A46-70E6E41254FD}"/>
    <hyperlink ref="C225" r:id="rId539" display="https://fantasydata.com/nfl/miami-dolphins-depth-chart" xr:uid="{006EEB0E-2C47-4787-B06C-DFBF0820C028}"/>
    <hyperlink ref="C224" r:id="rId540" display="https://fantasydata.com/nfl/tampa-bay-buccaneers-depth-chart" xr:uid="{4C52693E-1454-4F25-9177-F23AB79B8F4F}"/>
    <hyperlink ref="C223" r:id="rId541" display="https://fantasydata.com/nfl/atlanta-falcons-depth-chart" xr:uid="{3EE3539A-CCF3-4F47-8875-52AE87B34EC7}"/>
    <hyperlink ref="C222" r:id="rId542" display="https://fantasydata.com/nfl/atlanta-falcons-depth-chart" xr:uid="{51A871FC-375B-4791-845F-644E460D796F}"/>
    <hyperlink ref="C221" r:id="rId543" display="https://fantasydata.com/nfl/los-angeles-rams-depth-chart" xr:uid="{633A9255-4E23-49B8-B76B-D876B7B46794}"/>
    <hyperlink ref="C220" r:id="rId544" display="https://fantasydata.com/nfl/new-york-jets-depth-chart" xr:uid="{48F8F039-B044-49CE-8F0D-30E4A84FA9DD}"/>
    <hyperlink ref="C219" r:id="rId545" display="https://fantasydata.com/nfl/miami-dolphins-depth-chart" xr:uid="{81C64071-41B2-412D-BA06-7DC0EB27706B}"/>
    <hyperlink ref="C218" r:id="rId546" display="https://fantasydata.com/nfl/san-francisco-49ers-depth-chart" xr:uid="{FCBA5212-2194-48F4-A367-896F80C9235C}"/>
    <hyperlink ref="C217" r:id="rId547" display="https://fantasydata.com/nfl/baltimore-ravens-depth-chart" xr:uid="{D1375466-AD61-49AF-A7A7-7F2486ACF7EE}"/>
    <hyperlink ref="C216" r:id="rId548" display="https://fantasydata.com/nfl/atlanta-falcons-depth-chart" xr:uid="{80D90C9C-A45F-40BC-B1C9-BEF356F39304}"/>
    <hyperlink ref="C215" r:id="rId549" display="https://fantasydata.com/nfl/cleveland-browns-depth-chart" xr:uid="{A5370D1E-A6C3-43EE-A6A2-E341FD513664}"/>
    <hyperlink ref="C214" r:id="rId550" display="https://fantasydata.com/nfl/houston-texans-depth-chart" xr:uid="{6BA902AD-0A52-4D81-98B5-63F0AD64249D}"/>
    <hyperlink ref="C213" r:id="rId551" display="https://fantasydata.com/nfl/new-orleans-saints-depth-chart" xr:uid="{F9B9BE2B-C806-4998-9C94-6D7986B6AE69}"/>
    <hyperlink ref="C212" r:id="rId552" display="https://fantasydata.com/nfl/indianapolis-colts-depth-chart" xr:uid="{F362C4AB-52AF-494C-AF3D-F53631F2EADF}"/>
    <hyperlink ref="C211" r:id="rId553" display="https://fantasydata.com/nfl/chicago-bears-depth-chart" xr:uid="{E2CEA6BE-CADA-4BBB-A994-CCB5655EEEC9}"/>
    <hyperlink ref="C210" r:id="rId554" display="https://fantasydata.com/nfl/kansas-city-chiefs-depth-chart" xr:uid="{14729F76-7038-4793-B33B-12119488D787}"/>
    <hyperlink ref="C209" r:id="rId555" display="https://fantasydata.com/nfl/new-york-giants-depth-chart" xr:uid="{49DC4FAF-BE31-475E-940B-9C154A166FD5}"/>
    <hyperlink ref="C208" r:id="rId556" display="https://fantasydata.com/nfl/miami-dolphins-depth-chart" xr:uid="{474D4FF2-FC5B-4AC7-8E15-29AB7408A1CA}"/>
    <hyperlink ref="C207" r:id="rId557" display="https://fantasydata.com/nfl/houston-texans-depth-chart" xr:uid="{AB09177A-B074-4519-A674-827086A9C7F6}"/>
    <hyperlink ref="C206" r:id="rId558" display="https://fantasydata.com/nfl/cincinnati-bengals-depth-chart" xr:uid="{67555263-842A-4278-852E-F04C5118DD29}"/>
    <hyperlink ref="C205" r:id="rId559" display="https://fantasydata.com/nfl/chicago-bears-depth-chart" xr:uid="{1EFFF407-9079-42F9-9804-BCEB06B91EC4}"/>
    <hyperlink ref="C204" r:id="rId560" display="https://fantasydata.com/nfl/kansas-city-chiefs-depth-chart" xr:uid="{0A82E839-A0DB-4DA4-B446-5FF391548B60}"/>
    <hyperlink ref="C203" r:id="rId561" display="https://fantasydata.com/nfl/cincinnati-bengals-depth-chart" xr:uid="{8816C833-25EC-4A11-9E13-6DDF6D1A288B}"/>
    <hyperlink ref="C202" r:id="rId562" display="https://fantasydata.com/nfl/tennessee-titans-depth-chart" xr:uid="{4947FEE2-4882-4D2E-A7D0-21959C8E548F}"/>
    <hyperlink ref="C201" r:id="rId563" display="https://fantasydata.com/nfl/las-vegas-raiders-depth-chart" xr:uid="{BF1C37A2-0FC3-40FB-99DA-02112E3A09BD}"/>
    <hyperlink ref="C200" r:id="rId564" display="https://fantasydata.com/nfl/los-angeles-rams-depth-chart" xr:uid="{0622F058-9971-416D-9115-58AC4B23596B}"/>
    <hyperlink ref="C199" r:id="rId565" display="https://fantasydata.com/nfl/new-york-jets-depth-chart" xr:uid="{71366AE7-449D-4AC6-B4FE-D81312ADF5D5}"/>
    <hyperlink ref="C198" r:id="rId566" display="https://fantasydata.com/nfl/philadelphia-eagles-depth-chart" xr:uid="{B40CB212-2E51-4870-851C-EB1EB9C030BF}"/>
    <hyperlink ref="C197" r:id="rId567" display="https://fantasydata.com/nfl/denver-broncos-depth-chart" xr:uid="{7C8B41D2-2E14-4803-891D-B7EE798A3B21}"/>
    <hyperlink ref="C196" r:id="rId568" display="https://fantasydata.com/nfl/houston-texans-depth-chart" xr:uid="{816EE8C7-7B14-4209-9DD6-60DEF7D8A6A4}"/>
    <hyperlink ref="C195" r:id="rId569" display="https://fantasydata.com/nfl/seattle-seahawks-depth-chart" xr:uid="{D9059130-7A2F-409E-957C-AF17DEA4327B}"/>
    <hyperlink ref="C194" r:id="rId570" display="https://fantasydata.com/nfl/new-orleans-saints-depth-chart" xr:uid="{008877C6-2475-41F2-8E89-3A5C44DCAA51}"/>
    <hyperlink ref="C193" r:id="rId571" display="https://fantasydata.com/nfl/arizona-cardinals-depth-chart" xr:uid="{D34294A2-9C33-4946-9036-77EFDF776EC0}"/>
    <hyperlink ref="C192" r:id="rId572" display="https://fantasydata.com/nfl/kansas-city-chiefs-depth-chart" xr:uid="{C1247E17-5E91-4960-A671-C1F9A6293C97}"/>
    <hyperlink ref="C191" r:id="rId573" display="https://fantasydata.com/nfl/tampa-bay-buccaneers-depth-chart" xr:uid="{1D8AA176-1F28-46F9-A73A-6D93CCF0824B}"/>
    <hyperlink ref="C190" r:id="rId574" display="https://fantasydata.com/nfl/houston-texans-depth-chart" xr:uid="{BD539CDF-6B00-4E2E-86FE-BC059267427A}"/>
    <hyperlink ref="C189" r:id="rId575" display="https://fantasydata.com/nfl/new-orleans-saints-depth-chart" xr:uid="{210777F0-2A6A-4666-A508-4303C79576C2}"/>
    <hyperlink ref="C188" r:id="rId576" display="https://fantasydata.com/nfl/new-york-jets-depth-chart" xr:uid="{6B32D751-3FF7-4CF7-9036-2A726D8F3460}"/>
    <hyperlink ref="C187" r:id="rId577" display="https://fantasydata.com/nfl/indianapolis-colts-depth-chart" xr:uid="{623D177F-9D82-4280-9412-431F489DFC10}"/>
    <hyperlink ref="C186" r:id="rId578" display="https://fantasydata.com/nfl/los-angeles-chargers-depth-chart" xr:uid="{CC208B58-4B22-4144-BA58-BA91A18B4CD1}"/>
    <hyperlink ref="C185" r:id="rId579" display="https://fantasydata.com/nfl/jacksonville-jaguars-depth-chart" xr:uid="{08D67B4D-FFE1-411D-8390-7D30E3DEE034}"/>
    <hyperlink ref="C184" r:id="rId580" display="https://fantasydata.com/nfl/baltimore-ravens-depth-chart" xr:uid="{764F9F1E-4A22-4C38-AF14-224FF649C61D}"/>
    <hyperlink ref="C183" r:id="rId581" display="https://fantasydata.com/nfl/new-york-jets-depth-chart" xr:uid="{1FD5483F-8E19-4A5B-A390-DADB87EBAB20}"/>
    <hyperlink ref="C182" r:id="rId582" display="https://fantasydata.com/nfl/tennessee-titans-depth-chart" xr:uid="{F4203392-0C9F-4308-8749-DE5CC00D4A97}"/>
    <hyperlink ref="C181" r:id="rId583" display="https://fantasydata.com/nfl/kansas-city-chiefs-depth-chart" xr:uid="{914375AD-82EE-42DF-A498-872DA0C83DD6}"/>
    <hyperlink ref="C180" r:id="rId584" display="https://fantasydata.com/nfl/tampa-bay-buccaneers-depth-chart" xr:uid="{4CB6277A-B5FD-40D9-9609-91B70DBD6FFD}"/>
    <hyperlink ref="C179" r:id="rId585" display="https://fantasydata.com/nfl/indianapolis-colts-depth-chart" xr:uid="{5C3A494F-0638-4B84-99BE-3289E3FCEEBA}"/>
    <hyperlink ref="C178" r:id="rId586" display="https://fantasydata.com/nfl/las-vegas-raiders-depth-chart" xr:uid="{494ACE29-EDD4-4364-BEB8-3B0E0C63846D}"/>
    <hyperlink ref="C177" r:id="rId587" display="https://fantasydata.com/nfl/las-vegas-raiders-depth-chart" xr:uid="{F2B821E3-F825-4956-8461-EA762BE237CB}"/>
    <hyperlink ref="C176" r:id="rId588" display="https://fantasydata.com/nfl/new-orleans-saints-depth-chart" xr:uid="{C8181835-3602-4E19-A239-942DEEBE5DE4}"/>
    <hyperlink ref="C175" r:id="rId589" display="https://fantasydata.com/nfl/seattle-seahawks-depth-chart" xr:uid="{64E50B99-F147-4593-BE32-5B1769ABDE71}"/>
    <hyperlink ref="C174" r:id="rId590" display="https://fantasydata.com/nfl/detroit-lions-depth-chart" xr:uid="{697A448B-4789-4D69-B9B0-E2642EFA6F8A}"/>
    <hyperlink ref="C173" r:id="rId591" display="https://fantasydata.com/nfl/jacksonville-jaguars-depth-chart" xr:uid="{1CA7FB1B-5565-4206-8E74-08ED587239BC}"/>
    <hyperlink ref="C172" r:id="rId592" display="https://fantasydata.com/nfl/minnesota-vikings-depth-chart" xr:uid="{355063BD-3A93-460F-8992-998500086855}"/>
    <hyperlink ref="C171" r:id="rId593" display="https://fantasydata.com/nfl/philadelphia-eagles-depth-chart" xr:uid="{8D047056-44C1-4E37-9823-734A5355F921}"/>
    <hyperlink ref="C170" r:id="rId594" display="https://fantasydata.com/nfl/tampa-bay-buccaneers-depth-chart" xr:uid="{79027ADC-BE43-4516-AA7C-B1C5C4B71BAF}"/>
    <hyperlink ref="C169" r:id="rId595" display="https://fantasydata.com/nfl/green-bay-packers-depth-chart" xr:uid="{50ED6ABC-606B-446C-BE31-DF1439EAC797}"/>
    <hyperlink ref="C168" r:id="rId596" display="https://fantasydata.com/nfl/new-orleans-saints-depth-chart" xr:uid="{10F835E0-6C8C-43D4-9696-EC0F7713CB94}"/>
    <hyperlink ref="C167" r:id="rId597" display="https://fantasydata.com/nfl/detroit-lions-depth-chart" xr:uid="{975D2372-B50A-4B3D-8075-F6A7ED3C1195}"/>
    <hyperlink ref="C166" r:id="rId598" display="https://fantasydata.com/nfl/dallas-cowboys-depth-chart" xr:uid="{0F52E848-841A-4B25-BB27-6FE567C78F2C}"/>
    <hyperlink ref="C165" r:id="rId599" display="https://fantasydata.com/nfl/cleveland-browns-depth-chart" xr:uid="{E075C1C5-895E-45C9-9812-89016C730678}"/>
    <hyperlink ref="C164" r:id="rId600" display="https://fantasydata.com/nfl/minnesota-vikings-depth-chart" xr:uid="{997CFE6F-661B-42FF-90CD-250504A18FD4}"/>
    <hyperlink ref="C163" r:id="rId601" display="https://fantasydata.com/nfl/los-angeles-chargers-depth-chart" xr:uid="{5DD6D4CE-7B17-468F-9858-A1F78DFC2C99}"/>
    <hyperlink ref="C162" r:id="rId602" display="https://fantasydata.com/nfl/los-angeles-chargers-depth-chart" xr:uid="{780DD122-C0FA-4BE6-9A19-07494BEFBDF5}"/>
    <hyperlink ref="C161" r:id="rId603" display="https://fantasydata.com/nfl/atlanta-falcons-depth-chart" xr:uid="{EDC02567-29BE-49C9-9680-9C15ADE919F8}"/>
    <hyperlink ref="C160" r:id="rId604" display="https://fantasydata.com/nfl/tennessee-titans-depth-chart" xr:uid="{5E957928-3E2C-4451-8F79-43C4C7FED890}"/>
    <hyperlink ref="C159" r:id="rId605" display="https://fantasydata.com/nfl/los-angeles-chargers-depth-chart" xr:uid="{F2219F36-6395-4003-8B29-C796DC43332C}"/>
    <hyperlink ref="C158" r:id="rId606" display="https://fantasydata.com/nfl/houston-texans-depth-chart" xr:uid="{EB83D113-0FD9-4D82-A18B-2F856ECF6214}"/>
    <hyperlink ref="C157" r:id="rId607" display="https://fantasydata.com/nfl/philadelphia-eagles-depth-chart" xr:uid="{D755055A-C000-4EF3-B446-D6FA9D2080CC}"/>
    <hyperlink ref="C156" r:id="rId608" display="https://fantasydata.com/nfl/new-york-giants-depth-chart" xr:uid="{98DFC4BD-DDC8-4A92-859B-7061D7D7ABD8}"/>
    <hyperlink ref="C155" r:id="rId609" display="https://fantasydata.com/nfl/dallas-cowboys-depth-chart" xr:uid="{DDC90833-BAFE-40BF-B6EB-7930CBFC64B0}"/>
    <hyperlink ref="C154" r:id="rId610" display="https://fantasydata.com/nfl/new-york-giants-depth-chart" xr:uid="{0DC7265A-582F-4723-AAFE-3E66FF5E617D}"/>
    <hyperlink ref="C153" r:id="rId611" display="https://fantasydata.com/nfl/new-york-jets-depth-chart" xr:uid="{F87D2310-D555-4A7A-B007-97B4DA5B83BE}"/>
    <hyperlink ref="C152" r:id="rId612" display="https://fantasydata.com/nfl/new-england-patriots-depth-chart" xr:uid="{18C508EF-81AF-4EF1-9376-21B4468A5703}"/>
    <hyperlink ref="C151" r:id="rId613" display="https://fantasydata.com/nfl/tampa-bay-buccaneers-depth-chart" xr:uid="{EF3296B3-D314-4930-98B3-3A2E6FE0FEE3}"/>
    <hyperlink ref="C150" r:id="rId614" display="https://fantasydata.com/nfl/los-angeles-rams-depth-chart" xr:uid="{E7F5611F-46D2-4BC1-94F5-E2ECC03CD60A}"/>
    <hyperlink ref="C149" r:id="rId615" display="https://fantasydata.com/nfl/carolina-panthers-depth-chart" xr:uid="{A9448556-807F-445D-8FCF-A34B694225FE}"/>
    <hyperlink ref="C148" r:id="rId616" display="https://fantasydata.com/nfl/cleveland-browns-depth-chart" xr:uid="{237A5BCB-487E-44E6-A424-30336BE84D58}"/>
    <hyperlink ref="C147" r:id="rId617" display="https://fantasydata.com/nfl/detroit-lions-depth-chart" xr:uid="{C341351D-5640-4DD8-A944-E3E0E6E723AB}"/>
    <hyperlink ref="C146" r:id="rId618" display="https://fantasydata.com/nfl/houston-texans-depth-chart" xr:uid="{42519479-132B-4B93-BA82-7D7203300897}"/>
    <hyperlink ref="C145" r:id="rId619" display="https://fantasydata.com/nfl/new-york-jets-depth-chart" xr:uid="{B57A462F-05A9-4E07-9427-039AEC35F371}"/>
    <hyperlink ref="C144" r:id="rId620" display="https://fantasydata.com/nfl/new-england-patriots-depth-chart" xr:uid="{AE401EAE-2CB0-4028-A3F1-5A7EBBEEBDDC}"/>
    <hyperlink ref="C143" r:id="rId621" display="https://fantasydata.com/nfl/dallas-cowboys-depth-chart" xr:uid="{648BA609-542B-426D-B788-251995F3919F}"/>
    <hyperlink ref="C142" r:id="rId622" display="https://fantasydata.com/nfl/green-bay-packers-depth-chart" xr:uid="{5A8F6FEA-1EFA-4ADB-A3B9-7A8601F9B2CF}"/>
    <hyperlink ref="C141" r:id="rId623" display="https://fantasydata.com/nfl/san-francisco-49ers-depth-chart" xr:uid="{F344F3DE-92CB-43A1-B788-B142B997CF39}"/>
    <hyperlink ref="C140" r:id="rId624" display="https://fantasydata.com/nfl/los-angeles-chargers-depth-chart" xr:uid="{CCCAF3C6-F9B8-4BC8-8A88-A5CAEDB71772}"/>
    <hyperlink ref="C139" r:id="rId625" display="https://fantasydata.com/nfl/kansas-city-chiefs-depth-chart" xr:uid="{73421F20-6775-41F2-927A-A64E80C47C88}"/>
    <hyperlink ref="C138" r:id="rId626" display="https://fantasydata.com/nfl/kansas-city-chiefs-depth-chart" xr:uid="{B42D12DB-3AD7-4B21-83EF-E49E60F721D0}"/>
    <hyperlink ref="C137" r:id="rId627" display="https://fantasydata.com/nfl/tennessee-titans-depth-chart" xr:uid="{3D4DBED0-FDA8-4E61-B799-B2D168F0F664}"/>
    <hyperlink ref="C136" r:id="rId628" display="https://fantasydata.com/nfl/miami-dolphins-depth-chart" xr:uid="{9DFA0935-BCFF-45D5-BF8B-FA8E41207CC1}"/>
    <hyperlink ref="C135" r:id="rId629" display="https://fantasydata.com/nfl/baltimore-ravens-depth-chart" xr:uid="{44C054F7-E28A-4900-BBE9-DB88D1F78426}"/>
    <hyperlink ref="C134" r:id="rId630" display="https://fantasydata.com/nfl/new-england-patriots-depth-chart" xr:uid="{F121142A-D231-484F-A0FA-91518A3B395F}"/>
    <hyperlink ref="C133" r:id="rId631" display="https://fantasydata.com/nfl/cleveland-browns-depth-chart" xr:uid="{896BED34-F5F2-47CC-A886-B5B7B8A086A5}"/>
    <hyperlink ref="C132" r:id="rId632" display="https://fantasydata.com/nfl/indianapolis-colts-depth-chart" xr:uid="{F2E5CFA7-FCE8-4443-BBB8-70992619BB82}"/>
    <hyperlink ref="C131" r:id="rId633" display="https://fantasydata.com/nfl/denver-broncos-depth-chart" xr:uid="{F8D02908-867E-496F-A1F8-0047FF30510F}"/>
    <hyperlink ref="C130" r:id="rId634" display="https://fantasydata.com/nfl/washington-football-team-depth-chart" xr:uid="{2D1D0A74-034D-4FD2-ABF9-0CB1CD6F1D5B}"/>
    <hyperlink ref="C129" r:id="rId635" display="https://fantasydata.com/nfl/detroit-lions-depth-chart" xr:uid="{B2DA0FDC-4D3F-40CF-8EAE-A797516E617E}"/>
    <hyperlink ref="C128" r:id="rId636" display="https://fantasydata.com/nfl/dallas-cowboys-depth-chart" xr:uid="{C7C7E6B7-1EF1-4EC0-B55A-AF717BFA6AEA}"/>
    <hyperlink ref="C127" r:id="rId637" display="https://fantasydata.com/nfl/houston-texans-depth-chart" xr:uid="{F9B0847E-73D6-4A3C-8090-6FE488457105}"/>
    <hyperlink ref="C126" r:id="rId638" display="https://fantasydata.com/nfl/new-england-patriots-depth-chart" xr:uid="{F712C945-4567-4BC3-85AD-4B585A305B35}"/>
    <hyperlink ref="C125" r:id="rId639" display="https://fantasydata.com/nfl/carolina-panthers-depth-chart" xr:uid="{34F022A2-DFC4-499B-9F04-DFE9C4B1DE22}"/>
    <hyperlink ref="C124" r:id="rId640" display="https://fantasydata.com/nfl/new-york-giants-depth-chart" xr:uid="{04E75546-184E-4098-B7CD-049F20EEE0BE}"/>
    <hyperlink ref="C123" r:id="rId641" display="https://fantasydata.com/nfl/buffalo-bills-depth-chart" xr:uid="{5E618AD8-6F4D-418B-99F2-3C270A57E9D4}"/>
    <hyperlink ref="C122" r:id="rId642" display="https://fantasydata.com/nfl/philadelphia-eagles-depth-chart" xr:uid="{F6DCB8A6-03DB-4D42-A21A-3EC72337C8E1}"/>
    <hyperlink ref="C121" r:id="rId643" display="https://fantasydata.com/nfl/new-orleans-saints-depth-chart" xr:uid="{0AF1D53B-05D6-4F07-81B5-3AFE73DFD6B3}"/>
    <hyperlink ref="C120" r:id="rId644" display="https://fantasydata.com/nfl/las-vegas-raiders-depth-chart" xr:uid="{E7651A7D-02F1-4907-9216-8537C6844FFC}"/>
    <hyperlink ref="C119" r:id="rId645" display="https://fantasydata.com/nfl/miami-dolphins-depth-chart" xr:uid="{10FE2BB4-2030-4B51-8C20-B24796FDC01A}"/>
    <hyperlink ref="C118" r:id="rId646" display="https://fantasydata.com/nfl/philadelphia-eagles-depth-chart" xr:uid="{18499ECD-66AB-4B56-86A3-0F79ED8C962D}"/>
    <hyperlink ref="C117" r:id="rId647" display="https://fantasydata.com/nfl/tennessee-titans-depth-chart" xr:uid="{2ED3C513-C5A5-408E-A2A1-D370581E9962}"/>
    <hyperlink ref="C116" r:id="rId648" display="https://fantasydata.com/nfl/tennessee-titans-depth-chart" xr:uid="{E140AE83-D26B-419F-9415-4D3B9077A894}"/>
    <hyperlink ref="C115" r:id="rId649" display="https://fantasydata.com/nfl/san-francisco-49ers-depth-chart" xr:uid="{0DD1584D-4227-4885-88FC-86D9F7A395F7}"/>
    <hyperlink ref="C114" r:id="rId650" display="https://fantasydata.com/nfl/pittsburgh-steelers-depth-chart" xr:uid="{0F6D096D-8914-449C-8E7D-EA41DFE37C7F}"/>
    <hyperlink ref="C113" r:id="rId651" display="https://fantasydata.com/nfl/buffalo-bills-depth-chart" xr:uid="{466D7086-9928-4C95-95AE-EB09529ABF57}"/>
    <hyperlink ref="C112" r:id="rId652" display="https://fantasydata.com/nfl/atlanta-falcons-depth-chart" xr:uid="{E82D48FF-743A-48C1-9ECF-6A9672E2D06D}"/>
    <hyperlink ref="C111" r:id="rId653" display="https://fantasydata.com/nfl/new-england-patriots-depth-chart" xr:uid="{79D77A1B-2BB9-4F7C-A015-68CDE48FD52C}"/>
    <hyperlink ref="C110" r:id="rId654" display="https://fantasydata.com/nfl/cincinnati-bengals-depth-chart" xr:uid="{CBD4C44A-6B44-411E-A8F1-ADF9DB4987E8}"/>
    <hyperlink ref="C109" r:id="rId655" display="https://fantasydata.com/nfl/baltimore-ravens-depth-chart" xr:uid="{3472F7AE-5CC0-49CE-97AF-97FAE43B3F65}"/>
    <hyperlink ref="C108" r:id="rId656" display="https://fantasydata.com/nfl/denver-broncos-depth-chart" xr:uid="{59CD185D-6719-41D4-8A3C-AE26B4D4DD55}"/>
    <hyperlink ref="C107" r:id="rId657" display="https://fantasydata.com/nfl/carolina-panthers-depth-chart" xr:uid="{9DF865D5-3A00-4624-9C61-6674A655FB69}"/>
    <hyperlink ref="C106" r:id="rId658" display="https://fantasydata.com/nfl/miami-dolphins-depth-chart" xr:uid="{D8E8C8F4-8CD9-47AC-9611-618D552C478B}"/>
    <hyperlink ref="C105" r:id="rId659" display="https://fantasydata.com/nfl/new-york-jets-depth-chart" xr:uid="{8E0FA02D-DEF7-4619-8C5D-EFC8AF350996}"/>
    <hyperlink ref="C104" r:id="rId660" display="https://fantasydata.com/nfl/miami-dolphins-depth-chart" xr:uid="{287A17AB-B2BA-4C57-B0FE-51339BDC6566}"/>
    <hyperlink ref="C103" r:id="rId661" display="https://fantasydata.com/nfl/cleveland-browns-depth-chart" xr:uid="{ED4B14A0-D9A9-4C68-8097-DC5875B9F204}"/>
    <hyperlink ref="C102" r:id="rId662" display="https://fantasydata.com/nfl/denver-broncos-depth-chart" xr:uid="{7713ECF0-F77D-487A-AF26-599131B415B0}"/>
    <hyperlink ref="C101" r:id="rId663" display="https://fantasydata.com/nfl/new-york-giants-depth-chart" xr:uid="{BBEB46AA-4F8F-41C3-A2CC-9B1D2F44F6FD}"/>
    <hyperlink ref="C100" r:id="rId664" display="https://fantasydata.com/nfl/washington-football-team-depth-chart" xr:uid="{44BC32DD-225F-4AC3-BBE8-B2BACCE50200}"/>
    <hyperlink ref="C99" r:id="rId665" display="https://fantasydata.com/nfl/cleveland-browns-depth-chart" xr:uid="{4D467135-FE15-4295-8768-A75254239C67}"/>
    <hyperlink ref="C98" r:id="rId666" display="https://fantasydata.com/nfl/miami-dolphins-depth-chart" xr:uid="{C1A7E96C-4E4C-4011-8805-C99DA4617968}"/>
    <hyperlink ref="C97" r:id="rId667" display="https://fantasydata.com/nfl/washington-football-team-depth-chart" xr:uid="{2F8EFDE0-A639-4919-A450-6F1247B02A25}"/>
    <hyperlink ref="C96" r:id="rId668" display="https://fantasydata.com/nfl/jacksonville-jaguars-depth-chart" xr:uid="{2EBC4FF1-1483-415A-A1BB-E2C453C8E8EB}"/>
    <hyperlink ref="C95" r:id="rId669" display="https://fantasydata.com/nfl/houston-texans-depth-chart" xr:uid="{A989097F-A6A3-489A-A686-C0C17208DB08}"/>
    <hyperlink ref="C94" r:id="rId670" display="https://fantasydata.com/nfl/washington-football-team-depth-chart" xr:uid="{7B740FCB-3E72-4033-ABF5-7A914CECE62A}"/>
    <hyperlink ref="C93" r:id="rId671" display="https://fantasydata.com/nfl/arizona-cardinals-depth-chart" xr:uid="{D7125256-3087-40D3-AD00-84466DB4ECB7}"/>
    <hyperlink ref="C92" r:id="rId672" display="https://fantasydata.com/nfl/baltimore-ravens-depth-chart" xr:uid="{9B06D7DF-271B-498F-86B9-0B17A3ECF141}"/>
    <hyperlink ref="C91" r:id="rId673" display="https://fantasydata.com/nfl/pittsburgh-steelers-depth-chart" xr:uid="{42D48645-1EA9-4C79-8BC2-2EBD54650075}"/>
    <hyperlink ref="C90" r:id="rId674" display="https://fantasydata.com/nfl/san-francisco-49ers-depth-chart" xr:uid="{9CA468CD-9CCD-4BE8-B0ED-5CF693804A19}"/>
    <hyperlink ref="C89" r:id="rId675" display="https://fantasydata.com/nfl/buffalo-bills-depth-chart" xr:uid="{565E1438-CD3F-4EE1-AEF7-6A1E18B1D423}"/>
    <hyperlink ref="C88" r:id="rId676" display="https://fantasydata.com/nfl/san-francisco-49ers-depth-chart" xr:uid="{E1AFD651-CC26-439A-BEE9-BB2202A6604B}"/>
    <hyperlink ref="C87" r:id="rId677" display="https://fantasydata.com/nfl/chicago-bears-depth-chart" xr:uid="{6A7FED07-53A5-468E-8FD5-9F1BAA29C4DA}"/>
    <hyperlink ref="C86" r:id="rId678" display="https://fantasydata.com/nfl/kansas-city-chiefs-depth-chart" xr:uid="{78C8AB22-A58D-4F12-9015-D3A8580D9856}"/>
    <hyperlink ref="C85" r:id="rId679" display="https://fantasydata.com/nfl/las-vegas-raiders-depth-chart" xr:uid="{3E21B66A-9A6B-43F4-8A6E-FD6129A9B11D}"/>
    <hyperlink ref="C84" r:id="rId680" display="https://fantasydata.com/nfl/baltimore-ravens-depth-chart" xr:uid="{C7E5C76D-2198-42F4-8057-5E446EC3A12C}"/>
    <hyperlink ref="C83" r:id="rId681" display="https://fantasydata.com/nfl/las-vegas-raiders-depth-chart" xr:uid="{B6E1FC22-7162-455B-A22A-BEF2B87CC254}"/>
    <hyperlink ref="C82" r:id="rId682" display="https://fantasydata.com/nfl/new-york-jets-depth-chart" xr:uid="{E6CDC85C-2D6E-43AA-8D7B-90E24B5C3311}"/>
    <hyperlink ref="C81" r:id="rId683" display="https://fantasydata.com/nfl/chicago-bears-depth-chart" xr:uid="{76FB6536-8E52-4096-B78D-BA84727897BF}"/>
    <hyperlink ref="C80" r:id="rId684" display="https://fantasydata.com/nfl/seattle-seahawks-depth-chart" xr:uid="{5497CD27-A4CA-422F-A5F1-3013E38F0C37}"/>
    <hyperlink ref="C79" r:id="rId685" display="https://fantasydata.com/nfl/baltimore-ravens-depth-chart" xr:uid="{6F360F53-9B6B-41F3-8FB9-A07F359480BC}"/>
    <hyperlink ref="C78" r:id="rId686" display="https://fantasydata.com/nfl/washington-football-team-depth-chart" xr:uid="{E0C29FD7-C7CD-4A1A-B5B2-DC45F2E1B573}"/>
    <hyperlink ref="C77" r:id="rId687" display="https://fantasydata.com/nfl/las-vegas-raiders-depth-chart" xr:uid="{43EEF86F-B072-4F82-9C42-76CAF3D89B28}"/>
    <hyperlink ref="C76" r:id="rId688" display="https://fantasydata.com/nfl/las-vegas-raiders-depth-chart" xr:uid="{652AC95E-35A2-415B-9C00-7E660F7A6A6F}"/>
    <hyperlink ref="C75" r:id="rId689" display="https://fantasydata.com/nfl/tampa-bay-buccaneers-depth-chart" xr:uid="{C1694BDA-E5B2-4E02-9221-FFC92AA13924}"/>
    <hyperlink ref="C74" r:id="rId690" display="https://fantasydata.com/nfl/detroit-lions-depth-chart" xr:uid="{6FDBBC3C-5047-4A11-808C-AC97699546C1}"/>
    <hyperlink ref="C73" r:id="rId691" display="https://fantasydata.com/nfl/los-angeles-rams-depth-chart" xr:uid="{E547675A-A641-4CC6-8816-2CDB3EA68FDD}"/>
    <hyperlink ref="C72" r:id="rId692" display="https://fantasydata.com/nfl/atlanta-falcons-depth-chart" xr:uid="{D884B243-FA89-4556-A019-B3D323D3D35B}"/>
    <hyperlink ref="C71" r:id="rId693" display="https://fantasydata.com/nfl/arizona-cardinals-depth-chart" xr:uid="{408B8040-198C-4876-B94B-6A98314ED595}"/>
    <hyperlink ref="C70" r:id="rId694" display="https://fantasydata.com/nfl/chicago-bears-depth-chart" xr:uid="{F846C9AB-C05E-450A-92D5-34068E566F78}"/>
    <hyperlink ref="C69" r:id="rId695" display="https://fantasydata.com/nfl/denver-broncos-depth-chart" xr:uid="{C1346D24-EA25-462E-ACE4-8E82DBD29B72}"/>
    <hyperlink ref="C68" r:id="rId696" display="https://fantasydata.com/nfl/cleveland-browns-depth-chart" xr:uid="{2DDC7372-F81D-4624-A64D-6C7953CB6CFA}"/>
    <hyperlink ref="C67" r:id="rId697" display="https://fantasydata.com/nfl/atlanta-falcons-depth-chart" xr:uid="{F1F9C56A-AB2C-4E9E-9D6B-D291759A097E}"/>
    <hyperlink ref="C66" r:id="rId698" display="https://fantasydata.com/nfl/denver-broncos-depth-chart" xr:uid="{4DD6FB75-C76E-4966-AB7D-EB01588A85FB}"/>
    <hyperlink ref="C65" r:id="rId699" display="https://fantasydata.com/nfl/indianapolis-colts-depth-chart" xr:uid="{58896B1F-5ACC-4777-BC6E-05782F5D17B6}"/>
    <hyperlink ref="C64" r:id="rId700" display="https://fantasydata.com/nfl/carolina-panthers-depth-chart" xr:uid="{98E641DF-43E4-47DE-BB77-B1B6D7CB97E8}"/>
    <hyperlink ref="C63" r:id="rId701" display="https://fantasydata.com/nfl/arizona-cardinals-depth-chart" xr:uid="{65E1B4C6-5791-4074-BFA8-D1E918AAAAB8}"/>
    <hyperlink ref="C62" r:id="rId702" display="https://fantasydata.com/nfl/cincinnati-bengals-depth-chart" xr:uid="{6F639D62-6D9F-455C-ADD9-2DFAAF855FE1}"/>
    <hyperlink ref="C61" r:id="rId703" display="https://fantasydata.com/nfl/new-england-patriots-depth-chart" xr:uid="{68824F50-3EEB-49B6-A3C4-86013177F339}"/>
    <hyperlink ref="C60" r:id="rId704" display="https://fantasydata.com/nfl/kansas-city-chiefs-depth-chart" xr:uid="{FF28F626-15C7-4B82-A74D-783D36F1C3DC}"/>
    <hyperlink ref="C59" r:id="rId705" display="https://fantasydata.com/nfl/philadelphia-eagles-depth-chart" xr:uid="{D2638D4D-C8BA-4EE2-80CD-BB77933DC278}"/>
    <hyperlink ref="C58" r:id="rId706" display="https://fantasydata.com/nfl/green-bay-packers-depth-chart" xr:uid="{0ACA0800-F6E6-4F90-9873-C962EE8C5304}"/>
    <hyperlink ref="C57" r:id="rId707" display="https://fantasydata.com/nfl/new-york-jets-depth-chart" xr:uid="{9D9FD244-D8DF-4403-82DA-E474C86828A2}"/>
    <hyperlink ref="C56" r:id="rId708" display="https://fantasydata.com/nfl/cincinnati-bengals-depth-chart" xr:uid="{7DE10254-2E09-4BAF-A556-DE40285F84A8}"/>
    <hyperlink ref="C55" r:id="rId709" display="https://fantasydata.com/nfl/kansas-city-chiefs-depth-chart" xr:uid="{649CF7BA-2883-4FD5-ADE0-49283C2015EF}"/>
    <hyperlink ref="C54" r:id="rId710" display="https://fantasydata.com/nfl/new-york-giants-depth-chart" xr:uid="{10CC356C-D130-4E29-A1A6-42E2D12B6985}"/>
    <hyperlink ref="C53" r:id="rId711" display="https://fantasydata.com/nfl/indianapolis-colts-depth-chart" xr:uid="{7240EB6F-CE71-4F3C-9B7F-409E2CB56C0F}"/>
    <hyperlink ref="C52" r:id="rId712" display="https://fantasydata.com/nfl/los-angeles-chargers-depth-chart" xr:uid="{15D9C2C2-6BA4-4CC3-B8FC-3B3D7E6B1B08}"/>
    <hyperlink ref="C51" r:id="rId713" display="https://fantasydata.com/nfl/seattle-seahawks-depth-chart" xr:uid="{11C9929A-5D4D-4F46-BBB0-C7AB7E18F94F}"/>
    <hyperlink ref="C50" r:id="rId714" display="https://fantasydata.com/nfl/arizona-cardinals-depth-chart" xr:uid="{CE8CFC68-E15A-4325-BAEC-7307F7F27DB3}"/>
    <hyperlink ref="C49" r:id="rId715" display="https://fantasydata.com/nfl/buffalo-bills-depth-chart" xr:uid="{2CD0A7B1-6625-4B76-A099-97F9172DE27C}"/>
    <hyperlink ref="C48" r:id="rId716" display="https://fantasydata.com/nfl/minnesota-vikings-depth-chart" xr:uid="{01D58399-2207-4DD3-AFEA-C99640C93DCD}"/>
    <hyperlink ref="C47" r:id="rId717" display="https://fantasydata.com/nfl/cincinnati-bengals-depth-chart" xr:uid="{B6B6DB30-81FE-4C62-9170-125B266FDAA5}"/>
    <hyperlink ref="C46" r:id="rId718" display="https://fantasydata.com/nfl/buffalo-bills-depth-chart" xr:uid="{2A0D993D-ACA3-4FF3-9490-8AA2A47D9750}"/>
    <hyperlink ref="C45" r:id="rId719" display="https://fantasydata.com/nfl/san-francisco-49ers-depth-chart" xr:uid="{71FDD757-4320-4DC8-846A-3AC1B89B7E27}"/>
    <hyperlink ref="C44" r:id="rId720" display="https://fantasydata.com/nfl/tampa-bay-buccaneers-depth-chart" xr:uid="{9C9428B0-E1BE-47C5-A475-435A83C651C0}"/>
    <hyperlink ref="C43" r:id="rId721" display="https://fantasydata.com/nfl/detroit-lions-depth-chart" xr:uid="{573C11BB-53F4-478A-B134-1B129C6A1EF3}"/>
    <hyperlink ref="C42" r:id="rId722" display="https://fantasydata.com/nfl/arizona-cardinals-depth-chart" xr:uid="{2235C5D7-40AF-427A-ADC4-C49AAAB606EC}"/>
    <hyperlink ref="C41" r:id="rId723" display="https://fantasydata.com/nfl/pittsburgh-steelers-depth-chart" xr:uid="{C8A41D07-E8AA-4357-83C2-F096A92133E7}"/>
    <hyperlink ref="C40" r:id="rId724" display="https://fantasydata.com/nfl/minnesota-vikings-depth-chart" xr:uid="{11FCA0F8-A7D9-4571-B77B-EEA9F19ECAA0}"/>
    <hyperlink ref="C39" r:id="rId725" display="https://fantasydata.com/nfl/cleveland-browns-depth-chart" xr:uid="{019B4694-1FD3-4E10-BDCA-8A8A41835CE3}"/>
    <hyperlink ref="C38" r:id="rId726" display="https://fantasydata.com/nfl/buffalo-bills-depth-chart" xr:uid="{6FFDFB6B-4C23-48B5-9B03-B96A7E99ABA7}"/>
    <hyperlink ref="C37" r:id="rId727" display="https://fantasydata.com/nfl/los-angeles-rams-depth-chart" xr:uid="{B916E034-4ED8-4388-9687-6C04AC64C265}"/>
    <hyperlink ref="C36" r:id="rId728" display="https://fantasydata.com/nfl/dallas-cowboys-depth-chart" xr:uid="{09F2D76A-7D64-49D5-AC48-F92D15DAD5BF}"/>
    <hyperlink ref="C35" r:id="rId729" display="https://fantasydata.com/nfl/new-york-giants-depth-chart" xr:uid="{E3CF0DA1-AC02-42E8-8CB5-3AF165A5BE55}"/>
    <hyperlink ref="C34" r:id="rId730" display="https://fantasydata.com/nfl/jacksonville-jaguars-depth-chart" xr:uid="{AAE7508B-CC78-4436-934E-B713907E4C4D}"/>
    <hyperlink ref="C33" r:id="rId731" display="https://fantasydata.com/nfl/dallas-cowboys-depth-chart" xr:uid="{D9D0FC2F-F630-4F1A-9A24-ABA5F9220D9C}"/>
    <hyperlink ref="C32" r:id="rId732" display="https://fantasydata.com/nfl/minnesota-vikings-depth-chart" xr:uid="{67C5A41D-5EFE-4C41-A9E6-0FA116AB40B4}"/>
    <hyperlink ref="C31" r:id="rId733" display="https://fantasydata.com/nfl/new-england-patriots-depth-chart" xr:uid="{C3264D25-AF0D-49A7-A375-86BF2A222378}"/>
    <hyperlink ref="C30" r:id="rId734" display="https://fantasydata.com/nfl/tennessee-titans-depth-chart" xr:uid="{3FB3BD33-BF09-481D-A35B-1C43A63C4B83}"/>
    <hyperlink ref="C29" r:id="rId735" display="https://fantasydata.com/nfl/pittsburgh-steelers-depth-chart" xr:uid="{2E3106A3-A92D-4263-9704-68023691CB7F}"/>
    <hyperlink ref="C28" r:id="rId736" display="https://fantasydata.com/nfl/atlanta-falcons-depth-chart" xr:uid="{F1BDA958-87A6-4F3E-A3A1-407BEDBF9B39}"/>
    <hyperlink ref="C27" r:id="rId737" display="https://fantasydata.com/nfl/pittsburgh-steelers-depth-chart" xr:uid="{DD937888-E3D0-449B-B80C-AFC8F35AE6CA}"/>
    <hyperlink ref="C26" r:id="rId738" display="https://fantasydata.com/nfl/tampa-bay-buccaneers-depth-chart" xr:uid="{61CAB66E-5E03-4961-857F-15746D81C201}"/>
    <hyperlink ref="C25" r:id="rId739" display="https://fantasydata.com/nfl/green-bay-packers-depth-chart" xr:uid="{E80085F5-E6DF-4E5A-B4F5-524BD7BD11F2}"/>
    <hyperlink ref="C24" r:id="rId740" display="https://fantasydata.com/nfl/minnesota-vikings-depth-chart" xr:uid="{E63A1B3D-AD67-420E-B2A9-8161FA7D16A1}"/>
    <hyperlink ref="C23" r:id="rId741" display="https://fantasydata.com/nfl/indianapolis-colts-depth-chart" xr:uid="{422BD43B-3FCA-4B17-94B6-25E28DFE718F}"/>
    <hyperlink ref="C22" r:id="rId742" display="https://fantasydata.com/nfl/washington-football-team-depth-chart" xr:uid="{2EC7C536-989A-441A-95AF-05E4BA6367F5}"/>
    <hyperlink ref="C21" r:id="rId743" display="https://fantasydata.com/nfl/detroit-lions-depth-chart" xr:uid="{71D7FE3B-E1FD-4682-81C4-6BB51F454D71}"/>
    <hyperlink ref="C20" r:id="rId744" display="https://fantasydata.com/nfl/seattle-seahawks-depth-chart" xr:uid="{3BF13158-4C19-4135-AC2C-1F8971BD127C}"/>
    <hyperlink ref="C19" r:id="rId745" display="https://fantasydata.com/nfl/carolina-panthers-depth-chart" xr:uid="{4606D396-170D-4BAA-B2D5-ED59700FCE86}"/>
    <hyperlink ref="C18" r:id="rId746" display="https://fantasydata.com/nfl/los-angeles-chargers-depth-chart" xr:uid="{377AFF20-5C11-4A69-9F38-9BC796447305}"/>
    <hyperlink ref="C17" r:id="rId747" display="https://fantasydata.com/nfl/los-angeles-chargers-depth-chart" xr:uid="{40F25A2F-6BD2-4C51-A90B-B88CF4AEC253}"/>
    <hyperlink ref="C16" r:id="rId748" display="https://fantasydata.com/nfl/las-vegas-raiders-depth-chart" xr:uid="{58B00E23-2A8F-477B-B8A3-1C5BF5F5A61F}"/>
    <hyperlink ref="C15" r:id="rId749" display="https://fantasydata.com/nfl/houston-texans-depth-chart" xr:uid="{88B9EB67-18E3-4256-89C4-E019DD10DC27}"/>
    <hyperlink ref="C14" r:id="rId750" display="https://fantasydata.com/nfl/dallas-cowboys-depth-chart" xr:uid="{A018403A-6D9B-4157-AEE9-A01D8F4391A8}"/>
    <hyperlink ref="C13" r:id="rId751" display="https://fantasydata.com/nfl/baltimore-ravens-depth-chart" xr:uid="{60F41AA2-A923-46D8-A378-46D6A3203E4A}"/>
    <hyperlink ref="C12" r:id="rId752" display="https://fantasydata.com/nfl/kansas-city-chiefs-depth-chart" xr:uid="{48F02300-7508-432B-8F5C-6F26DA316DD2}"/>
    <hyperlink ref="C11" r:id="rId753" display="https://fantasydata.com/nfl/atlanta-falcons-depth-chart" xr:uid="{0EE6F2F7-0B0B-43CC-85D5-844884E57F56}"/>
    <hyperlink ref="C10" r:id="rId754" display="https://fantasydata.com/nfl/arizona-cardinals-depth-chart" xr:uid="{922B0111-E012-451F-AC25-3C59996589D2}"/>
    <hyperlink ref="C9" r:id="rId755" display="https://fantasydata.com/nfl/tampa-bay-buccaneers-depth-chart" xr:uid="{D3073745-12B3-4747-A4FE-B6DAB932E46F}"/>
    <hyperlink ref="C8" r:id="rId756" display="https://fantasydata.com/nfl/carolina-panthers-depth-chart" xr:uid="{FB6D0334-6BC6-4B23-83FF-4814DDDCBE5A}"/>
    <hyperlink ref="C7" r:id="rId757" display="https://fantasydata.com/nfl/denver-broncos-depth-chart" xr:uid="{D85C4841-2166-4E3B-AB99-2B20ABA45243}"/>
    <hyperlink ref="C6" r:id="rId758" display="https://fantasydata.com/nfl/washington-football-team-depth-chart" xr:uid="{1155DB69-FACE-41B6-BE8F-5B17777A7581}"/>
    <hyperlink ref="C5" r:id="rId759" display="https://fantasydata.com/nfl/seattle-seahawks-depth-chart" xr:uid="{62786981-4906-4FD1-859C-DA5EB32B2828}"/>
    <hyperlink ref="C4" r:id="rId760" display="https://fantasydata.com/nfl/los-angeles-rams-depth-chart" xr:uid="{EB2BF25F-FBE8-4F08-8485-9F20F096DDEF}"/>
    <hyperlink ref="C3" r:id="rId761" display="https://fantasydata.com/nfl/green-bay-packers-depth-chart" xr:uid="{E5978BC4-BD80-4744-BA29-05959DC6AAC3}"/>
    <hyperlink ref="C2" r:id="rId762" display="https://fantasydata.com/nfl/tennessee-titans-depth-chart" xr:uid="{AC60B031-4146-4AE1-9783-9E2C80693E6F}"/>
    <hyperlink ref="B255" r:id="rId763" display="https://fantasydata.com/nfl/benny-snell-jr-fantasy/20950" xr:uid="{168D797B-6168-41A2-862C-EECC9A802B1B}"/>
    <hyperlink ref="B254" r:id="rId764" display="https://fantasydata.com/nfl/deandre-carter-fantasy/17218" xr:uid="{F22AA4DF-ED86-45E4-A9C0-ED9104704607}"/>
    <hyperlink ref="B253" r:id="rId765" display="https://fantasydata.com/nfl/reggie-gilliam-fantasy/22206" xr:uid="{508596A4-0A60-44A2-AABD-581A50E93ED7}"/>
    <hyperlink ref="B252" r:id="rId766" display="https://fantasydata.com/nfl/jj-taylor-fantasy/21837" xr:uid="{DF5668B0-4FD8-4094-B5CD-7E903A2CD1B5}"/>
    <hyperlink ref="B251" r:id="rId767" display="https://fantasydata.com/nfl/donovan-peoples-jones-fantasy/21754" xr:uid="{BD2B87D0-D885-43C2-BF0C-C56471466A2A}"/>
    <hyperlink ref="B250" r:id="rId768" display="https://fantasydata.com/nfl/elijhaa-penny-fantasy/18617" xr:uid="{BB97FF29-A12C-4A17-8EC4-10AC2917A61B}"/>
    <hyperlink ref="B249" r:id="rId769" display="https://fantasydata.com/nfl/cj-board-fantasy/19200" xr:uid="{9BA291E4-C5B4-43E2-831E-E73CB745506E}"/>
    <hyperlink ref="B248" r:id="rId770" display="https://fantasydata.com/nfl/tony-jones-jr-fantasy/21774" xr:uid="{A79ADE5D-184B-428F-882A-577F1C40A05C}"/>
    <hyperlink ref="B247" r:id="rId771" display="https://fantasydata.com/nfl/carlos-hyde-fantasy/16668" xr:uid="{FC652D6D-FD14-4F8F-9738-4587BB61F0C5}"/>
    <hyperlink ref="B246" r:id="rId772" display="https://fantasydata.com/nfl/larry-rountree-iii-fantasy/21777" xr:uid="{FFEEAEBD-D785-42C3-8B2B-09AC1B1B9691}"/>
    <hyperlink ref="B245" r:id="rId773" display="https://fantasydata.com/nfl/trey-sermon-fantasy/21801" xr:uid="{BD0FF680-E2FA-458D-8D01-2FFE3E01C824}"/>
    <hyperlink ref="B244" r:id="rId774" display="https://fantasydata.com/nfl/kylin-hill-fantasy/21840" xr:uid="{98039AE3-A631-447D-8E64-9FE71C63A0DD}"/>
    <hyperlink ref="B243" r:id="rId775" display="https://fantasydata.com/nfl/equanimeous-st-brown-fantasy/20398" xr:uid="{F78BB1DC-BD62-41B6-9C24-A9946552950E}"/>
    <hyperlink ref="B242" r:id="rId776" display="https://fantasydata.com/nfl/cole-kmet-fantasy/21772" xr:uid="{B55D7CA6-A568-4CDE-B5C5-AEDB71089C4E}"/>
    <hyperlink ref="B241" r:id="rId777" display="https://fantasydata.com/nfl/chuba-hubbard-fantasy/21691" xr:uid="{AE0DCBBD-1946-4ACE-887C-EA4251890C19}"/>
    <hyperlink ref="B240" r:id="rId778" display="https://fantasydata.com/nfl/isaiah-mckenzie-fantasy/19043" xr:uid="{D85F1F33-060C-429C-8E70-B969AFF89103}"/>
    <hyperlink ref="B239" r:id="rId779" display="https://fantasydata.com/nfl/preston-williams-fantasy/20988" xr:uid="{69497F96-4369-4661-9BBF-436D8138D5D5}"/>
    <hyperlink ref="B238" r:id="rId780" display="https://fantasydata.com/nfl/ty-montgomery-fantasy/16855" xr:uid="{A7CD1801-BD4A-46CB-A9D3-913A7902DE7A}"/>
    <hyperlink ref="B237" r:id="rId781" display="https://fantasydata.com/nfl/gerald-everett-fantasy/18935" xr:uid="{B976AB7C-FA12-47F2-8B07-2464BC8F91B2}"/>
    <hyperlink ref="B236" r:id="rId782" display="https://fantasydata.com/nfl/tyler-johnson-fantasy/21675" xr:uid="{8BE98D34-120E-4BC6-A35E-431C66D6E6CE}"/>
    <hyperlink ref="B235" r:id="rId783" display="https://fantasydata.com/nfl/kj-hamler-fantasy/21759" xr:uid="{0DAEA3EB-3F1A-41B6-8C28-D50E2B3AF562}"/>
    <hyperlink ref="B234" r:id="rId784" display="https://fantasydata.com/nfl/brandon-aiyuk-fantasy/21747" xr:uid="{46C25936-1672-4336-B153-45FFA98B34D7}"/>
    <hyperlink ref="B233" r:id="rId785" display="https://fantasydata.com/nfl/luke-farrell-fantasy/21795" xr:uid="{31B94A37-E0BE-4B36-B7F0-67FF687648FE}"/>
    <hyperlink ref="B232" r:id="rId786" display="https://fantasydata.com/nfl/hayden-hurst-fantasy/19843" xr:uid="{DD8E1F89-0BE0-41AE-8A92-D5CAC9BF34B3}"/>
    <hyperlink ref="B231" r:id="rId787" display="https://fantasydata.com/nfl/nick-westbrook-ikhine-fantasy/21734" xr:uid="{8FFDC758-48FB-4385-B244-4B485F16EBE1}"/>
    <hyperlink ref="B230" r:id="rId788" display="https://fantasydata.com/nfl/zach-ertz-fantasy/14856" xr:uid="{27FA779A-CFD1-4120-A8F1-A82E844B1E7D}"/>
    <hyperlink ref="B229" r:id="rId789" display="https://fantasydata.com/nfl/marlon-mack-fantasy/18998" xr:uid="{31E7118D-CEE6-4D52-8658-32B7B6B02418}"/>
    <hyperlink ref="B228" r:id="rId790" display="https://fantasydata.com/nfl/laviska-shenault-jr-fantasy/21697" xr:uid="{A2B0A94A-088D-40C1-96A9-6871571322AF}"/>
    <hyperlink ref="B227" r:id="rId791" display="https://fantasydata.com/nfl/ian-thomas-fantasy/19910" xr:uid="{49DEB16E-7F7C-458E-A51F-F4010582A670}"/>
    <hyperlink ref="B226" r:id="rId792" display="https://fantasydata.com/nfl/eric-saubert-fantasy/19035" xr:uid="{EA9CE0A3-0BD2-4A80-BBEF-8954D081084F}"/>
    <hyperlink ref="B225" r:id="rId793" display="https://fantasydata.com/nfl/salvon-ahmed-fantasy/21843" xr:uid="{02EDDA3E-A4D1-4ACF-896F-0DD7F24541A0}"/>
    <hyperlink ref="B224" r:id="rId794" display="https://fantasydata.com/nfl/cameron-brate-fantasy/16593" xr:uid="{E6E1A1BD-EB7D-42D0-B3A7-25FAB19543F6}"/>
    <hyperlink ref="B223" r:id="rId795" display="https://fantasydata.com/nfl/taja%C3%A9-sharpe-fantasy/18058" xr:uid="{F451DF82-F099-4EF7-8041-B5A8191ADC5E}"/>
    <hyperlink ref="B222" r:id="rId796" display="https://fantasydata.com/nfl/christian-blake-fantasy/20224" xr:uid="{17FD84E9-2039-4B84-8958-9CF5687BFE8C}"/>
    <hyperlink ref="B221" r:id="rId797" display="https://fantasydata.com/nfl/tyler-higbee-fantasy/18032" xr:uid="{A914379A-88E3-440C-B0EE-1BA64AD5AB94}"/>
    <hyperlink ref="B220" r:id="rId798" display="https://fantasydata.com/nfl/tyler-kroft-fantasy/16846" xr:uid="{F5A5E0F1-0D6C-4A76-BE52-F9661B537B31}"/>
    <hyperlink ref="B219" r:id="rId799" display="https://fantasydata.com/nfl/cethan-carter-fantasy/19219" xr:uid="{5624296D-BEF6-49B8-B21B-C60C73951515}"/>
    <hyperlink ref="B218" r:id="rId800" display="https://fantasydata.com/nfl/trent-sherfield-fantasy/20081" xr:uid="{3967F58C-F315-498A-99D9-3613716DB6A7}"/>
    <hyperlink ref="B217" r:id="rId801" display="https://fantasydata.com/nfl/josh-oliver-fantasy/20899" xr:uid="{41994D5C-F67A-49A6-BB6C-DCEF93EA5819}"/>
    <hyperlink ref="B216" r:id="rId802" display="https://fantasydata.com/nfl/lee-smith-fantasy/12777" xr:uid="{1F56CBA4-50E6-4918-8F1D-9D49C12845F4}"/>
    <hyperlink ref="B215" r:id="rId803" display="https://fantasydata.com/nfl/jarvis-landry-fantasy/16020" xr:uid="{B85AF90E-D595-4C68-AA1A-1102B1DC7648}"/>
    <hyperlink ref="B214" r:id="rId804" display="https://fantasydata.com/nfl/danny-amendola-fantasy/9906" xr:uid="{6542E601-B6EA-46BD-B582-D50D87484003}"/>
    <hyperlink ref="B213" r:id="rId805" display="https://fantasydata.com/nfl/deonte-harris-fantasy/21163" xr:uid="{55E3CFCB-614E-44B0-B597-DA0DFB7E25F8}"/>
    <hyperlink ref="B212" r:id="rId806" display="https://fantasydata.com/nfl/ashton-dulin-fantasy/21349" xr:uid="{2E39C330-3F0F-47E5-B40A-3D9E683B85C7}"/>
    <hyperlink ref="B211" r:id="rId807" display="https://fantasydata.com/nfl/marquise-goodwin-fantasy/14865" xr:uid="{5EE88642-937F-4ABE-A116-FFA9C1C66C79}"/>
    <hyperlink ref="B210" r:id="rId808" display="https://fantasydata.com/nfl/jody-fortson-fantasy/21383" xr:uid="{B51353CA-1D9C-4916-A26E-11AEE4ACECF8}"/>
    <hyperlink ref="B209" r:id="rId809" display="https://fantasydata.com/nfl/devontae-booker-fantasy/17970" xr:uid="{A6133700-032C-4152-B7B1-A5DDE8F503CF}"/>
    <hyperlink ref="B208" r:id="rId810" display="https://fantasydata.com/nfl/malcolm-brown-fantasy/17053" xr:uid="{9E2B55A8-6BE1-4143-A7FC-BC9850D545AB}"/>
    <hyperlink ref="B207" r:id="rId811" display="https://fantasydata.com/nfl/chris-conley-fantasy/16837" xr:uid="{6E424D66-35EA-4DFB-9CFD-44062BAD8208}"/>
    <hyperlink ref="B206" r:id="rId812" display="https://fantasydata.com/nfl/cj-uzomah-fantasy/16917" xr:uid="{227B0B4F-35E6-41E1-B276-E85927A8CF95}"/>
    <hyperlink ref="B205" r:id="rId813" display="https://fantasydata.com/nfl/damien-williams-fantasy/16031" xr:uid="{718867FF-E84C-4A4E-8F0B-F7F381BE5303}"/>
    <hyperlink ref="B204" r:id="rId814" display="https://fantasydata.com/nfl/jerick-mckinnon-fantasy/16510" xr:uid="{551CA12D-B093-4E22-BE39-F09ACF01AFD3}"/>
    <hyperlink ref="B203" r:id="rId815" display="https://fantasydata.com/nfl/chris-evans-fantasy/22647" xr:uid="{28E93EA8-F33F-4F03-9A1F-E2D84DAD3C7A}"/>
    <hyperlink ref="B202" r:id="rId816" display="https://fantasydata.com/nfl/tommy-hudson-fantasy/22418" xr:uid="{304F4793-2BED-4494-81A3-4081ECCD7955}"/>
    <hyperlink ref="B201" r:id="rId817" display="https://fantasydata.com/nfl/willie-snead-iv-fantasy/16141" xr:uid="{06962F0E-082F-455E-AE80-8FFF5529DF11}"/>
    <hyperlink ref="B200" r:id="rId818" display="https://fantasydata.com/nfl/van-jefferson-fantasy/21739" xr:uid="{84EC2900-6B97-4D98-974D-63377A556C3F}"/>
    <hyperlink ref="B199" r:id="rId819" display="https://fantasydata.com/nfl/tevin-coleman-fantasy/16834" xr:uid="{56B19315-BD01-4F35-A243-97FCBB520200}"/>
    <hyperlink ref="B198" r:id="rId820" display="https://fantasydata.com/nfl/jalen-reagor-fantasy/21686" xr:uid="{DFD06FD0-F799-46B4-A2F7-5BA412BD7216}"/>
    <hyperlink ref="B197" r:id="rId821" display="https://fantasydata.com/nfl/kendall-hinton-fantasy/22213" xr:uid="{607FA3B2-16E7-4B46-A875-0E6FE15A0B30}"/>
    <hyperlink ref="B196" r:id="rId822" display="https://fantasydata.com/nfl/andre-roberts-fantasy/11565" xr:uid="{ECE7A66A-DD57-4BB8-8329-7986192E55F2}"/>
    <hyperlink ref="B195" r:id="rId823" display="https://fantasydata.com/nfl/alex-collins-fantasy/18088" xr:uid="{0749F0CC-622C-47FB-AD2A-7BB3B2F7F66F}"/>
    <hyperlink ref="B194" r:id="rId824" display="https://fantasydata.com/nfl/chris-hogan-fantasy/14828" xr:uid="{E32FB581-DEAB-4FEF-81DA-A961E2DCA5EF}"/>
    <hyperlink ref="B193" r:id="rId825" display="https://fantasydata.com/nfl/james-conner-fantasy/18983" xr:uid="{46972ED8-BA11-48F5-BD42-ED1A02EE72F6}"/>
    <hyperlink ref="B192" r:id="rId826" display="https://fantasydata.com/nfl/clyde-edwards-helaire-fantasy/21769" xr:uid="{23D5AB97-CD12-4932-88A8-F98DBC159009}"/>
    <hyperlink ref="B191" r:id="rId827" display="https://fantasydata.com/nfl/antonio-brown-fantasy/11056" xr:uid="{82D10450-0198-40CE-A95A-B723B32199E7}"/>
    <hyperlink ref="B190" r:id="rId828" display="https://fantasydata.com/nfl/jordan-akins-fantasy/19903" xr:uid="{9CEF3A2F-23C6-4016-9148-E3C7B7954452}"/>
    <hyperlink ref="B189" r:id="rId829" display="https://fantasydata.com/nfl/marquez-callaway-fantasy/21750" xr:uid="{FE9777DB-1ADD-4067-9DF7-4CA8E286A935}"/>
    <hyperlink ref="B188" r:id="rId830" display="https://fantasydata.com/nfl/corey-davis-fantasy/18879" xr:uid="{A007125F-8137-4BA1-A2EF-656C274D63C1}"/>
    <hyperlink ref="B187" r:id="rId831" display="https://fantasydata.com/nfl/mo-alie-cox-fantasy/18900" xr:uid="{7B500FCC-8C80-43BE-AE52-147F0E2BEBC2}"/>
    <hyperlink ref="B186" r:id="rId832" display="https://fantasydata.com/nfl/stephen-anderson-fantasy/18262" xr:uid="{5CD633A4-7AD5-4A3B-B915-6213A86831A0}"/>
    <hyperlink ref="B185" r:id="rId833" display="https://fantasydata.com/nfl/dj-chark-jr-fantasy/19816" xr:uid="{E5A901E1-A88F-4334-896A-A03421D267D7}"/>
    <hyperlink ref="B184" r:id="rId834" display="https://fantasydata.com/nfl/devonta-freeman-fantasy/16524" xr:uid="{3DAAD72C-A808-44BD-AFBC-957DE31E4912}"/>
    <hyperlink ref="B183" r:id="rId835" display="https://fantasydata.com/nfl/ryan-griffin-fantasy/14985" xr:uid="{1A6712C5-D6E6-4FD8-8F79-6599CBA5169B}"/>
    <hyperlink ref="B182" r:id="rId836" display="https://fantasydata.com/nfl/geoff-swaim-fantasy/17005" xr:uid="{E2477085-D61E-426B-8FB4-1BD5A22D63ED}"/>
    <hyperlink ref="B181" r:id="rId837" display="https://fantasydata.com/nfl/blake-bell-fantasy/16878" xr:uid="{AA75BD48-B86C-4B38-B063-5FDE7A7DE3CF}"/>
    <hyperlink ref="B180" r:id="rId838" display="https://fantasydata.com/nfl/oj-howard-fantasy/18901" xr:uid="{9A0D2657-0B11-430F-AAD9-C080944B44CB}"/>
    <hyperlink ref="B179" r:id="rId839" display="https://fantasydata.com/nfl/nyheim-hines-fantasy/19912" xr:uid="{6E7178B7-F711-45D2-9629-CF3F861A3434}"/>
    <hyperlink ref="B178" r:id="rId840" display="https://fantasydata.com/nfl/peyton-barber-fantasy/18375" xr:uid="{E1C77EA6-7D2C-43C4-AB8C-25C8E114EC97}"/>
    <hyperlink ref="B177" r:id="rId841" display="https://fantasydata.com/nfl/derek-carrier-fantasy/15640" xr:uid="{0317C458-F085-4F58-8AF0-917016441258}"/>
    <hyperlink ref="B176" r:id="rId842" display="https://fantasydata.com/nfl/juwan-johnson-fantasy/21738" xr:uid="{1229C6E0-5B81-4D3D-953E-54E5FF2ACD8C}"/>
    <hyperlink ref="B175" r:id="rId843" display="https://fantasydata.com/nfl/travis-homer-fantasy/20810" xr:uid="{5E85A9F1-CB2F-4A73-8605-9E4E520FD819}"/>
    <hyperlink ref="B174" r:id="rId844" display="https://fantasydata.com/nfl/trinity-benson-fantasy/21368" xr:uid="{F00B0335-D76D-464E-A3C8-BFE21E8D9DA9}"/>
    <hyperlink ref="B173" r:id="rId845" display="https://fantasydata.com/nfl/james-oshaughnessy-fantasy/16933" xr:uid="{EC476504-08C5-47D4-9724-F009442E63A1}"/>
    <hyperlink ref="B172" r:id="rId846" display="https://fantasydata.com/nfl/tyler-conklin-fantasy/19988" xr:uid="{D94572A5-4604-4ED2-88B7-A3A70394AAE5}"/>
    <hyperlink ref="B171" r:id="rId847" display="https://fantasydata.com/nfl/devonta-smith-fantasy/21687" xr:uid="{0044FF19-45D1-4D90-A33A-B56664597662}"/>
    <hyperlink ref="B170" r:id="rId848" display="https://fantasydata.com/nfl/giovani-bernard-fantasy/14916" xr:uid="{B516A7BD-AEAE-4CFA-8BD7-42326346CDA3}"/>
    <hyperlink ref="B169" r:id="rId849" display="https://fantasydata.com/nfl/aj-dillon-fantasy/21802" xr:uid="{1A331968-AADC-44D6-AC37-74AA576004F1}"/>
    <hyperlink ref="B168" r:id="rId850" display="https://fantasydata.com/nfl/liljordan-humphrey-fantasy/20816" xr:uid="{B57DA691-3532-4553-977C-E5725244D061}"/>
    <hyperlink ref="B167" r:id="rId851" display="https://fantasydata.com/nfl/kalif-raymond-fantasy/18422" xr:uid="{E6E4F68D-7D59-4790-9800-2E912C52B355}"/>
    <hyperlink ref="B166" r:id="rId852" display="https://fantasydata.com/nfl/dalton-schultz-fantasy/19920" xr:uid="{C1D38299-848F-4EDE-A9A5-126AEFD71422}"/>
    <hyperlink ref="B165" r:id="rId853" display="https://fantasydata.com/nfl/david-njoku-fantasy/18876" xr:uid="{A1D3D8AB-CF4A-463F-B6AA-2BBCC33E4005}"/>
    <hyperlink ref="B164" r:id="rId854" display="https://fantasydata.com/nfl/alexander-mattison-fantasy/20868" xr:uid="{08ADF8B2-1070-4A41-875A-174731C480EB}"/>
    <hyperlink ref="B163" r:id="rId855" display="https://fantasydata.com/nfl/justin-jackson-fantasy/20064" xr:uid="{DE7C5C34-A17E-4170-B901-7ADC5277A4FD}"/>
    <hyperlink ref="B162" r:id="rId856" display="https://fantasydata.com/nfl/joshua-palmer-fantasy/22613" xr:uid="{9ED33C53-290D-40EE-BD14-BA7DC616992A}"/>
    <hyperlink ref="B161" r:id="rId857" display="https://fantasydata.com/nfl/olamide-zaccheaus-fantasy/21142" xr:uid="{E171089F-3E3A-4D97-993D-8A3C70E3600E}"/>
    <hyperlink ref="B160" r:id="rId858" display="https://fantasydata.com/nfl/chester-rogers-fantasy/18361" xr:uid="{FF57945D-BB80-47C2-BF56-B76819E705FE}"/>
    <hyperlink ref="B159" r:id="rId859" display="https://fantasydata.com/nfl/jalen-guyton-fantasy/21448" xr:uid="{62EF1373-9D8F-426E-B894-A1CF8B267ACC}"/>
    <hyperlink ref="B158" r:id="rId860" display="https://fantasydata.com/nfl/nico-collins-fantasy/21756" xr:uid="{9295D2FA-4628-493E-859C-FABC80E2AC20}"/>
    <hyperlink ref="B157" r:id="rId861" display="https://fantasydata.com/nfl/dallas-goedert-fantasy/19863" xr:uid="{96D63C93-77AF-4B75-86A9-7713702A041C}"/>
    <hyperlink ref="B156" r:id="rId862" display="https://fantasydata.com/nfl/kaden-smith-fantasy/20946" xr:uid="{5A662D1A-306B-4F28-AED4-5099F23F128C}"/>
    <hyperlink ref="B155" r:id="rId863" display="https://fantasydata.com/nfl/cedrick-wilson-fantasy/20013" xr:uid="{A788D04F-B32E-475B-A891-EEBCDC99D388}"/>
    <hyperlink ref="B154" r:id="rId864" display="https://fantasydata.com/nfl/kyle-rudolph-fantasy/13275" xr:uid="{F67D6D7D-4FC8-42D2-9A76-5D5B6C04BBEB}"/>
    <hyperlink ref="B153" r:id="rId865" display="https://fantasydata.com/nfl/jeff-smith-fantasy/21078" xr:uid="{BB4C8FCE-81CC-444E-99D0-5B8DA590F22A}"/>
    <hyperlink ref="B152" r:id="rId866" display="https://fantasydata.com/nfl/kendrick-bourne-fantasy/19318" xr:uid="{CD900573-4E41-4BD4-97DB-94A271C99915}"/>
    <hyperlink ref="B151" r:id="rId867" display="https://fantasydata.com/nfl/ronald-jones-ii-fantasy/19861" xr:uid="{DB4F2F1D-9D8E-437A-B493-5A42D464B3DA}"/>
    <hyperlink ref="B150" r:id="rId868" display="https://fantasydata.com/nfl/sony-michel-fantasy/19828" xr:uid="{2A55A53B-7E75-4145-9C73-D31CE95B7901}"/>
    <hyperlink ref="B149" r:id="rId869" display="https://fantasydata.com/nfl/terrace-marshall-jr-fantasy/22685" xr:uid="{298AFDE7-A3D6-483A-BC16-6216255A7570}"/>
    <hyperlink ref="B148" r:id="rId870" display="https://fantasydata.com/nfl/rashard-higgins-fantasy/18089" xr:uid="{5D49A036-9D93-4569-BA14-D95FA367820B}"/>
    <hyperlink ref="B147" r:id="rId871" display="https://fantasydata.com/nfl/amon-ra-st-brown-fantasy/22587" xr:uid="{282F5ECA-C983-4641-BD1F-582BA20471E3}"/>
    <hyperlink ref="B146" r:id="rId872" display="https://fantasydata.com/nfl/mark-ingram-ii-fantasy/13337" xr:uid="{5F45006E-6496-402E-BB2E-F23D7192E0EC}"/>
    <hyperlink ref="B145" r:id="rId873" display="https://fantasydata.com/nfl/ty-johnson-fantasy/20837" xr:uid="{1403E03D-0204-4090-8411-C538FB05986D}"/>
    <hyperlink ref="B144" r:id="rId874" display="https://fantasydata.com/nfl/nelson-agholor-fantasy/16781" xr:uid="{A0354C0B-9726-44E2-A543-F60F8131AB13}"/>
    <hyperlink ref="B143" r:id="rId875" display="https://fantasydata.com/nfl/amari-cooper-fantasy/16765" xr:uid="{7B5A4AEA-AC71-4B98-B562-FE83434AA096}"/>
    <hyperlink ref="B142" r:id="rId876" display="https://fantasydata.com/nfl/randall-cobb-fantasy/13227" xr:uid="{BC72F2F8-9003-43AC-B458-4624DC68B677}"/>
    <hyperlink ref="B141" r:id="rId877" display="https://fantasydata.com/nfl/george-kittle-fantasy/19063" xr:uid="{CD297959-856C-4C6A-B562-28238F7A6241}"/>
    <hyperlink ref="B140" r:id="rId878" display="https://fantasydata.com/nfl/jared-cook-fantasy/8534" xr:uid="{F9133318-F87C-4A71-9BFA-B915CFA349A6}"/>
    <hyperlink ref="B139" r:id="rId879" display="https://fantasydata.com/nfl/darrel-williams-fantasy/20500" xr:uid="{1A864AD1-B0E4-4F24-8536-A113D2A32AF4}"/>
    <hyperlink ref="B138" r:id="rId880" display="https://fantasydata.com/nfl/tyreek-hill-fantasy/18082" xr:uid="{3DE73A8B-75B7-4564-8CE5-C196E59E49FB}"/>
    <hyperlink ref="B137" r:id="rId881" display="https://fantasydata.com/nfl/jeremy-mcnichols-fantasy/19065" xr:uid="{6FF9DBA1-675A-447F-A359-4B923C126DE7}"/>
    <hyperlink ref="B136" r:id="rId882" display="https://fantasydata.com/nfl/albert-wilson-fantasy/16308" xr:uid="{07AF96B1-6270-47C2-93B8-398E873FCE19}"/>
    <hyperlink ref="B135" r:id="rId883" display="https://fantasydata.com/nfl/devin-duvernay-fantasy/21721" xr:uid="{427FD85D-5D29-4883-8F88-E852DFB73A1A}"/>
    <hyperlink ref="B134" r:id="rId884" display="https://fantasydata.com/nfl/hunter-henry-fantasy/17975" xr:uid="{905B4457-8515-4368-9365-A2D6D7738AB5}"/>
    <hyperlink ref="B133" r:id="rId885" display="https://fantasydata.com/nfl/kareem-hunt-fantasy/18944" xr:uid="{7188704F-872B-4346-A414-3E750E9DDDF0}"/>
    <hyperlink ref="B132" r:id="rId886" display="https://fantasydata.com/nfl/jonathan-taylor-fantasy/21682" xr:uid="{537E3B65-4B3F-4A2A-9003-BB71BB39FEA2}"/>
    <hyperlink ref="B131" r:id="rId887" display="https://fantasydata.com/nfl/albert-okwuegbunam-fantasy/21794" xr:uid="{61C8FDB1-5138-4898-9FD9-E547614D63BC}"/>
    <hyperlink ref="B130" r:id="rId888" display="https://fantasydata.com/nfl/dyami-brown-fantasy/22686" xr:uid="{1806A678-D6BE-4A6B-A8E4-2EFF39441EA1}"/>
    <hyperlink ref="B129" r:id="rId889" display="https://fantasydata.com/nfl/jamaal-williams-fantasy/18995" xr:uid="{C26C28B7-F939-40D2-986B-6BD4FC75E918}"/>
    <hyperlink ref="B128" r:id="rId890" display="https://fantasydata.com/nfl/blake-jarwin-fantasy/19457" xr:uid="{FE0109D9-3C70-41FF-9384-666C57131922}"/>
    <hyperlink ref="B127" r:id="rId891" display="https://fantasydata.com/nfl/david-johnson-fantasy/16847" xr:uid="{8C470C64-729C-45E6-B11F-5558154DE032}"/>
    <hyperlink ref="B126" r:id="rId892" display="https://fantasydata.com/nfl/jonnu-smith-fantasy/18990" xr:uid="{6587E9F3-E65C-4CB4-9435-78D3DEA0F58A}"/>
    <hyperlink ref="B125" r:id="rId893" display="https://fantasydata.com/nfl/robby-anderson-fantasy/18187" xr:uid="{9E959BE5-367D-40B2-88CA-677204E5C8AB}"/>
    <hyperlink ref="B124" r:id="rId894" display="https://fantasydata.com/nfl/kenny-golladay-fantasy/18977" xr:uid="{4FFC5C5C-7E8C-4E59-A22F-FB664B6A033E}"/>
    <hyperlink ref="B123" r:id="rId895" display="https://fantasydata.com/nfl/emmanuel-sanders-fantasy/11063" xr:uid="{8776D0A6-F72B-43D8-954A-300FA7E766CC}"/>
    <hyperlink ref="B122" r:id="rId896" display="https://fantasydata.com/nfl/miles-sanders-fantasy/20933" xr:uid="{C490021D-2442-4EFA-836C-76D6E26D3789}"/>
    <hyperlink ref="B121" r:id="rId897" display="https://fantasydata.com/nfl/alvin-kamara-fantasy/18878" xr:uid="{D9C0A764-F14A-4297-A41B-F3825E449C88}"/>
    <hyperlink ref="B120" r:id="rId898" display="https://fantasydata.com/nfl/bryan-edwards-fantasy/21736" xr:uid="{5CC35294-05F3-4D9B-8026-703803CC116B}"/>
    <hyperlink ref="B119" r:id="rId899" display="https://fantasydata.com/nfl/mike-gesicki-fantasy/19853" xr:uid="{1C8400C8-7B18-4ECA-99F1-02B15ECD8B25}"/>
    <hyperlink ref="B118" r:id="rId900" display="https://fantasydata.com/nfl/kenneth-gainwell-fantasy/22562" xr:uid="{E8102D1B-0652-4D8C-BB5D-2C6656EE804D}"/>
    <hyperlink ref="B117" r:id="rId901" display="https://fantasydata.com/nfl/mycole-pruitt-fantasy/16903" xr:uid="{77D3D2B0-6056-4BD4-BF5F-C171F729705F}"/>
    <hyperlink ref="B116" r:id="rId902" display="https://fantasydata.com/nfl/aj-brown-fantasy/21042" xr:uid="{33713871-69E2-421F-8440-7541F18E8D0C}"/>
    <hyperlink ref="B115" r:id="rId903" display="https://fantasydata.com/nfl/elijah-mitchell-fantasy/22535" xr:uid="{322AFCF0-C92B-449C-B05F-2553D65AEDB3}"/>
    <hyperlink ref="B114" r:id="rId904" display="https://fantasydata.com/nfl/pat-freiermuth-fantasy/22507" xr:uid="{66645C2B-892B-41AA-9AD1-0976F09ABC75}"/>
    <hyperlink ref="B113" r:id="rId905" display="https://fantasydata.com/nfl/cole-beasley-fantasy/14141" xr:uid="{B47B6AEC-4280-4C8B-80C4-3C496A4C7818}"/>
    <hyperlink ref="B112" r:id="rId906" display="https://fantasydata.com/nfl/russell-gage-fantasy/20006" xr:uid="{38D86141-5BF5-416A-90F9-99F58BCB74BE}"/>
    <hyperlink ref="B111" r:id="rId907" display="https://fantasydata.com/nfl/jakobi-meyers-fantasy/20876" xr:uid="{4E85B934-4210-42B1-B2BB-15D599665E8E}"/>
    <hyperlink ref="B110" r:id="rId908" display="https://fantasydata.com/nfl/joe-mixon-fantasy/18858" xr:uid="{510BEEE9-12CD-4955-9B1F-866DE850F5B6}"/>
    <hyperlink ref="B109" r:id="rId909" display="https://fantasydata.com/nfl/sammy-watkins-fantasy/16003" xr:uid="{06CACB44-5809-4ABA-BF52-E27A82C7041E}"/>
    <hyperlink ref="B108" r:id="rId910" display="https://fantasydata.com/nfl/javonte-williams-fantasy/22558" xr:uid="{BB4F1A38-E491-4449-BB0F-563C3CA62BC4}"/>
    <hyperlink ref="B107" r:id="rId911" display="https://fantasydata.com/nfl/dan-arnold-fantasy/19659" xr:uid="{20B09A7B-D452-417B-B688-B35EF9193DF3}"/>
    <hyperlink ref="B106" r:id="rId912" display="https://fantasydata.com/nfl/myles-gaskin-fantasy/20768" xr:uid="{4618A9D2-33BB-40C7-BDA3-E4EA2B26CD68}"/>
    <hyperlink ref="B105" r:id="rId913" display="https://fantasydata.com/nfl/elijah-moore-fantasy/22592" xr:uid="{56404A20-8EBB-4EFC-B124-6EFAA7D16B65}"/>
    <hyperlink ref="B104" r:id="rId914" display="https://fantasydata.com/nfl/jaylen-waddle-fantasy/22598" xr:uid="{536F2DA9-173B-4674-B1FD-35FF63ACD9A8}"/>
    <hyperlink ref="B103" r:id="rId915" display="https://fantasydata.com/nfl/harrison-bryant-fantasy/21783" xr:uid="{7CFDF772-9B87-4897-BEE5-67777C168F81}"/>
    <hyperlink ref="B102" r:id="rId916" display="https://fantasydata.com/nfl/melvin-gordon-iii-fantasy/16776" xr:uid="{723E1427-6CFB-4F17-87BF-F8FB1E73398C}"/>
    <hyperlink ref="B101" r:id="rId917" display="https://fantasydata.com/nfl/saquon-barkley-fantasy/19766" xr:uid="{949A9BFB-A1BC-4729-8631-14747F7639E5}"/>
    <hyperlink ref="B100" r:id="rId918" display="https://fantasydata.com/nfl/ricky-seals-jones-fantasy/19410" xr:uid="{49B659BF-B6E3-4C03-ACED-1E1A24C01A02}"/>
    <hyperlink ref="B99" r:id="rId919" display="https://fantasydata.com/nfl/austin-hooper-fantasy/17963" xr:uid="{3E0FD45D-F174-43A6-A155-D09D614C7082}"/>
    <hyperlink ref="B98" r:id="rId920" display="https://fantasydata.com/nfl/devante-parker-fantasy/16775" xr:uid="{9EE9DA35-B0BD-4084-9E37-18E516A56EF9}"/>
    <hyperlink ref="B97" r:id="rId921" display="https://fantasydata.com/nfl/antonio-gibson-fantasy/21861" xr:uid="{EFECDB57-E84E-4774-A33E-8146D69284EC}"/>
    <hyperlink ref="B96" r:id="rId922" display="https://fantasydata.com/nfl/james-robinson-fantasy/21970" xr:uid="{5BC6A77E-3A41-47A1-8DCD-281891AC36B4}"/>
    <hyperlink ref="B95" r:id="rId923" display="https://fantasydata.com/nfl/phillip-lindsay-fantasy/20128" xr:uid="{42AB1E02-A52A-41A0-A77C-CC646B53BFEE}"/>
    <hyperlink ref="B94" r:id="rId924" display="https://fantasydata.com/nfl/logan-thomas-fantasy/16656" xr:uid="{05B8553A-B507-47E3-B017-DBE284A71A00}"/>
    <hyperlink ref="B93" r:id="rId925" display="https://fantasydata.com/nfl/christian-kirk-fantasy/19815" xr:uid="{8FFDF481-F98D-40AD-8A72-A123CC5D36A6}"/>
    <hyperlink ref="B92" r:id="rId926" display="https://fantasydata.com/nfl/latavius-murray-fantasy/15071" xr:uid="{23D29F42-102C-41DD-8703-F3BCF1E7083D}"/>
    <hyperlink ref="B91" r:id="rId927" display="https://fantasydata.com/nfl/chase-claypool-fantasy/21752" xr:uid="{BF278E47-B235-4478-BC50-86539BC0D3A3}"/>
    <hyperlink ref="B90" r:id="rId928" display="https://fantasydata.com/nfl/jauan-jennings-fantasy/21717" xr:uid="{5D894D51-CB08-4DA6-95BC-4854B3F3F9C0}"/>
    <hyperlink ref="B89" r:id="rId929" display="https://fantasydata.com/nfl/dawson-knox-fantasy/20850" xr:uid="{170D95B3-BDB6-4720-AA28-BF8DBF26B630}"/>
    <hyperlink ref="B88" r:id="rId930" display="https://fantasydata.com/nfl/jamycal-hasty-fantasy/21765" xr:uid="{C259A07A-7282-4276-96E4-51028849DF5F}"/>
    <hyperlink ref="B87" r:id="rId931" display="https://fantasydata.com/nfl/allen-robinson-ii-fantasy/16263" xr:uid="{956AACDA-9315-4C0B-89A9-7B5C99BCCC02}"/>
    <hyperlink ref="B86" r:id="rId932" display="https://fantasydata.com/nfl/mecole-hardman-fantasy/20788" xr:uid="{278C0064-1A1F-481B-88F4-193EDF55F49A}"/>
    <hyperlink ref="B85" r:id="rId933" display="https://fantasydata.com/nfl/kenyan-drake-fantasy/18003" xr:uid="{D4582E50-C018-4D1B-A6C3-2E042585FD9B}"/>
    <hyperlink ref="B84" r:id="rId934" display="https://fantasydata.com/nfl/mark-andrews-fantasy/19803" xr:uid="{FE003190-1CED-425D-8DD2-40C435040ED8}"/>
    <hyperlink ref="B83" r:id="rId935" display="https://fantasydata.com/nfl/hunter-renfrow-fantasy/20924" xr:uid="{8F10083D-C693-4609-AD92-8B254C6D06CF}"/>
    <hyperlink ref="B82" r:id="rId936" display="https://fantasydata.com/nfl/michael-carter-fantasy/22553" xr:uid="{F76C2C4E-4BDC-4A54-92C6-3D3E5EDD1382}"/>
    <hyperlink ref="B81" r:id="rId937" display="https://fantasydata.com/nfl/david-montgomery-fantasy/20882" xr:uid="{4429AB46-3EF8-430B-9C9B-87330282C27D}"/>
    <hyperlink ref="B80" r:id="rId938" display="https://fantasydata.com/nfl/dk-metcalf-fantasy/20875" xr:uid="{4A02735A-00F2-4B2E-9887-EAD65B3B616E}"/>
    <hyperlink ref="B79" r:id="rId939" display="https://fantasydata.com/nfl/tyson-williams-fantasy/22126" xr:uid="{FB3BA2E0-5595-4511-9A39-1AD5DC36C165}"/>
    <hyperlink ref="B78" r:id="rId940" display="https://fantasydata.com/nfl/adam-humphries-fantasy/17290" xr:uid="{CA24D270-5C2C-4C89-B9AC-4ECA09A1F235}"/>
    <hyperlink ref="B77" r:id="rId941" display="https://fantasydata.com/nfl/foster-moreau-fantasy/20884" xr:uid="{60608849-DCD1-48B0-A5D5-E629920AC3AF}"/>
    <hyperlink ref="B76" r:id="rId942" display="https://fantasydata.com/nfl/darren-waller-fantasy/16964" xr:uid="{3D286770-424E-47F9-9307-8E1FAAB03493}"/>
    <hyperlink ref="B75" r:id="rId943" display="https://fantasydata.com/nfl/leonard-fournette-fantasy/18803" xr:uid="{99312ADC-9A7B-4BA1-9733-B14B3D0E9364}"/>
    <hyperlink ref="B74" r:id="rId944" display="https://fantasydata.com/nfl/dandre-swift-fantasy/21684" xr:uid="{601CB5A0-58C3-4FC0-9F60-25C2AE9EEA11}"/>
    <hyperlink ref="B73" r:id="rId945" display="https://fantasydata.com/nfl/robert-woods-fantasy/14871" xr:uid="{A9B2B0F1-358F-4B8B-90DB-02F9B7E2C685}"/>
    <hyperlink ref="B72" r:id="rId946" display="https://fantasydata.com/nfl/kyle-pitts-fantasy/22508" xr:uid="{B938E818-3042-45D2-BFBA-BA1CFAAF854E}"/>
    <hyperlink ref="B71" r:id="rId947" display="https://fantasydata.com/nfl/chase-edmonds-fantasy/19919" xr:uid="{4CC5339F-563B-4F74-820F-26A15E5552D3}"/>
    <hyperlink ref="B70" r:id="rId948" display="https://fantasydata.com/nfl/darnell-mooney-fantasy/21961" xr:uid="{D69FCFCE-0457-47B1-8D4B-5E0787ADE748}"/>
    <hyperlink ref="B69" r:id="rId949" display="https://fantasydata.com/nfl/tim-patrick-fantasy/19207" xr:uid="{CA2C7646-EF87-4538-9BCF-5ADA68F6C962}"/>
    <hyperlink ref="B68" r:id="rId950" display="https://fantasydata.com/nfl/demetric-felton-fantasy/22533" xr:uid="{C6D63385-92E3-4AEB-8887-BCCCC96947A8}"/>
    <hyperlink ref="B67" r:id="rId951" display="https://fantasydata.com/nfl/mike-davis-fantasy/16887" xr:uid="{3F607533-F863-4095-8F8B-B5AC71C372EB}"/>
    <hyperlink ref="B66" r:id="rId952" display="https://fantasydata.com/nfl/noah-fant-fantasy/20753" xr:uid="{0D06DCA2-D84B-4BCE-BCE0-8A48EC653588}"/>
    <hyperlink ref="B65" r:id="rId953" display="https://fantasydata.com/nfl/jack-doyle-fantasy/15602" xr:uid="{5470D8E9-108A-4A63-AD0B-76DA00F0D3CF}"/>
    <hyperlink ref="B64" r:id="rId954" display="https://fantasydata.com/nfl/brandon-zylstra-fantasy/19779" xr:uid="{67095AF2-EBC2-4800-A523-13DD2A55AE7C}"/>
    <hyperlink ref="B63" r:id="rId955" display="https://fantasydata.com/nfl/aj-green-fantasy/12845" xr:uid="{B3D8A8BE-7225-433A-8404-E9D3BE5556B8}"/>
    <hyperlink ref="B62" r:id="rId956" display="https://fantasydata.com/nfl/jamarr-chase-fantasy/22564" xr:uid="{D84AEC57-50DB-41D3-BF33-D0CBBD405844}"/>
    <hyperlink ref="B61" r:id="rId957" display="https://fantasydata.com/nfl/damien-harris-fantasy/20790" xr:uid="{81F8AE53-7987-4A4C-A338-75B3BD8BCA7D}"/>
    <hyperlink ref="B60" r:id="rId958" display="https://fantasydata.com/nfl/demarcus-robinson-fantasy/18047" xr:uid="{F6A95693-DE7D-466A-85B8-F185A39A050A}"/>
    <hyperlink ref="B59" r:id="rId959" display="https://fantasydata.com/nfl/quez-watkins-fantasy/21957" xr:uid="{EE573E81-C31A-4B1B-AC97-A429F0DCC9E6}"/>
    <hyperlink ref="B58" r:id="rId960" display="https://fantasydata.com/nfl/robert-tonyan-fantasy/19491" xr:uid="{38C0075E-56C7-44A1-A56F-B90DAE2693A9}"/>
    <hyperlink ref="B57" r:id="rId961" display="https://fantasydata.com/nfl/braxton-berrios-fantasy/20038" xr:uid="{E3F19896-64DE-439A-B5D8-DCF14CF3089E}"/>
    <hyperlink ref="B56" r:id="rId962" display="https://fantasydata.com/nfl/tyler-boyd-fantasy/17986" xr:uid="{3B30E3D8-45B7-4B99-9ABB-5BBE477A9F32}"/>
    <hyperlink ref="B55" r:id="rId963" display="https://fantasydata.com/nfl/byron-pringle-fantasy/20150" xr:uid="{C4D577CA-C570-44D8-8B01-9C3A9101C96A}"/>
    <hyperlink ref="B54" r:id="rId964" display="https://fantasydata.com/nfl/darius-slayton-fantasy/20943" xr:uid="{924C2FA8-B9B0-4106-BE48-1E837EC25596}"/>
    <hyperlink ref="B53" r:id="rId965" display="https://fantasydata.com/nfl/zach-pascal-fantasy/19172" xr:uid="{8490B4DA-8C1B-4460-A345-E6E0193C6A58}"/>
    <hyperlink ref="B52" r:id="rId966" display="https://fantasydata.com/nfl/keenan-allen-fantasy/15076" xr:uid="{0D1C1366-679D-472A-882A-5512E2FDB077}"/>
    <hyperlink ref="B51" r:id="rId967" display="https://fantasydata.com/nfl/chris-carson-fantasy/19119" xr:uid="{BB57DC48-CCB9-4F2B-A84F-86DBCF9C9E83}"/>
    <hyperlink ref="B50" r:id="rId968" display="https://fantasydata.com/nfl/deandre-hopkins-fantasy/14986" xr:uid="{83730FD4-12B8-4901-BF99-1E37F7D5AC6A}"/>
    <hyperlink ref="B49" r:id="rId969" display="https://fantasydata.com/nfl/zack-moss-fantasy/21784" xr:uid="{3C737ACC-DF19-4D14-AAD2-2855E91307C8}"/>
    <hyperlink ref="B48" r:id="rId970" display="https://fantasydata.com/nfl/adam-thielen-fantasy/15534" xr:uid="{BF648274-562A-44B3-BB43-F5D536A96E28}"/>
    <hyperlink ref="B47" r:id="rId971" display="https://fantasydata.com/nfl/tee-higgins-fantasy/21690" xr:uid="{C2CF3E03-9E65-4375-97E5-0A32638E6035}"/>
    <hyperlink ref="B46" r:id="rId972" display="https://fantasydata.com/nfl/stefon-diggs-fantasy/16906" xr:uid="{ADA56CEC-2F0B-4230-B2B5-EE9610457FD4}"/>
    <hyperlink ref="B45" r:id="rId973" display="https://fantasydata.com/nfl/deebo-samuel-fantasy/20932" xr:uid="{787594C7-861A-4725-BCFA-A1B0F12D595C}"/>
    <hyperlink ref="B44" r:id="rId974" display="https://fantasydata.com/nfl/chris-godwin-fantasy/18880" xr:uid="{BC926BBB-FDCC-4E85-BD37-D377BA853D8D}"/>
    <hyperlink ref="B43" r:id="rId975" display="https://fantasydata.com/nfl/quintez-cephus-fantasy/21729" xr:uid="{23B551DD-0D4B-4EEF-85F7-94FBDCF16B2E}"/>
    <hyperlink ref="B42" r:id="rId976" display="https://fantasydata.com/nfl/maxx-williams-fantasy/16816" xr:uid="{27D3FC94-3449-4901-871E-CBA62AE95D55}"/>
    <hyperlink ref="B41" r:id="rId977" display="https://fantasydata.com/nfl/juju-smith-schuster-fantasy/18883" xr:uid="{479C4DBF-B4AD-47C6-8A0D-DD54F620C2C3}"/>
    <hyperlink ref="B40" r:id="rId978" display="https://fantasydata.com/nfl/dalvin-cook-fantasy/18872" xr:uid="{7B13D8C0-E449-47FC-A26C-CC0478DB411B}"/>
    <hyperlink ref="B39" r:id="rId979" display="https://fantasydata.com/nfl/nick-chubb-fantasy/19798" xr:uid="{96BA7261-9F90-463E-8829-B2FFFF35350C}"/>
    <hyperlink ref="B38" r:id="rId980" display="https://fantasydata.com/nfl/devin-singletary-fantasy/20941" xr:uid="{B5F9B2DC-11F0-438A-8548-24DF6507163E}"/>
    <hyperlink ref="B37" r:id="rId981" display="https://fantasydata.com/nfl/darrell-henderson-jr-fantasy/20798" xr:uid="{553B3998-9196-4126-A75C-C1DC0C8B54BA}"/>
    <hyperlink ref="B36" r:id="rId982" display="https://fantasydata.com/nfl/ceedee-lamb-fantasy/21679" xr:uid="{05270F12-E833-4E42-8AC5-79DDA7B0EFE2}"/>
    <hyperlink ref="B35" r:id="rId983" display="https://fantasydata.com/nfl/sterling-shepard-fantasy/17961" xr:uid="{591A87B5-6A55-44C2-8A94-9AD5202F3B9D}"/>
    <hyperlink ref="B34" r:id="rId984" display="https://fantasydata.com/nfl/marvin-jones-jr-fantasy/13870" xr:uid="{F57B2A7D-8376-4C3B-B73D-4B09ECCB9C4A}"/>
    <hyperlink ref="B33" r:id="rId985" display="https://fantasydata.com/nfl/ezekiel-elliott-fantasy/17923" xr:uid="{064A4CA1-1B95-4B7A-A2B8-0098E07DC558}"/>
    <hyperlink ref="B32" r:id="rId986" display="https://fantasydata.com/nfl/justin-jefferson-fantasy/21685" xr:uid="{B1708386-2576-43EC-9784-1D063693163B}"/>
    <hyperlink ref="B31" r:id="rId987" display="https://fantasydata.com/nfl/james-white-fantasy/16056" xr:uid="{9E34DAEC-E7FB-48E8-A9E5-8587901F3029}"/>
    <hyperlink ref="B30" r:id="rId988" display="https://fantasydata.com/nfl/julio-jones-fantasy/13291" xr:uid="{B66B05EC-D4A1-4C7F-AA41-4AC177FF26AE}"/>
    <hyperlink ref="B29" r:id="rId989" display="https://fantasydata.com/nfl/najee-harris-fantasy/21768" xr:uid="{DF533EA3-E02E-4473-8991-E654002B4660}"/>
    <hyperlink ref="B28" r:id="rId990" display="https://fantasydata.com/nfl/calvin-ridley-fantasy/19802" xr:uid="{9E22AB85-53AC-40CE-9133-A73C105136AA}"/>
    <hyperlink ref="B27" r:id="rId991" display="https://fantasydata.com/nfl/diontae-johnson-fantasy/21077" xr:uid="{96191BEF-8269-4AC3-B8CB-6D73878A7D19}"/>
    <hyperlink ref="B26" r:id="rId992" display="https://fantasydata.com/nfl/rob-gronkowski-fantasy/10974" xr:uid="{A982FAED-FE00-43B4-8349-A65F60B43A30}"/>
    <hyperlink ref="B25" r:id="rId993" display="https://fantasydata.com/nfl/davante-adams-fantasy/16470" xr:uid="{66A9F751-3E0E-412A-8590-5FCE92E977E4}"/>
    <hyperlink ref="B24" r:id="rId994" display="https://fantasydata.com/nfl/kj-osborn-fantasy/21714" xr:uid="{CF5911E3-A84B-446F-AFA3-9C166818839A}"/>
    <hyperlink ref="B23" r:id="rId995" display="https://fantasydata.com/nfl/michael-pittman-jr-fantasy/21744" xr:uid="{9E2BB801-50F0-4979-A41E-ADB96CD8AB0D}"/>
    <hyperlink ref="B22" r:id="rId996" display="https://fantasydata.com/nfl/jd-mckissic-fantasy/18464" xr:uid="{008A931F-C1AE-4FEE-BA26-561772E536F7}"/>
    <hyperlink ref="B21" r:id="rId997" display="https://fantasydata.com/nfl/tj-hockenson-fantasy/20805" xr:uid="{DA365BC7-C0DC-4B38-A0D4-EE48B1578F58}"/>
    <hyperlink ref="B20" r:id="rId998" display="https://fantasydata.com/nfl/freddie-swain-fantasy/21960" xr:uid="{7DEA30B5-ED47-40E1-81D1-791481DA1027}"/>
    <hyperlink ref="B19" r:id="rId999" display="https://fantasydata.com/nfl/dj-moore-fantasy/19844" xr:uid="{4C1BCF52-1D08-4DC2-84D5-7F5973CFC889}"/>
    <hyperlink ref="B18" r:id="rId1000" display="https://fantasydata.com/nfl/mike-williams-fantasy/18914" xr:uid="{4F6DD14E-05CA-4949-8A1B-34A54F0E2493}"/>
    <hyperlink ref="B17" r:id="rId1001" display="https://fantasydata.com/nfl/austin-ekeler-fantasy/19562" xr:uid="{7B630B16-5013-4190-86D0-BB3B236EDB2D}"/>
    <hyperlink ref="B16" r:id="rId1002" display="https://fantasydata.com/nfl/henry-ruggs-iii-fantasy/21694" xr:uid="{E255A0FC-211A-454E-B5ED-4A2FF9C09A47}"/>
    <hyperlink ref="B15" r:id="rId1003" display="https://fantasydata.com/nfl/brandin-cooks-fantasy/16568" xr:uid="{E0C57092-31A8-4BA3-B13B-CAA3741B89F8}"/>
    <hyperlink ref="B14" r:id="rId1004" display="https://fantasydata.com/nfl/tony-pollard-fantasy/20912" xr:uid="{61E13355-25A9-403A-A2CE-40B5B1074B36}"/>
    <hyperlink ref="B13" r:id="rId1005" display="https://fantasydata.com/nfl/marquise-brown-fantasy/21045" xr:uid="{65E20C70-DC9C-4501-8ADA-50C274389F33}"/>
    <hyperlink ref="B12" r:id="rId1006" display="https://fantasydata.com/nfl/travis-kelce-fantasy/15048" xr:uid="{E9AE81D5-5837-4C61-8379-4F94E1F3868E}"/>
    <hyperlink ref="B11" r:id="rId1007" display="https://fantasydata.com/nfl/cordarrelle-patterson-fantasy/15150" xr:uid="{8CA239D1-501A-4D6A-8F48-46DBA792818D}"/>
    <hyperlink ref="B10" r:id="rId1008" display="https://fantasydata.com/nfl/rondale-moore-fantasy/22626" xr:uid="{4BA16634-D0BE-4A26-BDD7-BD09DB5DAF61}"/>
    <hyperlink ref="B9" r:id="rId1009" display="https://fantasydata.com/nfl/mike-evans-fantasy/16597" xr:uid="{E409AA98-FE31-4240-B569-04871542902D}"/>
    <hyperlink ref="B8" r:id="rId1010" display="https://fantasydata.com/nfl/christian-mccaffrey-fantasy/18877" xr:uid="{403B37AF-8C62-4A17-965D-2F0168A07B47}"/>
    <hyperlink ref="B7" r:id="rId1011" display="https://fantasydata.com/nfl/courtland-sutton-fantasy/19800" xr:uid="{A81D8B40-CB50-41A2-9598-97E2938761AB}"/>
    <hyperlink ref="B6" r:id="rId1012" display="https://fantasydata.com/nfl/terry-mclaurin-fantasy/20873" xr:uid="{B1BCF56E-1796-48AA-B1BB-8ABC7104A56E}"/>
    <hyperlink ref="B5" r:id="rId1013" display="https://fantasydata.com/nfl/tyler-lockett-fantasy/16830" xr:uid="{91BB96CF-D802-439A-AD98-0A8636ECE1A0}"/>
    <hyperlink ref="B4" r:id="rId1014" display="https://fantasydata.com/nfl/cooper-kupp-fantasy/18882" xr:uid="{845B0D01-4D15-474D-8ACD-876975033AB2}"/>
    <hyperlink ref="B3" r:id="rId1015" display="https://fantasydata.com/nfl/aaron-jones-fantasy/19045" xr:uid="{9E16686D-A33D-4C7B-9831-82F88EBD5251}"/>
    <hyperlink ref="B2" r:id="rId1016" display="https://fantasydata.com/nfl/derrick-henry-fantasy/17959" xr:uid="{AFC46C7D-7855-449A-89F3-972F348F5213}"/>
  </hyperlinks>
  <pageMargins left="0.7" right="0.7" top="0.75" bottom="0.75" header="0.3" footer="0.3"/>
  <pageSetup orientation="portrait" horizontalDpi="4294967293" r:id="rId101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4"/>
  <sheetViews>
    <sheetView zoomScale="98" workbookViewId="0">
      <selection activeCell="B5" sqref="B5"/>
    </sheetView>
  </sheetViews>
  <sheetFormatPr defaultRowHeight="14.4"/>
  <cols>
    <col min="1" max="1" width="17.109375" bestFit="1" customWidth="1"/>
    <col min="2" max="3" width="10.77734375" bestFit="1" customWidth="1"/>
  </cols>
  <sheetData>
    <row r="1" spans="1:5">
      <c r="A1" t="s">
        <v>33</v>
      </c>
      <c r="D1" t="s">
        <v>36</v>
      </c>
    </row>
    <row r="2" spans="1:5">
      <c r="A2">
        <v>99</v>
      </c>
      <c r="B2">
        <v>3.3</v>
      </c>
      <c r="D2">
        <v>99</v>
      </c>
      <c r="E2">
        <v>4</v>
      </c>
    </row>
    <row r="3" spans="1:5">
      <c r="A3">
        <v>98</v>
      </c>
      <c r="B3">
        <v>2.5</v>
      </c>
      <c r="D3">
        <v>98</v>
      </c>
      <c r="E3">
        <v>3.7</v>
      </c>
    </row>
    <row r="4" spans="1:5">
      <c r="A4">
        <v>97</v>
      </c>
      <c r="B4">
        <v>2.1</v>
      </c>
      <c r="D4">
        <v>97</v>
      </c>
      <c r="E4">
        <v>3.5</v>
      </c>
    </row>
    <row r="5" spans="1:5">
      <c r="A5">
        <v>96</v>
      </c>
      <c r="B5">
        <v>1.8</v>
      </c>
      <c r="D5">
        <v>96</v>
      </c>
      <c r="E5">
        <v>3.2</v>
      </c>
    </row>
    <row r="6" spans="1:5">
      <c r="A6">
        <v>95</v>
      </c>
      <c r="B6">
        <v>1.4</v>
      </c>
      <c r="D6">
        <v>95</v>
      </c>
      <c r="E6">
        <v>3.2</v>
      </c>
    </row>
    <row r="7" spans="1:5">
      <c r="A7">
        <v>94</v>
      </c>
      <c r="B7">
        <v>1.3</v>
      </c>
      <c r="D7">
        <v>94</v>
      </c>
      <c r="E7">
        <v>2.8</v>
      </c>
    </row>
    <row r="8" spans="1:5">
      <c r="A8">
        <v>93</v>
      </c>
      <c r="B8">
        <v>1.2</v>
      </c>
      <c r="D8">
        <v>93</v>
      </c>
      <c r="E8">
        <v>2.7</v>
      </c>
    </row>
    <row r="9" spans="1:5">
      <c r="A9">
        <v>92</v>
      </c>
      <c r="B9">
        <v>1.1000000000000001</v>
      </c>
      <c r="D9">
        <v>92</v>
      </c>
      <c r="E9">
        <v>2.7</v>
      </c>
    </row>
    <row r="10" spans="1:5">
      <c r="A10">
        <v>91</v>
      </c>
      <c r="B10">
        <v>0.8</v>
      </c>
      <c r="D10">
        <v>91</v>
      </c>
      <c r="E10">
        <v>2.5</v>
      </c>
    </row>
    <row r="11" spans="1:5">
      <c r="A11">
        <v>90</v>
      </c>
      <c r="B11">
        <v>0.8</v>
      </c>
      <c r="D11">
        <v>90</v>
      </c>
      <c r="E11">
        <v>2.2000000000000002</v>
      </c>
    </row>
    <row r="12" spans="1:5">
      <c r="A12">
        <v>89</v>
      </c>
      <c r="B12">
        <v>0.7</v>
      </c>
      <c r="D12">
        <v>89</v>
      </c>
      <c r="E12">
        <v>2.2000000000000002</v>
      </c>
    </row>
    <row r="13" spans="1:5">
      <c r="A13">
        <v>88</v>
      </c>
      <c r="B13">
        <v>0.7</v>
      </c>
      <c r="D13">
        <v>88</v>
      </c>
      <c r="E13">
        <v>2.2000000000000002</v>
      </c>
    </row>
    <row r="14" spans="1:5">
      <c r="A14">
        <v>87</v>
      </c>
      <c r="B14">
        <v>0.6</v>
      </c>
      <c r="D14">
        <v>87</v>
      </c>
      <c r="E14">
        <v>2.2000000000000002</v>
      </c>
    </row>
    <row r="15" spans="1:5">
      <c r="A15">
        <v>86</v>
      </c>
      <c r="B15">
        <v>0.6</v>
      </c>
      <c r="D15">
        <v>86</v>
      </c>
      <c r="E15">
        <v>2</v>
      </c>
    </row>
    <row r="16" spans="1:5">
      <c r="D16">
        <v>85</v>
      </c>
      <c r="E16">
        <v>2</v>
      </c>
    </row>
    <row r="17" spans="1:5">
      <c r="A17" s="1">
        <v>44084</v>
      </c>
      <c r="B17" s="1">
        <v>44090</v>
      </c>
      <c r="C17" t="s">
        <v>194</v>
      </c>
      <c r="D17">
        <v>84</v>
      </c>
      <c r="E17">
        <v>2</v>
      </c>
    </row>
    <row r="18" spans="1:5">
      <c r="A18" s="1">
        <v>44091</v>
      </c>
      <c r="B18" s="1">
        <v>44097</v>
      </c>
      <c r="C18" t="s">
        <v>195</v>
      </c>
      <c r="D18">
        <v>83</v>
      </c>
      <c r="E18">
        <v>2</v>
      </c>
    </row>
    <row r="19" spans="1:5">
      <c r="A19" s="1">
        <v>44098</v>
      </c>
      <c r="B19" s="1">
        <v>44104</v>
      </c>
      <c r="C19" t="s">
        <v>196</v>
      </c>
      <c r="D19">
        <v>82</v>
      </c>
      <c r="E19">
        <v>2</v>
      </c>
    </row>
    <row r="20" spans="1:5">
      <c r="A20" s="1">
        <v>44105</v>
      </c>
      <c r="B20" s="1">
        <v>44111</v>
      </c>
      <c r="C20" t="s">
        <v>197</v>
      </c>
      <c r="D20">
        <v>81</v>
      </c>
      <c r="E20">
        <v>2</v>
      </c>
    </row>
    <row r="21" spans="1:5">
      <c r="A21" s="1">
        <v>44112</v>
      </c>
      <c r="B21" s="1">
        <v>44118</v>
      </c>
      <c r="C21" t="s">
        <v>198</v>
      </c>
      <c r="D21">
        <v>80</v>
      </c>
      <c r="E21">
        <v>1.8</v>
      </c>
    </row>
    <row r="22" spans="1:5">
      <c r="A22" s="1">
        <v>44119</v>
      </c>
      <c r="B22" s="1">
        <v>44125</v>
      </c>
      <c r="C22" t="s">
        <v>199</v>
      </c>
      <c r="D22">
        <v>79</v>
      </c>
      <c r="E22">
        <v>1.8</v>
      </c>
    </row>
    <row r="23" spans="1:5">
      <c r="A23" s="1">
        <v>44126</v>
      </c>
      <c r="B23" s="1">
        <v>44132</v>
      </c>
      <c r="C23" t="s">
        <v>200</v>
      </c>
      <c r="D23">
        <v>78</v>
      </c>
      <c r="E23">
        <v>1.8</v>
      </c>
    </row>
    <row r="24" spans="1:5">
      <c r="A24" s="1">
        <v>44133</v>
      </c>
      <c r="B24" s="1">
        <v>44139</v>
      </c>
      <c r="C24" t="s">
        <v>201</v>
      </c>
      <c r="D24">
        <v>77</v>
      </c>
      <c r="E24">
        <v>1.8</v>
      </c>
    </row>
    <row r="25" spans="1:5">
      <c r="A25" s="1">
        <v>44140</v>
      </c>
      <c r="B25" s="1">
        <v>44146</v>
      </c>
      <c r="C25" t="s">
        <v>202</v>
      </c>
      <c r="D25">
        <v>76</v>
      </c>
      <c r="E25">
        <v>1.8</v>
      </c>
    </row>
    <row r="26" spans="1:5">
      <c r="A26" s="1">
        <v>44147</v>
      </c>
      <c r="B26" s="1">
        <v>44153</v>
      </c>
      <c r="C26" t="s">
        <v>203</v>
      </c>
      <c r="D26">
        <v>75</v>
      </c>
      <c r="E26">
        <v>1.8</v>
      </c>
    </row>
    <row r="27" spans="1:5">
      <c r="A27" s="1">
        <v>44154</v>
      </c>
      <c r="B27" s="1">
        <v>44160</v>
      </c>
      <c r="C27" t="s">
        <v>204</v>
      </c>
    </row>
    <row r="28" spans="1:5">
      <c r="A28" s="1">
        <v>44161</v>
      </c>
      <c r="B28" s="1">
        <v>44167</v>
      </c>
      <c r="C28" t="s">
        <v>205</v>
      </c>
    </row>
    <row r="29" spans="1:5">
      <c r="A29" s="1">
        <v>44168</v>
      </c>
      <c r="B29" s="1">
        <v>44174</v>
      </c>
      <c r="C29" t="s">
        <v>206</v>
      </c>
    </row>
    <row r="30" spans="1:5">
      <c r="A30" s="1">
        <v>44175</v>
      </c>
      <c r="B30" s="1">
        <v>44181</v>
      </c>
      <c r="C30" t="s">
        <v>207</v>
      </c>
    </row>
    <row r="31" spans="1:5">
      <c r="A31" s="1">
        <v>44182</v>
      </c>
      <c r="B31" s="1">
        <v>44188</v>
      </c>
      <c r="C31" t="s">
        <v>208</v>
      </c>
    </row>
    <row r="32" spans="1:5">
      <c r="A32" s="1">
        <v>44189</v>
      </c>
      <c r="B32" s="1">
        <v>44195</v>
      </c>
      <c r="C32" t="s">
        <v>209</v>
      </c>
    </row>
    <row r="33" spans="1:3">
      <c r="A33" s="1">
        <v>44196</v>
      </c>
      <c r="B33" s="1">
        <v>44202</v>
      </c>
      <c r="C33" t="s">
        <v>210</v>
      </c>
    </row>
    <row r="34" spans="1:3">
      <c r="A34" s="1"/>
      <c r="B34" s="1"/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150B-A6B4-4007-873A-1D4232A00CCE}">
  <sheetPr>
    <pageSetUpPr fitToPage="1"/>
  </sheetPr>
  <dimension ref="A1:U191"/>
  <sheetViews>
    <sheetView tabSelected="1" zoomScale="82" zoomScaleNormal="80" workbookViewId="0">
      <selection activeCell="W2" sqref="W2"/>
    </sheetView>
  </sheetViews>
  <sheetFormatPr defaultRowHeight="14.4"/>
  <cols>
    <col min="1" max="1" width="24.77734375" bestFit="1" customWidth="1"/>
    <col min="2" max="2" width="7.77734375" customWidth="1"/>
    <col min="3" max="3" width="8.77734375" customWidth="1"/>
    <col min="4" max="6" width="8.88671875" customWidth="1"/>
    <col min="7" max="7" width="10.21875" customWidth="1"/>
    <col min="8" max="8" width="11.44140625" customWidth="1"/>
    <col min="9" max="9" width="12.33203125" customWidth="1"/>
    <col min="10" max="11" width="10.21875" customWidth="1"/>
    <col min="12" max="12" width="10.77734375" customWidth="1"/>
    <col min="13" max="13" width="24.77734375" bestFit="1" customWidth="1"/>
    <col min="20" max="20" width="9.77734375" bestFit="1" customWidth="1"/>
    <col min="22" max="22" width="10.5546875" bestFit="1" customWidth="1"/>
    <col min="23" max="23" width="10.5546875" customWidth="1"/>
  </cols>
  <sheetData>
    <row r="1" spans="1:21" ht="55.8" customHeight="1">
      <c r="B1" s="28"/>
      <c r="C1" s="28"/>
      <c r="D1" s="29"/>
      <c r="E1" s="29"/>
      <c r="F1" s="29"/>
      <c r="G1" s="29"/>
      <c r="H1" s="41" t="s">
        <v>4906</v>
      </c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16.2" customHeight="1">
      <c r="B2" s="28"/>
      <c r="C2" s="28"/>
      <c r="D2" s="29"/>
      <c r="E2" s="29"/>
      <c r="F2" s="29"/>
      <c r="G2" s="29"/>
      <c r="H2" s="40" t="s">
        <v>4903</v>
      </c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</row>
    <row r="3" spans="1:21">
      <c r="A3" s="19"/>
      <c r="B3" s="19" t="s">
        <v>194</v>
      </c>
      <c r="C3" s="19" t="s">
        <v>194</v>
      </c>
      <c r="D3" s="19" t="s">
        <v>194</v>
      </c>
      <c r="E3" s="19" t="s">
        <v>194</v>
      </c>
      <c r="F3" s="19" t="s">
        <v>194</v>
      </c>
      <c r="G3" s="19" t="s">
        <v>195</v>
      </c>
      <c r="H3" s="19" t="s">
        <v>195</v>
      </c>
      <c r="I3" s="19" t="s">
        <v>195</v>
      </c>
      <c r="J3" s="19" t="s">
        <v>195</v>
      </c>
      <c r="K3" s="19" t="s">
        <v>195</v>
      </c>
      <c r="L3" s="19" t="s">
        <v>195</v>
      </c>
      <c r="M3" s="19"/>
      <c r="N3" s="20"/>
      <c r="O3" s="19"/>
      <c r="P3" s="19" t="s">
        <v>4904</v>
      </c>
      <c r="Q3" s="19" t="s">
        <v>4904</v>
      </c>
      <c r="R3" s="19" t="s">
        <v>4904</v>
      </c>
      <c r="S3" s="19" t="s">
        <v>4904</v>
      </c>
      <c r="T3" s="19" t="s">
        <v>4904</v>
      </c>
      <c r="U3" s="19" t="s">
        <v>4904</v>
      </c>
    </row>
    <row r="4" spans="1:21">
      <c r="A4" s="20" t="s">
        <v>186</v>
      </c>
      <c r="B4" s="20" t="s">
        <v>212</v>
      </c>
      <c r="C4" s="19" t="s">
        <v>213</v>
      </c>
      <c r="D4" s="20" t="s">
        <v>582</v>
      </c>
      <c r="E4" s="20" t="s">
        <v>363</v>
      </c>
      <c r="F4" s="20" t="s">
        <v>364</v>
      </c>
      <c r="G4" s="20" t="s">
        <v>212</v>
      </c>
      <c r="H4" s="19" t="s">
        <v>213</v>
      </c>
      <c r="I4" s="19" t="s">
        <v>584</v>
      </c>
      <c r="J4" s="20" t="s">
        <v>582</v>
      </c>
      <c r="K4" s="20" t="s">
        <v>363</v>
      </c>
      <c r="L4" s="20" t="s">
        <v>364</v>
      </c>
      <c r="M4" s="20" t="s">
        <v>186</v>
      </c>
      <c r="N4" s="26" t="s">
        <v>187</v>
      </c>
      <c r="O4" s="20" t="s">
        <v>4905</v>
      </c>
      <c r="P4" s="20" t="s">
        <v>212</v>
      </c>
      <c r="Q4" s="19" t="s">
        <v>213</v>
      </c>
      <c r="R4" s="19" t="s">
        <v>584</v>
      </c>
      <c r="S4" s="20" t="s">
        <v>582</v>
      </c>
      <c r="T4" s="20" t="s">
        <v>363</v>
      </c>
      <c r="U4" s="20" t="s">
        <v>364</v>
      </c>
    </row>
    <row r="5" spans="1:21">
      <c r="A5" s="27" t="s">
        <v>63</v>
      </c>
      <c r="B5" s="7">
        <v>27.7</v>
      </c>
      <c r="C5" s="7">
        <v>27.086150000000004</v>
      </c>
      <c r="D5" s="39">
        <v>21</v>
      </c>
      <c r="E5" s="39">
        <v>9</v>
      </c>
      <c r="F5" s="39">
        <v>5</v>
      </c>
      <c r="G5" s="7">
        <v>24.7</v>
      </c>
      <c r="H5" s="7">
        <v>28.827500000000001</v>
      </c>
      <c r="I5" s="7">
        <f t="shared" ref="I5:I36" si="0">G5-H5</f>
        <v>-4.1275000000000013</v>
      </c>
      <c r="J5" s="39">
        <v>24</v>
      </c>
      <c r="K5" s="39">
        <v>6</v>
      </c>
      <c r="L5" s="39">
        <v>13</v>
      </c>
      <c r="M5" s="27" t="s">
        <v>63</v>
      </c>
      <c r="N5" s="21" t="s">
        <v>190</v>
      </c>
      <c r="O5" s="21">
        <v>2</v>
      </c>
      <c r="P5" s="7">
        <f t="shared" ref="P5:P36" si="1">ROUND((B5+G5)/$O5,1)</f>
        <v>26.2</v>
      </c>
      <c r="Q5" s="7">
        <f t="shared" ref="Q5:Q36" si="2">ROUND((C5+H5)/$O5,1)</f>
        <v>28</v>
      </c>
      <c r="R5" s="7">
        <f t="shared" ref="R5:R36" si="3">P5-Q5</f>
        <v>-1.8000000000000007</v>
      </c>
      <c r="S5" s="7">
        <f t="shared" ref="S5:S36" si="4">ROUND((D5+J5)/$O5,1)</f>
        <v>22.5</v>
      </c>
      <c r="T5" s="7">
        <f t="shared" ref="T5:T36" si="5">ROUND((E5+K5)/$O5,1)</f>
        <v>7.5</v>
      </c>
      <c r="U5" s="7">
        <f t="shared" ref="U5:U36" si="6">ROUND((F5+L5)/$O5,1)</f>
        <v>9</v>
      </c>
    </row>
    <row r="6" spans="1:21">
      <c r="A6" s="27" t="s">
        <v>74</v>
      </c>
      <c r="B6" s="7">
        <v>10.7</v>
      </c>
      <c r="C6" s="7">
        <v>20.605</v>
      </c>
      <c r="D6" s="39">
        <v>17</v>
      </c>
      <c r="E6" s="39">
        <v>4</v>
      </c>
      <c r="F6" s="39">
        <v>6</v>
      </c>
      <c r="G6" s="7">
        <v>47.7</v>
      </c>
      <c r="H6" s="7">
        <v>34.327799999999996</v>
      </c>
      <c r="I6" s="7">
        <f t="shared" si="0"/>
        <v>13.372200000000007</v>
      </c>
      <c r="J6" s="39">
        <v>37</v>
      </c>
      <c r="K6" s="39">
        <v>6</v>
      </c>
      <c r="L6" s="39">
        <v>12</v>
      </c>
      <c r="M6" s="27" t="s">
        <v>74</v>
      </c>
      <c r="N6" s="21" t="s">
        <v>190</v>
      </c>
      <c r="O6" s="21">
        <v>2</v>
      </c>
      <c r="P6" s="7">
        <f t="shared" si="1"/>
        <v>29.2</v>
      </c>
      <c r="Q6" s="7">
        <f t="shared" si="2"/>
        <v>27.5</v>
      </c>
      <c r="R6" s="7">
        <f t="shared" si="3"/>
        <v>1.6999999999999993</v>
      </c>
      <c r="S6" s="7">
        <f t="shared" si="4"/>
        <v>27</v>
      </c>
      <c r="T6" s="7">
        <f t="shared" si="5"/>
        <v>5</v>
      </c>
      <c r="U6" s="7">
        <f t="shared" si="6"/>
        <v>9</v>
      </c>
    </row>
    <row r="7" spans="1:21">
      <c r="A7" s="27" t="s">
        <v>93</v>
      </c>
      <c r="B7" s="7">
        <v>26.5</v>
      </c>
      <c r="C7" s="7">
        <v>34.633950000000006</v>
      </c>
      <c r="D7" s="39">
        <v>0</v>
      </c>
      <c r="E7" s="39">
        <v>19</v>
      </c>
      <c r="F7" s="39">
        <v>203</v>
      </c>
      <c r="G7" s="7">
        <v>11.5</v>
      </c>
      <c r="H7" s="7">
        <v>12.881349999999999</v>
      </c>
      <c r="I7" s="7">
        <f t="shared" si="0"/>
        <v>-1.3813499999999994</v>
      </c>
      <c r="J7" s="39">
        <v>0</v>
      </c>
      <c r="K7" s="39">
        <v>7</v>
      </c>
      <c r="L7" s="39">
        <v>66</v>
      </c>
      <c r="M7" s="27" t="s">
        <v>93</v>
      </c>
      <c r="N7" s="21" t="s">
        <v>192</v>
      </c>
      <c r="O7" s="21">
        <v>2</v>
      </c>
      <c r="P7" s="7">
        <f t="shared" si="1"/>
        <v>19</v>
      </c>
      <c r="Q7" s="7">
        <f t="shared" si="2"/>
        <v>23.8</v>
      </c>
      <c r="R7" s="7">
        <f t="shared" si="3"/>
        <v>-4.8000000000000007</v>
      </c>
      <c r="S7" s="7">
        <f t="shared" si="4"/>
        <v>0</v>
      </c>
      <c r="T7" s="7">
        <f t="shared" si="5"/>
        <v>13</v>
      </c>
      <c r="U7" s="7">
        <f t="shared" si="6"/>
        <v>134.5</v>
      </c>
    </row>
    <row r="8" spans="1:21">
      <c r="A8" s="27" t="s">
        <v>123</v>
      </c>
      <c r="B8" s="7">
        <v>17.600000000000001</v>
      </c>
      <c r="C8" s="7">
        <v>23.113750000000003</v>
      </c>
      <c r="D8" s="39">
        <v>17</v>
      </c>
      <c r="E8" s="39">
        <v>7</v>
      </c>
      <c r="F8" s="39">
        <v>-8</v>
      </c>
      <c r="G8" s="7">
        <v>6.3</v>
      </c>
      <c r="H8" s="7">
        <v>20.8825</v>
      </c>
      <c r="I8" s="7">
        <f t="shared" si="0"/>
        <v>-14.5825</v>
      </c>
      <c r="J8" s="39">
        <v>15</v>
      </c>
      <c r="K8" s="39">
        <v>1</v>
      </c>
      <c r="L8" s="39">
        <v>-1</v>
      </c>
      <c r="M8" s="27" t="s">
        <v>123</v>
      </c>
      <c r="N8" s="21" t="s">
        <v>190</v>
      </c>
      <c r="O8" s="21">
        <v>2</v>
      </c>
      <c r="P8" s="7">
        <f t="shared" si="1"/>
        <v>12</v>
      </c>
      <c r="Q8" s="7">
        <f t="shared" si="2"/>
        <v>22</v>
      </c>
      <c r="R8" s="7">
        <f t="shared" si="3"/>
        <v>-10</v>
      </c>
      <c r="S8" s="7">
        <f t="shared" si="4"/>
        <v>16</v>
      </c>
      <c r="T8" s="7">
        <f t="shared" si="5"/>
        <v>4</v>
      </c>
      <c r="U8" s="7">
        <f t="shared" si="6"/>
        <v>-4.5</v>
      </c>
    </row>
    <row r="9" spans="1:21">
      <c r="A9" s="27" t="s">
        <v>62</v>
      </c>
      <c r="B9" s="7">
        <v>23.4</v>
      </c>
      <c r="C9" s="7">
        <v>27.145499999999998</v>
      </c>
      <c r="D9" s="39">
        <v>0</v>
      </c>
      <c r="E9" s="39">
        <v>15</v>
      </c>
      <c r="F9" s="39">
        <v>159</v>
      </c>
      <c r="G9" s="7">
        <v>17.399999999999999</v>
      </c>
      <c r="H9" s="7">
        <v>16.363500000000002</v>
      </c>
      <c r="I9" s="7">
        <f t="shared" si="0"/>
        <v>1.0364999999999966</v>
      </c>
      <c r="J9" s="39">
        <v>1</v>
      </c>
      <c r="K9" s="39">
        <v>9</v>
      </c>
      <c r="L9" s="39">
        <v>61</v>
      </c>
      <c r="M9" s="27" t="s">
        <v>62</v>
      </c>
      <c r="N9" s="21" t="s">
        <v>191</v>
      </c>
      <c r="O9" s="21">
        <v>2</v>
      </c>
      <c r="P9" s="7">
        <f t="shared" si="1"/>
        <v>20.399999999999999</v>
      </c>
      <c r="Q9" s="7">
        <f t="shared" si="2"/>
        <v>21.8</v>
      </c>
      <c r="R9" s="7">
        <f t="shared" si="3"/>
        <v>-1.4000000000000021</v>
      </c>
      <c r="S9" s="7">
        <f t="shared" si="4"/>
        <v>0.5</v>
      </c>
      <c r="T9" s="7">
        <f t="shared" si="5"/>
        <v>12</v>
      </c>
      <c r="U9" s="7">
        <f t="shared" si="6"/>
        <v>110</v>
      </c>
    </row>
    <row r="10" spans="1:21">
      <c r="A10" s="27" t="s">
        <v>150</v>
      </c>
      <c r="B10" s="7">
        <v>22.2</v>
      </c>
      <c r="C10" s="7">
        <v>23.064650000000004</v>
      </c>
      <c r="D10" s="39">
        <v>0</v>
      </c>
      <c r="E10" s="39">
        <v>12</v>
      </c>
      <c r="F10" s="39">
        <v>118</v>
      </c>
      <c r="G10" s="7">
        <v>22.1</v>
      </c>
      <c r="H10" s="7">
        <v>19.047750000000001</v>
      </c>
      <c r="I10" s="7">
        <f t="shared" si="0"/>
        <v>3.0522500000000008</v>
      </c>
      <c r="J10" s="39">
        <v>0</v>
      </c>
      <c r="K10" s="39">
        <v>10</v>
      </c>
      <c r="L10" s="39">
        <v>86</v>
      </c>
      <c r="M10" s="27" t="s">
        <v>150</v>
      </c>
      <c r="N10" s="21" t="s">
        <v>191</v>
      </c>
      <c r="O10" s="21">
        <v>2</v>
      </c>
      <c r="P10" s="7">
        <f t="shared" si="1"/>
        <v>22.2</v>
      </c>
      <c r="Q10" s="7">
        <f t="shared" si="2"/>
        <v>21.1</v>
      </c>
      <c r="R10" s="7">
        <f t="shared" si="3"/>
        <v>1.0999999999999979</v>
      </c>
      <c r="S10" s="7">
        <f t="shared" si="4"/>
        <v>0</v>
      </c>
      <c r="T10" s="7">
        <f t="shared" si="5"/>
        <v>11</v>
      </c>
      <c r="U10" s="7">
        <f t="shared" si="6"/>
        <v>102</v>
      </c>
    </row>
    <row r="11" spans="1:21">
      <c r="A11" s="27" t="s">
        <v>166</v>
      </c>
      <c r="B11" s="7">
        <v>15.9</v>
      </c>
      <c r="C11" s="7">
        <v>25.529900000000001</v>
      </c>
      <c r="D11" s="39">
        <v>0</v>
      </c>
      <c r="E11" s="39">
        <v>14</v>
      </c>
      <c r="F11" s="39">
        <v>150</v>
      </c>
      <c r="G11" s="7">
        <v>16</v>
      </c>
      <c r="H11" s="7">
        <v>16.397200000000002</v>
      </c>
      <c r="I11" s="7">
        <f t="shared" si="0"/>
        <v>-0.39720000000000155</v>
      </c>
      <c r="J11" s="39">
        <v>0</v>
      </c>
      <c r="K11" s="39">
        <v>8</v>
      </c>
      <c r="L11" s="39">
        <v>108</v>
      </c>
      <c r="M11" s="27" t="s">
        <v>166</v>
      </c>
      <c r="N11" s="21" t="s">
        <v>191</v>
      </c>
      <c r="O11" s="21">
        <v>2</v>
      </c>
      <c r="P11" s="7">
        <f t="shared" si="1"/>
        <v>16</v>
      </c>
      <c r="Q11" s="7">
        <f t="shared" si="2"/>
        <v>21</v>
      </c>
      <c r="R11" s="7">
        <f t="shared" si="3"/>
        <v>-5</v>
      </c>
      <c r="S11" s="7">
        <f t="shared" si="4"/>
        <v>0</v>
      </c>
      <c r="T11" s="7">
        <f t="shared" si="5"/>
        <v>11</v>
      </c>
      <c r="U11" s="7">
        <f t="shared" si="6"/>
        <v>129</v>
      </c>
    </row>
    <row r="12" spans="1:21">
      <c r="A12" s="27" t="s">
        <v>51</v>
      </c>
      <c r="B12" s="7">
        <v>18.2</v>
      </c>
      <c r="C12" s="7">
        <v>13.51</v>
      </c>
      <c r="D12" s="39">
        <v>0</v>
      </c>
      <c r="E12" s="39">
        <v>7</v>
      </c>
      <c r="F12" s="39">
        <v>132</v>
      </c>
      <c r="G12" s="7">
        <v>22.8</v>
      </c>
      <c r="H12" s="7">
        <v>27.829749999999997</v>
      </c>
      <c r="I12" s="7">
        <f t="shared" si="0"/>
        <v>-5.0297499999999964</v>
      </c>
      <c r="J12" s="39">
        <v>0</v>
      </c>
      <c r="K12" s="39">
        <v>14</v>
      </c>
      <c r="L12" s="39">
        <v>171</v>
      </c>
      <c r="M12" s="27" t="s">
        <v>51</v>
      </c>
      <c r="N12" s="21" t="s">
        <v>191</v>
      </c>
      <c r="O12" s="21">
        <v>2</v>
      </c>
      <c r="P12" s="7">
        <f t="shared" si="1"/>
        <v>20.5</v>
      </c>
      <c r="Q12" s="7">
        <f t="shared" si="2"/>
        <v>20.7</v>
      </c>
      <c r="R12" s="7">
        <f t="shared" si="3"/>
        <v>-0.19999999999999929</v>
      </c>
      <c r="S12" s="7">
        <f t="shared" si="4"/>
        <v>0</v>
      </c>
      <c r="T12" s="7">
        <f t="shared" si="5"/>
        <v>10.5</v>
      </c>
      <c r="U12" s="7">
        <f t="shared" si="6"/>
        <v>151.5</v>
      </c>
    </row>
    <row r="13" spans="1:21">
      <c r="A13" s="27" t="s">
        <v>69</v>
      </c>
      <c r="B13" s="7">
        <v>20.399999999999999</v>
      </c>
      <c r="C13" s="7">
        <v>24.0425</v>
      </c>
      <c r="D13" s="39">
        <v>20</v>
      </c>
      <c r="E13" s="39">
        <v>7</v>
      </c>
      <c r="F13" s="39">
        <v>-9</v>
      </c>
      <c r="G13" s="7">
        <v>16.8</v>
      </c>
      <c r="H13" s="7">
        <v>16.379150000000003</v>
      </c>
      <c r="I13" s="7">
        <f t="shared" si="0"/>
        <v>0.42084999999999795</v>
      </c>
      <c r="J13" s="39">
        <v>23</v>
      </c>
      <c r="K13" s="39">
        <v>3</v>
      </c>
      <c r="L13" s="39">
        <v>-5</v>
      </c>
      <c r="M13" s="27" t="s">
        <v>69</v>
      </c>
      <c r="N13" s="21" t="s">
        <v>190</v>
      </c>
      <c r="O13" s="21">
        <v>2</v>
      </c>
      <c r="P13" s="7">
        <f t="shared" si="1"/>
        <v>18.600000000000001</v>
      </c>
      <c r="Q13" s="7">
        <f t="shared" si="2"/>
        <v>20.2</v>
      </c>
      <c r="R13" s="7">
        <f t="shared" si="3"/>
        <v>-1.5999999999999979</v>
      </c>
      <c r="S13" s="7">
        <f t="shared" si="4"/>
        <v>21.5</v>
      </c>
      <c r="T13" s="7">
        <f t="shared" si="5"/>
        <v>5</v>
      </c>
      <c r="U13" s="7">
        <f t="shared" si="6"/>
        <v>-7</v>
      </c>
    </row>
    <row r="14" spans="1:21">
      <c r="A14" s="27" t="s">
        <v>77</v>
      </c>
      <c r="B14" s="7">
        <v>14.6</v>
      </c>
      <c r="C14" s="7">
        <v>18.754800000000003</v>
      </c>
      <c r="D14" s="39">
        <v>0</v>
      </c>
      <c r="E14" s="39">
        <v>10</v>
      </c>
      <c r="F14" s="39">
        <v>51</v>
      </c>
      <c r="G14" s="7">
        <v>19.5</v>
      </c>
      <c r="H14" s="7">
        <v>21.353249999999999</v>
      </c>
      <c r="I14" s="7">
        <f t="shared" si="0"/>
        <v>-1.8532499999999992</v>
      </c>
      <c r="J14" s="39">
        <v>0</v>
      </c>
      <c r="K14" s="39">
        <v>12</v>
      </c>
      <c r="L14" s="39">
        <v>132</v>
      </c>
      <c r="M14" s="27" t="s">
        <v>77</v>
      </c>
      <c r="N14" s="21" t="s">
        <v>191</v>
      </c>
      <c r="O14" s="21">
        <v>2</v>
      </c>
      <c r="P14" s="7">
        <f t="shared" si="1"/>
        <v>17.100000000000001</v>
      </c>
      <c r="Q14" s="7">
        <f t="shared" si="2"/>
        <v>20.100000000000001</v>
      </c>
      <c r="R14" s="7">
        <f t="shared" si="3"/>
        <v>-3</v>
      </c>
      <c r="S14" s="7">
        <f t="shared" si="4"/>
        <v>0</v>
      </c>
      <c r="T14" s="7">
        <f t="shared" si="5"/>
        <v>11</v>
      </c>
      <c r="U14" s="7">
        <f t="shared" si="6"/>
        <v>91.5</v>
      </c>
    </row>
    <row r="15" spans="1:21">
      <c r="A15" s="27" t="s">
        <v>518</v>
      </c>
      <c r="B15" s="7">
        <v>18.7</v>
      </c>
      <c r="C15" s="7">
        <v>19.353299999999997</v>
      </c>
      <c r="D15" s="39">
        <v>0</v>
      </c>
      <c r="E15" s="39">
        <v>9</v>
      </c>
      <c r="F15" s="39">
        <v>104</v>
      </c>
      <c r="G15" s="7">
        <v>17.5</v>
      </c>
      <c r="H15" s="7">
        <v>20.505749999999999</v>
      </c>
      <c r="I15" s="7">
        <f t="shared" si="0"/>
        <v>-3.005749999999999</v>
      </c>
      <c r="J15" s="39">
        <v>0</v>
      </c>
      <c r="K15" s="39">
        <v>11</v>
      </c>
      <c r="L15" s="39">
        <v>175</v>
      </c>
      <c r="M15" s="27" t="s">
        <v>518</v>
      </c>
      <c r="N15" s="21" t="s">
        <v>191</v>
      </c>
      <c r="O15" s="21">
        <v>2</v>
      </c>
      <c r="P15" s="7">
        <f t="shared" si="1"/>
        <v>18.100000000000001</v>
      </c>
      <c r="Q15" s="7">
        <f t="shared" si="2"/>
        <v>19.899999999999999</v>
      </c>
      <c r="R15" s="7">
        <f t="shared" si="3"/>
        <v>-1.7999999999999972</v>
      </c>
      <c r="S15" s="7">
        <f t="shared" si="4"/>
        <v>0</v>
      </c>
      <c r="T15" s="7">
        <f t="shared" si="5"/>
        <v>10</v>
      </c>
      <c r="U15" s="7">
        <f t="shared" si="6"/>
        <v>139.5</v>
      </c>
    </row>
    <row r="16" spans="1:21">
      <c r="A16" s="27" t="s">
        <v>61</v>
      </c>
      <c r="B16" s="7">
        <v>23.8</v>
      </c>
      <c r="C16" s="7">
        <v>19.064550000000001</v>
      </c>
      <c r="D16" s="39">
        <v>0</v>
      </c>
      <c r="E16" s="39">
        <v>10</v>
      </c>
      <c r="F16" s="39">
        <v>71</v>
      </c>
      <c r="G16" s="7">
        <v>36.799999999999997</v>
      </c>
      <c r="H16" s="7">
        <v>20.052199999999999</v>
      </c>
      <c r="I16" s="7">
        <f t="shared" si="0"/>
        <v>16.747799999999998</v>
      </c>
      <c r="J16" s="39">
        <v>1</v>
      </c>
      <c r="K16" s="39">
        <v>11</v>
      </c>
      <c r="L16" s="39">
        <v>91</v>
      </c>
      <c r="M16" s="27" t="s">
        <v>61</v>
      </c>
      <c r="N16" s="21" t="s">
        <v>191</v>
      </c>
      <c r="O16" s="21">
        <v>2</v>
      </c>
      <c r="P16" s="7">
        <f t="shared" si="1"/>
        <v>30.3</v>
      </c>
      <c r="Q16" s="7">
        <f t="shared" si="2"/>
        <v>19.600000000000001</v>
      </c>
      <c r="R16" s="7">
        <f t="shared" si="3"/>
        <v>10.7</v>
      </c>
      <c r="S16" s="7">
        <f t="shared" si="4"/>
        <v>0.5</v>
      </c>
      <c r="T16" s="7">
        <f t="shared" si="5"/>
        <v>10.5</v>
      </c>
      <c r="U16" s="7">
        <f t="shared" si="6"/>
        <v>81</v>
      </c>
    </row>
    <row r="17" spans="1:21">
      <c r="A17" s="27" t="s">
        <v>38</v>
      </c>
      <c r="B17" s="7">
        <v>38.9</v>
      </c>
      <c r="C17" s="7">
        <v>29.79205</v>
      </c>
      <c r="D17" s="39">
        <v>0</v>
      </c>
      <c r="E17" s="39">
        <v>16</v>
      </c>
      <c r="F17" s="39">
        <v>127</v>
      </c>
      <c r="G17" s="7">
        <v>5.4</v>
      </c>
      <c r="H17" s="7">
        <v>9.3481500000000004</v>
      </c>
      <c r="I17" s="7">
        <f t="shared" si="0"/>
        <v>-3.94815</v>
      </c>
      <c r="J17" s="39">
        <v>0</v>
      </c>
      <c r="K17" s="39">
        <v>5</v>
      </c>
      <c r="L17" s="39">
        <v>43</v>
      </c>
      <c r="M17" s="27" t="s">
        <v>38</v>
      </c>
      <c r="N17" s="21" t="s">
        <v>191</v>
      </c>
      <c r="O17" s="21">
        <v>2</v>
      </c>
      <c r="P17" s="7">
        <f t="shared" si="1"/>
        <v>22.2</v>
      </c>
      <c r="Q17" s="7">
        <f t="shared" si="2"/>
        <v>19.600000000000001</v>
      </c>
      <c r="R17" s="7">
        <f t="shared" si="3"/>
        <v>2.5999999999999979</v>
      </c>
      <c r="S17" s="7">
        <f t="shared" si="4"/>
        <v>0</v>
      </c>
      <c r="T17" s="7">
        <f t="shared" si="5"/>
        <v>10.5</v>
      </c>
      <c r="U17" s="7">
        <f t="shared" si="6"/>
        <v>85</v>
      </c>
    </row>
    <row r="18" spans="1:21">
      <c r="A18" s="27" t="s">
        <v>126</v>
      </c>
      <c r="B18" s="7">
        <v>19</v>
      </c>
      <c r="C18" s="7">
        <v>23.705450000000003</v>
      </c>
      <c r="D18" s="39">
        <v>0</v>
      </c>
      <c r="E18" s="39">
        <v>13</v>
      </c>
      <c r="F18" s="39">
        <v>112</v>
      </c>
      <c r="G18" s="7">
        <v>14.8</v>
      </c>
      <c r="H18" s="7">
        <v>15.19755</v>
      </c>
      <c r="I18" s="7">
        <f t="shared" si="0"/>
        <v>-0.39754999999999896</v>
      </c>
      <c r="J18" s="39">
        <v>0</v>
      </c>
      <c r="K18" s="39">
        <v>8</v>
      </c>
      <c r="L18" s="39">
        <v>109</v>
      </c>
      <c r="M18" s="27" t="s">
        <v>126</v>
      </c>
      <c r="N18" s="21" t="s">
        <v>191</v>
      </c>
      <c r="O18" s="21">
        <v>2</v>
      </c>
      <c r="P18" s="7">
        <f t="shared" si="1"/>
        <v>16.899999999999999</v>
      </c>
      <c r="Q18" s="7">
        <f t="shared" si="2"/>
        <v>19.5</v>
      </c>
      <c r="R18" s="7">
        <f t="shared" si="3"/>
        <v>-2.6000000000000014</v>
      </c>
      <c r="S18" s="7">
        <f t="shared" si="4"/>
        <v>0</v>
      </c>
      <c r="T18" s="7">
        <f t="shared" si="5"/>
        <v>10.5</v>
      </c>
      <c r="U18" s="7">
        <f t="shared" si="6"/>
        <v>110.5</v>
      </c>
    </row>
    <row r="19" spans="1:21">
      <c r="A19" s="27" t="s">
        <v>517</v>
      </c>
      <c r="B19" s="7">
        <v>14.5</v>
      </c>
      <c r="C19" s="7">
        <v>22.3325</v>
      </c>
      <c r="D19" s="39">
        <v>26</v>
      </c>
      <c r="E19" s="39">
        <v>1</v>
      </c>
      <c r="F19" s="39">
        <v>19</v>
      </c>
      <c r="G19" s="7">
        <v>5</v>
      </c>
      <c r="H19" s="7">
        <v>15.68815</v>
      </c>
      <c r="I19" s="7">
        <f t="shared" si="0"/>
        <v>-10.68815</v>
      </c>
      <c r="J19" s="39">
        <v>14</v>
      </c>
      <c r="K19" s="39">
        <v>2</v>
      </c>
      <c r="L19" s="39">
        <v>6</v>
      </c>
      <c r="M19" s="27" t="s">
        <v>517</v>
      </c>
      <c r="N19" s="21" t="s">
        <v>190</v>
      </c>
      <c r="O19" s="21">
        <v>2</v>
      </c>
      <c r="P19" s="7">
        <f t="shared" si="1"/>
        <v>9.8000000000000007</v>
      </c>
      <c r="Q19" s="7">
        <f t="shared" si="2"/>
        <v>19</v>
      </c>
      <c r="R19" s="7">
        <f t="shared" si="3"/>
        <v>-9.1999999999999993</v>
      </c>
      <c r="S19" s="7">
        <f t="shared" si="4"/>
        <v>20</v>
      </c>
      <c r="T19" s="7">
        <f t="shared" si="5"/>
        <v>1.5</v>
      </c>
      <c r="U19" s="7">
        <f t="shared" si="6"/>
        <v>12.5</v>
      </c>
    </row>
    <row r="20" spans="1:21">
      <c r="A20" s="27" t="s">
        <v>117</v>
      </c>
      <c r="B20" s="7">
        <v>25</v>
      </c>
      <c r="C20" s="7">
        <v>24.517499999999998</v>
      </c>
      <c r="D20" s="39">
        <v>29</v>
      </c>
      <c r="E20" s="39">
        <v>4</v>
      </c>
      <c r="F20" s="39">
        <v>1</v>
      </c>
      <c r="G20" s="7">
        <v>8.1</v>
      </c>
      <c r="H20" s="7">
        <v>13.2</v>
      </c>
      <c r="I20" s="7">
        <f t="shared" si="0"/>
        <v>-5.0999999999999996</v>
      </c>
      <c r="J20" s="39">
        <v>20</v>
      </c>
      <c r="K20" s="39">
        <v>2</v>
      </c>
      <c r="L20" s="39">
        <v>0</v>
      </c>
      <c r="M20" s="27" t="s">
        <v>117</v>
      </c>
      <c r="N20" s="21" t="s">
        <v>190</v>
      </c>
      <c r="O20" s="21">
        <v>2</v>
      </c>
      <c r="P20" s="7">
        <f t="shared" si="1"/>
        <v>16.600000000000001</v>
      </c>
      <c r="Q20" s="7">
        <f t="shared" si="2"/>
        <v>18.899999999999999</v>
      </c>
      <c r="R20" s="7">
        <f t="shared" si="3"/>
        <v>-2.2999999999999972</v>
      </c>
      <c r="S20" s="7">
        <f t="shared" si="4"/>
        <v>24.5</v>
      </c>
      <c r="T20" s="7">
        <f t="shared" si="5"/>
        <v>3</v>
      </c>
      <c r="U20" s="7">
        <f t="shared" si="6"/>
        <v>0.5</v>
      </c>
    </row>
    <row r="21" spans="1:21">
      <c r="A21" s="27" t="s">
        <v>92</v>
      </c>
      <c r="B21" s="7">
        <v>24.4</v>
      </c>
      <c r="C21" s="7">
        <v>24.306250000000002</v>
      </c>
      <c r="D21" s="39">
        <v>11</v>
      </c>
      <c r="E21" s="39">
        <v>11</v>
      </c>
      <c r="F21" s="39">
        <v>7</v>
      </c>
      <c r="G21" s="7">
        <v>11.8</v>
      </c>
      <c r="H21" s="7">
        <v>12.99</v>
      </c>
      <c r="I21" s="7">
        <f t="shared" si="0"/>
        <v>-1.1899999999999995</v>
      </c>
      <c r="J21" s="39">
        <v>9</v>
      </c>
      <c r="K21" s="39">
        <v>5</v>
      </c>
      <c r="L21" s="39">
        <v>-12</v>
      </c>
      <c r="M21" s="27" t="s">
        <v>92</v>
      </c>
      <c r="N21" s="21" t="s">
        <v>190</v>
      </c>
      <c r="O21" s="21">
        <v>2</v>
      </c>
      <c r="P21" s="7">
        <f t="shared" si="1"/>
        <v>18.100000000000001</v>
      </c>
      <c r="Q21" s="7">
        <f t="shared" si="2"/>
        <v>18.600000000000001</v>
      </c>
      <c r="R21" s="7">
        <f t="shared" si="3"/>
        <v>-0.5</v>
      </c>
      <c r="S21" s="7">
        <f t="shared" si="4"/>
        <v>10</v>
      </c>
      <c r="T21" s="7">
        <f t="shared" si="5"/>
        <v>8</v>
      </c>
      <c r="U21" s="7">
        <f t="shared" si="6"/>
        <v>-2.5</v>
      </c>
    </row>
    <row r="22" spans="1:21">
      <c r="A22" s="27" t="s">
        <v>44</v>
      </c>
      <c r="B22" s="7">
        <v>18.100000000000001</v>
      </c>
      <c r="C22" s="7">
        <v>20.534949999999998</v>
      </c>
      <c r="D22" s="39">
        <v>20</v>
      </c>
      <c r="E22" s="39">
        <v>4</v>
      </c>
      <c r="F22" s="39">
        <v>-4</v>
      </c>
      <c r="G22" s="7">
        <v>7</v>
      </c>
      <c r="H22" s="7">
        <v>16.504999999999999</v>
      </c>
      <c r="I22" s="7">
        <f t="shared" si="0"/>
        <v>-9.504999999999999</v>
      </c>
      <c r="J22" s="39">
        <v>8</v>
      </c>
      <c r="K22" s="39">
        <v>6</v>
      </c>
      <c r="L22" s="39">
        <v>6</v>
      </c>
      <c r="M22" s="27" t="s">
        <v>44</v>
      </c>
      <c r="N22" s="21" t="s">
        <v>190</v>
      </c>
      <c r="O22" s="21">
        <v>2</v>
      </c>
      <c r="P22" s="7">
        <f t="shared" si="1"/>
        <v>12.6</v>
      </c>
      <c r="Q22" s="7">
        <f t="shared" si="2"/>
        <v>18.5</v>
      </c>
      <c r="R22" s="7">
        <f t="shared" si="3"/>
        <v>-5.9</v>
      </c>
      <c r="S22" s="7">
        <f t="shared" si="4"/>
        <v>14</v>
      </c>
      <c r="T22" s="7">
        <f t="shared" si="5"/>
        <v>5</v>
      </c>
      <c r="U22" s="7">
        <f t="shared" si="6"/>
        <v>1</v>
      </c>
    </row>
    <row r="23" spans="1:21">
      <c r="A23" s="27" t="s">
        <v>82</v>
      </c>
      <c r="B23" s="7">
        <v>15.4</v>
      </c>
      <c r="C23" s="7">
        <v>14.944999999999999</v>
      </c>
      <c r="D23" s="39">
        <v>1</v>
      </c>
      <c r="E23" s="39">
        <v>8</v>
      </c>
      <c r="F23" s="39">
        <v>94</v>
      </c>
      <c r="G23" s="7">
        <v>21.9</v>
      </c>
      <c r="H23" s="7">
        <v>21.1875</v>
      </c>
      <c r="I23" s="7">
        <f t="shared" si="0"/>
        <v>0.71249999999999858</v>
      </c>
      <c r="J23" s="39">
        <v>0</v>
      </c>
      <c r="K23" s="39">
        <v>10</v>
      </c>
      <c r="L23" s="39">
        <v>85</v>
      </c>
      <c r="M23" s="27" t="s">
        <v>82</v>
      </c>
      <c r="N23" s="21" t="s">
        <v>191</v>
      </c>
      <c r="O23" s="21">
        <v>2</v>
      </c>
      <c r="P23" s="7">
        <f t="shared" si="1"/>
        <v>18.7</v>
      </c>
      <c r="Q23" s="7">
        <f t="shared" si="2"/>
        <v>18.100000000000001</v>
      </c>
      <c r="R23" s="7">
        <f t="shared" si="3"/>
        <v>0.59999999999999787</v>
      </c>
      <c r="S23" s="7">
        <f t="shared" si="4"/>
        <v>0.5</v>
      </c>
      <c r="T23" s="7">
        <f t="shared" si="5"/>
        <v>9</v>
      </c>
      <c r="U23" s="7">
        <f t="shared" si="6"/>
        <v>89.5</v>
      </c>
    </row>
    <row r="24" spans="1:21">
      <c r="A24" s="27" t="s">
        <v>87</v>
      </c>
      <c r="B24" s="7">
        <v>31.9</v>
      </c>
      <c r="C24" s="7">
        <v>21.299799999999998</v>
      </c>
      <c r="D24" s="39">
        <v>0</v>
      </c>
      <c r="E24" s="39">
        <v>12</v>
      </c>
      <c r="F24" s="39">
        <v>100</v>
      </c>
      <c r="G24" s="7">
        <v>16.100000000000001</v>
      </c>
      <c r="H24" s="7">
        <v>14.640000000000002</v>
      </c>
      <c r="I24" s="7">
        <f t="shared" si="0"/>
        <v>1.4599999999999991</v>
      </c>
      <c r="J24" s="39">
        <v>2</v>
      </c>
      <c r="K24" s="39">
        <v>8</v>
      </c>
      <c r="L24" s="39">
        <v>48</v>
      </c>
      <c r="M24" s="27" t="s">
        <v>87</v>
      </c>
      <c r="N24" s="21" t="s">
        <v>191</v>
      </c>
      <c r="O24" s="21">
        <v>2</v>
      </c>
      <c r="P24" s="7">
        <f t="shared" si="1"/>
        <v>24</v>
      </c>
      <c r="Q24" s="7">
        <f t="shared" si="2"/>
        <v>18</v>
      </c>
      <c r="R24" s="7">
        <f t="shared" si="3"/>
        <v>6</v>
      </c>
      <c r="S24" s="7">
        <f t="shared" si="4"/>
        <v>1</v>
      </c>
      <c r="T24" s="7">
        <f t="shared" si="5"/>
        <v>10</v>
      </c>
      <c r="U24" s="7">
        <f t="shared" si="6"/>
        <v>74</v>
      </c>
    </row>
    <row r="25" spans="1:21">
      <c r="A25" s="27" t="s">
        <v>171</v>
      </c>
      <c r="B25" s="7">
        <v>37.1</v>
      </c>
      <c r="C25" s="7">
        <v>28.816400000000002</v>
      </c>
      <c r="D25" s="39">
        <v>1</v>
      </c>
      <c r="E25" s="39">
        <v>15</v>
      </c>
      <c r="F25" s="39">
        <v>231</v>
      </c>
      <c r="G25" s="7">
        <v>5.9</v>
      </c>
      <c r="H25" s="7">
        <v>7.1975000000000007</v>
      </c>
      <c r="I25" s="7">
        <f t="shared" si="0"/>
        <v>-1.2975000000000003</v>
      </c>
      <c r="J25" s="39">
        <v>1</v>
      </c>
      <c r="K25" s="39">
        <v>4</v>
      </c>
      <c r="L25" s="39">
        <v>17</v>
      </c>
      <c r="M25" s="27" t="s">
        <v>171</v>
      </c>
      <c r="N25" s="21" t="s">
        <v>191</v>
      </c>
      <c r="O25" s="21">
        <v>2</v>
      </c>
      <c r="P25" s="7">
        <f t="shared" si="1"/>
        <v>21.5</v>
      </c>
      <c r="Q25" s="7">
        <f t="shared" si="2"/>
        <v>18</v>
      </c>
      <c r="R25" s="7">
        <f t="shared" si="3"/>
        <v>3.5</v>
      </c>
      <c r="S25" s="7">
        <f t="shared" si="4"/>
        <v>1</v>
      </c>
      <c r="T25" s="7">
        <f t="shared" si="5"/>
        <v>9.5</v>
      </c>
      <c r="U25" s="7">
        <f t="shared" si="6"/>
        <v>124</v>
      </c>
    </row>
    <row r="26" spans="1:21">
      <c r="A26" s="27" t="s">
        <v>58</v>
      </c>
      <c r="B26" s="7">
        <v>23.5</v>
      </c>
      <c r="C26" s="7">
        <v>26.835100000000001</v>
      </c>
      <c r="D26" s="39">
        <v>0</v>
      </c>
      <c r="E26" s="39">
        <v>14</v>
      </c>
      <c r="F26" s="39">
        <v>111</v>
      </c>
      <c r="G26" s="7">
        <v>16.2</v>
      </c>
      <c r="H26" s="7">
        <v>9.1849000000000007</v>
      </c>
      <c r="I26" s="7">
        <f t="shared" si="0"/>
        <v>7.0150999999999986</v>
      </c>
      <c r="J26" s="39">
        <v>0</v>
      </c>
      <c r="K26" s="39">
        <v>5</v>
      </c>
      <c r="L26" s="39">
        <v>53</v>
      </c>
      <c r="M26" s="27" t="s">
        <v>58</v>
      </c>
      <c r="N26" s="21" t="s">
        <v>191</v>
      </c>
      <c r="O26" s="21">
        <v>2</v>
      </c>
      <c r="P26" s="7">
        <f t="shared" si="1"/>
        <v>19.899999999999999</v>
      </c>
      <c r="Q26" s="7">
        <f t="shared" si="2"/>
        <v>18</v>
      </c>
      <c r="R26" s="7">
        <f t="shared" si="3"/>
        <v>1.8999999999999986</v>
      </c>
      <c r="S26" s="7">
        <f t="shared" si="4"/>
        <v>0</v>
      </c>
      <c r="T26" s="7">
        <f t="shared" si="5"/>
        <v>9.5</v>
      </c>
      <c r="U26" s="7">
        <f t="shared" si="6"/>
        <v>82</v>
      </c>
    </row>
    <row r="27" spans="1:21">
      <c r="A27" s="27" t="s">
        <v>515</v>
      </c>
      <c r="B27" s="7">
        <v>10.199999999999999</v>
      </c>
      <c r="C27" s="7">
        <v>20.489350000000002</v>
      </c>
      <c r="D27" s="39">
        <v>15</v>
      </c>
      <c r="E27" s="39">
        <v>6</v>
      </c>
      <c r="F27" s="39">
        <v>-3</v>
      </c>
      <c r="G27" s="7">
        <v>13.3</v>
      </c>
      <c r="H27" s="7">
        <v>15.5075</v>
      </c>
      <c r="I27" s="7">
        <f t="shared" si="0"/>
        <v>-2.2074999999999996</v>
      </c>
      <c r="J27" s="39">
        <v>9</v>
      </c>
      <c r="K27" s="39">
        <v>7</v>
      </c>
      <c r="L27" s="39">
        <v>-11</v>
      </c>
      <c r="M27" s="27" t="s">
        <v>515</v>
      </c>
      <c r="N27" s="21" t="s">
        <v>190</v>
      </c>
      <c r="O27" s="21">
        <v>2</v>
      </c>
      <c r="P27" s="7">
        <f t="shared" si="1"/>
        <v>11.8</v>
      </c>
      <c r="Q27" s="7">
        <f t="shared" si="2"/>
        <v>18</v>
      </c>
      <c r="R27" s="7">
        <f t="shared" si="3"/>
        <v>-6.1999999999999993</v>
      </c>
      <c r="S27" s="7">
        <f t="shared" si="4"/>
        <v>12</v>
      </c>
      <c r="T27" s="7">
        <f t="shared" si="5"/>
        <v>6.5</v>
      </c>
      <c r="U27" s="7">
        <f t="shared" si="6"/>
        <v>-7</v>
      </c>
    </row>
    <row r="28" spans="1:21">
      <c r="A28" s="27" t="s">
        <v>173</v>
      </c>
      <c r="B28" s="7">
        <v>25.7</v>
      </c>
      <c r="C28" s="7">
        <v>19.071199999999997</v>
      </c>
      <c r="D28" s="39">
        <v>0</v>
      </c>
      <c r="E28" s="39">
        <v>10</v>
      </c>
      <c r="F28" s="39">
        <v>65</v>
      </c>
      <c r="G28" s="7">
        <v>20.6</v>
      </c>
      <c r="H28" s="7">
        <v>16.431550000000001</v>
      </c>
      <c r="I28" s="7">
        <f t="shared" si="0"/>
        <v>4.16845</v>
      </c>
      <c r="J28" s="39">
        <v>0</v>
      </c>
      <c r="K28" s="39">
        <v>9</v>
      </c>
      <c r="L28" s="39">
        <v>73</v>
      </c>
      <c r="M28" s="27" t="s">
        <v>173</v>
      </c>
      <c r="N28" s="21" t="s">
        <v>192</v>
      </c>
      <c r="O28" s="21">
        <v>2</v>
      </c>
      <c r="P28" s="7">
        <f t="shared" si="1"/>
        <v>23.2</v>
      </c>
      <c r="Q28" s="7">
        <f t="shared" si="2"/>
        <v>17.8</v>
      </c>
      <c r="R28" s="7">
        <f t="shared" si="3"/>
        <v>5.3999999999999986</v>
      </c>
      <c r="S28" s="7">
        <f t="shared" si="4"/>
        <v>0</v>
      </c>
      <c r="T28" s="7">
        <f t="shared" si="5"/>
        <v>9.5</v>
      </c>
      <c r="U28" s="7">
        <f t="shared" si="6"/>
        <v>69</v>
      </c>
    </row>
    <row r="29" spans="1:21">
      <c r="A29" s="27" t="s">
        <v>167</v>
      </c>
      <c r="B29" s="7">
        <v>24.3</v>
      </c>
      <c r="C29" s="7">
        <v>16.2166</v>
      </c>
      <c r="D29" s="39">
        <v>0</v>
      </c>
      <c r="E29" s="39">
        <v>9</v>
      </c>
      <c r="F29" s="39">
        <v>94</v>
      </c>
      <c r="G29" s="7">
        <v>17.5</v>
      </c>
      <c r="H29" s="7">
        <v>18.898950000000003</v>
      </c>
      <c r="I29" s="7">
        <f t="shared" si="0"/>
        <v>-1.3989500000000028</v>
      </c>
      <c r="J29" s="39">
        <v>1</v>
      </c>
      <c r="K29" s="39">
        <v>10</v>
      </c>
      <c r="L29" s="39">
        <v>84</v>
      </c>
      <c r="M29" s="27" t="s">
        <v>167</v>
      </c>
      <c r="N29" s="21" t="s">
        <v>191</v>
      </c>
      <c r="O29" s="21">
        <v>2</v>
      </c>
      <c r="P29" s="7">
        <f t="shared" si="1"/>
        <v>20.9</v>
      </c>
      <c r="Q29" s="7">
        <f t="shared" si="2"/>
        <v>17.600000000000001</v>
      </c>
      <c r="R29" s="7">
        <f t="shared" si="3"/>
        <v>3.2999999999999972</v>
      </c>
      <c r="S29" s="7">
        <f t="shared" si="4"/>
        <v>0.5</v>
      </c>
      <c r="T29" s="7">
        <f t="shared" si="5"/>
        <v>9.5</v>
      </c>
      <c r="U29" s="7">
        <f t="shared" si="6"/>
        <v>89</v>
      </c>
    </row>
    <row r="30" spans="1:21">
      <c r="A30" s="27" t="s">
        <v>112</v>
      </c>
      <c r="B30" s="7">
        <v>12.54</v>
      </c>
      <c r="C30" s="7">
        <v>16.405550000000002</v>
      </c>
      <c r="D30" s="39">
        <v>0</v>
      </c>
      <c r="E30" s="39">
        <v>9</v>
      </c>
      <c r="F30" s="39">
        <v>113</v>
      </c>
      <c r="G30" s="7">
        <v>18.5</v>
      </c>
      <c r="H30" s="7">
        <v>18.272300000000001</v>
      </c>
      <c r="I30" s="7">
        <f t="shared" si="0"/>
        <v>0.22769999999999868</v>
      </c>
      <c r="J30" s="39">
        <v>0</v>
      </c>
      <c r="K30" s="39">
        <v>10</v>
      </c>
      <c r="L30" s="39">
        <v>124</v>
      </c>
      <c r="M30" s="27" t="s">
        <v>112</v>
      </c>
      <c r="N30" s="21" t="s">
        <v>191</v>
      </c>
      <c r="O30" s="21">
        <v>2</v>
      </c>
      <c r="P30" s="7">
        <f t="shared" si="1"/>
        <v>15.5</v>
      </c>
      <c r="Q30" s="7">
        <f t="shared" si="2"/>
        <v>17.3</v>
      </c>
      <c r="R30" s="7">
        <f t="shared" si="3"/>
        <v>-1.8000000000000007</v>
      </c>
      <c r="S30" s="7">
        <f t="shared" si="4"/>
        <v>0</v>
      </c>
      <c r="T30" s="7">
        <f t="shared" si="5"/>
        <v>9.5</v>
      </c>
      <c r="U30" s="7">
        <f t="shared" si="6"/>
        <v>118.5</v>
      </c>
    </row>
    <row r="31" spans="1:21">
      <c r="A31" s="27" t="s">
        <v>43</v>
      </c>
      <c r="B31" s="7">
        <v>4.2</v>
      </c>
      <c r="C31" s="7">
        <v>5.8825000000000003</v>
      </c>
      <c r="D31" s="39">
        <v>5</v>
      </c>
      <c r="E31" s="39">
        <v>2</v>
      </c>
      <c r="F31" s="39">
        <v>-1</v>
      </c>
      <c r="G31" s="7">
        <v>41.5</v>
      </c>
      <c r="H31" s="7">
        <v>28.500600000000002</v>
      </c>
      <c r="I31" s="7">
        <f t="shared" si="0"/>
        <v>12.999399999999998</v>
      </c>
      <c r="J31" s="39">
        <v>19</v>
      </c>
      <c r="K31" s="39">
        <v>6</v>
      </c>
      <c r="L31" s="39">
        <v>-3</v>
      </c>
      <c r="M31" s="27" t="s">
        <v>43</v>
      </c>
      <c r="N31" s="21" t="s">
        <v>190</v>
      </c>
      <c r="O31" s="21">
        <v>2</v>
      </c>
      <c r="P31" s="7">
        <f t="shared" si="1"/>
        <v>22.9</v>
      </c>
      <c r="Q31" s="7">
        <f t="shared" si="2"/>
        <v>17.2</v>
      </c>
      <c r="R31" s="7">
        <f t="shared" si="3"/>
        <v>5.6999999999999993</v>
      </c>
      <c r="S31" s="7">
        <f t="shared" si="4"/>
        <v>12</v>
      </c>
      <c r="T31" s="7">
        <f t="shared" si="5"/>
        <v>4</v>
      </c>
      <c r="U31" s="7">
        <f t="shared" si="6"/>
        <v>-2</v>
      </c>
    </row>
    <row r="32" spans="1:21">
      <c r="A32" s="27" t="s">
        <v>39</v>
      </c>
      <c r="B32" s="7">
        <v>11.7</v>
      </c>
      <c r="C32" s="7">
        <v>11.399999999999999</v>
      </c>
      <c r="D32" s="39">
        <v>15</v>
      </c>
      <c r="E32" s="39">
        <v>0</v>
      </c>
      <c r="F32" s="39">
        <v>0</v>
      </c>
      <c r="G32" s="7">
        <v>22.5</v>
      </c>
      <c r="H32" s="7">
        <v>22.969150000000003</v>
      </c>
      <c r="I32" s="7">
        <f t="shared" si="0"/>
        <v>-0.46915000000000262</v>
      </c>
      <c r="J32" s="39">
        <v>10</v>
      </c>
      <c r="K32" s="39">
        <v>9</v>
      </c>
      <c r="L32" s="39">
        <v>10</v>
      </c>
      <c r="M32" s="27" t="s">
        <v>39</v>
      </c>
      <c r="N32" s="21" t="s">
        <v>190</v>
      </c>
      <c r="O32" s="21">
        <v>2</v>
      </c>
      <c r="P32" s="7">
        <f t="shared" si="1"/>
        <v>17.100000000000001</v>
      </c>
      <c r="Q32" s="7">
        <f t="shared" si="2"/>
        <v>17.2</v>
      </c>
      <c r="R32" s="7">
        <f t="shared" si="3"/>
        <v>-9.9999999999997868E-2</v>
      </c>
      <c r="S32" s="7">
        <f t="shared" si="4"/>
        <v>12.5</v>
      </c>
      <c r="T32" s="7">
        <f t="shared" si="5"/>
        <v>4.5</v>
      </c>
      <c r="U32" s="7">
        <f t="shared" si="6"/>
        <v>5</v>
      </c>
    </row>
    <row r="33" spans="1:21">
      <c r="A33" s="27" t="s">
        <v>64</v>
      </c>
      <c r="B33" s="7">
        <v>10.1</v>
      </c>
      <c r="C33" s="7">
        <v>14.410000000000002</v>
      </c>
      <c r="D33" s="39">
        <v>0</v>
      </c>
      <c r="E33" s="39">
        <v>8</v>
      </c>
      <c r="F33" s="39">
        <v>92</v>
      </c>
      <c r="G33" s="7">
        <v>19.3</v>
      </c>
      <c r="H33" s="7">
        <v>19.884</v>
      </c>
      <c r="I33" s="7">
        <f t="shared" si="0"/>
        <v>-0.58399999999999963</v>
      </c>
      <c r="J33" s="39">
        <v>0</v>
      </c>
      <c r="K33" s="39">
        <v>10</v>
      </c>
      <c r="L33" s="39">
        <v>106</v>
      </c>
      <c r="M33" s="27" t="s">
        <v>64</v>
      </c>
      <c r="N33" s="21" t="s">
        <v>191</v>
      </c>
      <c r="O33" s="21">
        <v>2</v>
      </c>
      <c r="P33" s="7">
        <f t="shared" si="1"/>
        <v>14.7</v>
      </c>
      <c r="Q33" s="7">
        <f t="shared" si="2"/>
        <v>17.100000000000001</v>
      </c>
      <c r="R33" s="7">
        <f t="shared" si="3"/>
        <v>-2.4000000000000021</v>
      </c>
      <c r="S33" s="7">
        <f t="shared" si="4"/>
        <v>0</v>
      </c>
      <c r="T33" s="7">
        <f t="shared" si="5"/>
        <v>9</v>
      </c>
      <c r="U33" s="7">
        <f t="shared" si="6"/>
        <v>99</v>
      </c>
    </row>
    <row r="34" spans="1:21">
      <c r="A34" s="27" t="s">
        <v>68</v>
      </c>
      <c r="B34" s="7">
        <v>17.600000000000001</v>
      </c>
      <c r="C34" s="7">
        <v>22.682500000000001</v>
      </c>
      <c r="D34" s="39">
        <v>0</v>
      </c>
      <c r="E34" s="39">
        <v>12</v>
      </c>
      <c r="F34" s="39">
        <v>199</v>
      </c>
      <c r="G34" s="7">
        <v>2.9</v>
      </c>
      <c r="H34" s="7">
        <v>10.662000000000001</v>
      </c>
      <c r="I34" s="7">
        <f t="shared" si="0"/>
        <v>-7.7620000000000005</v>
      </c>
      <c r="J34" s="39">
        <v>0</v>
      </c>
      <c r="K34" s="39">
        <v>4</v>
      </c>
      <c r="L34" s="39">
        <v>98</v>
      </c>
      <c r="M34" s="27" t="s">
        <v>68</v>
      </c>
      <c r="N34" s="21" t="s">
        <v>191</v>
      </c>
      <c r="O34" s="21">
        <v>2</v>
      </c>
      <c r="P34" s="7">
        <f t="shared" si="1"/>
        <v>10.3</v>
      </c>
      <c r="Q34" s="7">
        <f t="shared" si="2"/>
        <v>16.7</v>
      </c>
      <c r="R34" s="7">
        <f t="shared" si="3"/>
        <v>-6.3999999999999986</v>
      </c>
      <c r="S34" s="7">
        <f t="shared" si="4"/>
        <v>0</v>
      </c>
      <c r="T34" s="7">
        <f t="shared" si="5"/>
        <v>8</v>
      </c>
      <c r="U34" s="7">
        <f t="shared" si="6"/>
        <v>148.5</v>
      </c>
    </row>
    <row r="35" spans="1:21">
      <c r="A35" s="27" t="s">
        <v>73</v>
      </c>
      <c r="B35" s="7">
        <v>15.7</v>
      </c>
      <c r="C35" s="7">
        <v>15.581850000000001</v>
      </c>
      <c r="D35" s="39">
        <v>16</v>
      </c>
      <c r="E35" s="39">
        <v>1</v>
      </c>
      <c r="F35" s="39">
        <v>3</v>
      </c>
      <c r="G35" s="7">
        <v>17.2</v>
      </c>
      <c r="H35" s="7">
        <v>17.68805</v>
      </c>
      <c r="I35" s="7">
        <f t="shared" si="0"/>
        <v>-0.48805000000000121</v>
      </c>
      <c r="J35" s="39">
        <v>13</v>
      </c>
      <c r="K35" s="39">
        <v>5</v>
      </c>
      <c r="L35" s="39">
        <v>-5</v>
      </c>
      <c r="M35" s="27" t="s">
        <v>73</v>
      </c>
      <c r="N35" s="21" t="s">
        <v>190</v>
      </c>
      <c r="O35" s="21">
        <v>2</v>
      </c>
      <c r="P35" s="7">
        <f t="shared" si="1"/>
        <v>16.5</v>
      </c>
      <c r="Q35" s="7">
        <f t="shared" si="2"/>
        <v>16.600000000000001</v>
      </c>
      <c r="R35" s="7">
        <f t="shared" si="3"/>
        <v>-0.10000000000000142</v>
      </c>
      <c r="S35" s="7">
        <f t="shared" si="4"/>
        <v>14.5</v>
      </c>
      <c r="T35" s="7">
        <f t="shared" si="5"/>
        <v>3</v>
      </c>
      <c r="U35" s="7">
        <f t="shared" si="6"/>
        <v>-1</v>
      </c>
    </row>
    <row r="36" spans="1:21">
      <c r="A36" s="27" t="s">
        <v>146</v>
      </c>
      <c r="B36" s="7">
        <v>17.3</v>
      </c>
      <c r="C36" s="7">
        <v>19.7502</v>
      </c>
      <c r="D36" s="39">
        <v>16</v>
      </c>
      <c r="E36" s="39">
        <v>5</v>
      </c>
      <c r="F36" s="39">
        <v>-10</v>
      </c>
      <c r="G36" s="7">
        <v>6.9</v>
      </c>
      <c r="H36" s="7">
        <v>12.605</v>
      </c>
      <c r="I36" s="7">
        <f t="shared" si="0"/>
        <v>-5.7050000000000001</v>
      </c>
      <c r="J36" s="39">
        <v>13</v>
      </c>
      <c r="K36" s="39">
        <v>2</v>
      </c>
      <c r="L36" s="39">
        <v>6</v>
      </c>
      <c r="M36" s="27" t="s">
        <v>146</v>
      </c>
      <c r="N36" s="21" t="s">
        <v>190</v>
      </c>
      <c r="O36" s="21">
        <v>2</v>
      </c>
      <c r="P36" s="7">
        <f t="shared" si="1"/>
        <v>12.1</v>
      </c>
      <c r="Q36" s="7">
        <f t="shared" si="2"/>
        <v>16.2</v>
      </c>
      <c r="R36" s="7">
        <f t="shared" si="3"/>
        <v>-4.0999999999999996</v>
      </c>
      <c r="S36" s="7">
        <f t="shared" si="4"/>
        <v>14.5</v>
      </c>
      <c r="T36" s="7">
        <f t="shared" si="5"/>
        <v>3.5</v>
      </c>
      <c r="U36" s="7">
        <f t="shared" si="6"/>
        <v>-2</v>
      </c>
    </row>
    <row r="37" spans="1:21">
      <c r="A37" s="27" t="s">
        <v>138</v>
      </c>
      <c r="B37" s="7">
        <v>5.4</v>
      </c>
      <c r="C37" s="7">
        <v>10.405000000000001</v>
      </c>
      <c r="D37" s="39">
        <v>0</v>
      </c>
      <c r="E37" s="39">
        <v>6</v>
      </c>
      <c r="F37" s="39">
        <v>46</v>
      </c>
      <c r="G37" s="7">
        <v>24.5</v>
      </c>
      <c r="H37" s="7">
        <v>21.784099999999999</v>
      </c>
      <c r="I37" s="7">
        <f t="shared" ref="I37:I68" si="7">G37-H37</f>
        <v>2.7159000000000013</v>
      </c>
      <c r="J37" s="39">
        <v>0</v>
      </c>
      <c r="K37" s="39">
        <v>9</v>
      </c>
      <c r="L37" s="39">
        <v>161</v>
      </c>
      <c r="M37" s="27" t="s">
        <v>138</v>
      </c>
      <c r="N37" s="21" t="s">
        <v>191</v>
      </c>
      <c r="O37" s="21">
        <v>2</v>
      </c>
      <c r="P37" s="7">
        <f t="shared" ref="P37:P68" si="8">ROUND((B37+G37)/$O37,1)</f>
        <v>15</v>
      </c>
      <c r="Q37" s="7">
        <f t="shared" ref="Q37:Q68" si="9">ROUND((C37+H37)/$O37,1)</f>
        <v>16.100000000000001</v>
      </c>
      <c r="R37" s="7">
        <f t="shared" ref="R37:R68" si="10">P37-Q37</f>
        <v>-1.1000000000000014</v>
      </c>
      <c r="S37" s="7">
        <f t="shared" ref="S37:S68" si="11">ROUND((D37+J37)/$O37,1)</f>
        <v>0</v>
      </c>
      <c r="T37" s="7">
        <f t="shared" ref="T37:T68" si="12">ROUND((E37+K37)/$O37,1)</f>
        <v>7.5</v>
      </c>
      <c r="U37" s="7">
        <f t="shared" ref="U37:U68" si="13">ROUND((F37+L37)/$O37,1)</f>
        <v>103.5</v>
      </c>
    </row>
    <row r="38" spans="1:21">
      <c r="A38" s="27" t="s">
        <v>37</v>
      </c>
      <c r="B38" s="7">
        <v>14.9</v>
      </c>
      <c r="C38" s="7">
        <v>14.49835</v>
      </c>
      <c r="D38" s="39">
        <v>0</v>
      </c>
      <c r="E38" s="39">
        <v>8</v>
      </c>
      <c r="F38" s="39">
        <v>83</v>
      </c>
      <c r="G38" s="7">
        <v>7.3</v>
      </c>
      <c r="H38" s="7">
        <v>17.50075</v>
      </c>
      <c r="I38" s="7">
        <f t="shared" si="7"/>
        <v>-10.200749999999999</v>
      </c>
      <c r="J38" s="39">
        <v>0</v>
      </c>
      <c r="K38" s="39">
        <v>9</v>
      </c>
      <c r="L38" s="39">
        <v>172</v>
      </c>
      <c r="M38" s="27" t="s">
        <v>37</v>
      </c>
      <c r="N38" s="21" t="s">
        <v>191</v>
      </c>
      <c r="O38" s="21">
        <v>2</v>
      </c>
      <c r="P38" s="7">
        <f t="shared" si="8"/>
        <v>11.1</v>
      </c>
      <c r="Q38" s="7">
        <f t="shared" si="9"/>
        <v>16</v>
      </c>
      <c r="R38" s="7">
        <f t="shared" si="10"/>
        <v>-4.9000000000000004</v>
      </c>
      <c r="S38" s="7">
        <f t="shared" si="11"/>
        <v>0</v>
      </c>
      <c r="T38" s="7">
        <f t="shared" si="12"/>
        <v>8.5</v>
      </c>
      <c r="U38" s="7">
        <f t="shared" si="13"/>
        <v>127.5</v>
      </c>
    </row>
    <row r="39" spans="1:21">
      <c r="A39" s="27" t="s">
        <v>177</v>
      </c>
      <c r="B39" s="7">
        <v>10.199999999999999</v>
      </c>
      <c r="C39" s="7">
        <v>7.1525000000000007</v>
      </c>
      <c r="D39" s="39">
        <v>0</v>
      </c>
      <c r="E39" s="39">
        <v>4</v>
      </c>
      <c r="F39" s="39">
        <v>43</v>
      </c>
      <c r="G39" s="7">
        <v>27.7</v>
      </c>
      <c r="H39" s="7">
        <v>24.604500000000002</v>
      </c>
      <c r="I39" s="7">
        <f t="shared" si="7"/>
        <v>3.0954999999999977</v>
      </c>
      <c r="J39" s="39">
        <v>0</v>
      </c>
      <c r="K39" s="39">
        <v>14</v>
      </c>
      <c r="L39" s="39">
        <v>109</v>
      </c>
      <c r="M39" s="27" t="s">
        <v>177</v>
      </c>
      <c r="N39" s="21" t="s">
        <v>191</v>
      </c>
      <c r="O39" s="21">
        <v>2</v>
      </c>
      <c r="P39" s="7">
        <f t="shared" si="8"/>
        <v>19</v>
      </c>
      <c r="Q39" s="7">
        <f t="shared" si="9"/>
        <v>15.9</v>
      </c>
      <c r="R39" s="7">
        <f t="shared" si="10"/>
        <v>3.0999999999999996</v>
      </c>
      <c r="S39" s="7">
        <f t="shared" si="11"/>
        <v>0</v>
      </c>
      <c r="T39" s="7">
        <f t="shared" si="12"/>
        <v>9</v>
      </c>
      <c r="U39" s="7">
        <f t="shared" si="13"/>
        <v>76</v>
      </c>
    </row>
    <row r="40" spans="1:21">
      <c r="A40" s="27" t="s">
        <v>72</v>
      </c>
      <c r="B40" s="7">
        <v>11.7</v>
      </c>
      <c r="C40" s="7">
        <v>17.1875</v>
      </c>
      <c r="D40" s="39">
        <v>23</v>
      </c>
      <c r="E40" s="39">
        <v>3</v>
      </c>
      <c r="F40" s="39">
        <v>5</v>
      </c>
      <c r="G40" s="7">
        <v>13.4</v>
      </c>
      <c r="H40" s="7">
        <v>14.135</v>
      </c>
      <c r="I40" s="7">
        <f t="shared" si="7"/>
        <v>-0.73499999999999943</v>
      </c>
      <c r="J40" s="39">
        <v>16</v>
      </c>
      <c r="K40" s="39">
        <v>1</v>
      </c>
      <c r="L40" s="39">
        <v>2</v>
      </c>
      <c r="M40" s="27" t="s">
        <v>72</v>
      </c>
      <c r="N40" s="21" t="s">
        <v>190</v>
      </c>
      <c r="O40" s="21">
        <v>2</v>
      </c>
      <c r="P40" s="7">
        <f t="shared" si="8"/>
        <v>12.6</v>
      </c>
      <c r="Q40" s="7">
        <f t="shared" si="9"/>
        <v>15.7</v>
      </c>
      <c r="R40" s="7">
        <f t="shared" si="10"/>
        <v>-3.0999999999999996</v>
      </c>
      <c r="S40" s="7">
        <f t="shared" si="11"/>
        <v>19.5</v>
      </c>
      <c r="T40" s="7">
        <f t="shared" si="12"/>
        <v>2</v>
      </c>
      <c r="U40" s="7">
        <f t="shared" si="13"/>
        <v>3.5</v>
      </c>
    </row>
    <row r="41" spans="1:21">
      <c r="A41" s="27" t="s">
        <v>48</v>
      </c>
      <c r="B41" s="7">
        <v>30.2</v>
      </c>
      <c r="C41" s="7">
        <v>18.864250000000002</v>
      </c>
      <c r="D41" s="39">
        <v>0</v>
      </c>
      <c r="E41" s="39">
        <v>10</v>
      </c>
      <c r="F41" s="39">
        <v>73</v>
      </c>
      <c r="G41" s="7">
        <v>15.9</v>
      </c>
      <c r="H41" s="7">
        <v>12.335150000000001</v>
      </c>
      <c r="I41" s="7">
        <f t="shared" si="7"/>
        <v>3.5648499999999999</v>
      </c>
      <c r="J41" s="39">
        <v>0</v>
      </c>
      <c r="K41" s="39">
        <v>7</v>
      </c>
      <c r="L41" s="39">
        <v>28</v>
      </c>
      <c r="M41" s="27" t="s">
        <v>48</v>
      </c>
      <c r="N41" s="21" t="s">
        <v>191</v>
      </c>
      <c r="O41" s="21">
        <v>2</v>
      </c>
      <c r="P41" s="7">
        <f t="shared" si="8"/>
        <v>23.1</v>
      </c>
      <c r="Q41" s="7">
        <f t="shared" si="9"/>
        <v>15.6</v>
      </c>
      <c r="R41" s="7">
        <f t="shared" si="10"/>
        <v>7.5000000000000018</v>
      </c>
      <c r="S41" s="7">
        <f t="shared" si="11"/>
        <v>0</v>
      </c>
      <c r="T41" s="7">
        <f t="shared" si="12"/>
        <v>8.5</v>
      </c>
      <c r="U41" s="7">
        <f t="shared" si="13"/>
        <v>50.5</v>
      </c>
    </row>
    <row r="42" spans="1:21">
      <c r="A42" s="27" t="s">
        <v>136</v>
      </c>
      <c r="B42" s="7">
        <v>19.399999999999999</v>
      </c>
      <c r="C42" s="7">
        <v>11.220500000000001</v>
      </c>
      <c r="D42" s="39">
        <v>1</v>
      </c>
      <c r="E42" s="39">
        <v>6</v>
      </c>
      <c r="F42" s="39">
        <v>48</v>
      </c>
      <c r="G42" s="7">
        <v>23.3</v>
      </c>
      <c r="H42" s="7">
        <v>20.073499999999999</v>
      </c>
      <c r="I42" s="7">
        <f t="shared" si="7"/>
        <v>3.2265000000000015</v>
      </c>
      <c r="J42" s="39">
        <v>0</v>
      </c>
      <c r="K42" s="39">
        <v>10</v>
      </c>
      <c r="L42" s="39">
        <v>140</v>
      </c>
      <c r="M42" s="27" t="s">
        <v>136</v>
      </c>
      <c r="N42" s="21" t="s">
        <v>191</v>
      </c>
      <c r="O42" s="21">
        <v>2</v>
      </c>
      <c r="P42" s="7">
        <f t="shared" si="8"/>
        <v>21.4</v>
      </c>
      <c r="Q42" s="7">
        <f t="shared" si="9"/>
        <v>15.6</v>
      </c>
      <c r="R42" s="7">
        <f t="shared" si="10"/>
        <v>5.7999999999999989</v>
      </c>
      <c r="S42" s="7">
        <f t="shared" si="11"/>
        <v>0.5</v>
      </c>
      <c r="T42" s="7">
        <f t="shared" si="12"/>
        <v>8</v>
      </c>
      <c r="U42" s="7">
        <f t="shared" si="13"/>
        <v>94</v>
      </c>
    </row>
    <row r="43" spans="1:21">
      <c r="A43" s="27" t="s">
        <v>50</v>
      </c>
      <c r="B43" s="7">
        <v>10.1</v>
      </c>
      <c r="C43" s="7">
        <v>11.8825</v>
      </c>
      <c r="D43" s="39">
        <v>0</v>
      </c>
      <c r="E43" s="39">
        <v>7</v>
      </c>
      <c r="F43" s="39">
        <v>39</v>
      </c>
      <c r="G43" s="7">
        <v>14.3</v>
      </c>
      <c r="H43" s="7">
        <v>19.1145</v>
      </c>
      <c r="I43" s="7">
        <f t="shared" si="7"/>
        <v>-4.8144999999999989</v>
      </c>
      <c r="J43" s="39">
        <v>0</v>
      </c>
      <c r="K43" s="39">
        <v>11</v>
      </c>
      <c r="L43" s="39">
        <v>79</v>
      </c>
      <c r="M43" s="27" t="s">
        <v>50</v>
      </c>
      <c r="N43" s="21" t="s">
        <v>191</v>
      </c>
      <c r="O43" s="21">
        <v>2</v>
      </c>
      <c r="P43" s="7">
        <f t="shared" si="8"/>
        <v>12.2</v>
      </c>
      <c r="Q43" s="7">
        <f t="shared" si="9"/>
        <v>15.5</v>
      </c>
      <c r="R43" s="7">
        <f t="shared" si="10"/>
        <v>-3.3000000000000007</v>
      </c>
      <c r="S43" s="7">
        <f t="shared" si="11"/>
        <v>0</v>
      </c>
      <c r="T43" s="7">
        <f t="shared" si="12"/>
        <v>9</v>
      </c>
      <c r="U43" s="7">
        <f t="shared" si="13"/>
        <v>59</v>
      </c>
    </row>
    <row r="44" spans="1:21">
      <c r="A44" s="27" t="s">
        <v>419</v>
      </c>
      <c r="B44" s="7">
        <v>25</v>
      </c>
      <c r="C44" s="7">
        <v>21.734999999999999</v>
      </c>
      <c r="D44" s="39">
        <v>9</v>
      </c>
      <c r="E44" s="39">
        <v>9</v>
      </c>
      <c r="F44" s="39">
        <v>2</v>
      </c>
      <c r="G44" s="7">
        <v>6.7</v>
      </c>
      <c r="H44" s="7">
        <v>9.0016500000000015</v>
      </c>
      <c r="I44" s="7">
        <f t="shared" si="7"/>
        <v>-2.3016500000000013</v>
      </c>
      <c r="J44" s="39">
        <v>7</v>
      </c>
      <c r="K44" s="39">
        <v>3</v>
      </c>
      <c r="L44" s="39">
        <v>2</v>
      </c>
      <c r="M44" s="27" t="s">
        <v>419</v>
      </c>
      <c r="N44" s="21" t="s">
        <v>190</v>
      </c>
      <c r="O44" s="21">
        <v>2</v>
      </c>
      <c r="P44" s="7">
        <f t="shared" si="8"/>
        <v>15.9</v>
      </c>
      <c r="Q44" s="7">
        <f t="shared" si="9"/>
        <v>15.4</v>
      </c>
      <c r="R44" s="7">
        <f t="shared" si="10"/>
        <v>0.5</v>
      </c>
      <c r="S44" s="7">
        <f t="shared" si="11"/>
        <v>8</v>
      </c>
      <c r="T44" s="7">
        <f t="shared" si="12"/>
        <v>6</v>
      </c>
      <c r="U44" s="7">
        <f t="shared" si="13"/>
        <v>2</v>
      </c>
    </row>
    <row r="45" spans="1:21">
      <c r="A45" s="27" t="s">
        <v>176</v>
      </c>
      <c r="B45" s="7">
        <v>26</v>
      </c>
      <c r="C45" s="7">
        <v>9.7563499999999994</v>
      </c>
      <c r="D45" s="39">
        <v>0</v>
      </c>
      <c r="E45" s="39">
        <v>5</v>
      </c>
      <c r="F45" s="39">
        <v>108</v>
      </c>
      <c r="G45" s="7">
        <v>31.8</v>
      </c>
      <c r="H45" s="7">
        <v>20.68085</v>
      </c>
      <c r="I45" s="7">
        <f t="shared" si="7"/>
        <v>11.119150000000001</v>
      </c>
      <c r="J45" s="39">
        <v>0</v>
      </c>
      <c r="K45" s="39">
        <v>11</v>
      </c>
      <c r="L45" s="39">
        <v>162</v>
      </c>
      <c r="M45" s="27" t="s">
        <v>176</v>
      </c>
      <c r="N45" s="21" t="s">
        <v>191</v>
      </c>
      <c r="O45" s="21">
        <v>2</v>
      </c>
      <c r="P45" s="7">
        <f t="shared" si="8"/>
        <v>28.9</v>
      </c>
      <c r="Q45" s="7">
        <f t="shared" si="9"/>
        <v>15.2</v>
      </c>
      <c r="R45" s="7">
        <f t="shared" si="10"/>
        <v>13.7</v>
      </c>
      <c r="S45" s="7">
        <f t="shared" si="11"/>
        <v>0</v>
      </c>
      <c r="T45" s="7">
        <f t="shared" si="12"/>
        <v>8</v>
      </c>
      <c r="U45" s="7">
        <f t="shared" si="13"/>
        <v>135</v>
      </c>
    </row>
    <row r="46" spans="1:21">
      <c r="A46" s="27" t="s">
        <v>526</v>
      </c>
      <c r="B46" s="7">
        <v>5.9</v>
      </c>
      <c r="C46" s="7">
        <v>16.413400000000003</v>
      </c>
      <c r="D46" s="39">
        <v>16</v>
      </c>
      <c r="E46" s="39">
        <v>3</v>
      </c>
      <c r="F46" s="39">
        <v>3</v>
      </c>
      <c r="G46" s="7">
        <v>19.100000000000001</v>
      </c>
      <c r="H46" s="7">
        <v>14.020800000000001</v>
      </c>
      <c r="I46" s="7">
        <f t="shared" si="7"/>
        <v>5.0792000000000002</v>
      </c>
      <c r="J46" s="39">
        <v>10</v>
      </c>
      <c r="K46" s="39">
        <v>5</v>
      </c>
      <c r="L46" s="39">
        <v>2</v>
      </c>
      <c r="M46" s="27" t="s">
        <v>526</v>
      </c>
      <c r="N46" s="21" t="s">
        <v>190</v>
      </c>
      <c r="O46" s="21">
        <v>2</v>
      </c>
      <c r="P46" s="7">
        <f t="shared" si="8"/>
        <v>12.5</v>
      </c>
      <c r="Q46" s="7">
        <f t="shared" si="9"/>
        <v>15.2</v>
      </c>
      <c r="R46" s="7">
        <f t="shared" si="10"/>
        <v>-2.6999999999999993</v>
      </c>
      <c r="S46" s="7">
        <f t="shared" si="11"/>
        <v>13</v>
      </c>
      <c r="T46" s="7">
        <f t="shared" si="12"/>
        <v>4</v>
      </c>
      <c r="U46" s="7">
        <f t="shared" si="13"/>
        <v>2.5</v>
      </c>
    </row>
    <row r="47" spans="1:21">
      <c r="A47" s="27" t="s">
        <v>156</v>
      </c>
      <c r="B47" s="7">
        <v>12.2</v>
      </c>
      <c r="C47" s="7">
        <v>16.168599999999998</v>
      </c>
      <c r="D47" s="39">
        <v>0</v>
      </c>
      <c r="E47" s="39">
        <v>7</v>
      </c>
      <c r="F47" s="39">
        <v>102</v>
      </c>
      <c r="G47" s="7">
        <v>16.3</v>
      </c>
      <c r="H47" s="7">
        <v>13.9831</v>
      </c>
      <c r="I47" s="7">
        <f t="shared" si="7"/>
        <v>2.3169000000000004</v>
      </c>
      <c r="J47" s="39">
        <v>0</v>
      </c>
      <c r="K47" s="39">
        <v>7</v>
      </c>
      <c r="L47" s="39">
        <v>76</v>
      </c>
      <c r="M47" s="27" t="s">
        <v>156</v>
      </c>
      <c r="N47" s="21" t="s">
        <v>191</v>
      </c>
      <c r="O47" s="21">
        <v>2</v>
      </c>
      <c r="P47" s="7">
        <f t="shared" si="8"/>
        <v>14.3</v>
      </c>
      <c r="Q47" s="7">
        <f t="shared" si="9"/>
        <v>15.1</v>
      </c>
      <c r="R47" s="7">
        <f t="shared" si="10"/>
        <v>-0.79999999999999893</v>
      </c>
      <c r="S47" s="7">
        <f t="shared" si="11"/>
        <v>0</v>
      </c>
      <c r="T47" s="7">
        <f t="shared" si="12"/>
        <v>7</v>
      </c>
      <c r="U47" s="7">
        <f t="shared" si="13"/>
        <v>89</v>
      </c>
    </row>
    <row r="48" spans="1:21">
      <c r="A48" s="27" t="s">
        <v>145</v>
      </c>
      <c r="B48" s="7">
        <v>5.9</v>
      </c>
      <c r="C48" s="7">
        <v>7.0108000000000006</v>
      </c>
      <c r="D48" s="39">
        <v>0</v>
      </c>
      <c r="E48" s="39">
        <v>4</v>
      </c>
      <c r="F48" s="39">
        <v>30</v>
      </c>
      <c r="G48" s="7">
        <v>20.3</v>
      </c>
      <c r="H48" s="7">
        <v>22.996799999999997</v>
      </c>
      <c r="I48" s="7">
        <f t="shared" si="7"/>
        <v>-2.6967999999999961</v>
      </c>
      <c r="J48" s="39">
        <v>0</v>
      </c>
      <c r="K48" s="39">
        <v>12</v>
      </c>
      <c r="L48" s="39">
        <v>147</v>
      </c>
      <c r="M48" s="27" t="s">
        <v>145</v>
      </c>
      <c r="N48" s="21" t="s">
        <v>191</v>
      </c>
      <c r="O48" s="21">
        <v>2</v>
      </c>
      <c r="P48" s="7">
        <f t="shared" si="8"/>
        <v>13.1</v>
      </c>
      <c r="Q48" s="7">
        <f t="shared" si="9"/>
        <v>15</v>
      </c>
      <c r="R48" s="7">
        <f t="shared" si="10"/>
        <v>-1.9000000000000004</v>
      </c>
      <c r="S48" s="7">
        <f t="shared" si="11"/>
        <v>0</v>
      </c>
      <c r="T48" s="7">
        <f t="shared" si="12"/>
        <v>8</v>
      </c>
      <c r="U48" s="7">
        <f t="shared" si="13"/>
        <v>88.5</v>
      </c>
    </row>
    <row r="49" spans="1:21">
      <c r="A49" s="27" t="s">
        <v>131</v>
      </c>
      <c r="B49" s="7">
        <v>10.9</v>
      </c>
      <c r="C49" s="7">
        <v>16.8491</v>
      </c>
      <c r="D49" s="39">
        <v>9</v>
      </c>
      <c r="E49" s="39">
        <v>7</v>
      </c>
      <c r="F49" s="39">
        <v>-4</v>
      </c>
      <c r="G49" s="7">
        <v>11.6</v>
      </c>
      <c r="H49" s="7">
        <v>13.178100000000001</v>
      </c>
      <c r="I49" s="7">
        <f t="shared" si="7"/>
        <v>-1.5781000000000009</v>
      </c>
      <c r="J49" s="39">
        <v>11</v>
      </c>
      <c r="K49" s="39">
        <v>4</v>
      </c>
      <c r="L49" s="39">
        <v>-6</v>
      </c>
      <c r="M49" s="27" t="s">
        <v>131</v>
      </c>
      <c r="N49" s="21" t="s">
        <v>190</v>
      </c>
      <c r="O49" s="21">
        <v>2</v>
      </c>
      <c r="P49" s="7">
        <f t="shared" si="8"/>
        <v>11.3</v>
      </c>
      <c r="Q49" s="7">
        <f t="shared" si="9"/>
        <v>15</v>
      </c>
      <c r="R49" s="7">
        <f t="shared" si="10"/>
        <v>-3.6999999999999993</v>
      </c>
      <c r="S49" s="7">
        <f t="shared" si="11"/>
        <v>10</v>
      </c>
      <c r="T49" s="7">
        <f t="shared" si="12"/>
        <v>5.5</v>
      </c>
      <c r="U49" s="7">
        <f t="shared" si="13"/>
        <v>-5</v>
      </c>
    </row>
    <row r="50" spans="1:21">
      <c r="A50" s="27" t="s">
        <v>80</v>
      </c>
      <c r="B50" s="7">
        <v>18.8</v>
      </c>
      <c r="C50" s="7">
        <v>11.4</v>
      </c>
      <c r="D50" s="39">
        <v>16</v>
      </c>
      <c r="E50" s="39">
        <v>1</v>
      </c>
      <c r="F50" s="39">
        <v>0</v>
      </c>
      <c r="G50" s="7">
        <v>10.9</v>
      </c>
      <c r="H50" s="7">
        <v>18.423400000000001</v>
      </c>
      <c r="I50" s="7">
        <f t="shared" si="7"/>
        <v>-7.5234000000000005</v>
      </c>
      <c r="J50" s="39">
        <v>21</v>
      </c>
      <c r="K50" s="39">
        <v>4</v>
      </c>
      <c r="L50" s="39">
        <v>-1</v>
      </c>
      <c r="M50" s="27" t="s">
        <v>80</v>
      </c>
      <c r="N50" s="21" t="s">
        <v>190</v>
      </c>
      <c r="O50" s="21">
        <v>2</v>
      </c>
      <c r="P50" s="7">
        <f t="shared" si="8"/>
        <v>14.9</v>
      </c>
      <c r="Q50" s="7">
        <f t="shared" si="9"/>
        <v>14.9</v>
      </c>
      <c r="R50" s="7">
        <f t="shared" si="10"/>
        <v>0</v>
      </c>
      <c r="S50" s="7">
        <f t="shared" si="11"/>
        <v>18.5</v>
      </c>
      <c r="T50" s="7">
        <f t="shared" si="12"/>
        <v>2.5</v>
      </c>
      <c r="U50" s="7">
        <f t="shared" si="13"/>
        <v>-0.5</v>
      </c>
    </row>
    <row r="51" spans="1:21">
      <c r="A51" s="27" t="s">
        <v>67</v>
      </c>
      <c r="B51" s="7">
        <v>10.6</v>
      </c>
      <c r="C51" s="7">
        <v>12.806950000000001</v>
      </c>
      <c r="D51" s="39">
        <v>0</v>
      </c>
      <c r="E51" s="39">
        <v>7</v>
      </c>
      <c r="F51" s="39">
        <v>51</v>
      </c>
      <c r="G51" s="7">
        <v>20.100000000000001</v>
      </c>
      <c r="H51" s="7">
        <v>16.849</v>
      </c>
      <c r="I51" s="7">
        <f t="shared" si="7"/>
        <v>3.2510000000000012</v>
      </c>
      <c r="J51" s="39">
        <v>0</v>
      </c>
      <c r="K51" s="39">
        <v>9</v>
      </c>
      <c r="L51" s="39">
        <v>106</v>
      </c>
      <c r="M51" s="27" t="s">
        <v>67</v>
      </c>
      <c r="N51" s="21" t="s">
        <v>191</v>
      </c>
      <c r="O51" s="21">
        <v>2</v>
      </c>
      <c r="P51" s="7">
        <f t="shared" si="8"/>
        <v>15.4</v>
      </c>
      <c r="Q51" s="7">
        <f t="shared" si="9"/>
        <v>14.8</v>
      </c>
      <c r="R51" s="7">
        <f t="shared" si="10"/>
        <v>0.59999999999999964</v>
      </c>
      <c r="S51" s="7">
        <f t="shared" si="11"/>
        <v>0</v>
      </c>
      <c r="T51" s="7">
        <f t="shared" si="12"/>
        <v>8</v>
      </c>
      <c r="U51" s="7">
        <f t="shared" si="13"/>
        <v>78.5</v>
      </c>
    </row>
    <row r="52" spans="1:21">
      <c r="A52" s="27" t="s">
        <v>100</v>
      </c>
      <c r="B52" s="7">
        <v>13</v>
      </c>
      <c r="C52" s="7">
        <v>17.226849999999999</v>
      </c>
      <c r="D52" s="39">
        <v>0</v>
      </c>
      <c r="E52" s="39">
        <v>9</v>
      </c>
      <c r="F52" s="39">
        <v>62</v>
      </c>
      <c r="G52" s="7">
        <v>10.7</v>
      </c>
      <c r="H52" s="7">
        <v>12.364849999999999</v>
      </c>
      <c r="I52" s="7">
        <f t="shared" si="7"/>
        <v>-1.6648499999999995</v>
      </c>
      <c r="J52" s="39">
        <v>0</v>
      </c>
      <c r="K52" s="39">
        <v>7</v>
      </c>
      <c r="L52" s="39">
        <v>61</v>
      </c>
      <c r="M52" s="27" t="s">
        <v>100</v>
      </c>
      <c r="N52" s="21" t="s">
        <v>191</v>
      </c>
      <c r="O52" s="21">
        <v>2</v>
      </c>
      <c r="P52" s="7">
        <f t="shared" si="8"/>
        <v>11.9</v>
      </c>
      <c r="Q52" s="7">
        <f t="shared" si="9"/>
        <v>14.8</v>
      </c>
      <c r="R52" s="7">
        <f t="shared" si="10"/>
        <v>-2.9000000000000004</v>
      </c>
      <c r="S52" s="7">
        <f t="shared" si="11"/>
        <v>0</v>
      </c>
      <c r="T52" s="7">
        <f t="shared" si="12"/>
        <v>8</v>
      </c>
      <c r="U52" s="7">
        <f t="shared" si="13"/>
        <v>61.5</v>
      </c>
    </row>
    <row r="53" spans="1:21">
      <c r="A53" s="27" t="s">
        <v>461</v>
      </c>
      <c r="B53" s="7">
        <v>2.4</v>
      </c>
      <c r="C53" s="7">
        <v>5.6924999999999999</v>
      </c>
      <c r="D53" s="39">
        <v>0</v>
      </c>
      <c r="E53" s="39">
        <v>3</v>
      </c>
      <c r="F53" s="39">
        <v>51</v>
      </c>
      <c r="G53" s="7">
        <v>24.9</v>
      </c>
      <c r="H53" s="7">
        <v>23.789249999999999</v>
      </c>
      <c r="I53" s="7">
        <f t="shared" si="7"/>
        <v>1.1107499999999995</v>
      </c>
      <c r="J53" s="39">
        <v>0</v>
      </c>
      <c r="K53" s="39">
        <v>12</v>
      </c>
      <c r="L53" s="39">
        <v>258</v>
      </c>
      <c r="M53" s="27" t="s">
        <v>461</v>
      </c>
      <c r="N53" s="21" t="s">
        <v>191</v>
      </c>
      <c r="O53" s="21">
        <v>2</v>
      </c>
      <c r="P53" s="7">
        <f t="shared" si="8"/>
        <v>13.7</v>
      </c>
      <c r="Q53" s="7">
        <f t="shared" si="9"/>
        <v>14.7</v>
      </c>
      <c r="R53" s="7">
        <f t="shared" si="10"/>
        <v>-1</v>
      </c>
      <c r="S53" s="7">
        <f t="shared" si="11"/>
        <v>0</v>
      </c>
      <c r="T53" s="7">
        <f t="shared" si="12"/>
        <v>7.5</v>
      </c>
      <c r="U53" s="7">
        <f t="shared" si="13"/>
        <v>154.5</v>
      </c>
    </row>
    <row r="54" spans="1:21">
      <c r="A54" s="27" t="s">
        <v>170</v>
      </c>
      <c r="B54" s="7">
        <v>15.8</v>
      </c>
      <c r="C54" s="7">
        <v>10.919450000000001</v>
      </c>
      <c r="D54" s="39">
        <v>0</v>
      </c>
      <c r="E54" s="39">
        <v>5</v>
      </c>
      <c r="F54" s="39">
        <v>41</v>
      </c>
      <c r="G54" s="7">
        <v>16</v>
      </c>
      <c r="H54" s="7">
        <v>18.342649999999999</v>
      </c>
      <c r="I54" s="7">
        <f t="shared" si="7"/>
        <v>-2.342649999999999</v>
      </c>
      <c r="J54" s="39">
        <v>0</v>
      </c>
      <c r="K54" s="39">
        <v>10</v>
      </c>
      <c r="L54" s="39">
        <v>97</v>
      </c>
      <c r="M54" s="27" t="s">
        <v>170</v>
      </c>
      <c r="N54" s="21" t="s">
        <v>191</v>
      </c>
      <c r="O54" s="21">
        <v>2</v>
      </c>
      <c r="P54" s="7">
        <f t="shared" si="8"/>
        <v>15.9</v>
      </c>
      <c r="Q54" s="7">
        <f t="shared" si="9"/>
        <v>14.6</v>
      </c>
      <c r="R54" s="7">
        <f t="shared" si="10"/>
        <v>1.3000000000000007</v>
      </c>
      <c r="S54" s="7">
        <f t="shared" si="11"/>
        <v>0</v>
      </c>
      <c r="T54" s="7">
        <f t="shared" si="12"/>
        <v>7.5</v>
      </c>
      <c r="U54" s="7">
        <f t="shared" si="13"/>
        <v>69</v>
      </c>
    </row>
    <row r="55" spans="1:21">
      <c r="A55" s="27" t="s">
        <v>79</v>
      </c>
      <c r="B55" s="7">
        <v>16</v>
      </c>
      <c r="C55" s="7">
        <v>9.43825</v>
      </c>
      <c r="D55" s="39">
        <v>0</v>
      </c>
      <c r="E55" s="39">
        <v>5</v>
      </c>
      <c r="F55" s="39">
        <v>77</v>
      </c>
      <c r="G55" s="7">
        <v>11.3</v>
      </c>
      <c r="H55" s="7">
        <v>19.566450000000003</v>
      </c>
      <c r="I55" s="7">
        <f t="shared" si="7"/>
        <v>-8.2664500000000025</v>
      </c>
      <c r="J55" s="39">
        <v>0</v>
      </c>
      <c r="K55" s="39">
        <v>11</v>
      </c>
      <c r="L55" s="39">
        <v>97</v>
      </c>
      <c r="M55" s="27" t="s">
        <v>79</v>
      </c>
      <c r="N55" s="21" t="s">
        <v>191</v>
      </c>
      <c r="O55" s="21">
        <v>2</v>
      </c>
      <c r="P55" s="7">
        <f t="shared" si="8"/>
        <v>13.7</v>
      </c>
      <c r="Q55" s="7">
        <f t="shared" si="9"/>
        <v>14.5</v>
      </c>
      <c r="R55" s="7">
        <f t="shared" si="10"/>
        <v>-0.80000000000000071</v>
      </c>
      <c r="S55" s="7">
        <f t="shared" si="11"/>
        <v>0</v>
      </c>
      <c r="T55" s="7">
        <f t="shared" si="12"/>
        <v>8</v>
      </c>
      <c r="U55" s="7">
        <f t="shared" si="13"/>
        <v>87</v>
      </c>
    </row>
    <row r="56" spans="1:21">
      <c r="A56" s="27" t="s">
        <v>53</v>
      </c>
      <c r="B56" s="7">
        <v>14</v>
      </c>
      <c r="C56" s="7">
        <v>22.491700000000002</v>
      </c>
      <c r="D56" s="39">
        <v>0</v>
      </c>
      <c r="E56" s="39">
        <v>13</v>
      </c>
      <c r="F56" s="39">
        <v>78</v>
      </c>
      <c r="G56" s="7">
        <v>7.6</v>
      </c>
      <c r="H56" s="7">
        <v>6.5925000000000002</v>
      </c>
      <c r="I56" s="7">
        <f t="shared" si="7"/>
        <v>1.0074999999999994</v>
      </c>
      <c r="J56" s="39">
        <v>0</v>
      </c>
      <c r="K56" s="39">
        <v>4</v>
      </c>
      <c r="L56" s="39">
        <v>11</v>
      </c>
      <c r="M56" s="27" t="s">
        <v>53</v>
      </c>
      <c r="N56" s="21" t="s">
        <v>191</v>
      </c>
      <c r="O56" s="21">
        <v>2</v>
      </c>
      <c r="P56" s="7">
        <f t="shared" si="8"/>
        <v>10.8</v>
      </c>
      <c r="Q56" s="7">
        <f t="shared" si="9"/>
        <v>14.5</v>
      </c>
      <c r="R56" s="7">
        <f t="shared" si="10"/>
        <v>-3.6999999999999993</v>
      </c>
      <c r="S56" s="7">
        <f t="shared" si="11"/>
        <v>0</v>
      </c>
      <c r="T56" s="7">
        <f t="shared" si="12"/>
        <v>8.5</v>
      </c>
      <c r="U56" s="7">
        <f t="shared" si="13"/>
        <v>44.5</v>
      </c>
    </row>
    <row r="57" spans="1:21">
      <c r="A57" s="27" t="s">
        <v>85</v>
      </c>
      <c r="B57" s="7">
        <v>12.1</v>
      </c>
      <c r="C57" s="7">
        <v>12.670000000000002</v>
      </c>
      <c r="D57" s="39">
        <v>0</v>
      </c>
      <c r="E57" s="39">
        <v>7</v>
      </c>
      <c r="F57" s="39">
        <v>84</v>
      </c>
      <c r="G57" s="7">
        <v>9.1999999999999993</v>
      </c>
      <c r="H57" s="7">
        <v>16.045000000000002</v>
      </c>
      <c r="I57" s="7">
        <f t="shared" si="7"/>
        <v>-6.8450000000000024</v>
      </c>
      <c r="J57" s="39">
        <v>0</v>
      </c>
      <c r="K57" s="39">
        <v>9</v>
      </c>
      <c r="L57" s="39">
        <v>94</v>
      </c>
      <c r="M57" s="27" t="s">
        <v>85</v>
      </c>
      <c r="N57" s="21" t="s">
        <v>191</v>
      </c>
      <c r="O57" s="21">
        <v>2</v>
      </c>
      <c r="P57" s="7">
        <f t="shared" si="8"/>
        <v>10.7</v>
      </c>
      <c r="Q57" s="7">
        <f t="shared" si="9"/>
        <v>14.4</v>
      </c>
      <c r="R57" s="7">
        <f t="shared" si="10"/>
        <v>-3.7000000000000011</v>
      </c>
      <c r="S57" s="7">
        <f t="shared" si="11"/>
        <v>0</v>
      </c>
      <c r="T57" s="7">
        <f t="shared" si="12"/>
        <v>8</v>
      </c>
      <c r="U57" s="7">
        <f t="shared" si="13"/>
        <v>89</v>
      </c>
    </row>
    <row r="58" spans="1:21">
      <c r="A58" s="27" t="s">
        <v>125</v>
      </c>
      <c r="B58" s="7">
        <v>12.1</v>
      </c>
      <c r="C58" s="7">
        <v>13.707500000000001</v>
      </c>
      <c r="D58" s="39">
        <v>4</v>
      </c>
      <c r="E58" s="39">
        <v>7</v>
      </c>
      <c r="F58" s="39">
        <v>29</v>
      </c>
      <c r="G58" s="7">
        <v>18.5</v>
      </c>
      <c r="H58" s="7">
        <v>14.87255</v>
      </c>
      <c r="I58" s="7">
        <f t="shared" si="7"/>
        <v>3.6274499999999996</v>
      </c>
      <c r="J58" s="39">
        <v>5</v>
      </c>
      <c r="K58" s="39">
        <v>6</v>
      </c>
      <c r="L58" s="39">
        <v>-2</v>
      </c>
      <c r="M58" s="27" t="s">
        <v>125</v>
      </c>
      <c r="N58" s="21" t="s">
        <v>190</v>
      </c>
      <c r="O58" s="21">
        <v>2</v>
      </c>
      <c r="P58" s="7">
        <f t="shared" si="8"/>
        <v>15.3</v>
      </c>
      <c r="Q58" s="7">
        <f t="shared" si="9"/>
        <v>14.3</v>
      </c>
      <c r="R58" s="7">
        <f t="shared" si="10"/>
        <v>1</v>
      </c>
      <c r="S58" s="7">
        <f t="shared" si="11"/>
        <v>4.5</v>
      </c>
      <c r="T58" s="7">
        <f t="shared" si="12"/>
        <v>6.5</v>
      </c>
      <c r="U58" s="7">
        <f t="shared" si="13"/>
        <v>13.5</v>
      </c>
    </row>
    <row r="59" spans="1:21">
      <c r="A59" s="27" t="s">
        <v>89</v>
      </c>
      <c r="B59" s="7">
        <v>11</v>
      </c>
      <c r="C59" s="7">
        <v>15.936999999999999</v>
      </c>
      <c r="D59" s="39">
        <v>11</v>
      </c>
      <c r="E59" s="39">
        <v>5</v>
      </c>
      <c r="F59" s="39">
        <v>5</v>
      </c>
      <c r="G59" s="7">
        <v>17.100000000000001</v>
      </c>
      <c r="H59" s="7">
        <v>12.46475</v>
      </c>
      <c r="I59" s="7">
        <f t="shared" si="7"/>
        <v>4.635250000000001</v>
      </c>
      <c r="J59" s="39">
        <v>13</v>
      </c>
      <c r="K59" s="39">
        <v>3</v>
      </c>
      <c r="L59" s="39">
        <v>10</v>
      </c>
      <c r="M59" s="27" t="s">
        <v>89</v>
      </c>
      <c r="N59" s="21" t="s">
        <v>190</v>
      </c>
      <c r="O59" s="21">
        <v>2</v>
      </c>
      <c r="P59" s="7">
        <f t="shared" si="8"/>
        <v>14.1</v>
      </c>
      <c r="Q59" s="7">
        <f t="shared" si="9"/>
        <v>14.2</v>
      </c>
      <c r="R59" s="7">
        <f t="shared" si="10"/>
        <v>-9.9999999999999645E-2</v>
      </c>
      <c r="S59" s="7">
        <f t="shared" si="11"/>
        <v>12</v>
      </c>
      <c r="T59" s="7">
        <f t="shared" si="12"/>
        <v>4</v>
      </c>
      <c r="U59" s="7">
        <f t="shared" si="13"/>
        <v>7.5</v>
      </c>
    </row>
    <row r="60" spans="1:21">
      <c r="A60" s="27" t="s">
        <v>81</v>
      </c>
      <c r="B60" s="7">
        <v>7.6</v>
      </c>
      <c r="C60" s="7">
        <v>12.5861</v>
      </c>
      <c r="D60" s="39">
        <v>0</v>
      </c>
      <c r="E60" s="39">
        <v>7</v>
      </c>
      <c r="F60" s="39">
        <v>43</v>
      </c>
      <c r="G60" s="7">
        <v>12.6</v>
      </c>
      <c r="H60" s="7">
        <v>15.835000000000001</v>
      </c>
      <c r="I60" s="7">
        <f t="shared" si="7"/>
        <v>-3.2350000000000012</v>
      </c>
      <c r="J60" s="39">
        <v>0</v>
      </c>
      <c r="K60" s="39">
        <v>8</v>
      </c>
      <c r="L60" s="39">
        <v>86</v>
      </c>
      <c r="M60" s="27" t="s">
        <v>81</v>
      </c>
      <c r="N60" s="21" t="s">
        <v>191</v>
      </c>
      <c r="O60" s="21">
        <v>2</v>
      </c>
      <c r="P60" s="7">
        <f t="shared" si="8"/>
        <v>10.1</v>
      </c>
      <c r="Q60" s="7">
        <f t="shared" si="9"/>
        <v>14.2</v>
      </c>
      <c r="R60" s="7">
        <f t="shared" si="10"/>
        <v>-4.0999999999999996</v>
      </c>
      <c r="S60" s="7">
        <f t="shared" si="11"/>
        <v>0</v>
      </c>
      <c r="T60" s="7">
        <f t="shared" si="12"/>
        <v>7.5</v>
      </c>
      <c r="U60" s="7">
        <f t="shared" si="13"/>
        <v>64.5</v>
      </c>
    </row>
    <row r="61" spans="1:21">
      <c r="A61" s="27" t="s">
        <v>164</v>
      </c>
      <c r="B61" s="7">
        <v>12.4</v>
      </c>
      <c r="C61" s="7">
        <v>10.897500000000001</v>
      </c>
      <c r="D61" s="39">
        <v>1</v>
      </c>
      <c r="E61" s="39">
        <v>4</v>
      </c>
      <c r="F61" s="39">
        <v>23</v>
      </c>
      <c r="G61" s="7">
        <v>12</v>
      </c>
      <c r="H61" s="7">
        <v>17.1417</v>
      </c>
      <c r="I61" s="7">
        <f t="shared" si="7"/>
        <v>-5.1417000000000002</v>
      </c>
      <c r="J61" s="39">
        <v>2</v>
      </c>
      <c r="K61" s="39">
        <v>9</v>
      </c>
      <c r="L61" s="39">
        <v>95</v>
      </c>
      <c r="M61" s="27" t="s">
        <v>164</v>
      </c>
      <c r="N61" s="21" t="s">
        <v>191</v>
      </c>
      <c r="O61" s="21">
        <v>2</v>
      </c>
      <c r="P61" s="7">
        <f t="shared" si="8"/>
        <v>12.2</v>
      </c>
      <c r="Q61" s="7">
        <f t="shared" si="9"/>
        <v>14</v>
      </c>
      <c r="R61" s="7">
        <f t="shared" si="10"/>
        <v>-1.8000000000000007</v>
      </c>
      <c r="S61" s="7">
        <f t="shared" si="11"/>
        <v>1.5</v>
      </c>
      <c r="T61" s="7">
        <f t="shared" si="12"/>
        <v>6.5</v>
      </c>
      <c r="U61" s="7">
        <f t="shared" si="13"/>
        <v>59</v>
      </c>
    </row>
    <row r="62" spans="1:21">
      <c r="A62" s="27" t="s">
        <v>474</v>
      </c>
      <c r="B62" s="7">
        <v>19.100000000000001</v>
      </c>
      <c r="C62" s="7">
        <v>13.8361</v>
      </c>
      <c r="D62" s="39">
        <v>0</v>
      </c>
      <c r="E62" s="39">
        <v>8</v>
      </c>
      <c r="F62" s="39">
        <v>56</v>
      </c>
      <c r="G62" s="7">
        <v>3.6</v>
      </c>
      <c r="H62" s="7">
        <v>14.14</v>
      </c>
      <c r="I62" s="7">
        <f t="shared" si="7"/>
        <v>-10.540000000000001</v>
      </c>
      <c r="J62" s="39">
        <v>0</v>
      </c>
      <c r="K62" s="39">
        <v>7</v>
      </c>
      <c r="L62" s="39">
        <v>168</v>
      </c>
      <c r="M62" s="27" t="s">
        <v>474</v>
      </c>
      <c r="N62" s="21" t="s">
        <v>191</v>
      </c>
      <c r="O62" s="21">
        <v>2</v>
      </c>
      <c r="P62" s="7">
        <f t="shared" si="8"/>
        <v>11.4</v>
      </c>
      <c r="Q62" s="7">
        <f t="shared" si="9"/>
        <v>14</v>
      </c>
      <c r="R62" s="7">
        <f t="shared" si="10"/>
        <v>-2.5999999999999996</v>
      </c>
      <c r="S62" s="7">
        <f t="shared" si="11"/>
        <v>0</v>
      </c>
      <c r="T62" s="7">
        <f t="shared" si="12"/>
        <v>7.5</v>
      </c>
      <c r="U62" s="7">
        <f t="shared" si="13"/>
        <v>112</v>
      </c>
    </row>
    <row r="63" spans="1:21">
      <c r="A63" s="27" t="s">
        <v>55</v>
      </c>
      <c r="B63" s="7">
        <v>10</v>
      </c>
      <c r="C63" s="7">
        <v>9.5675000000000008</v>
      </c>
      <c r="D63" s="39">
        <v>1</v>
      </c>
      <c r="E63" s="39">
        <v>5</v>
      </c>
      <c r="F63" s="39">
        <v>61</v>
      </c>
      <c r="G63" s="7">
        <v>9.6999999999999993</v>
      </c>
      <c r="H63" s="7">
        <v>18.294999999999998</v>
      </c>
      <c r="I63" s="7">
        <f t="shared" si="7"/>
        <v>-8.5949999999999989</v>
      </c>
      <c r="J63" s="39">
        <v>1</v>
      </c>
      <c r="K63" s="39">
        <v>9</v>
      </c>
      <c r="L63" s="39">
        <v>194</v>
      </c>
      <c r="M63" s="27" t="s">
        <v>55</v>
      </c>
      <c r="N63" s="21" t="s">
        <v>191</v>
      </c>
      <c r="O63" s="21">
        <v>2</v>
      </c>
      <c r="P63" s="7">
        <f t="shared" si="8"/>
        <v>9.9</v>
      </c>
      <c r="Q63" s="7">
        <f t="shared" si="9"/>
        <v>13.9</v>
      </c>
      <c r="R63" s="7">
        <f t="shared" si="10"/>
        <v>-4</v>
      </c>
      <c r="S63" s="7">
        <f t="shared" si="11"/>
        <v>1</v>
      </c>
      <c r="T63" s="7">
        <f t="shared" si="12"/>
        <v>7</v>
      </c>
      <c r="U63" s="7">
        <f t="shared" si="13"/>
        <v>127.5</v>
      </c>
    </row>
    <row r="64" spans="1:21">
      <c r="A64" s="27" t="s">
        <v>41</v>
      </c>
      <c r="B64" s="7">
        <v>11.8</v>
      </c>
      <c r="C64" s="7">
        <v>18.138300000000001</v>
      </c>
      <c r="D64" s="39">
        <v>20</v>
      </c>
      <c r="E64" s="39">
        <v>5</v>
      </c>
      <c r="F64" s="39">
        <v>3</v>
      </c>
      <c r="G64" s="7">
        <v>9.3000000000000007</v>
      </c>
      <c r="H64" s="7">
        <v>9.6999999999999993</v>
      </c>
      <c r="I64" s="7">
        <f t="shared" si="7"/>
        <v>-0.39999999999999858</v>
      </c>
      <c r="J64" s="39">
        <v>13</v>
      </c>
      <c r="K64" s="39">
        <v>2</v>
      </c>
      <c r="L64" s="39">
        <v>0</v>
      </c>
      <c r="M64" s="27" t="s">
        <v>41</v>
      </c>
      <c r="N64" s="21" t="s">
        <v>190</v>
      </c>
      <c r="O64" s="21">
        <v>2</v>
      </c>
      <c r="P64" s="7">
        <f t="shared" si="8"/>
        <v>10.6</v>
      </c>
      <c r="Q64" s="7">
        <f t="shared" si="9"/>
        <v>13.9</v>
      </c>
      <c r="R64" s="7">
        <f t="shared" si="10"/>
        <v>-3.3000000000000007</v>
      </c>
      <c r="S64" s="7">
        <f t="shared" si="11"/>
        <v>16.5</v>
      </c>
      <c r="T64" s="7">
        <f t="shared" si="12"/>
        <v>3.5</v>
      </c>
      <c r="U64" s="7">
        <f t="shared" si="13"/>
        <v>1.5</v>
      </c>
    </row>
    <row r="65" spans="1:21">
      <c r="A65" s="27" t="s">
        <v>132</v>
      </c>
      <c r="B65" s="7">
        <v>12.9</v>
      </c>
      <c r="C65" s="7">
        <v>15.39</v>
      </c>
      <c r="D65" s="39">
        <v>1</v>
      </c>
      <c r="E65" s="39">
        <v>9</v>
      </c>
      <c r="F65" s="39">
        <v>28</v>
      </c>
      <c r="G65" s="7">
        <v>1.7</v>
      </c>
      <c r="H65" s="7">
        <v>12.365</v>
      </c>
      <c r="I65" s="7">
        <f t="shared" si="7"/>
        <v>-10.665000000000001</v>
      </c>
      <c r="J65" s="39">
        <v>1</v>
      </c>
      <c r="K65" s="39">
        <v>7</v>
      </c>
      <c r="L65" s="39">
        <v>38</v>
      </c>
      <c r="M65" s="27" t="s">
        <v>132</v>
      </c>
      <c r="N65" s="21" t="s">
        <v>191</v>
      </c>
      <c r="O65" s="21">
        <v>2</v>
      </c>
      <c r="P65" s="7">
        <f t="shared" si="8"/>
        <v>7.3</v>
      </c>
      <c r="Q65" s="7">
        <f t="shared" si="9"/>
        <v>13.9</v>
      </c>
      <c r="R65" s="7">
        <f t="shared" si="10"/>
        <v>-6.6000000000000005</v>
      </c>
      <c r="S65" s="7">
        <f t="shared" si="11"/>
        <v>1</v>
      </c>
      <c r="T65" s="7">
        <f t="shared" si="12"/>
        <v>8</v>
      </c>
      <c r="U65" s="7">
        <f t="shared" si="13"/>
        <v>33</v>
      </c>
    </row>
    <row r="66" spans="1:21">
      <c r="A66" s="27" t="s">
        <v>160</v>
      </c>
      <c r="B66" s="7">
        <v>29</v>
      </c>
      <c r="C66" s="7">
        <v>16.153849999999998</v>
      </c>
      <c r="D66" s="39">
        <v>0</v>
      </c>
      <c r="E66" s="39">
        <v>8</v>
      </c>
      <c r="F66" s="39">
        <v>53</v>
      </c>
      <c r="G66" s="7">
        <v>19.899999999999999</v>
      </c>
      <c r="H66" s="7">
        <v>11.22645</v>
      </c>
      <c r="I66" s="7">
        <f t="shared" si="7"/>
        <v>8.6735499999999988</v>
      </c>
      <c r="J66" s="39">
        <v>0</v>
      </c>
      <c r="K66" s="39">
        <v>5</v>
      </c>
      <c r="L66" s="39">
        <v>47</v>
      </c>
      <c r="M66" s="27" t="s">
        <v>160</v>
      </c>
      <c r="N66" s="21" t="s">
        <v>192</v>
      </c>
      <c r="O66" s="21">
        <v>2</v>
      </c>
      <c r="P66" s="7">
        <f t="shared" si="8"/>
        <v>24.5</v>
      </c>
      <c r="Q66" s="7">
        <f t="shared" si="9"/>
        <v>13.7</v>
      </c>
      <c r="R66" s="7">
        <f t="shared" si="10"/>
        <v>10.8</v>
      </c>
      <c r="S66" s="7">
        <f t="shared" si="11"/>
        <v>0</v>
      </c>
      <c r="T66" s="7">
        <f t="shared" si="12"/>
        <v>6.5</v>
      </c>
      <c r="U66" s="7">
        <f t="shared" si="13"/>
        <v>50</v>
      </c>
    </row>
    <row r="67" spans="1:21">
      <c r="A67" s="27" t="s">
        <v>122</v>
      </c>
      <c r="B67" s="7">
        <v>9.1999999999999993</v>
      </c>
      <c r="C67" s="7">
        <v>13.675000000000001</v>
      </c>
      <c r="D67" s="39">
        <v>0</v>
      </c>
      <c r="E67" s="39">
        <v>8</v>
      </c>
      <c r="F67" s="39">
        <v>50</v>
      </c>
      <c r="G67" s="7">
        <v>16.399999999999999</v>
      </c>
      <c r="H67" s="7">
        <v>13.5975</v>
      </c>
      <c r="I67" s="7">
        <f t="shared" si="7"/>
        <v>2.8024999999999984</v>
      </c>
      <c r="J67" s="39">
        <v>1</v>
      </c>
      <c r="K67" s="39">
        <v>7</v>
      </c>
      <c r="L67" s="39">
        <v>17</v>
      </c>
      <c r="M67" s="27" t="s">
        <v>122</v>
      </c>
      <c r="N67" s="21" t="s">
        <v>191</v>
      </c>
      <c r="O67" s="21">
        <v>2</v>
      </c>
      <c r="P67" s="7">
        <f t="shared" si="8"/>
        <v>12.8</v>
      </c>
      <c r="Q67" s="7">
        <f t="shared" si="9"/>
        <v>13.6</v>
      </c>
      <c r="R67" s="7">
        <f t="shared" si="10"/>
        <v>-0.79999999999999893</v>
      </c>
      <c r="S67" s="7">
        <f t="shared" si="11"/>
        <v>0.5</v>
      </c>
      <c r="T67" s="7">
        <f t="shared" si="12"/>
        <v>7.5</v>
      </c>
      <c r="U67" s="7">
        <f t="shared" si="13"/>
        <v>33.5</v>
      </c>
    </row>
    <row r="68" spans="1:21">
      <c r="A68" s="27" t="s">
        <v>47</v>
      </c>
      <c r="B68" s="7">
        <v>9.5</v>
      </c>
      <c r="C68" s="7">
        <v>18.707900000000002</v>
      </c>
      <c r="D68" s="39">
        <v>0</v>
      </c>
      <c r="E68" s="39">
        <v>11</v>
      </c>
      <c r="F68" s="39">
        <v>42</v>
      </c>
      <c r="G68" s="7">
        <v>10.4</v>
      </c>
      <c r="H68" s="7">
        <v>7.9935000000000009</v>
      </c>
      <c r="I68" s="7">
        <f t="shared" si="7"/>
        <v>2.4064999999999994</v>
      </c>
      <c r="J68" s="39">
        <v>0</v>
      </c>
      <c r="K68" s="39">
        <v>4</v>
      </c>
      <c r="L68" s="39">
        <v>59</v>
      </c>
      <c r="M68" s="27" t="s">
        <v>47</v>
      </c>
      <c r="N68" s="21" t="s">
        <v>191</v>
      </c>
      <c r="O68" s="21">
        <v>2</v>
      </c>
      <c r="P68" s="7">
        <f t="shared" si="8"/>
        <v>10</v>
      </c>
      <c r="Q68" s="7">
        <f t="shared" si="9"/>
        <v>13.4</v>
      </c>
      <c r="R68" s="7">
        <f t="shared" si="10"/>
        <v>-3.4000000000000004</v>
      </c>
      <c r="S68" s="7">
        <f t="shared" si="11"/>
        <v>0</v>
      </c>
      <c r="T68" s="7">
        <f t="shared" si="12"/>
        <v>7.5</v>
      </c>
      <c r="U68" s="7">
        <f t="shared" si="13"/>
        <v>50.5</v>
      </c>
    </row>
    <row r="69" spans="1:21">
      <c r="A69" s="27" t="s">
        <v>503</v>
      </c>
      <c r="B69" s="7">
        <v>10.4</v>
      </c>
      <c r="C69" s="7">
        <v>11.78715</v>
      </c>
      <c r="D69" s="39">
        <v>0</v>
      </c>
      <c r="E69" s="39">
        <v>6</v>
      </c>
      <c r="F69" s="39">
        <v>90</v>
      </c>
      <c r="G69" s="7">
        <v>6.8</v>
      </c>
      <c r="H69" s="7">
        <v>14.957450000000001</v>
      </c>
      <c r="I69" s="7">
        <f t="shared" ref="I69:I100" si="14">G69-H69</f>
        <v>-8.1574500000000008</v>
      </c>
      <c r="J69" s="39">
        <v>0</v>
      </c>
      <c r="K69" s="39">
        <v>8</v>
      </c>
      <c r="L69" s="39">
        <v>123</v>
      </c>
      <c r="M69" s="27" t="s">
        <v>503</v>
      </c>
      <c r="N69" s="21" t="s">
        <v>191</v>
      </c>
      <c r="O69" s="21">
        <v>2</v>
      </c>
      <c r="P69" s="7">
        <f t="shared" ref="P69:P100" si="15">ROUND((B69+G69)/$O69,1)</f>
        <v>8.6</v>
      </c>
      <c r="Q69" s="7">
        <f t="shared" ref="Q69:Q100" si="16">ROUND((C69+H69)/$O69,1)</f>
        <v>13.4</v>
      </c>
      <c r="R69" s="7">
        <f t="shared" ref="R69:R100" si="17">P69-Q69</f>
        <v>-4.8000000000000007</v>
      </c>
      <c r="S69" s="7">
        <f t="shared" ref="S69:S100" si="18">ROUND((D69+J69)/$O69,1)</f>
        <v>0</v>
      </c>
      <c r="T69" s="7">
        <f t="shared" ref="T69:T100" si="19">ROUND((E69+K69)/$O69,1)</f>
        <v>7</v>
      </c>
      <c r="U69" s="7">
        <f t="shared" ref="U69:U100" si="20">ROUND((F69+L69)/$O69,1)</f>
        <v>106.5</v>
      </c>
    </row>
    <row r="70" spans="1:21">
      <c r="A70" s="27" t="s">
        <v>480</v>
      </c>
      <c r="B70" s="7">
        <v>9.1999999999999993</v>
      </c>
      <c r="C70" s="7">
        <v>15.407500000000001</v>
      </c>
      <c r="D70" s="39">
        <v>0</v>
      </c>
      <c r="E70" s="39">
        <v>8</v>
      </c>
      <c r="F70" s="39">
        <v>149</v>
      </c>
      <c r="G70" s="7">
        <v>6.8</v>
      </c>
      <c r="H70" s="7">
        <v>11.31265</v>
      </c>
      <c r="I70" s="7">
        <f t="shared" si="14"/>
        <v>-4.5126499999999998</v>
      </c>
      <c r="J70" s="39">
        <v>0</v>
      </c>
      <c r="K70" s="39">
        <v>6</v>
      </c>
      <c r="L70" s="39">
        <v>94</v>
      </c>
      <c r="M70" s="27" t="s">
        <v>480</v>
      </c>
      <c r="N70" s="21" t="s">
        <v>191</v>
      </c>
      <c r="O70" s="21">
        <v>2</v>
      </c>
      <c r="P70" s="7">
        <f t="shared" si="15"/>
        <v>8</v>
      </c>
      <c r="Q70" s="7">
        <f t="shared" si="16"/>
        <v>13.4</v>
      </c>
      <c r="R70" s="7">
        <f t="shared" si="17"/>
        <v>-5.4</v>
      </c>
      <c r="S70" s="7">
        <f t="shared" si="18"/>
        <v>0</v>
      </c>
      <c r="T70" s="7">
        <f t="shared" si="19"/>
        <v>7</v>
      </c>
      <c r="U70" s="7">
        <f t="shared" si="20"/>
        <v>121.5</v>
      </c>
    </row>
    <row r="71" spans="1:21">
      <c r="A71" s="27" t="s">
        <v>492</v>
      </c>
      <c r="B71" s="7">
        <v>5.9</v>
      </c>
      <c r="C71" s="7">
        <v>10.971450000000001</v>
      </c>
      <c r="D71" s="39">
        <v>0</v>
      </c>
      <c r="E71" s="39">
        <v>6</v>
      </c>
      <c r="F71" s="39">
        <v>63</v>
      </c>
      <c r="G71" s="7">
        <v>18.8</v>
      </c>
      <c r="H71" s="7">
        <v>15.59895</v>
      </c>
      <c r="I71" s="7">
        <f t="shared" si="14"/>
        <v>3.2010500000000004</v>
      </c>
      <c r="J71" s="39">
        <v>0</v>
      </c>
      <c r="K71" s="39">
        <v>8</v>
      </c>
      <c r="L71" s="39">
        <v>121</v>
      </c>
      <c r="M71" s="27" t="s">
        <v>492</v>
      </c>
      <c r="N71" s="21" t="s">
        <v>191</v>
      </c>
      <c r="O71" s="21">
        <v>2</v>
      </c>
      <c r="P71" s="7">
        <f t="shared" si="15"/>
        <v>12.4</v>
      </c>
      <c r="Q71" s="7">
        <f t="shared" si="16"/>
        <v>13.3</v>
      </c>
      <c r="R71" s="7">
        <f t="shared" si="17"/>
        <v>-0.90000000000000036</v>
      </c>
      <c r="S71" s="7">
        <f t="shared" si="18"/>
        <v>0</v>
      </c>
      <c r="T71" s="7">
        <f t="shared" si="19"/>
        <v>7</v>
      </c>
      <c r="U71" s="7">
        <f t="shared" si="20"/>
        <v>92</v>
      </c>
    </row>
    <row r="72" spans="1:21">
      <c r="A72" s="27" t="s">
        <v>535</v>
      </c>
      <c r="B72" s="7">
        <v>13.6</v>
      </c>
      <c r="C72" s="7">
        <v>14.375</v>
      </c>
      <c r="D72" s="39">
        <v>0</v>
      </c>
      <c r="E72" s="39">
        <v>8</v>
      </c>
      <c r="F72" s="39">
        <v>90</v>
      </c>
      <c r="G72" s="7">
        <v>8.4</v>
      </c>
      <c r="H72" s="7">
        <v>12.262300000000002</v>
      </c>
      <c r="I72" s="7">
        <f t="shared" si="14"/>
        <v>-3.8623000000000012</v>
      </c>
      <c r="J72" s="39">
        <v>0</v>
      </c>
      <c r="K72" s="39">
        <v>7</v>
      </c>
      <c r="L72" s="39">
        <v>69</v>
      </c>
      <c r="M72" s="27" t="s">
        <v>535</v>
      </c>
      <c r="N72" s="21" t="s">
        <v>191</v>
      </c>
      <c r="O72" s="21">
        <v>2</v>
      </c>
      <c r="P72" s="7">
        <f t="shared" si="15"/>
        <v>11</v>
      </c>
      <c r="Q72" s="7">
        <f t="shared" si="16"/>
        <v>13.3</v>
      </c>
      <c r="R72" s="7">
        <f t="shared" si="17"/>
        <v>-2.3000000000000007</v>
      </c>
      <c r="S72" s="7">
        <f t="shared" si="18"/>
        <v>0</v>
      </c>
      <c r="T72" s="7">
        <f t="shared" si="19"/>
        <v>7.5</v>
      </c>
      <c r="U72" s="7">
        <f t="shared" si="20"/>
        <v>79.5</v>
      </c>
    </row>
    <row r="73" spans="1:21">
      <c r="A73" s="27" t="s">
        <v>175</v>
      </c>
      <c r="B73" s="7">
        <v>25.6</v>
      </c>
      <c r="C73" s="7">
        <v>13.133350000000002</v>
      </c>
      <c r="D73" s="39">
        <v>0</v>
      </c>
      <c r="E73" s="39">
        <v>7</v>
      </c>
      <c r="F73" s="39">
        <v>54</v>
      </c>
      <c r="G73" s="7">
        <v>23.9</v>
      </c>
      <c r="H73" s="7">
        <v>13.307499999999999</v>
      </c>
      <c r="I73" s="7">
        <f t="shared" si="14"/>
        <v>10.592499999999999</v>
      </c>
      <c r="J73" s="39">
        <v>0</v>
      </c>
      <c r="K73" s="39">
        <v>8</v>
      </c>
      <c r="L73" s="39">
        <v>29</v>
      </c>
      <c r="M73" s="27" t="s">
        <v>175</v>
      </c>
      <c r="N73" s="21" t="s">
        <v>192</v>
      </c>
      <c r="O73" s="21">
        <v>2</v>
      </c>
      <c r="P73" s="7">
        <f t="shared" si="15"/>
        <v>24.8</v>
      </c>
      <c r="Q73" s="7">
        <f t="shared" si="16"/>
        <v>13.2</v>
      </c>
      <c r="R73" s="7">
        <f t="shared" si="17"/>
        <v>11.600000000000001</v>
      </c>
      <c r="S73" s="7">
        <f t="shared" si="18"/>
        <v>0</v>
      </c>
      <c r="T73" s="7">
        <f t="shared" si="19"/>
        <v>7.5</v>
      </c>
      <c r="U73" s="7">
        <f t="shared" si="20"/>
        <v>41.5</v>
      </c>
    </row>
    <row r="74" spans="1:21">
      <c r="A74" s="27" t="s">
        <v>388</v>
      </c>
      <c r="B74" s="7">
        <v>10.4</v>
      </c>
      <c r="C74" s="7">
        <v>15.743399999999999</v>
      </c>
      <c r="D74" s="39">
        <v>0</v>
      </c>
      <c r="E74" s="39">
        <v>9</v>
      </c>
      <c r="F74" s="39">
        <v>63</v>
      </c>
      <c r="G74" s="7">
        <v>7.8</v>
      </c>
      <c r="H74" s="7">
        <v>10.68225</v>
      </c>
      <c r="I74" s="7">
        <f t="shared" si="14"/>
        <v>-2.88225</v>
      </c>
      <c r="J74" s="39">
        <v>0</v>
      </c>
      <c r="K74" s="39">
        <v>6</v>
      </c>
      <c r="L74" s="39">
        <v>51</v>
      </c>
      <c r="M74" s="27" t="s">
        <v>388</v>
      </c>
      <c r="N74" s="21" t="s">
        <v>191</v>
      </c>
      <c r="O74" s="21">
        <v>2</v>
      </c>
      <c r="P74" s="7">
        <f t="shared" si="15"/>
        <v>9.1</v>
      </c>
      <c r="Q74" s="7">
        <f t="shared" si="16"/>
        <v>13.2</v>
      </c>
      <c r="R74" s="7">
        <f t="shared" si="17"/>
        <v>-4.0999999999999996</v>
      </c>
      <c r="S74" s="7">
        <f t="shared" si="18"/>
        <v>0</v>
      </c>
      <c r="T74" s="7">
        <f t="shared" si="19"/>
        <v>7.5</v>
      </c>
      <c r="U74" s="7">
        <f t="shared" si="20"/>
        <v>57</v>
      </c>
    </row>
    <row r="75" spans="1:21">
      <c r="A75" s="27" t="s">
        <v>148</v>
      </c>
      <c r="B75" s="7">
        <v>4.7</v>
      </c>
      <c r="C75" s="7">
        <v>15.53</v>
      </c>
      <c r="D75" s="39">
        <v>0</v>
      </c>
      <c r="E75" s="39">
        <v>8</v>
      </c>
      <c r="F75" s="39">
        <v>156</v>
      </c>
      <c r="G75" s="7">
        <v>0</v>
      </c>
      <c r="H75" s="7">
        <v>10.7425</v>
      </c>
      <c r="I75" s="7">
        <f t="shared" si="14"/>
        <v>-10.7425</v>
      </c>
      <c r="J75" s="39">
        <v>0</v>
      </c>
      <c r="K75" s="39">
        <v>4</v>
      </c>
      <c r="L75" s="39">
        <v>112</v>
      </c>
      <c r="M75" s="27" t="s">
        <v>148</v>
      </c>
      <c r="N75" s="21" t="s">
        <v>191</v>
      </c>
      <c r="O75" s="21">
        <v>2</v>
      </c>
      <c r="P75" s="7">
        <f t="shared" si="15"/>
        <v>2.4</v>
      </c>
      <c r="Q75" s="7">
        <f t="shared" si="16"/>
        <v>13.1</v>
      </c>
      <c r="R75" s="7">
        <f t="shared" si="17"/>
        <v>-10.7</v>
      </c>
      <c r="S75" s="7">
        <f t="shared" si="18"/>
        <v>0</v>
      </c>
      <c r="T75" s="7">
        <f t="shared" si="19"/>
        <v>6</v>
      </c>
      <c r="U75" s="7">
        <f t="shared" si="20"/>
        <v>134</v>
      </c>
    </row>
    <row r="76" spans="1:21">
      <c r="A76" s="27" t="s">
        <v>505</v>
      </c>
      <c r="B76" s="7">
        <v>14.6</v>
      </c>
      <c r="C76" s="7">
        <v>15.6425</v>
      </c>
      <c r="D76" s="39">
        <v>0</v>
      </c>
      <c r="E76" s="39">
        <v>9</v>
      </c>
      <c r="F76" s="39">
        <v>71</v>
      </c>
      <c r="G76" s="7">
        <v>20.100000000000001</v>
      </c>
      <c r="H76" s="7">
        <v>10.422499999999999</v>
      </c>
      <c r="I76" s="7">
        <f t="shared" si="14"/>
        <v>9.677500000000002</v>
      </c>
      <c r="J76" s="39">
        <v>0</v>
      </c>
      <c r="K76" s="39">
        <v>6</v>
      </c>
      <c r="L76" s="39">
        <v>47</v>
      </c>
      <c r="M76" s="27" t="s">
        <v>505</v>
      </c>
      <c r="N76" s="21" t="s">
        <v>191</v>
      </c>
      <c r="O76" s="21">
        <v>2</v>
      </c>
      <c r="P76" s="7">
        <f t="shared" si="15"/>
        <v>17.399999999999999</v>
      </c>
      <c r="Q76" s="7">
        <f t="shared" si="16"/>
        <v>13</v>
      </c>
      <c r="R76" s="7">
        <f t="shared" si="17"/>
        <v>4.3999999999999986</v>
      </c>
      <c r="S76" s="7">
        <f t="shared" si="18"/>
        <v>0</v>
      </c>
      <c r="T76" s="7">
        <f t="shared" si="19"/>
        <v>7.5</v>
      </c>
      <c r="U76" s="7">
        <f t="shared" si="20"/>
        <v>59</v>
      </c>
    </row>
    <row r="77" spans="1:21">
      <c r="A77" s="27" t="s">
        <v>497</v>
      </c>
      <c r="B77" s="7">
        <v>16.100000000000001</v>
      </c>
      <c r="C77" s="7">
        <v>12.655000000000001</v>
      </c>
      <c r="D77" s="39">
        <v>0</v>
      </c>
      <c r="E77" s="39">
        <v>6</v>
      </c>
      <c r="F77" s="39">
        <v>66</v>
      </c>
      <c r="G77" s="7">
        <v>8.8000000000000007</v>
      </c>
      <c r="H77" s="7">
        <v>13.4427</v>
      </c>
      <c r="I77" s="7">
        <f t="shared" si="14"/>
        <v>-4.6426999999999996</v>
      </c>
      <c r="J77" s="39">
        <v>0</v>
      </c>
      <c r="K77" s="39">
        <v>8</v>
      </c>
      <c r="L77" s="39">
        <v>19</v>
      </c>
      <c r="M77" s="27" t="s">
        <v>497</v>
      </c>
      <c r="N77" s="21" t="s">
        <v>191</v>
      </c>
      <c r="O77" s="21">
        <v>2</v>
      </c>
      <c r="P77" s="7">
        <f t="shared" si="15"/>
        <v>12.5</v>
      </c>
      <c r="Q77" s="7">
        <f t="shared" si="16"/>
        <v>13</v>
      </c>
      <c r="R77" s="7">
        <f t="shared" si="17"/>
        <v>-0.5</v>
      </c>
      <c r="S77" s="7">
        <f t="shared" si="18"/>
        <v>0</v>
      </c>
      <c r="T77" s="7">
        <f t="shared" si="19"/>
        <v>7</v>
      </c>
      <c r="U77" s="7">
        <f t="shared" si="20"/>
        <v>42.5</v>
      </c>
    </row>
    <row r="78" spans="1:21">
      <c r="A78" s="27" t="s">
        <v>479</v>
      </c>
      <c r="B78" s="7">
        <v>0.7</v>
      </c>
      <c r="C78" s="7">
        <v>8.956999999999999</v>
      </c>
      <c r="D78" s="39">
        <v>0</v>
      </c>
      <c r="E78" s="39">
        <v>4</v>
      </c>
      <c r="F78" s="39">
        <v>92</v>
      </c>
      <c r="G78" s="7">
        <v>8.6999999999999993</v>
      </c>
      <c r="H78" s="7">
        <v>16.8627</v>
      </c>
      <c r="I78" s="7">
        <f t="shared" si="14"/>
        <v>-8.162700000000001</v>
      </c>
      <c r="J78" s="39">
        <v>0</v>
      </c>
      <c r="K78" s="39">
        <v>8</v>
      </c>
      <c r="L78" s="39">
        <v>123</v>
      </c>
      <c r="M78" s="27" t="s">
        <v>479</v>
      </c>
      <c r="N78" s="21" t="s">
        <v>191</v>
      </c>
      <c r="O78" s="21">
        <v>2</v>
      </c>
      <c r="P78" s="7">
        <f t="shared" si="15"/>
        <v>4.7</v>
      </c>
      <c r="Q78" s="7">
        <f t="shared" si="16"/>
        <v>12.9</v>
      </c>
      <c r="R78" s="7">
        <f t="shared" si="17"/>
        <v>-8.1999999999999993</v>
      </c>
      <c r="S78" s="7">
        <f t="shared" si="18"/>
        <v>0</v>
      </c>
      <c r="T78" s="7">
        <f t="shared" si="19"/>
        <v>6</v>
      </c>
      <c r="U78" s="7">
        <f t="shared" si="20"/>
        <v>107.5</v>
      </c>
    </row>
    <row r="79" spans="1:21">
      <c r="A79" s="27" t="s">
        <v>501</v>
      </c>
      <c r="B79" s="7">
        <v>12</v>
      </c>
      <c r="C79" s="7">
        <v>11.227500000000001</v>
      </c>
      <c r="D79" s="39">
        <v>6</v>
      </c>
      <c r="E79" s="39">
        <v>5</v>
      </c>
      <c r="F79" s="39">
        <v>13</v>
      </c>
      <c r="G79" s="7">
        <v>10.5</v>
      </c>
      <c r="H79" s="7">
        <v>14.391500000000001</v>
      </c>
      <c r="I79" s="7">
        <f t="shared" si="14"/>
        <v>-3.8915000000000006</v>
      </c>
      <c r="J79" s="39">
        <v>7</v>
      </c>
      <c r="K79" s="39">
        <v>6</v>
      </c>
      <c r="L79" s="39">
        <v>13</v>
      </c>
      <c r="M79" s="27" t="s">
        <v>501</v>
      </c>
      <c r="N79" s="21" t="s">
        <v>190</v>
      </c>
      <c r="O79" s="21">
        <v>2</v>
      </c>
      <c r="P79" s="7">
        <f t="shared" si="15"/>
        <v>11.3</v>
      </c>
      <c r="Q79" s="7">
        <f t="shared" si="16"/>
        <v>12.8</v>
      </c>
      <c r="R79" s="7">
        <f t="shared" si="17"/>
        <v>-1.5</v>
      </c>
      <c r="S79" s="7">
        <f t="shared" si="18"/>
        <v>6.5</v>
      </c>
      <c r="T79" s="7">
        <f t="shared" si="19"/>
        <v>5.5</v>
      </c>
      <c r="U79" s="7">
        <f t="shared" si="20"/>
        <v>13</v>
      </c>
    </row>
    <row r="80" spans="1:21">
      <c r="A80" s="27" t="s">
        <v>113</v>
      </c>
      <c r="B80" s="7">
        <v>13.2</v>
      </c>
      <c r="C80" s="7">
        <v>12.6525</v>
      </c>
      <c r="D80" s="39">
        <v>0</v>
      </c>
      <c r="E80" s="39">
        <v>7</v>
      </c>
      <c r="F80" s="39">
        <v>83</v>
      </c>
      <c r="G80" s="7">
        <v>0</v>
      </c>
      <c r="H80" s="7">
        <v>0</v>
      </c>
      <c r="I80" s="7">
        <f t="shared" si="14"/>
        <v>0</v>
      </c>
      <c r="J80" s="39">
        <v>0</v>
      </c>
      <c r="K80" s="39">
        <v>0</v>
      </c>
      <c r="L80" s="39">
        <v>0</v>
      </c>
      <c r="M80" s="27" t="s">
        <v>113</v>
      </c>
      <c r="N80" s="21" t="s">
        <v>191</v>
      </c>
      <c r="O80" s="21">
        <v>1</v>
      </c>
      <c r="P80" s="7">
        <f t="shared" si="15"/>
        <v>13.2</v>
      </c>
      <c r="Q80" s="7">
        <f t="shared" si="16"/>
        <v>12.7</v>
      </c>
      <c r="R80" s="7">
        <f t="shared" si="17"/>
        <v>0.5</v>
      </c>
      <c r="S80" s="7">
        <f t="shared" si="18"/>
        <v>0</v>
      </c>
      <c r="T80" s="7">
        <f t="shared" si="19"/>
        <v>7</v>
      </c>
      <c r="U80" s="7">
        <f t="shared" si="20"/>
        <v>83</v>
      </c>
    </row>
    <row r="81" spans="1:21">
      <c r="A81" s="27" t="s">
        <v>56</v>
      </c>
      <c r="B81" s="7">
        <v>14.6</v>
      </c>
      <c r="C81" s="7">
        <v>12.777100000000001</v>
      </c>
      <c r="D81" s="39">
        <v>12</v>
      </c>
      <c r="E81" s="39">
        <v>4</v>
      </c>
      <c r="F81" s="39">
        <v>-12</v>
      </c>
      <c r="G81" s="7">
        <v>12.5</v>
      </c>
      <c r="H81" s="7">
        <v>12.397499999999999</v>
      </c>
      <c r="I81" s="7">
        <f t="shared" si="14"/>
        <v>0.10250000000000092</v>
      </c>
      <c r="J81" s="39">
        <v>8</v>
      </c>
      <c r="K81" s="39">
        <v>5</v>
      </c>
      <c r="L81" s="39">
        <v>17</v>
      </c>
      <c r="M81" s="27" t="s">
        <v>56</v>
      </c>
      <c r="N81" s="21" t="s">
        <v>190</v>
      </c>
      <c r="O81" s="21">
        <v>2</v>
      </c>
      <c r="P81" s="7">
        <f t="shared" si="15"/>
        <v>13.6</v>
      </c>
      <c r="Q81" s="7">
        <f t="shared" si="16"/>
        <v>12.6</v>
      </c>
      <c r="R81" s="7">
        <f t="shared" si="17"/>
        <v>1</v>
      </c>
      <c r="S81" s="7">
        <f t="shared" si="18"/>
        <v>10</v>
      </c>
      <c r="T81" s="7">
        <f t="shared" si="19"/>
        <v>4.5</v>
      </c>
      <c r="U81" s="7">
        <f t="shared" si="20"/>
        <v>2.5</v>
      </c>
    </row>
    <row r="82" spans="1:21">
      <c r="A82" s="27" t="s">
        <v>54</v>
      </c>
      <c r="B82" s="7">
        <v>12.7</v>
      </c>
      <c r="C82" s="7">
        <v>12.7475</v>
      </c>
      <c r="D82" s="39">
        <v>16</v>
      </c>
      <c r="E82" s="39">
        <v>3</v>
      </c>
      <c r="F82" s="39">
        <v>-3</v>
      </c>
      <c r="G82" s="7">
        <v>15.1</v>
      </c>
      <c r="H82" s="7">
        <v>12.2</v>
      </c>
      <c r="I82" s="7">
        <f t="shared" si="14"/>
        <v>2.9000000000000004</v>
      </c>
      <c r="J82" s="39">
        <v>13</v>
      </c>
      <c r="K82" s="39">
        <v>0</v>
      </c>
      <c r="L82" s="39">
        <v>0</v>
      </c>
      <c r="M82" s="27" t="s">
        <v>54</v>
      </c>
      <c r="N82" s="21" t="s">
        <v>190</v>
      </c>
      <c r="O82" s="21">
        <v>2</v>
      </c>
      <c r="P82" s="7">
        <f t="shared" si="15"/>
        <v>13.9</v>
      </c>
      <c r="Q82" s="7">
        <f t="shared" si="16"/>
        <v>12.5</v>
      </c>
      <c r="R82" s="7">
        <f t="shared" si="17"/>
        <v>1.4000000000000004</v>
      </c>
      <c r="S82" s="7">
        <f t="shared" si="18"/>
        <v>14.5</v>
      </c>
      <c r="T82" s="7">
        <f t="shared" si="19"/>
        <v>1.5</v>
      </c>
      <c r="U82" s="7">
        <f t="shared" si="20"/>
        <v>-1.5</v>
      </c>
    </row>
    <row r="83" spans="1:21">
      <c r="A83" s="27" t="s">
        <v>506</v>
      </c>
      <c r="B83" s="7">
        <v>7.1</v>
      </c>
      <c r="C83" s="7">
        <v>14.320250000000001</v>
      </c>
      <c r="D83" s="39">
        <v>0</v>
      </c>
      <c r="E83" s="39">
        <v>8</v>
      </c>
      <c r="F83" s="39">
        <v>60</v>
      </c>
      <c r="G83" s="7">
        <v>12.3</v>
      </c>
      <c r="H83" s="7">
        <v>10.667299999999999</v>
      </c>
      <c r="I83" s="7">
        <f t="shared" si="14"/>
        <v>1.6327000000000016</v>
      </c>
      <c r="J83" s="39">
        <v>0</v>
      </c>
      <c r="K83" s="39">
        <v>6</v>
      </c>
      <c r="L83" s="39">
        <v>41</v>
      </c>
      <c r="M83" s="27" t="s">
        <v>506</v>
      </c>
      <c r="N83" s="21" t="s">
        <v>192</v>
      </c>
      <c r="O83" s="21">
        <v>2</v>
      </c>
      <c r="P83" s="7">
        <f t="shared" si="15"/>
        <v>9.6999999999999993</v>
      </c>
      <c r="Q83" s="7">
        <f t="shared" si="16"/>
        <v>12.5</v>
      </c>
      <c r="R83" s="7">
        <f t="shared" si="17"/>
        <v>-2.8000000000000007</v>
      </c>
      <c r="S83" s="7">
        <f t="shared" si="18"/>
        <v>0</v>
      </c>
      <c r="T83" s="7">
        <f t="shared" si="19"/>
        <v>7</v>
      </c>
      <c r="U83" s="7">
        <f t="shared" si="20"/>
        <v>50.5</v>
      </c>
    </row>
    <row r="84" spans="1:21">
      <c r="A84" s="27" t="s">
        <v>95</v>
      </c>
      <c r="B84" s="7">
        <v>5.9</v>
      </c>
      <c r="C84" s="7">
        <v>12.414149999999999</v>
      </c>
      <c r="D84" s="39">
        <v>11</v>
      </c>
      <c r="E84" s="39">
        <v>2</v>
      </c>
      <c r="F84" s="39">
        <v>0</v>
      </c>
      <c r="G84" s="7">
        <v>17.7</v>
      </c>
      <c r="H84" s="7">
        <v>12.317499999999999</v>
      </c>
      <c r="I84" s="7">
        <f t="shared" si="14"/>
        <v>5.3825000000000003</v>
      </c>
      <c r="J84" s="39">
        <v>16</v>
      </c>
      <c r="K84" s="39">
        <v>2</v>
      </c>
      <c r="L84" s="39">
        <v>1</v>
      </c>
      <c r="M84" s="27" t="s">
        <v>95</v>
      </c>
      <c r="N84" s="21" t="s">
        <v>190</v>
      </c>
      <c r="O84" s="21">
        <v>2</v>
      </c>
      <c r="P84" s="7">
        <f t="shared" si="15"/>
        <v>11.8</v>
      </c>
      <c r="Q84" s="7">
        <f t="shared" si="16"/>
        <v>12.4</v>
      </c>
      <c r="R84" s="7">
        <f t="shared" si="17"/>
        <v>-0.59999999999999964</v>
      </c>
      <c r="S84" s="7">
        <f t="shared" si="18"/>
        <v>13.5</v>
      </c>
      <c r="T84" s="7">
        <f t="shared" si="19"/>
        <v>2</v>
      </c>
      <c r="U84" s="7">
        <f t="shared" si="20"/>
        <v>0.5</v>
      </c>
    </row>
    <row r="85" spans="1:21">
      <c r="A85" s="27" t="s">
        <v>152</v>
      </c>
      <c r="B85" s="7">
        <v>12.2</v>
      </c>
      <c r="C85" s="7">
        <v>14.566050000000001</v>
      </c>
      <c r="D85" s="39">
        <v>0</v>
      </c>
      <c r="E85" s="39">
        <v>8</v>
      </c>
      <c r="F85" s="39">
        <v>55</v>
      </c>
      <c r="G85" s="7">
        <v>13.3</v>
      </c>
      <c r="H85" s="7">
        <v>10.288950000000002</v>
      </c>
      <c r="I85" s="7">
        <f t="shared" si="14"/>
        <v>3.0110499999999991</v>
      </c>
      <c r="J85" s="39">
        <v>0</v>
      </c>
      <c r="K85" s="39">
        <v>6</v>
      </c>
      <c r="L85" s="39">
        <v>24</v>
      </c>
      <c r="M85" s="27" t="s">
        <v>152</v>
      </c>
      <c r="N85" s="21" t="s">
        <v>192</v>
      </c>
      <c r="O85" s="21">
        <v>2</v>
      </c>
      <c r="P85" s="7">
        <f t="shared" si="15"/>
        <v>12.8</v>
      </c>
      <c r="Q85" s="7">
        <f t="shared" si="16"/>
        <v>12.4</v>
      </c>
      <c r="R85" s="7">
        <f t="shared" si="17"/>
        <v>0.40000000000000036</v>
      </c>
      <c r="S85" s="7">
        <f t="shared" si="18"/>
        <v>0</v>
      </c>
      <c r="T85" s="7">
        <f t="shared" si="19"/>
        <v>7</v>
      </c>
      <c r="U85" s="7">
        <f t="shared" si="20"/>
        <v>39.5</v>
      </c>
    </row>
    <row r="86" spans="1:21">
      <c r="A86" s="27" t="s">
        <v>453</v>
      </c>
      <c r="B86" s="7">
        <v>26.7</v>
      </c>
      <c r="C86" s="7">
        <v>13.850750000000001</v>
      </c>
      <c r="D86" s="39">
        <v>0</v>
      </c>
      <c r="E86" s="39">
        <v>7</v>
      </c>
      <c r="F86" s="39">
        <v>118</v>
      </c>
      <c r="G86" s="7">
        <v>2.8</v>
      </c>
      <c r="H86" s="7">
        <v>10.825000000000001</v>
      </c>
      <c r="I86" s="7">
        <f t="shared" si="14"/>
        <v>-8.0250000000000021</v>
      </c>
      <c r="J86" s="39">
        <v>0</v>
      </c>
      <c r="K86" s="39">
        <v>5</v>
      </c>
      <c r="L86" s="39">
        <v>70</v>
      </c>
      <c r="M86" s="27" t="s">
        <v>453</v>
      </c>
      <c r="N86" s="21" t="s">
        <v>191</v>
      </c>
      <c r="O86" s="21">
        <v>2</v>
      </c>
      <c r="P86" s="7">
        <f t="shared" si="15"/>
        <v>14.8</v>
      </c>
      <c r="Q86" s="7">
        <f t="shared" si="16"/>
        <v>12.3</v>
      </c>
      <c r="R86" s="7">
        <f t="shared" si="17"/>
        <v>2.5</v>
      </c>
      <c r="S86" s="7">
        <f t="shared" si="18"/>
        <v>0</v>
      </c>
      <c r="T86" s="7">
        <f t="shared" si="19"/>
        <v>6</v>
      </c>
      <c r="U86" s="7">
        <f t="shared" si="20"/>
        <v>94</v>
      </c>
    </row>
    <row r="87" spans="1:21">
      <c r="A87" s="27" t="s">
        <v>478</v>
      </c>
      <c r="B87" s="7">
        <v>16.399999999999999</v>
      </c>
      <c r="C87" s="7">
        <v>9.6</v>
      </c>
      <c r="D87" s="39">
        <v>19</v>
      </c>
      <c r="E87" s="39">
        <v>0</v>
      </c>
      <c r="F87" s="39">
        <v>0</v>
      </c>
      <c r="G87" s="7">
        <v>7.3</v>
      </c>
      <c r="H87" s="7">
        <v>14.86</v>
      </c>
      <c r="I87" s="7">
        <f t="shared" si="14"/>
        <v>-7.56</v>
      </c>
      <c r="J87" s="39">
        <v>18</v>
      </c>
      <c r="K87" s="39">
        <v>2</v>
      </c>
      <c r="L87" s="39">
        <v>-8</v>
      </c>
      <c r="M87" s="27" t="s">
        <v>478</v>
      </c>
      <c r="N87" s="21" t="s">
        <v>190</v>
      </c>
      <c r="O87" s="21">
        <v>2</v>
      </c>
      <c r="P87" s="7">
        <f t="shared" si="15"/>
        <v>11.9</v>
      </c>
      <c r="Q87" s="7">
        <f t="shared" si="16"/>
        <v>12.2</v>
      </c>
      <c r="R87" s="7">
        <f t="shared" si="17"/>
        <v>-0.29999999999999893</v>
      </c>
      <c r="S87" s="7">
        <f t="shared" si="18"/>
        <v>18.5</v>
      </c>
      <c r="T87" s="7">
        <f t="shared" si="19"/>
        <v>1</v>
      </c>
      <c r="U87" s="7">
        <f t="shared" si="20"/>
        <v>-4</v>
      </c>
    </row>
    <row r="88" spans="1:21">
      <c r="A88" s="27" t="s">
        <v>90</v>
      </c>
      <c r="B88" s="7">
        <v>9.5</v>
      </c>
      <c r="C88" s="7">
        <v>12.875250000000001</v>
      </c>
      <c r="D88" s="39">
        <v>0</v>
      </c>
      <c r="E88" s="39">
        <v>7</v>
      </c>
      <c r="F88" s="39">
        <v>83</v>
      </c>
      <c r="G88" s="7">
        <v>14.4</v>
      </c>
      <c r="H88" s="7">
        <v>11.560000000000002</v>
      </c>
      <c r="I88" s="7">
        <f t="shared" si="14"/>
        <v>2.8399999999999981</v>
      </c>
      <c r="J88" s="39">
        <v>0</v>
      </c>
      <c r="K88" s="39">
        <v>6</v>
      </c>
      <c r="L88" s="39">
        <v>112</v>
      </c>
      <c r="M88" s="27" t="s">
        <v>90</v>
      </c>
      <c r="N88" s="21" t="s">
        <v>191</v>
      </c>
      <c r="O88" s="21">
        <v>2</v>
      </c>
      <c r="P88" s="7">
        <f t="shared" si="15"/>
        <v>12</v>
      </c>
      <c r="Q88" s="7">
        <f t="shared" si="16"/>
        <v>12.2</v>
      </c>
      <c r="R88" s="7">
        <f t="shared" si="17"/>
        <v>-0.19999999999999929</v>
      </c>
      <c r="S88" s="7">
        <f t="shared" si="18"/>
        <v>0</v>
      </c>
      <c r="T88" s="7">
        <f t="shared" si="19"/>
        <v>6.5</v>
      </c>
      <c r="U88" s="7">
        <f t="shared" si="20"/>
        <v>97.5</v>
      </c>
    </row>
    <row r="89" spans="1:21">
      <c r="A89" s="27" t="s">
        <v>459</v>
      </c>
      <c r="B89" s="7">
        <v>8.6999999999999993</v>
      </c>
      <c r="C89" s="7">
        <v>6.9875000000000007</v>
      </c>
      <c r="D89" s="39">
        <v>7</v>
      </c>
      <c r="E89" s="39">
        <v>2</v>
      </c>
      <c r="F89" s="39">
        <v>5</v>
      </c>
      <c r="G89" s="7">
        <v>23.9</v>
      </c>
      <c r="H89" s="7">
        <v>17.17285</v>
      </c>
      <c r="I89" s="7">
        <f t="shared" si="14"/>
        <v>6.7271499999999982</v>
      </c>
      <c r="J89" s="39">
        <v>7</v>
      </c>
      <c r="K89" s="39">
        <v>6</v>
      </c>
      <c r="L89" s="39">
        <v>1</v>
      </c>
      <c r="M89" s="27" t="s">
        <v>459</v>
      </c>
      <c r="N89" s="21" t="s">
        <v>190</v>
      </c>
      <c r="O89" s="21">
        <v>2</v>
      </c>
      <c r="P89" s="7">
        <f t="shared" si="15"/>
        <v>16.3</v>
      </c>
      <c r="Q89" s="7">
        <f t="shared" si="16"/>
        <v>12.1</v>
      </c>
      <c r="R89" s="7">
        <f t="shared" si="17"/>
        <v>4.2000000000000011</v>
      </c>
      <c r="S89" s="7">
        <f t="shared" si="18"/>
        <v>7</v>
      </c>
      <c r="T89" s="7">
        <f t="shared" si="19"/>
        <v>4</v>
      </c>
      <c r="U89" s="7">
        <f t="shared" si="20"/>
        <v>3</v>
      </c>
    </row>
    <row r="90" spans="1:21">
      <c r="A90" s="27" t="s">
        <v>444</v>
      </c>
      <c r="B90" s="7">
        <v>4.5</v>
      </c>
      <c r="C90" s="7">
        <v>12.040000000000001</v>
      </c>
      <c r="D90" s="39">
        <v>0</v>
      </c>
      <c r="E90" s="39">
        <v>6</v>
      </c>
      <c r="F90" s="39">
        <v>53</v>
      </c>
      <c r="G90" s="7">
        <v>13.4</v>
      </c>
      <c r="H90" s="7">
        <v>12.164950000000001</v>
      </c>
      <c r="I90" s="7">
        <f t="shared" si="14"/>
        <v>1.2350499999999993</v>
      </c>
      <c r="J90" s="39">
        <v>0</v>
      </c>
      <c r="K90" s="39">
        <v>6</v>
      </c>
      <c r="L90" s="39">
        <v>52</v>
      </c>
      <c r="M90" s="27" t="s">
        <v>444</v>
      </c>
      <c r="N90" s="21" t="s">
        <v>191</v>
      </c>
      <c r="O90" s="21">
        <v>2</v>
      </c>
      <c r="P90" s="7">
        <f t="shared" si="15"/>
        <v>9</v>
      </c>
      <c r="Q90" s="7">
        <f t="shared" si="16"/>
        <v>12.1</v>
      </c>
      <c r="R90" s="7">
        <f t="shared" si="17"/>
        <v>-3.0999999999999996</v>
      </c>
      <c r="S90" s="7">
        <f t="shared" si="18"/>
        <v>0</v>
      </c>
      <c r="T90" s="7">
        <f t="shared" si="19"/>
        <v>6</v>
      </c>
      <c r="U90" s="7">
        <f t="shared" si="20"/>
        <v>52.5</v>
      </c>
    </row>
    <row r="91" spans="1:21">
      <c r="A91" s="27" t="s">
        <v>139</v>
      </c>
      <c r="B91" s="7">
        <v>7.6</v>
      </c>
      <c r="C91" s="7">
        <v>12.002650000000001</v>
      </c>
      <c r="D91" s="39">
        <v>0</v>
      </c>
      <c r="E91" s="39">
        <v>7</v>
      </c>
      <c r="F91" s="39">
        <v>42</v>
      </c>
      <c r="G91" s="7">
        <v>0</v>
      </c>
      <c r="H91" s="7">
        <v>0</v>
      </c>
      <c r="I91" s="7">
        <f t="shared" si="14"/>
        <v>0</v>
      </c>
      <c r="J91" s="39">
        <v>0</v>
      </c>
      <c r="K91" s="39">
        <v>0</v>
      </c>
      <c r="L91" s="39">
        <v>0</v>
      </c>
      <c r="M91" s="27" t="s">
        <v>139</v>
      </c>
      <c r="N91" s="21" t="s">
        <v>191</v>
      </c>
      <c r="O91" s="21">
        <v>1</v>
      </c>
      <c r="P91" s="7">
        <f t="shared" si="15"/>
        <v>7.6</v>
      </c>
      <c r="Q91" s="7">
        <f t="shared" si="16"/>
        <v>12</v>
      </c>
      <c r="R91" s="7">
        <f t="shared" si="17"/>
        <v>-4.4000000000000004</v>
      </c>
      <c r="S91" s="7">
        <f t="shared" si="18"/>
        <v>0</v>
      </c>
      <c r="T91" s="7">
        <f t="shared" si="19"/>
        <v>7</v>
      </c>
      <c r="U91" s="7">
        <f t="shared" si="20"/>
        <v>42</v>
      </c>
    </row>
    <row r="92" spans="1:21">
      <c r="A92" s="27" t="s">
        <v>151</v>
      </c>
      <c r="B92" s="7">
        <v>22.1</v>
      </c>
      <c r="C92" s="7">
        <v>13.830000000000002</v>
      </c>
      <c r="D92" s="39">
        <v>15</v>
      </c>
      <c r="E92" s="39">
        <v>2</v>
      </c>
      <c r="F92" s="39">
        <v>-4</v>
      </c>
      <c r="G92" s="7">
        <v>16.8</v>
      </c>
      <c r="H92" s="7">
        <v>10.012499999999999</v>
      </c>
      <c r="I92" s="7">
        <f t="shared" si="14"/>
        <v>6.7875000000000014</v>
      </c>
      <c r="J92" s="39">
        <v>13</v>
      </c>
      <c r="K92" s="39">
        <v>1</v>
      </c>
      <c r="L92" s="39">
        <v>-5</v>
      </c>
      <c r="M92" s="27" t="s">
        <v>151</v>
      </c>
      <c r="N92" s="21" t="s">
        <v>190</v>
      </c>
      <c r="O92" s="21">
        <v>2</v>
      </c>
      <c r="P92" s="7">
        <f t="shared" si="15"/>
        <v>19.5</v>
      </c>
      <c r="Q92" s="7">
        <f t="shared" si="16"/>
        <v>11.9</v>
      </c>
      <c r="R92" s="7">
        <f t="shared" si="17"/>
        <v>7.6</v>
      </c>
      <c r="S92" s="7">
        <f t="shared" si="18"/>
        <v>14</v>
      </c>
      <c r="T92" s="7">
        <f t="shared" si="19"/>
        <v>1.5</v>
      </c>
      <c r="U92" s="7">
        <f t="shared" si="20"/>
        <v>-4.5</v>
      </c>
    </row>
    <row r="93" spans="1:21">
      <c r="A93" s="27" t="s">
        <v>531</v>
      </c>
      <c r="B93" s="7">
        <v>10.8</v>
      </c>
      <c r="C93" s="7">
        <v>8.4992000000000001</v>
      </c>
      <c r="D93" s="39">
        <v>0</v>
      </c>
      <c r="E93" s="39">
        <v>5</v>
      </c>
      <c r="F93" s="39">
        <v>24</v>
      </c>
      <c r="G93" s="7">
        <v>24.4</v>
      </c>
      <c r="H93" s="7">
        <v>15.299249999999999</v>
      </c>
      <c r="I93" s="7">
        <f t="shared" si="14"/>
        <v>9.1007499999999997</v>
      </c>
      <c r="J93" s="39">
        <v>0</v>
      </c>
      <c r="K93" s="39">
        <v>8</v>
      </c>
      <c r="L93" s="39">
        <v>29</v>
      </c>
      <c r="M93" s="27" t="s">
        <v>531</v>
      </c>
      <c r="N93" s="21" t="s">
        <v>191</v>
      </c>
      <c r="O93" s="21">
        <v>2</v>
      </c>
      <c r="P93" s="7">
        <f t="shared" si="15"/>
        <v>17.600000000000001</v>
      </c>
      <c r="Q93" s="7">
        <f t="shared" si="16"/>
        <v>11.9</v>
      </c>
      <c r="R93" s="7">
        <f t="shared" si="17"/>
        <v>5.7000000000000011</v>
      </c>
      <c r="S93" s="7">
        <f t="shared" si="18"/>
        <v>0</v>
      </c>
      <c r="T93" s="7">
        <f t="shared" si="19"/>
        <v>6.5</v>
      </c>
      <c r="U93" s="7">
        <f t="shared" si="20"/>
        <v>26.5</v>
      </c>
    </row>
    <row r="94" spans="1:21">
      <c r="A94" s="27" t="s">
        <v>489</v>
      </c>
      <c r="B94" s="7">
        <v>10.6</v>
      </c>
      <c r="C94" s="7">
        <v>14.893200000000002</v>
      </c>
      <c r="D94" s="39">
        <v>0</v>
      </c>
      <c r="E94" s="39">
        <v>8</v>
      </c>
      <c r="F94" s="39">
        <v>67</v>
      </c>
      <c r="G94" s="7">
        <v>5.8</v>
      </c>
      <c r="H94" s="7">
        <v>8.7319500000000012</v>
      </c>
      <c r="I94" s="7">
        <f t="shared" si="14"/>
        <v>-2.9319500000000014</v>
      </c>
      <c r="J94" s="39">
        <v>0</v>
      </c>
      <c r="K94" s="39">
        <v>5</v>
      </c>
      <c r="L94" s="39">
        <v>34</v>
      </c>
      <c r="M94" s="27" t="s">
        <v>489</v>
      </c>
      <c r="N94" s="21" t="s">
        <v>192</v>
      </c>
      <c r="O94" s="21">
        <v>2</v>
      </c>
      <c r="P94" s="7">
        <f t="shared" si="15"/>
        <v>8.1999999999999993</v>
      </c>
      <c r="Q94" s="7">
        <f t="shared" si="16"/>
        <v>11.8</v>
      </c>
      <c r="R94" s="7">
        <f t="shared" si="17"/>
        <v>-3.6000000000000014</v>
      </c>
      <c r="S94" s="7">
        <f t="shared" si="18"/>
        <v>0</v>
      </c>
      <c r="T94" s="7">
        <f t="shared" si="19"/>
        <v>6.5</v>
      </c>
      <c r="U94" s="7">
        <f t="shared" si="20"/>
        <v>50.5</v>
      </c>
    </row>
    <row r="95" spans="1:21">
      <c r="A95" s="27" t="s">
        <v>165</v>
      </c>
      <c r="B95" s="7">
        <v>3.7</v>
      </c>
      <c r="C95" s="7">
        <v>11.45045</v>
      </c>
      <c r="D95" s="39">
        <v>10</v>
      </c>
      <c r="E95" s="39">
        <v>3</v>
      </c>
      <c r="F95" s="39">
        <v>5</v>
      </c>
      <c r="G95" s="7">
        <v>8.9</v>
      </c>
      <c r="H95" s="7">
        <v>12.2</v>
      </c>
      <c r="I95" s="7">
        <f t="shared" si="14"/>
        <v>-3.2999999999999989</v>
      </c>
      <c r="J95" s="39">
        <v>13</v>
      </c>
      <c r="K95" s="39">
        <v>3</v>
      </c>
      <c r="L95" s="39">
        <v>0</v>
      </c>
      <c r="M95" s="27" t="s">
        <v>165</v>
      </c>
      <c r="N95" s="21" t="s">
        <v>190</v>
      </c>
      <c r="O95" s="21">
        <v>2</v>
      </c>
      <c r="P95" s="7">
        <f t="shared" si="15"/>
        <v>6.3</v>
      </c>
      <c r="Q95" s="7">
        <f t="shared" si="16"/>
        <v>11.8</v>
      </c>
      <c r="R95" s="7">
        <f t="shared" si="17"/>
        <v>-5.5000000000000009</v>
      </c>
      <c r="S95" s="7">
        <f t="shared" si="18"/>
        <v>11.5</v>
      </c>
      <c r="T95" s="7">
        <f t="shared" si="19"/>
        <v>3</v>
      </c>
      <c r="U95" s="7">
        <f t="shared" si="20"/>
        <v>2.5</v>
      </c>
    </row>
    <row r="96" spans="1:21">
      <c r="A96" s="27" t="s">
        <v>75</v>
      </c>
      <c r="B96" s="7">
        <v>26.3</v>
      </c>
      <c r="C96" s="7">
        <v>16.1053</v>
      </c>
      <c r="D96" s="39">
        <v>0</v>
      </c>
      <c r="E96" s="39">
        <v>8</v>
      </c>
      <c r="F96" s="39">
        <v>90</v>
      </c>
      <c r="G96" s="7">
        <v>15.4</v>
      </c>
      <c r="H96" s="7">
        <v>7.2082500000000014</v>
      </c>
      <c r="I96" s="7">
        <f t="shared" si="14"/>
        <v>8.191749999999999</v>
      </c>
      <c r="J96" s="39">
        <v>0</v>
      </c>
      <c r="K96" s="39">
        <v>4</v>
      </c>
      <c r="L96" s="39">
        <v>41</v>
      </c>
      <c r="M96" s="27" t="s">
        <v>75</v>
      </c>
      <c r="N96" s="21" t="s">
        <v>191</v>
      </c>
      <c r="O96" s="21">
        <v>2</v>
      </c>
      <c r="P96" s="7">
        <f t="shared" si="15"/>
        <v>20.9</v>
      </c>
      <c r="Q96" s="7">
        <f t="shared" si="16"/>
        <v>11.7</v>
      </c>
      <c r="R96" s="7">
        <f t="shared" si="17"/>
        <v>9.1999999999999993</v>
      </c>
      <c r="S96" s="7">
        <f t="shared" si="18"/>
        <v>0</v>
      </c>
      <c r="T96" s="7">
        <f t="shared" si="19"/>
        <v>6</v>
      </c>
      <c r="U96" s="7">
        <f t="shared" si="20"/>
        <v>65.5</v>
      </c>
    </row>
    <row r="97" spans="1:21">
      <c r="A97" s="27" t="s">
        <v>544</v>
      </c>
      <c r="B97" s="7">
        <v>18.399999999999999</v>
      </c>
      <c r="C97" s="7">
        <v>11.1089</v>
      </c>
      <c r="D97" s="39">
        <v>9</v>
      </c>
      <c r="E97" s="39">
        <v>4</v>
      </c>
      <c r="F97" s="39">
        <v>0</v>
      </c>
      <c r="G97" s="7">
        <v>11.3</v>
      </c>
      <c r="H97" s="7">
        <v>12.345850000000002</v>
      </c>
      <c r="I97" s="7">
        <f t="shared" si="14"/>
        <v>-1.0458500000000015</v>
      </c>
      <c r="J97" s="39">
        <v>14</v>
      </c>
      <c r="K97" s="39">
        <v>2</v>
      </c>
      <c r="L97" s="39">
        <v>3</v>
      </c>
      <c r="M97" s="27" t="s">
        <v>544</v>
      </c>
      <c r="N97" s="21" t="s">
        <v>190</v>
      </c>
      <c r="O97" s="21">
        <v>2</v>
      </c>
      <c r="P97" s="7">
        <f t="shared" si="15"/>
        <v>14.9</v>
      </c>
      <c r="Q97" s="7">
        <f t="shared" si="16"/>
        <v>11.7</v>
      </c>
      <c r="R97" s="7">
        <f t="shared" si="17"/>
        <v>3.2000000000000011</v>
      </c>
      <c r="S97" s="7">
        <f t="shared" si="18"/>
        <v>11.5</v>
      </c>
      <c r="T97" s="7">
        <f t="shared" si="19"/>
        <v>3</v>
      </c>
      <c r="U97" s="7">
        <f t="shared" si="20"/>
        <v>1.5</v>
      </c>
    </row>
    <row r="98" spans="1:21">
      <c r="A98" s="27" t="s">
        <v>106</v>
      </c>
      <c r="B98" s="7">
        <v>5.0999999999999996</v>
      </c>
      <c r="C98" s="7">
        <v>6.6800000000000006</v>
      </c>
      <c r="D98" s="39">
        <v>0</v>
      </c>
      <c r="E98" s="39">
        <v>4</v>
      </c>
      <c r="F98" s="39">
        <v>16</v>
      </c>
      <c r="G98" s="7">
        <v>13.4</v>
      </c>
      <c r="H98" s="7">
        <v>16.81795</v>
      </c>
      <c r="I98" s="7">
        <f t="shared" si="14"/>
        <v>-3.4179499999999994</v>
      </c>
      <c r="J98" s="39">
        <v>0</v>
      </c>
      <c r="K98" s="39">
        <v>8</v>
      </c>
      <c r="L98" s="39">
        <v>44</v>
      </c>
      <c r="M98" s="27" t="s">
        <v>106</v>
      </c>
      <c r="N98" s="21" t="s">
        <v>192</v>
      </c>
      <c r="O98" s="21">
        <v>2</v>
      </c>
      <c r="P98" s="7">
        <f t="shared" si="15"/>
        <v>9.3000000000000007</v>
      </c>
      <c r="Q98" s="7">
        <f t="shared" si="16"/>
        <v>11.7</v>
      </c>
      <c r="R98" s="7">
        <f t="shared" si="17"/>
        <v>-2.3999999999999986</v>
      </c>
      <c r="S98" s="7">
        <f t="shared" si="18"/>
        <v>0</v>
      </c>
      <c r="T98" s="7">
        <f t="shared" si="19"/>
        <v>6</v>
      </c>
      <c r="U98" s="7">
        <f t="shared" si="20"/>
        <v>30</v>
      </c>
    </row>
    <row r="99" spans="1:21">
      <c r="A99" s="27" t="s">
        <v>140</v>
      </c>
      <c r="B99" s="7">
        <v>12.6</v>
      </c>
      <c r="C99" s="7">
        <v>12.7875</v>
      </c>
      <c r="D99" s="39">
        <v>9</v>
      </c>
      <c r="E99" s="39">
        <v>5</v>
      </c>
      <c r="F99" s="39">
        <v>5</v>
      </c>
      <c r="G99" s="7">
        <v>8.6</v>
      </c>
      <c r="H99" s="7">
        <v>10.342499999999999</v>
      </c>
      <c r="I99" s="7">
        <f t="shared" si="14"/>
        <v>-1.7424999999999997</v>
      </c>
      <c r="J99" s="39">
        <v>5</v>
      </c>
      <c r="K99" s="39">
        <v>5</v>
      </c>
      <c r="L99" s="39">
        <v>-9</v>
      </c>
      <c r="M99" s="27" t="s">
        <v>140</v>
      </c>
      <c r="N99" s="21" t="s">
        <v>190</v>
      </c>
      <c r="O99" s="21">
        <v>2</v>
      </c>
      <c r="P99" s="7">
        <f t="shared" si="15"/>
        <v>10.6</v>
      </c>
      <c r="Q99" s="7">
        <f t="shared" si="16"/>
        <v>11.6</v>
      </c>
      <c r="R99" s="7">
        <f t="shared" si="17"/>
        <v>-1</v>
      </c>
      <c r="S99" s="7">
        <f t="shared" si="18"/>
        <v>7</v>
      </c>
      <c r="T99" s="7">
        <f t="shared" si="19"/>
        <v>5</v>
      </c>
      <c r="U99" s="7">
        <f t="shared" si="20"/>
        <v>-2</v>
      </c>
    </row>
    <row r="100" spans="1:21">
      <c r="A100" s="27" t="s">
        <v>101</v>
      </c>
      <c r="B100" s="7">
        <v>6.6</v>
      </c>
      <c r="C100" s="7">
        <v>9.9618500000000001</v>
      </c>
      <c r="D100" s="39">
        <v>0</v>
      </c>
      <c r="E100" s="39">
        <v>5</v>
      </c>
      <c r="F100" s="39">
        <v>99</v>
      </c>
      <c r="G100" s="7">
        <v>22.5</v>
      </c>
      <c r="H100" s="7">
        <v>13.082500000000003</v>
      </c>
      <c r="I100" s="7">
        <f t="shared" si="14"/>
        <v>9.4174999999999969</v>
      </c>
      <c r="J100" s="39">
        <v>1</v>
      </c>
      <c r="K100" s="39">
        <v>7</v>
      </c>
      <c r="L100" s="39">
        <v>79</v>
      </c>
      <c r="M100" s="27" t="s">
        <v>101</v>
      </c>
      <c r="N100" s="21" t="s">
        <v>191</v>
      </c>
      <c r="O100" s="21">
        <v>2</v>
      </c>
      <c r="P100" s="7">
        <f t="shared" si="15"/>
        <v>14.6</v>
      </c>
      <c r="Q100" s="7">
        <f t="shared" si="16"/>
        <v>11.5</v>
      </c>
      <c r="R100" s="7">
        <f t="shared" si="17"/>
        <v>3.0999999999999996</v>
      </c>
      <c r="S100" s="7">
        <f t="shared" si="18"/>
        <v>0.5</v>
      </c>
      <c r="T100" s="7">
        <f t="shared" si="19"/>
        <v>6</v>
      </c>
      <c r="U100" s="7">
        <f t="shared" si="20"/>
        <v>89</v>
      </c>
    </row>
    <row r="101" spans="1:21">
      <c r="A101" s="27" t="s">
        <v>129</v>
      </c>
      <c r="B101" s="7">
        <v>17.100000000000001</v>
      </c>
      <c r="C101" s="7">
        <v>14.412000000000001</v>
      </c>
      <c r="D101" s="39">
        <v>7</v>
      </c>
      <c r="E101" s="39">
        <v>3</v>
      </c>
      <c r="F101" s="39">
        <v>-2</v>
      </c>
      <c r="G101" s="7">
        <v>6.3</v>
      </c>
      <c r="H101" s="7">
        <v>8.3350000000000009</v>
      </c>
      <c r="I101" s="7">
        <f t="shared" ref="I101:I132" si="21">G101-H101</f>
        <v>-2.035000000000001</v>
      </c>
      <c r="J101" s="39">
        <v>13</v>
      </c>
      <c r="K101" s="39">
        <v>1</v>
      </c>
      <c r="L101" s="39">
        <v>2</v>
      </c>
      <c r="M101" s="27" t="s">
        <v>129</v>
      </c>
      <c r="N101" s="21" t="s">
        <v>190</v>
      </c>
      <c r="O101" s="21">
        <v>2</v>
      </c>
      <c r="P101" s="7">
        <f t="shared" ref="P101:P132" si="22">ROUND((B101+G101)/$O101,1)</f>
        <v>11.7</v>
      </c>
      <c r="Q101" s="7">
        <f t="shared" ref="Q101:Q132" si="23">ROUND((C101+H101)/$O101,1)</f>
        <v>11.4</v>
      </c>
      <c r="R101" s="7">
        <f t="shared" ref="R101:R132" si="24">P101-Q101</f>
        <v>0.29999999999999893</v>
      </c>
      <c r="S101" s="7">
        <f t="shared" ref="S101:S132" si="25">ROUND((D101+J101)/$O101,1)</f>
        <v>10</v>
      </c>
      <c r="T101" s="7">
        <f t="shared" ref="T101:T132" si="26">ROUND((E101+K101)/$O101,1)</f>
        <v>2</v>
      </c>
      <c r="U101" s="7">
        <f t="shared" ref="U101:U132" si="27">ROUND((F101+L101)/$O101,1)</f>
        <v>0</v>
      </c>
    </row>
    <row r="102" spans="1:21">
      <c r="A102" s="27" t="s">
        <v>120</v>
      </c>
      <c r="B102" s="7">
        <v>8.4</v>
      </c>
      <c r="C102" s="7">
        <v>12.397499999999999</v>
      </c>
      <c r="D102" s="39">
        <v>5</v>
      </c>
      <c r="E102" s="39">
        <v>6</v>
      </c>
      <c r="F102" s="39">
        <v>17</v>
      </c>
      <c r="G102" s="7">
        <v>9.4</v>
      </c>
      <c r="H102" s="7">
        <v>10.1775</v>
      </c>
      <c r="I102" s="7">
        <f t="shared" si="21"/>
        <v>-0.77749999999999986</v>
      </c>
      <c r="J102" s="39">
        <v>11</v>
      </c>
      <c r="K102" s="39">
        <v>3</v>
      </c>
      <c r="L102" s="39">
        <v>-7</v>
      </c>
      <c r="M102" s="27" t="s">
        <v>120</v>
      </c>
      <c r="N102" s="21" t="s">
        <v>190</v>
      </c>
      <c r="O102" s="21">
        <v>2</v>
      </c>
      <c r="P102" s="7">
        <f t="shared" si="22"/>
        <v>8.9</v>
      </c>
      <c r="Q102" s="7">
        <f t="shared" si="23"/>
        <v>11.3</v>
      </c>
      <c r="R102" s="7">
        <f t="shared" si="24"/>
        <v>-2.4000000000000004</v>
      </c>
      <c r="S102" s="7">
        <f t="shared" si="25"/>
        <v>8</v>
      </c>
      <c r="T102" s="7">
        <f t="shared" si="26"/>
        <v>4.5</v>
      </c>
      <c r="U102" s="7">
        <f t="shared" si="27"/>
        <v>5</v>
      </c>
    </row>
    <row r="103" spans="1:21">
      <c r="A103" s="27" t="s">
        <v>168</v>
      </c>
      <c r="B103" s="7">
        <v>6.2</v>
      </c>
      <c r="C103" s="7">
        <v>6.82</v>
      </c>
      <c r="D103" s="39">
        <v>0</v>
      </c>
      <c r="E103" s="39">
        <v>4</v>
      </c>
      <c r="F103" s="39">
        <v>24</v>
      </c>
      <c r="G103" s="7">
        <v>14.3</v>
      </c>
      <c r="H103" s="7">
        <v>15.1</v>
      </c>
      <c r="I103" s="7">
        <f t="shared" si="21"/>
        <v>-0.79999999999999893</v>
      </c>
      <c r="J103" s="39">
        <v>0</v>
      </c>
      <c r="K103" s="39">
        <v>9</v>
      </c>
      <c r="L103" s="39">
        <v>40</v>
      </c>
      <c r="M103" s="27" t="s">
        <v>168</v>
      </c>
      <c r="N103" s="21" t="s">
        <v>191</v>
      </c>
      <c r="O103" s="21">
        <v>2</v>
      </c>
      <c r="P103" s="7">
        <f t="shared" si="22"/>
        <v>10.3</v>
      </c>
      <c r="Q103" s="7">
        <f t="shared" si="23"/>
        <v>11</v>
      </c>
      <c r="R103" s="7">
        <f t="shared" si="24"/>
        <v>-0.69999999999999929</v>
      </c>
      <c r="S103" s="7">
        <f t="shared" si="25"/>
        <v>0</v>
      </c>
      <c r="T103" s="7">
        <f t="shared" si="26"/>
        <v>6.5</v>
      </c>
      <c r="U103" s="7">
        <f t="shared" si="27"/>
        <v>32</v>
      </c>
    </row>
    <row r="104" spans="1:21">
      <c r="A104" s="27" t="s">
        <v>487</v>
      </c>
      <c r="B104" s="7">
        <v>20.9</v>
      </c>
      <c r="C104" s="7">
        <v>13.695</v>
      </c>
      <c r="D104" s="39">
        <v>1</v>
      </c>
      <c r="E104" s="39">
        <v>7</v>
      </c>
      <c r="F104" s="39">
        <v>114</v>
      </c>
      <c r="G104" s="7">
        <v>13.4</v>
      </c>
      <c r="H104" s="7">
        <v>7.8350000000000009</v>
      </c>
      <c r="I104" s="7">
        <f t="shared" si="21"/>
        <v>5.5649999999999995</v>
      </c>
      <c r="J104" s="39">
        <v>0</v>
      </c>
      <c r="K104" s="39">
        <v>4</v>
      </c>
      <c r="L104" s="39">
        <v>82</v>
      </c>
      <c r="M104" s="27" t="s">
        <v>487</v>
      </c>
      <c r="N104" s="21" t="s">
        <v>191</v>
      </c>
      <c r="O104" s="21">
        <v>2</v>
      </c>
      <c r="P104" s="7">
        <f t="shared" si="22"/>
        <v>17.2</v>
      </c>
      <c r="Q104" s="7">
        <f t="shared" si="23"/>
        <v>10.8</v>
      </c>
      <c r="R104" s="7">
        <f t="shared" si="24"/>
        <v>6.3999999999999986</v>
      </c>
      <c r="S104" s="7">
        <f t="shared" si="25"/>
        <v>0.5</v>
      </c>
      <c r="T104" s="7">
        <f t="shared" si="26"/>
        <v>5.5</v>
      </c>
      <c r="U104" s="7">
        <f t="shared" si="27"/>
        <v>98</v>
      </c>
    </row>
    <row r="105" spans="1:21">
      <c r="A105" s="27" t="s">
        <v>502</v>
      </c>
      <c r="B105" s="7">
        <v>12.3</v>
      </c>
      <c r="C105" s="7">
        <v>9.8475000000000001</v>
      </c>
      <c r="D105" s="39">
        <v>9</v>
      </c>
      <c r="E105" s="39">
        <v>3</v>
      </c>
      <c r="F105" s="39">
        <v>-3</v>
      </c>
      <c r="G105" s="7">
        <v>7.2</v>
      </c>
      <c r="H105" s="7">
        <v>11.6829</v>
      </c>
      <c r="I105" s="7">
        <f t="shared" si="21"/>
        <v>-4.4828999999999999</v>
      </c>
      <c r="J105" s="39">
        <v>7</v>
      </c>
      <c r="K105" s="39">
        <v>3</v>
      </c>
      <c r="L105" s="39">
        <v>-3</v>
      </c>
      <c r="M105" s="27" t="s">
        <v>502</v>
      </c>
      <c r="N105" s="21" t="s">
        <v>190</v>
      </c>
      <c r="O105" s="21">
        <v>2</v>
      </c>
      <c r="P105" s="7">
        <f t="shared" si="22"/>
        <v>9.8000000000000007</v>
      </c>
      <c r="Q105" s="7">
        <f t="shared" si="23"/>
        <v>10.8</v>
      </c>
      <c r="R105" s="7">
        <f t="shared" si="24"/>
        <v>-1</v>
      </c>
      <c r="S105" s="7">
        <f t="shared" si="25"/>
        <v>8</v>
      </c>
      <c r="T105" s="7">
        <f t="shared" si="26"/>
        <v>3</v>
      </c>
      <c r="U105" s="7">
        <f t="shared" si="27"/>
        <v>-3</v>
      </c>
    </row>
    <row r="106" spans="1:21">
      <c r="A106" s="27" t="s">
        <v>153</v>
      </c>
      <c r="B106" s="7">
        <v>14.2</v>
      </c>
      <c r="C106" s="7">
        <v>17.265000000000001</v>
      </c>
      <c r="D106" s="39">
        <v>9</v>
      </c>
      <c r="E106" s="39">
        <v>8</v>
      </c>
      <c r="F106" s="39">
        <v>-2</v>
      </c>
      <c r="G106" s="7">
        <v>3.2</v>
      </c>
      <c r="H106" s="7">
        <v>3.8050000000000002</v>
      </c>
      <c r="I106" s="7">
        <f t="shared" si="21"/>
        <v>-0.60499999999999998</v>
      </c>
      <c r="J106" s="39">
        <v>1</v>
      </c>
      <c r="K106" s="39">
        <v>2</v>
      </c>
      <c r="L106" s="39">
        <v>6</v>
      </c>
      <c r="M106" s="27" t="s">
        <v>153</v>
      </c>
      <c r="N106" s="21" t="s">
        <v>190</v>
      </c>
      <c r="O106" s="21">
        <v>2</v>
      </c>
      <c r="P106" s="7">
        <f t="shared" si="22"/>
        <v>8.6999999999999993</v>
      </c>
      <c r="Q106" s="7">
        <f t="shared" si="23"/>
        <v>10.5</v>
      </c>
      <c r="R106" s="7">
        <f t="shared" si="24"/>
        <v>-1.8000000000000007</v>
      </c>
      <c r="S106" s="7">
        <f t="shared" si="25"/>
        <v>5</v>
      </c>
      <c r="T106" s="7">
        <f t="shared" si="26"/>
        <v>5</v>
      </c>
      <c r="U106" s="7">
        <f t="shared" si="27"/>
        <v>2</v>
      </c>
    </row>
    <row r="107" spans="1:21">
      <c r="A107" s="27" t="s">
        <v>111</v>
      </c>
      <c r="B107" s="7">
        <v>17</v>
      </c>
      <c r="C107" s="7">
        <v>10.44</v>
      </c>
      <c r="D107" s="39">
        <v>10</v>
      </c>
      <c r="E107" s="39">
        <v>2</v>
      </c>
      <c r="F107" s="39">
        <v>8</v>
      </c>
      <c r="G107" s="7">
        <v>0</v>
      </c>
      <c r="H107" s="7">
        <v>0</v>
      </c>
      <c r="I107" s="7">
        <f t="shared" si="21"/>
        <v>0</v>
      </c>
      <c r="J107" s="39">
        <v>0</v>
      </c>
      <c r="K107" s="39">
        <v>0</v>
      </c>
      <c r="L107" s="39">
        <v>0</v>
      </c>
      <c r="M107" s="27" t="s">
        <v>111</v>
      </c>
      <c r="N107" s="21" t="s">
        <v>190</v>
      </c>
      <c r="O107" s="21">
        <v>1</v>
      </c>
      <c r="P107" s="7">
        <f t="shared" si="22"/>
        <v>17</v>
      </c>
      <c r="Q107" s="7">
        <f t="shared" si="23"/>
        <v>10.4</v>
      </c>
      <c r="R107" s="7">
        <f t="shared" si="24"/>
        <v>6.6</v>
      </c>
      <c r="S107" s="7">
        <f t="shared" si="25"/>
        <v>10</v>
      </c>
      <c r="T107" s="7">
        <f t="shared" si="26"/>
        <v>2</v>
      </c>
      <c r="U107" s="7">
        <f t="shared" si="27"/>
        <v>8</v>
      </c>
    </row>
    <row r="108" spans="1:21">
      <c r="A108" s="27" t="s">
        <v>180</v>
      </c>
      <c r="B108" s="7">
        <v>8.3000000000000007</v>
      </c>
      <c r="C108" s="7">
        <v>8.0527000000000015</v>
      </c>
      <c r="D108" s="39">
        <v>3</v>
      </c>
      <c r="E108" s="39">
        <v>4</v>
      </c>
      <c r="F108" s="39">
        <v>-9</v>
      </c>
      <c r="G108" s="7">
        <v>23</v>
      </c>
      <c r="H108" s="7">
        <v>12.442499999999999</v>
      </c>
      <c r="I108" s="7">
        <f t="shared" si="21"/>
        <v>10.557500000000001</v>
      </c>
      <c r="J108" s="39">
        <v>13</v>
      </c>
      <c r="K108" s="39">
        <v>3</v>
      </c>
      <c r="L108" s="39">
        <v>-9</v>
      </c>
      <c r="M108" s="27" t="s">
        <v>180</v>
      </c>
      <c r="N108" s="21" t="s">
        <v>190</v>
      </c>
      <c r="O108" s="21">
        <v>2</v>
      </c>
      <c r="P108" s="7">
        <f t="shared" si="22"/>
        <v>15.7</v>
      </c>
      <c r="Q108" s="7">
        <f t="shared" si="23"/>
        <v>10.199999999999999</v>
      </c>
      <c r="R108" s="7">
        <f t="shared" si="24"/>
        <v>5.5</v>
      </c>
      <c r="S108" s="7">
        <f t="shared" si="25"/>
        <v>8</v>
      </c>
      <c r="T108" s="7">
        <f t="shared" si="26"/>
        <v>3.5</v>
      </c>
      <c r="U108" s="7">
        <f t="shared" si="27"/>
        <v>-9</v>
      </c>
    </row>
    <row r="109" spans="1:21">
      <c r="A109" s="27" t="s">
        <v>142</v>
      </c>
      <c r="B109" s="7">
        <v>20.8</v>
      </c>
      <c r="C109" s="7">
        <v>10.265000000000001</v>
      </c>
      <c r="D109" s="39">
        <v>11</v>
      </c>
      <c r="E109" s="39">
        <v>3</v>
      </c>
      <c r="F109" s="39">
        <v>-2</v>
      </c>
      <c r="G109" s="7">
        <v>8.9</v>
      </c>
      <c r="H109" s="7">
        <v>10.183900000000001</v>
      </c>
      <c r="I109" s="7">
        <f t="shared" si="21"/>
        <v>-1.2839000000000009</v>
      </c>
      <c r="J109" s="39">
        <v>13</v>
      </c>
      <c r="K109" s="39">
        <v>2</v>
      </c>
      <c r="L109" s="39">
        <v>10</v>
      </c>
      <c r="M109" s="27" t="s">
        <v>142</v>
      </c>
      <c r="N109" s="21" t="s">
        <v>190</v>
      </c>
      <c r="O109" s="21">
        <v>2</v>
      </c>
      <c r="P109" s="7">
        <f t="shared" si="22"/>
        <v>14.9</v>
      </c>
      <c r="Q109" s="7">
        <f t="shared" si="23"/>
        <v>10.199999999999999</v>
      </c>
      <c r="R109" s="7">
        <f t="shared" si="24"/>
        <v>4.7000000000000011</v>
      </c>
      <c r="S109" s="7">
        <f t="shared" si="25"/>
        <v>12</v>
      </c>
      <c r="T109" s="7">
        <f t="shared" si="26"/>
        <v>2.5</v>
      </c>
      <c r="U109" s="7">
        <f t="shared" si="27"/>
        <v>4</v>
      </c>
    </row>
    <row r="110" spans="1:21">
      <c r="A110" s="27" t="s">
        <v>412</v>
      </c>
      <c r="B110" s="7">
        <v>23.7</v>
      </c>
      <c r="C110" s="7">
        <v>14.4213</v>
      </c>
      <c r="D110" s="39">
        <v>1</v>
      </c>
      <c r="E110" s="39">
        <v>7</v>
      </c>
      <c r="F110" s="39">
        <v>144</v>
      </c>
      <c r="G110" s="7">
        <v>2.7</v>
      </c>
      <c r="H110" s="7">
        <v>5.8150500000000003</v>
      </c>
      <c r="I110" s="7">
        <f t="shared" si="21"/>
        <v>-3.1150500000000001</v>
      </c>
      <c r="J110" s="39">
        <v>0</v>
      </c>
      <c r="K110" s="39">
        <v>3</v>
      </c>
      <c r="L110" s="39">
        <v>63</v>
      </c>
      <c r="M110" s="27" t="s">
        <v>412</v>
      </c>
      <c r="N110" s="21" t="s">
        <v>191</v>
      </c>
      <c r="O110" s="21">
        <v>2</v>
      </c>
      <c r="P110" s="7">
        <f t="shared" si="22"/>
        <v>13.2</v>
      </c>
      <c r="Q110" s="7">
        <f t="shared" si="23"/>
        <v>10.1</v>
      </c>
      <c r="R110" s="7">
        <f t="shared" si="24"/>
        <v>3.0999999999999996</v>
      </c>
      <c r="S110" s="7">
        <f t="shared" si="25"/>
        <v>0.5</v>
      </c>
      <c r="T110" s="7">
        <f t="shared" si="26"/>
        <v>5</v>
      </c>
      <c r="U110" s="7">
        <f t="shared" si="27"/>
        <v>103.5</v>
      </c>
    </row>
    <row r="111" spans="1:21">
      <c r="A111" s="27" t="s">
        <v>57</v>
      </c>
      <c r="B111" s="7">
        <v>10.199999999999999</v>
      </c>
      <c r="C111" s="7">
        <v>13.276999999999999</v>
      </c>
      <c r="D111" s="39">
        <v>14</v>
      </c>
      <c r="E111" s="39">
        <v>3</v>
      </c>
      <c r="F111" s="39">
        <v>-4</v>
      </c>
      <c r="G111" s="7">
        <v>2.6</v>
      </c>
      <c r="H111" s="7">
        <v>7</v>
      </c>
      <c r="I111" s="7">
        <f t="shared" si="21"/>
        <v>-4.4000000000000004</v>
      </c>
      <c r="J111" s="39">
        <v>14</v>
      </c>
      <c r="K111" s="39">
        <v>0</v>
      </c>
      <c r="L111" s="39">
        <v>0</v>
      </c>
      <c r="M111" s="27" t="s">
        <v>57</v>
      </c>
      <c r="N111" s="21" t="s">
        <v>190</v>
      </c>
      <c r="O111" s="21">
        <v>2</v>
      </c>
      <c r="P111" s="7">
        <f t="shared" si="22"/>
        <v>6.4</v>
      </c>
      <c r="Q111" s="7">
        <f t="shared" si="23"/>
        <v>10.1</v>
      </c>
      <c r="R111" s="7">
        <f t="shared" si="24"/>
        <v>-3.6999999999999993</v>
      </c>
      <c r="S111" s="7">
        <f t="shared" si="25"/>
        <v>14</v>
      </c>
      <c r="T111" s="7">
        <f t="shared" si="26"/>
        <v>1.5</v>
      </c>
      <c r="U111" s="7">
        <f t="shared" si="27"/>
        <v>-2</v>
      </c>
    </row>
    <row r="112" spans="1:21">
      <c r="A112" s="27" t="s">
        <v>185</v>
      </c>
      <c r="B112" s="7">
        <v>20.3</v>
      </c>
      <c r="C112" s="7">
        <v>9.2844499999999996</v>
      </c>
      <c r="D112" s="39">
        <v>0</v>
      </c>
      <c r="E112" s="39">
        <v>5</v>
      </c>
      <c r="F112" s="39">
        <v>42</v>
      </c>
      <c r="G112" s="7">
        <v>14.8</v>
      </c>
      <c r="H112" s="7">
        <v>10.706099999999999</v>
      </c>
      <c r="I112" s="7">
        <f t="shared" si="21"/>
        <v>4.0939000000000014</v>
      </c>
      <c r="J112" s="39">
        <v>0</v>
      </c>
      <c r="K112" s="39">
        <v>6</v>
      </c>
      <c r="L112" s="39">
        <v>27</v>
      </c>
      <c r="M112" s="27" t="s">
        <v>185</v>
      </c>
      <c r="N112" s="21" t="s">
        <v>191</v>
      </c>
      <c r="O112" s="21">
        <v>2</v>
      </c>
      <c r="P112" s="7">
        <f t="shared" si="22"/>
        <v>17.600000000000001</v>
      </c>
      <c r="Q112" s="7">
        <f t="shared" si="23"/>
        <v>10</v>
      </c>
      <c r="R112" s="7">
        <f t="shared" si="24"/>
        <v>7.6000000000000014</v>
      </c>
      <c r="S112" s="7">
        <f t="shared" si="25"/>
        <v>0</v>
      </c>
      <c r="T112" s="7">
        <f t="shared" si="26"/>
        <v>5.5</v>
      </c>
      <c r="U112" s="7">
        <f t="shared" si="27"/>
        <v>34.5</v>
      </c>
    </row>
    <row r="113" spans="1:21">
      <c r="A113" s="27" t="s">
        <v>143</v>
      </c>
      <c r="B113" s="7">
        <v>4.9000000000000004</v>
      </c>
      <c r="C113" s="7">
        <v>4.8175000000000008</v>
      </c>
      <c r="D113" s="39">
        <v>0</v>
      </c>
      <c r="E113" s="39">
        <v>3</v>
      </c>
      <c r="F113" s="39">
        <v>1</v>
      </c>
      <c r="G113" s="7">
        <v>10.5</v>
      </c>
      <c r="H113" s="7">
        <v>15.110000000000001</v>
      </c>
      <c r="I113" s="7">
        <f t="shared" si="21"/>
        <v>-4.6100000000000012</v>
      </c>
      <c r="J113" s="39">
        <v>0</v>
      </c>
      <c r="K113" s="39">
        <v>8</v>
      </c>
      <c r="L113" s="39">
        <v>132</v>
      </c>
      <c r="M113" s="27" t="s">
        <v>143</v>
      </c>
      <c r="N113" s="21" t="s">
        <v>191</v>
      </c>
      <c r="O113" s="21">
        <v>2</v>
      </c>
      <c r="P113" s="7">
        <f t="shared" si="22"/>
        <v>7.7</v>
      </c>
      <c r="Q113" s="7">
        <f t="shared" si="23"/>
        <v>10</v>
      </c>
      <c r="R113" s="7">
        <f t="shared" si="24"/>
        <v>-2.2999999999999998</v>
      </c>
      <c r="S113" s="7">
        <f t="shared" si="25"/>
        <v>0</v>
      </c>
      <c r="T113" s="7">
        <f t="shared" si="26"/>
        <v>5.5</v>
      </c>
      <c r="U113" s="7">
        <f t="shared" si="27"/>
        <v>66.5</v>
      </c>
    </row>
    <row r="114" spans="1:21">
      <c r="A114" s="27" t="s">
        <v>460</v>
      </c>
      <c r="B114" s="7">
        <v>10.199999999999999</v>
      </c>
      <c r="C114" s="7">
        <v>10.6675</v>
      </c>
      <c r="D114" s="39">
        <v>0</v>
      </c>
      <c r="E114" s="39">
        <v>6</v>
      </c>
      <c r="F114" s="39">
        <v>61</v>
      </c>
      <c r="G114" s="7">
        <v>4.2</v>
      </c>
      <c r="H114" s="7">
        <v>8.9307499999999997</v>
      </c>
      <c r="I114" s="7">
        <f t="shared" si="21"/>
        <v>-4.7307499999999996</v>
      </c>
      <c r="J114" s="39">
        <v>0</v>
      </c>
      <c r="K114" s="39">
        <v>5</v>
      </c>
      <c r="L114" s="39">
        <v>48</v>
      </c>
      <c r="M114" s="27" t="s">
        <v>460</v>
      </c>
      <c r="N114" s="21" t="s">
        <v>191</v>
      </c>
      <c r="O114" s="21">
        <v>2</v>
      </c>
      <c r="P114" s="7">
        <f t="shared" si="22"/>
        <v>7.2</v>
      </c>
      <c r="Q114" s="7">
        <f t="shared" si="23"/>
        <v>9.8000000000000007</v>
      </c>
      <c r="R114" s="7">
        <f t="shared" si="24"/>
        <v>-2.6000000000000005</v>
      </c>
      <c r="S114" s="7">
        <f t="shared" si="25"/>
        <v>0</v>
      </c>
      <c r="T114" s="7">
        <f t="shared" si="26"/>
        <v>5.5</v>
      </c>
      <c r="U114" s="7">
        <f t="shared" si="27"/>
        <v>54.5</v>
      </c>
    </row>
    <row r="115" spans="1:21">
      <c r="A115" s="27" t="s">
        <v>119</v>
      </c>
      <c r="B115" s="7">
        <v>16.899999999999999</v>
      </c>
      <c r="C115" s="7">
        <v>9.860100000000001</v>
      </c>
      <c r="D115" s="39">
        <v>0</v>
      </c>
      <c r="E115" s="39">
        <v>6</v>
      </c>
      <c r="F115" s="39">
        <v>6</v>
      </c>
      <c r="G115" s="7">
        <v>2.5</v>
      </c>
      <c r="H115" s="7">
        <v>9.6100000000000012</v>
      </c>
      <c r="I115" s="7">
        <f t="shared" si="21"/>
        <v>-7.1100000000000012</v>
      </c>
      <c r="J115" s="39">
        <v>0</v>
      </c>
      <c r="K115" s="39">
        <v>5</v>
      </c>
      <c r="L115" s="39">
        <v>92</v>
      </c>
      <c r="M115" s="27" t="s">
        <v>119</v>
      </c>
      <c r="N115" s="21" t="s">
        <v>191</v>
      </c>
      <c r="O115" s="21">
        <v>2</v>
      </c>
      <c r="P115" s="7">
        <f t="shared" si="22"/>
        <v>9.6999999999999993</v>
      </c>
      <c r="Q115" s="7">
        <f t="shared" si="23"/>
        <v>9.6999999999999993</v>
      </c>
      <c r="R115" s="7">
        <f t="shared" si="24"/>
        <v>0</v>
      </c>
      <c r="S115" s="7">
        <f t="shared" si="25"/>
        <v>0</v>
      </c>
      <c r="T115" s="7">
        <f t="shared" si="26"/>
        <v>5.5</v>
      </c>
      <c r="U115" s="7">
        <f t="shared" si="27"/>
        <v>49</v>
      </c>
    </row>
    <row r="116" spans="1:21">
      <c r="A116" s="27" t="s">
        <v>466</v>
      </c>
      <c r="B116" s="7">
        <v>0.8</v>
      </c>
      <c r="C116" s="7">
        <v>7.0825000000000005</v>
      </c>
      <c r="D116" s="39">
        <v>0</v>
      </c>
      <c r="E116" s="39">
        <v>4</v>
      </c>
      <c r="F116" s="39">
        <v>39</v>
      </c>
      <c r="G116" s="7">
        <v>6.4</v>
      </c>
      <c r="H116" s="7">
        <v>11.292450000000001</v>
      </c>
      <c r="I116" s="7">
        <f t="shared" si="21"/>
        <v>-4.8924500000000002</v>
      </c>
      <c r="J116" s="39">
        <v>0</v>
      </c>
      <c r="K116" s="39">
        <v>6</v>
      </c>
      <c r="L116" s="39">
        <v>87</v>
      </c>
      <c r="M116" s="27" t="s">
        <v>466</v>
      </c>
      <c r="N116" s="21" t="s">
        <v>191</v>
      </c>
      <c r="O116" s="21">
        <v>2</v>
      </c>
      <c r="P116" s="7">
        <f t="shared" si="22"/>
        <v>3.6</v>
      </c>
      <c r="Q116" s="7">
        <f t="shared" si="23"/>
        <v>9.1999999999999993</v>
      </c>
      <c r="R116" s="7">
        <f t="shared" si="24"/>
        <v>-5.6</v>
      </c>
      <c r="S116" s="7">
        <f t="shared" si="25"/>
        <v>0</v>
      </c>
      <c r="T116" s="7">
        <f t="shared" si="26"/>
        <v>5</v>
      </c>
      <c r="U116" s="7">
        <f t="shared" si="27"/>
        <v>63</v>
      </c>
    </row>
    <row r="117" spans="1:21">
      <c r="A117" s="27" t="s">
        <v>524</v>
      </c>
      <c r="B117" s="7">
        <v>18.2</v>
      </c>
      <c r="C117" s="7">
        <v>13.273850000000001</v>
      </c>
      <c r="D117" s="39">
        <v>0</v>
      </c>
      <c r="E117" s="39">
        <v>7</v>
      </c>
      <c r="F117" s="39">
        <v>79</v>
      </c>
      <c r="G117" s="7">
        <v>5.0999999999999996</v>
      </c>
      <c r="H117" s="7">
        <v>4.8875000000000002</v>
      </c>
      <c r="I117" s="7">
        <f t="shared" si="21"/>
        <v>0.21249999999999947</v>
      </c>
      <c r="J117" s="39">
        <v>0</v>
      </c>
      <c r="K117" s="39">
        <v>3</v>
      </c>
      <c r="L117" s="39">
        <v>5</v>
      </c>
      <c r="M117" s="27" t="s">
        <v>524</v>
      </c>
      <c r="N117" s="21" t="s">
        <v>191</v>
      </c>
      <c r="O117" s="21">
        <v>2</v>
      </c>
      <c r="P117" s="7">
        <f t="shared" si="22"/>
        <v>11.7</v>
      </c>
      <c r="Q117" s="7">
        <f t="shared" si="23"/>
        <v>9.1</v>
      </c>
      <c r="R117" s="7">
        <f t="shared" si="24"/>
        <v>2.5999999999999996</v>
      </c>
      <c r="S117" s="7">
        <f t="shared" si="25"/>
        <v>0</v>
      </c>
      <c r="T117" s="7">
        <f t="shared" si="26"/>
        <v>5</v>
      </c>
      <c r="U117" s="7">
        <f t="shared" si="27"/>
        <v>42</v>
      </c>
    </row>
    <row r="118" spans="1:21">
      <c r="A118" s="27" t="s">
        <v>135</v>
      </c>
      <c r="B118" s="7">
        <v>5</v>
      </c>
      <c r="C118" s="7">
        <v>8.6650000000000009</v>
      </c>
      <c r="D118" s="39">
        <v>0</v>
      </c>
      <c r="E118" s="39">
        <v>5</v>
      </c>
      <c r="F118" s="39">
        <v>38</v>
      </c>
      <c r="G118" s="7">
        <v>10.7</v>
      </c>
      <c r="H118" s="7">
        <v>9.4719999999999995</v>
      </c>
      <c r="I118" s="7">
        <f t="shared" si="21"/>
        <v>1.2279999999999998</v>
      </c>
      <c r="J118" s="39">
        <v>0</v>
      </c>
      <c r="K118" s="39">
        <v>5</v>
      </c>
      <c r="L118" s="39">
        <v>30</v>
      </c>
      <c r="M118" s="27" t="s">
        <v>135</v>
      </c>
      <c r="N118" s="21" t="s">
        <v>192</v>
      </c>
      <c r="O118" s="21">
        <v>2</v>
      </c>
      <c r="P118" s="7">
        <f t="shared" si="22"/>
        <v>7.9</v>
      </c>
      <c r="Q118" s="7">
        <f t="shared" si="23"/>
        <v>9.1</v>
      </c>
      <c r="R118" s="7">
        <f t="shared" si="24"/>
        <v>-1.1999999999999993</v>
      </c>
      <c r="S118" s="7">
        <f t="shared" si="25"/>
        <v>0</v>
      </c>
      <c r="T118" s="7">
        <f t="shared" si="26"/>
        <v>5</v>
      </c>
      <c r="U118" s="7">
        <f t="shared" si="27"/>
        <v>34</v>
      </c>
    </row>
    <row r="119" spans="1:21">
      <c r="A119" s="27" t="s">
        <v>133</v>
      </c>
      <c r="B119" s="7">
        <v>12</v>
      </c>
      <c r="C119" s="7">
        <v>5.4819500000000012</v>
      </c>
      <c r="D119" s="39">
        <v>0</v>
      </c>
      <c r="E119" s="39">
        <v>3</v>
      </c>
      <c r="F119" s="39">
        <v>17</v>
      </c>
      <c r="G119" s="7">
        <v>9.5</v>
      </c>
      <c r="H119" s="7">
        <v>12.407499999999999</v>
      </c>
      <c r="I119" s="7">
        <f t="shared" si="21"/>
        <v>-2.9074999999999989</v>
      </c>
      <c r="J119" s="39">
        <v>0</v>
      </c>
      <c r="K119" s="39">
        <v>7</v>
      </c>
      <c r="L119" s="39">
        <v>69</v>
      </c>
      <c r="M119" s="27" t="s">
        <v>133</v>
      </c>
      <c r="N119" s="21" t="s">
        <v>192</v>
      </c>
      <c r="O119" s="21">
        <v>2</v>
      </c>
      <c r="P119" s="7">
        <f t="shared" si="22"/>
        <v>10.8</v>
      </c>
      <c r="Q119" s="7">
        <f t="shared" si="23"/>
        <v>8.9</v>
      </c>
      <c r="R119" s="7">
        <f t="shared" si="24"/>
        <v>1.9000000000000004</v>
      </c>
      <c r="S119" s="7">
        <f t="shared" si="25"/>
        <v>0</v>
      </c>
      <c r="T119" s="7">
        <f t="shared" si="26"/>
        <v>5</v>
      </c>
      <c r="U119" s="7">
        <f t="shared" si="27"/>
        <v>43</v>
      </c>
    </row>
    <row r="120" spans="1:21">
      <c r="A120" s="27" t="s">
        <v>157</v>
      </c>
      <c r="B120" s="7">
        <v>12.7</v>
      </c>
      <c r="C120" s="7">
        <v>6.41</v>
      </c>
      <c r="D120" s="39">
        <v>0</v>
      </c>
      <c r="E120" s="39">
        <v>3</v>
      </c>
      <c r="F120" s="39">
        <v>92</v>
      </c>
      <c r="G120" s="7">
        <v>6.8</v>
      </c>
      <c r="H120" s="7">
        <v>11.297500000000001</v>
      </c>
      <c r="I120" s="7">
        <f t="shared" si="21"/>
        <v>-4.4975000000000014</v>
      </c>
      <c r="J120" s="39">
        <v>0</v>
      </c>
      <c r="K120" s="39">
        <v>6</v>
      </c>
      <c r="L120" s="39">
        <v>97</v>
      </c>
      <c r="M120" s="27" t="s">
        <v>157</v>
      </c>
      <c r="N120" s="21" t="s">
        <v>191</v>
      </c>
      <c r="O120" s="21">
        <v>2</v>
      </c>
      <c r="P120" s="7">
        <f t="shared" si="22"/>
        <v>9.8000000000000007</v>
      </c>
      <c r="Q120" s="7">
        <f t="shared" si="23"/>
        <v>8.9</v>
      </c>
      <c r="R120" s="7">
        <f t="shared" si="24"/>
        <v>0.90000000000000036</v>
      </c>
      <c r="S120" s="7">
        <f t="shared" si="25"/>
        <v>0</v>
      </c>
      <c r="T120" s="7">
        <f t="shared" si="26"/>
        <v>4.5</v>
      </c>
      <c r="U120" s="7">
        <f t="shared" si="27"/>
        <v>94.5</v>
      </c>
    </row>
    <row r="121" spans="1:21">
      <c r="A121" s="27" t="s">
        <v>583</v>
      </c>
      <c r="B121" s="7">
        <v>3</v>
      </c>
      <c r="C121" s="7">
        <v>5.2</v>
      </c>
      <c r="D121" s="39">
        <v>4</v>
      </c>
      <c r="E121" s="39">
        <v>2</v>
      </c>
      <c r="F121" s="39">
        <v>0</v>
      </c>
      <c r="G121" s="7">
        <v>10.8</v>
      </c>
      <c r="H121" s="7">
        <v>12.387500000000001</v>
      </c>
      <c r="I121" s="7">
        <f t="shared" si="21"/>
        <v>-1.5875000000000004</v>
      </c>
      <c r="J121" s="39">
        <v>12</v>
      </c>
      <c r="K121" s="39">
        <v>3</v>
      </c>
      <c r="L121" s="39">
        <v>5</v>
      </c>
      <c r="M121" s="27" t="s">
        <v>583</v>
      </c>
      <c r="N121" s="21" t="s">
        <v>190</v>
      </c>
      <c r="O121" s="21">
        <v>2</v>
      </c>
      <c r="P121" s="7">
        <f t="shared" si="22"/>
        <v>6.9</v>
      </c>
      <c r="Q121" s="7">
        <f t="shared" si="23"/>
        <v>8.8000000000000007</v>
      </c>
      <c r="R121" s="7">
        <f t="shared" si="24"/>
        <v>-1.9000000000000004</v>
      </c>
      <c r="S121" s="7">
        <f t="shared" si="25"/>
        <v>8</v>
      </c>
      <c r="T121" s="7">
        <f t="shared" si="26"/>
        <v>2.5</v>
      </c>
      <c r="U121" s="7">
        <f t="shared" si="27"/>
        <v>2.5</v>
      </c>
    </row>
    <row r="122" spans="1:21">
      <c r="A122" s="27" t="s">
        <v>542</v>
      </c>
      <c r="B122" s="7">
        <v>5.6</v>
      </c>
      <c r="C122" s="7">
        <v>12.7766</v>
      </c>
      <c r="D122" s="39">
        <v>0</v>
      </c>
      <c r="E122" s="39">
        <v>6</v>
      </c>
      <c r="F122" s="39">
        <v>52</v>
      </c>
      <c r="G122" s="7">
        <v>4.7</v>
      </c>
      <c r="H122" s="7">
        <v>4.7825000000000006</v>
      </c>
      <c r="I122" s="7">
        <f t="shared" si="21"/>
        <v>-8.2500000000000462E-2</v>
      </c>
      <c r="J122" s="39">
        <v>0</v>
      </c>
      <c r="K122" s="39">
        <v>3</v>
      </c>
      <c r="L122" s="39">
        <v>-1</v>
      </c>
      <c r="M122" s="27" t="s">
        <v>542</v>
      </c>
      <c r="N122" s="21" t="s">
        <v>191</v>
      </c>
      <c r="O122" s="21">
        <v>2</v>
      </c>
      <c r="P122" s="7">
        <f t="shared" si="22"/>
        <v>5.2</v>
      </c>
      <c r="Q122" s="7">
        <f t="shared" si="23"/>
        <v>8.8000000000000007</v>
      </c>
      <c r="R122" s="7">
        <f t="shared" si="24"/>
        <v>-3.6000000000000005</v>
      </c>
      <c r="S122" s="7">
        <f t="shared" si="25"/>
        <v>0</v>
      </c>
      <c r="T122" s="7">
        <f t="shared" si="26"/>
        <v>4.5</v>
      </c>
      <c r="U122" s="7">
        <f t="shared" si="27"/>
        <v>25.5</v>
      </c>
    </row>
    <row r="123" spans="1:21">
      <c r="A123" s="27" t="s">
        <v>59</v>
      </c>
      <c r="B123" s="7">
        <v>24</v>
      </c>
      <c r="C123" s="7">
        <v>9.4047500000000017</v>
      </c>
      <c r="D123" s="39">
        <v>0</v>
      </c>
      <c r="E123" s="39">
        <v>5</v>
      </c>
      <c r="F123" s="39">
        <v>60</v>
      </c>
      <c r="G123" s="7">
        <v>9.5</v>
      </c>
      <c r="H123" s="7">
        <v>8.0625</v>
      </c>
      <c r="I123" s="7">
        <f t="shared" si="21"/>
        <v>1.4375</v>
      </c>
      <c r="J123" s="39">
        <v>0</v>
      </c>
      <c r="K123" s="39">
        <v>4</v>
      </c>
      <c r="L123" s="39">
        <v>95</v>
      </c>
      <c r="M123" s="27" t="s">
        <v>59</v>
      </c>
      <c r="N123" s="21" t="s">
        <v>191</v>
      </c>
      <c r="O123" s="21">
        <v>2</v>
      </c>
      <c r="P123" s="7">
        <f t="shared" si="22"/>
        <v>16.8</v>
      </c>
      <c r="Q123" s="7">
        <f t="shared" si="23"/>
        <v>8.6999999999999993</v>
      </c>
      <c r="R123" s="7">
        <f t="shared" si="24"/>
        <v>8.1000000000000014</v>
      </c>
      <c r="S123" s="7">
        <f t="shared" si="25"/>
        <v>0</v>
      </c>
      <c r="T123" s="7">
        <f t="shared" si="26"/>
        <v>4.5</v>
      </c>
      <c r="U123" s="7">
        <f t="shared" si="27"/>
        <v>77.5</v>
      </c>
    </row>
    <row r="124" spans="1:21">
      <c r="A124" s="27" t="s">
        <v>496</v>
      </c>
      <c r="B124" s="7">
        <v>9.8000000000000007</v>
      </c>
      <c r="C124" s="7">
        <v>9.2390500000000007</v>
      </c>
      <c r="D124" s="39">
        <v>1</v>
      </c>
      <c r="E124" s="39">
        <v>5</v>
      </c>
      <c r="F124" s="39">
        <v>18</v>
      </c>
      <c r="G124" s="7">
        <v>6.8</v>
      </c>
      <c r="H124" s="7">
        <v>8.1224999999999987</v>
      </c>
      <c r="I124" s="7">
        <f t="shared" si="21"/>
        <v>-1.3224999999999989</v>
      </c>
      <c r="J124" s="39">
        <v>0</v>
      </c>
      <c r="K124" s="39">
        <v>5</v>
      </c>
      <c r="L124" s="39">
        <v>7</v>
      </c>
      <c r="M124" s="27" t="s">
        <v>496</v>
      </c>
      <c r="N124" s="21" t="s">
        <v>192</v>
      </c>
      <c r="O124" s="21">
        <v>2</v>
      </c>
      <c r="P124" s="7">
        <f t="shared" si="22"/>
        <v>8.3000000000000007</v>
      </c>
      <c r="Q124" s="7">
        <f t="shared" si="23"/>
        <v>8.6999999999999993</v>
      </c>
      <c r="R124" s="7">
        <f t="shared" si="24"/>
        <v>-0.39999999999999858</v>
      </c>
      <c r="S124" s="7">
        <f t="shared" si="25"/>
        <v>0.5</v>
      </c>
      <c r="T124" s="7">
        <f t="shared" si="26"/>
        <v>5</v>
      </c>
      <c r="U124" s="7">
        <f t="shared" si="27"/>
        <v>12.5</v>
      </c>
    </row>
    <row r="125" spans="1:21">
      <c r="A125" s="27" t="s">
        <v>498</v>
      </c>
      <c r="B125" s="7">
        <v>5.0999999999999996</v>
      </c>
      <c r="C125" s="7">
        <v>8.76</v>
      </c>
      <c r="D125" s="39">
        <v>14</v>
      </c>
      <c r="E125" s="39">
        <v>1</v>
      </c>
      <c r="F125" s="39">
        <v>-8</v>
      </c>
      <c r="G125" s="7">
        <v>8.4</v>
      </c>
      <c r="H125" s="7">
        <v>8.3475000000000001</v>
      </c>
      <c r="I125" s="7">
        <f t="shared" si="21"/>
        <v>5.2500000000000213E-2</v>
      </c>
      <c r="J125" s="39">
        <v>13</v>
      </c>
      <c r="K125" s="39">
        <v>1</v>
      </c>
      <c r="L125" s="39">
        <v>-3</v>
      </c>
      <c r="M125" s="27" t="s">
        <v>498</v>
      </c>
      <c r="N125" s="21" t="s">
        <v>190</v>
      </c>
      <c r="O125" s="21">
        <v>2</v>
      </c>
      <c r="P125" s="7">
        <f t="shared" si="22"/>
        <v>6.8</v>
      </c>
      <c r="Q125" s="7">
        <f t="shared" si="23"/>
        <v>8.6</v>
      </c>
      <c r="R125" s="7">
        <f t="shared" si="24"/>
        <v>-1.7999999999999998</v>
      </c>
      <c r="S125" s="7">
        <f t="shared" si="25"/>
        <v>13.5</v>
      </c>
      <c r="T125" s="7">
        <f t="shared" si="26"/>
        <v>1</v>
      </c>
      <c r="U125" s="7">
        <f t="shared" si="27"/>
        <v>-5.5</v>
      </c>
    </row>
    <row r="126" spans="1:21">
      <c r="A126" s="27" t="s">
        <v>158</v>
      </c>
      <c r="B126" s="7">
        <v>0</v>
      </c>
      <c r="C126" s="7">
        <v>5.2575000000000003</v>
      </c>
      <c r="D126" s="39">
        <v>0</v>
      </c>
      <c r="E126" s="39">
        <v>2</v>
      </c>
      <c r="F126" s="39">
        <v>12</v>
      </c>
      <c r="G126" s="7">
        <v>7.8</v>
      </c>
      <c r="H126" s="7">
        <v>11.8528</v>
      </c>
      <c r="I126" s="7">
        <f t="shared" si="21"/>
        <v>-4.0528000000000004</v>
      </c>
      <c r="J126" s="39">
        <v>0</v>
      </c>
      <c r="K126" s="39">
        <v>7</v>
      </c>
      <c r="L126" s="39">
        <v>6</v>
      </c>
      <c r="M126" s="27" t="s">
        <v>158</v>
      </c>
      <c r="N126" s="21" t="s">
        <v>191</v>
      </c>
      <c r="O126" s="21">
        <v>2</v>
      </c>
      <c r="P126" s="7">
        <f t="shared" si="22"/>
        <v>3.9</v>
      </c>
      <c r="Q126" s="7">
        <f t="shared" si="23"/>
        <v>8.6</v>
      </c>
      <c r="R126" s="7">
        <f t="shared" si="24"/>
        <v>-4.6999999999999993</v>
      </c>
      <c r="S126" s="7">
        <f t="shared" si="25"/>
        <v>0</v>
      </c>
      <c r="T126" s="7">
        <f t="shared" si="26"/>
        <v>4.5</v>
      </c>
      <c r="U126" s="7">
        <f t="shared" si="27"/>
        <v>9</v>
      </c>
    </row>
    <row r="127" spans="1:21">
      <c r="A127" s="27" t="s">
        <v>370</v>
      </c>
      <c r="B127" s="7">
        <v>8.8000000000000007</v>
      </c>
      <c r="C127" s="7">
        <v>3.7</v>
      </c>
      <c r="D127" s="39">
        <v>1</v>
      </c>
      <c r="E127" s="39">
        <v>1</v>
      </c>
      <c r="F127" s="39">
        <v>0</v>
      </c>
      <c r="G127" s="7">
        <v>9.9</v>
      </c>
      <c r="H127" s="7">
        <v>13.335000000000001</v>
      </c>
      <c r="I127" s="7">
        <f t="shared" si="21"/>
        <v>-3.4350000000000005</v>
      </c>
      <c r="J127" s="39">
        <v>5</v>
      </c>
      <c r="K127" s="39">
        <v>5</v>
      </c>
      <c r="L127" s="39">
        <v>-1</v>
      </c>
      <c r="M127" s="27" t="s">
        <v>370</v>
      </c>
      <c r="N127" s="21" t="s">
        <v>190</v>
      </c>
      <c r="O127" s="21">
        <v>2</v>
      </c>
      <c r="P127" s="7">
        <f t="shared" si="22"/>
        <v>9.4</v>
      </c>
      <c r="Q127" s="7">
        <f t="shared" si="23"/>
        <v>8.5</v>
      </c>
      <c r="R127" s="7">
        <f t="shared" si="24"/>
        <v>0.90000000000000036</v>
      </c>
      <c r="S127" s="7">
        <f t="shared" si="25"/>
        <v>3</v>
      </c>
      <c r="T127" s="7">
        <f t="shared" si="26"/>
        <v>3</v>
      </c>
      <c r="U127" s="7">
        <f t="shared" si="27"/>
        <v>-0.5</v>
      </c>
    </row>
    <row r="128" spans="1:21">
      <c r="A128" s="27" t="s">
        <v>476</v>
      </c>
      <c r="B128" s="7">
        <v>8</v>
      </c>
      <c r="C128" s="7">
        <v>11.2</v>
      </c>
      <c r="D128" s="39">
        <v>6</v>
      </c>
      <c r="E128" s="39">
        <v>5</v>
      </c>
      <c r="F128" s="39">
        <v>0</v>
      </c>
      <c r="G128" s="7">
        <v>2.4</v>
      </c>
      <c r="H128" s="7">
        <v>5.8174999999999999</v>
      </c>
      <c r="I128" s="7">
        <f t="shared" si="21"/>
        <v>-3.4175</v>
      </c>
      <c r="J128" s="39">
        <v>2</v>
      </c>
      <c r="K128" s="39">
        <v>3</v>
      </c>
      <c r="L128" s="39">
        <v>1</v>
      </c>
      <c r="M128" s="27" t="s">
        <v>476</v>
      </c>
      <c r="N128" s="21" t="s">
        <v>190</v>
      </c>
      <c r="O128" s="21">
        <v>2</v>
      </c>
      <c r="P128" s="7">
        <f t="shared" si="22"/>
        <v>5.2</v>
      </c>
      <c r="Q128" s="7">
        <f t="shared" si="23"/>
        <v>8.5</v>
      </c>
      <c r="R128" s="7">
        <f t="shared" si="24"/>
        <v>-3.3</v>
      </c>
      <c r="S128" s="7">
        <f t="shared" si="25"/>
        <v>4</v>
      </c>
      <c r="T128" s="7">
        <f t="shared" si="26"/>
        <v>4</v>
      </c>
      <c r="U128" s="7">
        <f t="shared" si="27"/>
        <v>0.5</v>
      </c>
    </row>
    <row r="129" spans="1:21">
      <c r="A129" s="27" t="s">
        <v>446</v>
      </c>
      <c r="B129" s="7">
        <v>3</v>
      </c>
      <c r="C129" s="7">
        <v>3.4783000000000004</v>
      </c>
      <c r="D129" s="39">
        <v>0</v>
      </c>
      <c r="E129" s="39">
        <v>2</v>
      </c>
      <c r="F129" s="39">
        <v>11</v>
      </c>
      <c r="G129" s="7">
        <v>11.4</v>
      </c>
      <c r="H129" s="7">
        <v>13.097500000000002</v>
      </c>
      <c r="I129" s="7">
        <f t="shared" si="21"/>
        <v>-1.6975000000000016</v>
      </c>
      <c r="J129" s="39">
        <v>0</v>
      </c>
      <c r="K129" s="39">
        <v>8</v>
      </c>
      <c r="L129" s="39">
        <v>17</v>
      </c>
      <c r="M129" s="27" t="s">
        <v>446</v>
      </c>
      <c r="N129" s="21" t="s">
        <v>191</v>
      </c>
      <c r="O129" s="21">
        <v>2</v>
      </c>
      <c r="P129" s="7">
        <f t="shared" si="22"/>
        <v>7.2</v>
      </c>
      <c r="Q129" s="7">
        <f t="shared" si="23"/>
        <v>8.3000000000000007</v>
      </c>
      <c r="R129" s="7">
        <f t="shared" si="24"/>
        <v>-1.1000000000000005</v>
      </c>
      <c r="S129" s="7">
        <f t="shared" si="25"/>
        <v>0</v>
      </c>
      <c r="T129" s="7">
        <f t="shared" si="26"/>
        <v>5</v>
      </c>
      <c r="U129" s="7">
        <f t="shared" si="27"/>
        <v>14</v>
      </c>
    </row>
    <row r="130" spans="1:21">
      <c r="A130" s="27" t="s">
        <v>179</v>
      </c>
      <c r="B130" s="7">
        <v>13.9</v>
      </c>
      <c r="C130" s="7">
        <v>9.1738500000000016</v>
      </c>
      <c r="D130" s="39">
        <v>0</v>
      </c>
      <c r="E130" s="39">
        <v>4</v>
      </c>
      <c r="F130" s="39">
        <v>34</v>
      </c>
      <c r="G130" s="7">
        <v>12.7</v>
      </c>
      <c r="H130" s="7">
        <v>7.2513500000000004</v>
      </c>
      <c r="I130" s="7">
        <f t="shared" si="21"/>
        <v>5.4486499999999989</v>
      </c>
      <c r="J130" s="39">
        <v>0</v>
      </c>
      <c r="K130" s="39">
        <v>4</v>
      </c>
      <c r="L130" s="39">
        <v>28</v>
      </c>
      <c r="M130" s="27" t="s">
        <v>179</v>
      </c>
      <c r="N130" s="21" t="s">
        <v>191</v>
      </c>
      <c r="O130" s="21">
        <v>2</v>
      </c>
      <c r="P130" s="7">
        <f t="shared" si="22"/>
        <v>13.3</v>
      </c>
      <c r="Q130" s="7">
        <f t="shared" si="23"/>
        <v>8.1999999999999993</v>
      </c>
      <c r="R130" s="7">
        <f t="shared" si="24"/>
        <v>5.1000000000000014</v>
      </c>
      <c r="S130" s="7">
        <f t="shared" si="25"/>
        <v>0</v>
      </c>
      <c r="T130" s="7">
        <f t="shared" si="26"/>
        <v>4</v>
      </c>
      <c r="U130" s="7">
        <f t="shared" si="27"/>
        <v>31</v>
      </c>
    </row>
    <row r="131" spans="1:21">
      <c r="A131" s="27" t="s">
        <v>115</v>
      </c>
      <c r="B131" s="7">
        <v>0.8</v>
      </c>
      <c r="C131" s="7">
        <v>1.9425000000000001</v>
      </c>
      <c r="D131" s="39">
        <v>1</v>
      </c>
      <c r="E131" s="39">
        <v>1</v>
      </c>
      <c r="F131" s="39">
        <v>-9</v>
      </c>
      <c r="G131" s="7">
        <v>20.3</v>
      </c>
      <c r="H131" s="7">
        <v>14.282500000000001</v>
      </c>
      <c r="I131" s="7">
        <f t="shared" si="21"/>
        <v>6.0175000000000001</v>
      </c>
      <c r="J131" s="39">
        <v>4</v>
      </c>
      <c r="K131" s="39">
        <v>6</v>
      </c>
      <c r="L131" s="39">
        <v>39</v>
      </c>
      <c r="M131" s="27" t="s">
        <v>115</v>
      </c>
      <c r="N131" s="21" t="s">
        <v>190</v>
      </c>
      <c r="O131" s="21">
        <v>2</v>
      </c>
      <c r="P131" s="7">
        <f t="shared" si="22"/>
        <v>10.6</v>
      </c>
      <c r="Q131" s="7">
        <f t="shared" si="23"/>
        <v>8.1</v>
      </c>
      <c r="R131" s="7">
        <f t="shared" si="24"/>
        <v>2.5</v>
      </c>
      <c r="S131" s="7">
        <f t="shared" si="25"/>
        <v>2.5</v>
      </c>
      <c r="T131" s="7">
        <f t="shared" si="26"/>
        <v>3.5</v>
      </c>
      <c r="U131" s="7">
        <f t="shared" si="27"/>
        <v>15</v>
      </c>
    </row>
    <row r="132" spans="1:21">
      <c r="A132" s="27" t="s">
        <v>443</v>
      </c>
      <c r="B132" s="7">
        <v>4.3</v>
      </c>
      <c r="C132" s="7">
        <v>7.2331000000000012</v>
      </c>
      <c r="D132" s="39">
        <v>0</v>
      </c>
      <c r="E132" s="39">
        <v>4</v>
      </c>
      <c r="F132" s="39">
        <v>51</v>
      </c>
      <c r="G132" s="7">
        <v>4.8</v>
      </c>
      <c r="H132" s="7">
        <v>8.717550000000001</v>
      </c>
      <c r="I132" s="7">
        <f t="shared" si="21"/>
        <v>-3.9175500000000012</v>
      </c>
      <c r="J132" s="39">
        <v>0</v>
      </c>
      <c r="K132" s="39">
        <v>5</v>
      </c>
      <c r="L132" s="39">
        <v>46</v>
      </c>
      <c r="M132" s="27" t="s">
        <v>443</v>
      </c>
      <c r="N132" s="21" t="s">
        <v>191</v>
      </c>
      <c r="O132" s="21">
        <v>2</v>
      </c>
      <c r="P132" s="7">
        <f t="shared" si="22"/>
        <v>4.5999999999999996</v>
      </c>
      <c r="Q132" s="7">
        <f t="shared" si="23"/>
        <v>8</v>
      </c>
      <c r="R132" s="7">
        <f t="shared" si="24"/>
        <v>-3.4000000000000004</v>
      </c>
      <c r="S132" s="7">
        <f t="shared" si="25"/>
        <v>0</v>
      </c>
      <c r="T132" s="7">
        <f t="shared" si="26"/>
        <v>4.5</v>
      </c>
      <c r="U132" s="7">
        <f t="shared" si="27"/>
        <v>48.5</v>
      </c>
    </row>
    <row r="133" spans="1:21">
      <c r="A133" s="27" t="s">
        <v>536</v>
      </c>
      <c r="B133" s="7">
        <v>4.9000000000000004</v>
      </c>
      <c r="C133" s="7">
        <v>10.387499999999999</v>
      </c>
      <c r="D133" s="39">
        <v>0</v>
      </c>
      <c r="E133" s="39">
        <v>6</v>
      </c>
      <c r="F133" s="39">
        <v>45</v>
      </c>
      <c r="G133" s="7">
        <v>3.4</v>
      </c>
      <c r="H133" s="7">
        <v>5.6050000000000004</v>
      </c>
      <c r="I133" s="7">
        <f t="shared" ref="I133:I164" si="28">G133-H133</f>
        <v>-2.2050000000000005</v>
      </c>
      <c r="J133" s="39">
        <v>0</v>
      </c>
      <c r="K133" s="39">
        <v>3</v>
      </c>
      <c r="L133" s="39">
        <v>46</v>
      </c>
      <c r="M133" s="27" t="s">
        <v>536</v>
      </c>
      <c r="N133" s="21" t="s">
        <v>191</v>
      </c>
      <c r="O133" s="21">
        <v>2</v>
      </c>
      <c r="P133" s="7">
        <f t="shared" ref="P133:P164" si="29">ROUND((B133+G133)/$O133,1)</f>
        <v>4.2</v>
      </c>
      <c r="Q133" s="7">
        <f t="shared" ref="Q133:Q164" si="30">ROUND((C133+H133)/$O133,1)</f>
        <v>8</v>
      </c>
      <c r="R133" s="7">
        <f t="shared" ref="R133:R164" si="31">P133-Q133</f>
        <v>-3.8</v>
      </c>
      <c r="S133" s="7">
        <f t="shared" ref="S133:S164" si="32">ROUND((D133+J133)/$O133,1)</f>
        <v>0</v>
      </c>
      <c r="T133" s="7">
        <f t="shared" ref="T133:T164" si="33">ROUND((E133+K133)/$O133,1)</f>
        <v>4.5</v>
      </c>
      <c r="U133" s="7">
        <f t="shared" ref="U133:U164" si="34">ROUND((F133+L133)/$O133,1)</f>
        <v>45.5</v>
      </c>
    </row>
    <row r="134" spans="1:21">
      <c r="A134" s="27" t="s">
        <v>83</v>
      </c>
      <c r="B134" s="7">
        <v>10.6</v>
      </c>
      <c r="C134" s="7">
        <v>10.070449999999999</v>
      </c>
      <c r="D134" s="39">
        <v>0</v>
      </c>
      <c r="E134" s="39">
        <v>5</v>
      </c>
      <c r="F134" s="39">
        <v>102</v>
      </c>
      <c r="G134" s="7">
        <v>3.8</v>
      </c>
      <c r="H134" s="7">
        <v>5.6226500000000001</v>
      </c>
      <c r="I134" s="7">
        <f t="shared" si="28"/>
        <v>-1.8226500000000003</v>
      </c>
      <c r="J134" s="39">
        <v>0</v>
      </c>
      <c r="K134" s="39">
        <v>3</v>
      </c>
      <c r="L134" s="39">
        <v>29</v>
      </c>
      <c r="M134" s="27" t="s">
        <v>83</v>
      </c>
      <c r="N134" s="21" t="s">
        <v>192</v>
      </c>
      <c r="O134" s="21">
        <v>2</v>
      </c>
      <c r="P134" s="7">
        <f t="shared" si="29"/>
        <v>7.2</v>
      </c>
      <c r="Q134" s="7">
        <f t="shared" si="30"/>
        <v>7.8</v>
      </c>
      <c r="R134" s="7">
        <f t="shared" si="31"/>
        <v>-0.59999999999999964</v>
      </c>
      <c r="S134" s="7">
        <f t="shared" si="32"/>
        <v>0</v>
      </c>
      <c r="T134" s="7">
        <f t="shared" si="33"/>
        <v>4</v>
      </c>
      <c r="U134" s="7">
        <f t="shared" si="34"/>
        <v>65.5</v>
      </c>
    </row>
    <row r="135" spans="1:21">
      <c r="A135" s="27" t="s">
        <v>76</v>
      </c>
      <c r="B135" s="7">
        <v>11.8</v>
      </c>
      <c r="C135" s="7">
        <v>9.3940000000000001</v>
      </c>
      <c r="D135" s="39">
        <v>3</v>
      </c>
      <c r="E135" s="39">
        <v>4</v>
      </c>
      <c r="F135" s="39">
        <v>9</v>
      </c>
      <c r="G135" s="7">
        <v>6.7</v>
      </c>
      <c r="H135" s="7">
        <v>6.0950000000000006</v>
      </c>
      <c r="I135" s="7">
        <f t="shared" si="28"/>
        <v>0.60499999999999954</v>
      </c>
      <c r="J135" s="39">
        <v>6</v>
      </c>
      <c r="K135" s="39">
        <v>2</v>
      </c>
      <c r="L135" s="39">
        <v>-6</v>
      </c>
      <c r="M135" s="27" t="s">
        <v>76</v>
      </c>
      <c r="N135" s="21" t="s">
        <v>190</v>
      </c>
      <c r="O135" s="21">
        <v>2</v>
      </c>
      <c r="P135" s="7">
        <f t="shared" si="29"/>
        <v>9.3000000000000007</v>
      </c>
      <c r="Q135" s="7">
        <f t="shared" si="30"/>
        <v>7.7</v>
      </c>
      <c r="R135" s="7">
        <f t="shared" si="31"/>
        <v>1.6000000000000005</v>
      </c>
      <c r="S135" s="7">
        <f t="shared" si="32"/>
        <v>4.5</v>
      </c>
      <c r="T135" s="7">
        <f t="shared" si="33"/>
        <v>3</v>
      </c>
      <c r="U135" s="7">
        <f t="shared" si="34"/>
        <v>1.5</v>
      </c>
    </row>
    <row r="136" spans="1:21">
      <c r="A136" s="27" t="s">
        <v>118</v>
      </c>
      <c r="B136" s="7">
        <v>10.8</v>
      </c>
      <c r="C136" s="7">
        <v>13.482500000000002</v>
      </c>
      <c r="D136" s="39">
        <v>0</v>
      </c>
      <c r="E136" s="39">
        <v>8</v>
      </c>
      <c r="F136" s="39">
        <v>39</v>
      </c>
      <c r="G136" s="7">
        <v>3.4</v>
      </c>
      <c r="H136" s="7">
        <v>1.9500000000000002</v>
      </c>
      <c r="I136" s="7">
        <f t="shared" si="28"/>
        <v>1.4499999999999997</v>
      </c>
      <c r="J136" s="39">
        <v>0</v>
      </c>
      <c r="K136" s="39">
        <v>1</v>
      </c>
      <c r="L136" s="39">
        <v>20</v>
      </c>
      <c r="M136" s="27" t="s">
        <v>118</v>
      </c>
      <c r="N136" s="21" t="s">
        <v>192</v>
      </c>
      <c r="O136" s="21">
        <v>2</v>
      </c>
      <c r="P136" s="7">
        <f t="shared" si="29"/>
        <v>7.1</v>
      </c>
      <c r="Q136" s="7">
        <f t="shared" si="30"/>
        <v>7.7</v>
      </c>
      <c r="R136" s="7">
        <f t="shared" si="31"/>
        <v>-0.60000000000000053</v>
      </c>
      <c r="S136" s="7">
        <f t="shared" si="32"/>
        <v>0</v>
      </c>
      <c r="T136" s="7">
        <f t="shared" si="33"/>
        <v>4.5</v>
      </c>
      <c r="U136" s="7">
        <f t="shared" si="34"/>
        <v>29.5</v>
      </c>
    </row>
    <row r="137" spans="1:21">
      <c r="A137" s="27" t="s">
        <v>369</v>
      </c>
      <c r="B137" s="7">
        <v>3.6</v>
      </c>
      <c r="C137" s="7">
        <v>7.307500000000001</v>
      </c>
      <c r="D137" s="39">
        <v>4</v>
      </c>
      <c r="E137" s="39">
        <v>3</v>
      </c>
      <c r="F137" s="39">
        <v>29</v>
      </c>
      <c r="G137" s="7">
        <v>5</v>
      </c>
      <c r="H137" s="7">
        <v>8</v>
      </c>
      <c r="I137" s="7">
        <f t="shared" si="28"/>
        <v>-3</v>
      </c>
      <c r="J137" s="39">
        <v>12</v>
      </c>
      <c r="K137" s="39">
        <v>0</v>
      </c>
      <c r="L137" s="39">
        <v>0</v>
      </c>
      <c r="M137" s="27" t="s">
        <v>369</v>
      </c>
      <c r="N137" s="21" t="s">
        <v>190</v>
      </c>
      <c r="O137" s="21">
        <v>2</v>
      </c>
      <c r="P137" s="7">
        <f t="shared" si="29"/>
        <v>4.3</v>
      </c>
      <c r="Q137" s="7">
        <f t="shared" si="30"/>
        <v>7.7</v>
      </c>
      <c r="R137" s="7">
        <f t="shared" si="31"/>
        <v>-3.4000000000000004</v>
      </c>
      <c r="S137" s="7">
        <f t="shared" si="32"/>
        <v>8</v>
      </c>
      <c r="T137" s="7">
        <f t="shared" si="33"/>
        <v>1.5</v>
      </c>
      <c r="U137" s="7">
        <f t="shared" si="34"/>
        <v>14.5</v>
      </c>
    </row>
    <row r="138" spans="1:21">
      <c r="A138" s="27" t="s">
        <v>413</v>
      </c>
      <c r="B138" s="7">
        <v>4.8</v>
      </c>
      <c r="C138" s="7">
        <v>6.8425000000000002</v>
      </c>
      <c r="D138" s="39">
        <v>3</v>
      </c>
      <c r="E138" s="39">
        <v>3</v>
      </c>
      <c r="F138" s="39">
        <v>31</v>
      </c>
      <c r="G138" s="7">
        <v>1.7</v>
      </c>
      <c r="H138" s="7">
        <v>8.36965</v>
      </c>
      <c r="I138" s="7">
        <f t="shared" si="28"/>
        <v>-6.6696499999999999</v>
      </c>
      <c r="J138" s="39">
        <v>6</v>
      </c>
      <c r="K138" s="39">
        <v>3</v>
      </c>
      <c r="L138" s="39">
        <v>7</v>
      </c>
      <c r="M138" s="27" t="s">
        <v>413</v>
      </c>
      <c r="N138" s="21" t="s">
        <v>190</v>
      </c>
      <c r="O138" s="21">
        <v>2</v>
      </c>
      <c r="P138" s="7">
        <f t="shared" si="29"/>
        <v>3.3</v>
      </c>
      <c r="Q138" s="7">
        <f t="shared" si="30"/>
        <v>7.6</v>
      </c>
      <c r="R138" s="7">
        <f t="shared" si="31"/>
        <v>-4.3</v>
      </c>
      <c r="S138" s="7">
        <f t="shared" si="32"/>
        <v>4.5</v>
      </c>
      <c r="T138" s="7">
        <f t="shared" si="33"/>
        <v>3</v>
      </c>
      <c r="U138" s="7">
        <f t="shared" si="34"/>
        <v>19</v>
      </c>
    </row>
    <row r="139" spans="1:21">
      <c r="A139" s="27" t="s">
        <v>416</v>
      </c>
      <c r="B139" s="7">
        <v>12.1</v>
      </c>
      <c r="C139" s="7">
        <v>9.6974999999999998</v>
      </c>
      <c r="D139" s="39">
        <v>0</v>
      </c>
      <c r="E139" s="39">
        <v>5</v>
      </c>
      <c r="F139" s="39">
        <v>97</v>
      </c>
      <c r="G139" s="7">
        <v>7</v>
      </c>
      <c r="H139" s="7">
        <v>5.2025000000000006</v>
      </c>
      <c r="I139" s="7">
        <f t="shared" si="28"/>
        <v>1.7974999999999994</v>
      </c>
      <c r="J139" s="39">
        <v>0</v>
      </c>
      <c r="K139" s="39">
        <v>3</v>
      </c>
      <c r="L139" s="39">
        <v>23</v>
      </c>
      <c r="M139" s="27" t="s">
        <v>416</v>
      </c>
      <c r="N139" s="21" t="s">
        <v>191</v>
      </c>
      <c r="O139" s="21">
        <v>2</v>
      </c>
      <c r="P139" s="7">
        <f t="shared" si="29"/>
        <v>9.6</v>
      </c>
      <c r="Q139" s="7">
        <f t="shared" si="30"/>
        <v>7.5</v>
      </c>
      <c r="R139" s="7">
        <f t="shared" si="31"/>
        <v>2.0999999999999996</v>
      </c>
      <c r="S139" s="7">
        <f t="shared" si="32"/>
        <v>0</v>
      </c>
      <c r="T139" s="7">
        <f t="shared" si="33"/>
        <v>4</v>
      </c>
      <c r="U139" s="7">
        <f t="shared" si="34"/>
        <v>60</v>
      </c>
    </row>
    <row r="140" spans="1:21">
      <c r="A140" s="27" t="s">
        <v>97</v>
      </c>
      <c r="B140" s="7">
        <v>9.8000000000000007</v>
      </c>
      <c r="C140" s="7">
        <v>8.490000000000002</v>
      </c>
      <c r="D140" s="39">
        <v>0</v>
      </c>
      <c r="E140" s="39">
        <v>5</v>
      </c>
      <c r="F140" s="39">
        <v>28</v>
      </c>
      <c r="G140" s="7">
        <v>5.7</v>
      </c>
      <c r="H140" s="7">
        <v>6.2950000000000008</v>
      </c>
      <c r="I140" s="7">
        <f t="shared" si="28"/>
        <v>-0.59500000000000064</v>
      </c>
      <c r="J140" s="39">
        <v>0</v>
      </c>
      <c r="K140" s="39">
        <v>4</v>
      </c>
      <c r="L140" s="39">
        <v>-6</v>
      </c>
      <c r="M140" s="27" t="s">
        <v>97</v>
      </c>
      <c r="N140" s="21" t="s">
        <v>192</v>
      </c>
      <c r="O140" s="21">
        <v>2</v>
      </c>
      <c r="P140" s="7">
        <f t="shared" si="29"/>
        <v>7.8</v>
      </c>
      <c r="Q140" s="7">
        <f t="shared" si="30"/>
        <v>7.4</v>
      </c>
      <c r="R140" s="7">
        <f t="shared" si="31"/>
        <v>0.39999999999999947</v>
      </c>
      <c r="S140" s="7">
        <f t="shared" si="32"/>
        <v>0</v>
      </c>
      <c r="T140" s="7">
        <f t="shared" si="33"/>
        <v>4.5</v>
      </c>
      <c r="U140" s="7">
        <f t="shared" si="34"/>
        <v>11</v>
      </c>
    </row>
    <row r="141" spans="1:21">
      <c r="A141" s="27" t="s">
        <v>42</v>
      </c>
      <c r="B141" s="7">
        <v>5.7</v>
      </c>
      <c r="C141" s="7">
        <v>5.3258500000000009</v>
      </c>
      <c r="D141" s="39">
        <v>0</v>
      </c>
      <c r="E141" s="39">
        <v>3</v>
      </c>
      <c r="F141" s="39">
        <v>16</v>
      </c>
      <c r="G141" s="7">
        <v>9</v>
      </c>
      <c r="H141" s="7">
        <v>9.0433000000000003</v>
      </c>
      <c r="I141" s="7">
        <f t="shared" si="28"/>
        <v>-4.3300000000000338E-2</v>
      </c>
      <c r="J141" s="39">
        <v>0</v>
      </c>
      <c r="K141" s="39">
        <v>5</v>
      </c>
      <c r="L141" s="39">
        <v>17</v>
      </c>
      <c r="M141" s="27" t="s">
        <v>42</v>
      </c>
      <c r="N141" s="21" t="s">
        <v>192</v>
      </c>
      <c r="O141" s="21">
        <v>2</v>
      </c>
      <c r="P141" s="7">
        <f t="shared" si="29"/>
        <v>7.4</v>
      </c>
      <c r="Q141" s="7">
        <f t="shared" si="30"/>
        <v>7.2</v>
      </c>
      <c r="R141" s="7">
        <f t="shared" si="31"/>
        <v>0.20000000000000018</v>
      </c>
      <c r="S141" s="7">
        <f t="shared" si="32"/>
        <v>0</v>
      </c>
      <c r="T141" s="7">
        <f t="shared" si="33"/>
        <v>4</v>
      </c>
      <c r="U141" s="7">
        <f t="shared" si="34"/>
        <v>16.5</v>
      </c>
    </row>
    <row r="142" spans="1:21">
      <c r="A142" s="27" t="s">
        <v>141</v>
      </c>
      <c r="B142" s="7">
        <v>0</v>
      </c>
      <c r="C142" s="7">
        <v>3.6900000000000004</v>
      </c>
      <c r="D142" s="39">
        <v>0</v>
      </c>
      <c r="E142" s="39">
        <v>2</v>
      </c>
      <c r="F142" s="39">
        <v>28</v>
      </c>
      <c r="G142" s="7">
        <v>7.1</v>
      </c>
      <c r="H142" s="7">
        <v>10.72</v>
      </c>
      <c r="I142" s="7">
        <f t="shared" si="28"/>
        <v>-3.620000000000001</v>
      </c>
      <c r="J142" s="39">
        <v>0</v>
      </c>
      <c r="K142" s="39">
        <v>6</v>
      </c>
      <c r="L142" s="39">
        <v>64</v>
      </c>
      <c r="M142" s="27" t="s">
        <v>141</v>
      </c>
      <c r="N142" s="21" t="s">
        <v>192</v>
      </c>
      <c r="O142" s="21">
        <v>2</v>
      </c>
      <c r="P142" s="7">
        <f t="shared" si="29"/>
        <v>3.6</v>
      </c>
      <c r="Q142" s="7">
        <f t="shared" si="30"/>
        <v>7.2</v>
      </c>
      <c r="R142" s="7">
        <f t="shared" si="31"/>
        <v>-3.6</v>
      </c>
      <c r="S142" s="7">
        <f t="shared" si="32"/>
        <v>0</v>
      </c>
      <c r="T142" s="7">
        <f t="shared" si="33"/>
        <v>4</v>
      </c>
      <c r="U142" s="7">
        <f t="shared" si="34"/>
        <v>46</v>
      </c>
    </row>
    <row r="143" spans="1:21">
      <c r="A143" s="27" t="s">
        <v>52</v>
      </c>
      <c r="B143" s="7">
        <v>5</v>
      </c>
      <c r="C143" s="7">
        <v>6.6624999999999996</v>
      </c>
      <c r="D143" s="39">
        <v>0</v>
      </c>
      <c r="E143" s="39">
        <v>4</v>
      </c>
      <c r="F143" s="39">
        <v>15</v>
      </c>
      <c r="G143" s="7">
        <v>6.7</v>
      </c>
      <c r="H143" s="7">
        <v>7.275500000000001</v>
      </c>
      <c r="I143" s="7">
        <f t="shared" si="28"/>
        <v>-0.57550000000000079</v>
      </c>
      <c r="J143" s="39">
        <v>0</v>
      </c>
      <c r="K143" s="39">
        <v>4</v>
      </c>
      <c r="L143" s="39">
        <v>34</v>
      </c>
      <c r="M143" s="27" t="s">
        <v>52</v>
      </c>
      <c r="N143" s="21" t="s">
        <v>192</v>
      </c>
      <c r="O143" s="21">
        <v>2</v>
      </c>
      <c r="P143" s="7">
        <f t="shared" si="29"/>
        <v>5.9</v>
      </c>
      <c r="Q143" s="7">
        <f t="shared" si="30"/>
        <v>7</v>
      </c>
      <c r="R143" s="7">
        <f t="shared" si="31"/>
        <v>-1.0999999999999996</v>
      </c>
      <c r="S143" s="7">
        <f t="shared" si="32"/>
        <v>0</v>
      </c>
      <c r="T143" s="7">
        <f t="shared" si="33"/>
        <v>4</v>
      </c>
      <c r="U143" s="7">
        <f t="shared" si="34"/>
        <v>24.5</v>
      </c>
    </row>
    <row r="144" spans="1:21">
      <c r="A144" s="27" t="s">
        <v>402</v>
      </c>
      <c r="B144" s="7">
        <v>17.100000000000001</v>
      </c>
      <c r="C144" s="7">
        <v>7.8861000000000008</v>
      </c>
      <c r="D144" s="39">
        <v>0</v>
      </c>
      <c r="E144" s="39">
        <v>3</v>
      </c>
      <c r="F144" s="39">
        <v>4</v>
      </c>
      <c r="G144" s="7">
        <v>3.3</v>
      </c>
      <c r="H144" s="7">
        <v>5.8325000000000005</v>
      </c>
      <c r="I144" s="7">
        <f t="shared" si="28"/>
        <v>-2.5325000000000006</v>
      </c>
      <c r="J144" s="39">
        <v>0</v>
      </c>
      <c r="K144" s="39">
        <v>3</v>
      </c>
      <c r="L144" s="39">
        <v>59</v>
      </c>
      <c r="M144" s="27" t="s">
        <v>402</v>
      </c>
      <c r="N144" s="21" t="s">
        <v>192</v>
      </c>
      <c r="O144" s="21">
        <v>2</v>
      </c>
      <c r="P144" s="7">
        <f t="shared" si="29"/>
        <v>10.199999999999999</v>
      </c>
      <c r="Q144" s="7">
        <f t="shared" si="30"/>
        <v>6.9</v>
      </c>
      <c r="R144" s="7">
        <f t="shared" si="31"/>
        <v>3.2999999999999989</v>
      </c>
      <c r="S144" s="7">
        <f t="shared" si="32"/>
        <v>0</v>
      </c>
      <c r="T144" s="7">
        <f t="shared" si="33"/>
        <v>3</v>
      </c>
      <c r="U144" s="7">
        <f t="shared" si="34"/>
        <v>31.5</v>
      </c>
    </row>
    <row r="145" spans="1:21">
      <c r="A145" s="27" t="s">
        <v>127</v>
      </c>
      <c r="B145" s="7">
        <v>7.1</v>
      </c>
      <c r="C145" s="7">
        <v>7.9561500000000009</v>
      </c>
      <c r="D145" s="39">
        <v>0</v>
      </c>
      <c r="E145" s="39">
        <v>4</v>
      </c>
      <c r="F145" s="39">
        <v>86</v>
      </c>
      <c r="G145" s="7">
        <v>1.5</v>
      </c>
      <c r="H145" s="7">
        <v>5.7450000000000001</v>
      </c>
      <c r="I145" s="7">
        <f t="shared" si="28"/>
        <v>-4.2450000000000001</v>
      </c>
      <c r="J145" s="39">
        <v>0</v>
      </c>
      <c r="K145" s="39">
        <v>3</v>
      </c>
      <c r="L145" s="39">
        <v>54</v>
      </c>
      <c r="M145" s="27" t="s">
        <v>127</v>
      </c>
      <c r="N145" s="21" t="s">
        <v>191</v>
      </c>
      <c r="O145" s="21">
        <v>2</v>
      </c>
      <c r="P145" s="7">
        <f t="shared" si="29"/>
        <v>4.3</v>
      </c>
      <c r="Q145" s="7">
        <f t="shared" si="30"/>
        <v>6.9</v>
      </c>
      <c r="R145" s="7">
        <f t="shared" si="31"/>
        <v>-2.6000000000000005</v>
      </c>
      <c r="S145" s="7">
        <f t="shared" si="32"/>
        <v>0</v>
      </c>
      <c r="T145" s="7">
        <f t="shared" si="33"/>
        <v>3.5</v>
      </c>
      <c r="U145" s="7">
        <f t="shared" si="34"/>
        <v>70</v>
      </c>
    </row>
    <row r="146" spans="1:21">
      <c r="A146" s="27" t="s">
        <v>488</v>
      </c>
      <c r="B146" s="7">
        <v>5.3</v>
      </c>
      <c r="C146" s="7">
        <v>8.6999999999999993</v>
      </c>
      <c r="D146" s="39">
        <v>16</v>
      </c>
      <c r="E146" s="39">
        <v>0</v>
      </c>
      <c r="F146" s="39">
        <v>0</v>
      </c>
      <c r="G146" s="7">
        <v>2.6</v>
      </c>
      <c r="H146" s="7">
        <v>4.8</v>
      </c>
      <c r="I146" s="7">
        <f t="shared" si="28"/>
        <v>-2.1999999999999997</v>
      </c>
      <c r="J146" s="39">
        <v>8</v>
      </c>
      <c r="K146" s="39">
        <v>0</v>
      </c>
      <c r="L146" s="39">
        <v>0</v>
      </c>
      <c r="M146" s="27" t="s">
        <v>488</v>
      </c>
      <c r="N146" s="21" t="s">
        <v>190</v>
      </c>
      <c r="O146" s="21">
        <v>2</v>
      </c>
      <c r="P146" s="7">
        <f t="shared" si="29"/>
        <v>4</v>
      </c>
      <c r="Q146" s="7">
        <f t="shared" si="30"/>
        <v>6.8</v>
      </c>
      <c r="R146" s="7">
        <f t="shared" si="31"/>
        <v>-2.8</v>
      </c>
      <c r="S146" s="7">
        <f t="shared" si="32"/>
        <v>12</v>
      </c>
      <c r="T146" s="7">
        <f t="shared" si="33"/>
        <v>0</v>
      </c>
      <c r="U146" s="7">
        <f t="shared" si="34"/>
        <v>0</v>
      </c>
    </row>
    <row r="147" spans="1:21">
      <c r="A147" s="27" t="s">
        <v>367</v>
      </c>
      <c r="B147" s="7">
        <v>8.6</v>
      </c>
      <c r="C147" s="7">
        <v>6.8835000000000006</v>
      </c>
      <c r="D147" s="39">
        <v>0</v>
      </c>
      <c r="E147" s="39">
        <v>3</v>
      </c>
      <c r="F147" s="39">
        <v>2</v>
      </c>
      <c r="G147" s="7">
        <v>6.4</v>
      </c>
      <c r="H147" s="7">
        <v>6.5575000000000001</v>
      </c>
      <c r="I147" s="7">
        <f t="shared" si="28"/>
        <v>-0.15749999999999975</v>
      </c>
      <c r="J147" s="39">
        <v>0</v>
      </c>
      <c r="K147" s="39">
        <v>4</v>
      </c>
      <c r="L147" s="39">
        <v>9</v>
      </c>
      <c r="M147" s="27" t="s">
        <v>367</v>
      </c>
      <c r="N147" s="21" t="s">
        <v>192</v>
      </c>
      <c r="O147" s="21">
        <v>2</v>
      </c>
      <c r="P147" s="7">
        <f t="shared" si="29"/>
        <v>7.5</v>
      </c>
      <c r="Q147" s="7">
        <f t="shared" si="30"/>
        <v>6.7</v>
      </c>
      <c r="R147" s="7">
        <f t="shared" si="31"/>
        <v>0.79999999999999982</v>
      </c>
      <c r="S147" s="7">
        <f t="shared" si="32"/>
        <v>0</v>
      </c>
      <c r="T147" s="7">
        <f t="shared" si="33"/>
        <v>3.5</v>
      </c>
      <c r="U147" s="7">
        <f t="shared" si="34"/>
        <v>5.5</v>
      </c>
    </row>
    <row r="148" spans="1:21">
      <c r="A148" s="27" t="s">
        <v>415</v>
      </c>
      <c r="B148" s="7">
        <v>8.1</v>
      </c>
      <c r="C148" s="7">
        <v>6.9424999999999999</v>
      </c>
      <c r="D148" s="39">
        <v>0</v>
      </c>
      <c r="E148" s="39">
        <v>4</v>
      </c>
      <c r="F148" s="39">
        <v>31</v>
      </c>
      <c r="G148" s="7">
        <v>3.5</v>
      </c>
      <c r="H148" s="7">
        <v>6.5225000000000009</v>
      </c>
      <c r="I148" s="7">
        <f t="shared" si="28"/>
        <v>-3.0225000000000009</v>
      </c>
      <c r="J148" s="39">
        <v>0</v>
      </c>
      <c r="K148" s="39">
        <v>4</v>
      </c>
      <c r="L148" s="39">
        <v>7</v>
      </c>
      <c r="M148" s="27" t="s">
        <v>415</v>
      </c>
      <c r="N148" s="21" t="s">
        <v>192</v>
      </c>
      <c r="O148" s="21">
        <v>2</v>
      </c>
      <c r="P148" s="7">
        <f t="shared" si="29"/>
        <v>5.8</v>
      </c>
      <c r="Q148" s="7">
        <f t="shared" si="30"/>
        <v>6.7</v>
      </c>
      <c r="R148" s="7">
        <f t="shared" si="31"/>
        <v>-0.90000000000000036</v>
      </c>
      <c r="S148" s="7">
        <f t="shared" si="32"/>
        <v>0</v>
      </c>
      <c r="T148" s="7">
        <f t="shared" si="33"/>
        <v>4</v>
      </c>
      <c r="U148" s="7">
        <f t="shared" si="34"/>
        <v>19</v>
      </c>
    </row>
    <row r="149" spans="1:21">
      <c r="A149" s="27" t="s">
        <v>116</v>
      </c>
      <c r="B149" s="7">
        <v>6.3</v>
      </c>
      <c r="C149" s="7">
        <v>7.5750000000000002</v>
      </c>
      <c r="D149" s="39">
        <v>2</v>
      </c>
      <c r="E149" s="39">
        <v>4</v>
      </c>
      <c r="F149" s="39">
        <v>10</v>
      </c>
      <c r="G149" s="7">
        <v>5.9</v>
      </c>
      <c r="H149" s="7">
        <v>5.8072999999999997</v>
      </c>
      <c r="I149" s="7">
        <f t="shared" si="28"/>
        <v>9.2700000000000671E-2</v>
      </c>
      <c r="J149" s="39">
        <v>1</v>
      </c>
      <c r="K149" s="39">
        <v>3</v>
      </c>
      <c r="L149" s="39">
        <v>9</v>
      </c>
      <c r="M149" s="27" t="s">
        <v>116</v>
      </c>
      <c r="N149" s="21" t="s">
        <v>190</v>
      </c>
      <c r="O149" s="21">
        <v>2</v>
      </c>
      <c r="P149" s="7">
        <f t="shared" si="29"/>
        <v>6.1</v>
      </c>
      <c r="Q149" s="7">
        <f t="shared" si="30"/>
        <v>6.7</v>
      </c>
      <c r="R149" s="7">
        <f t="shared" si="31"/>
        <v>-0.60000000000000053</v>
      </c>
      <c r="S149" s="7">
        <f t="shared" si="32"/>
        <v>1.5</v>
      </c>
      <c r="T149" s="7">
        <f t="shared" si="33"/>
        <v>3.5</v>
      </c>
      <c r="U149" s="7">
        <f t="shared" si="34"/>
        <v>9.5</v>
      </c>
    </row>
    <row r="150" spans="1:21">
      <c r="A150" s="27" t="s">
        <v>60</v>
      </c>
      <c r="B150" s="7">
        <v>9.1999999999999993</v>
      </c>
      <c r="C150" s="7">
        <v>11.7425</v>
      </c>
      <c r="D150" s="39">
        <v>0</v>
      </c>
      <c r="E150" s="39">
        <v>7</v>
      </c>
      <c r="F150" s="39">
        <v>31</v>
      </c>
      <c r="G150" s="7">
        <v>1</v>
      </c>
      <c r="H150" s="7">
        <v>1.6</v>
      </c>
      <c r="I150" s="7">
        <f t="shared" si="28"/>
        <v>-0.60000000000000009</v>
      </c>
      <c r="J150" s="39">
        <v>0</v>
      </c>
      <c r="K150" s="39">
        <v>1</v>
      </c>
      <c r="L150" s="39">
        <v>0</v>
      </c>
      <c r="M150" s="27" t="s">
        <v>60</v>
      </c>
      <c r="N150" s="21" t="s">
        <v>192</v>
      </c>
      <c r="O150" s="21">
        <v>2</v>
      </c>
      <c r="P150" s="7">
        <f t="shared" si="29"/>
        <v>5.0999999999999996</v>
      </c>
      <c r="Q150" s="7">
        <f t="shared" si="30"/>
        <v>6.7</v>
      </c>
      <c r="R150" s="7">
        <f t="shared" si="31"/>
        <v>-1.6000000000000005</v>
      </c>
      <c r="S150" s="7">
        <f t="shared" si="32"/>
        <v>0</v>
      </c>
      <c r="T150" s="7">
        <f t="shared" si="33"/>
        <v>4</v>
      </c>
      <c r="U150" s="7">
        <f t="shared" si="34"/>
        <v>15.5</v>
      </c>
    </row>
    <row r="151" spans="1:21">
      <c r="A151" s="27" t="s">
        <v>159</v>
      </c>
      <c r="B151" s="7">
        <v>5.2</v>
      </c>
      <c r="C151" s="7">
        <v>10.020000000000001</v>
      </c>
      <c r="D151" s="39">
        <v>0</v>
      </c>
      <c r="E151" s="39">
        <v>6</v>
      </c>
      <c r="F151" s="39">
        <v>24</v>
      </c>
      <c r="G151" s="7">
        <v>3</v>
      </c>
      <c r="H151" s="7">
        <v>3.3050000000000002</v>
      </c>
      <c r="I151" s="7">
        <f t="shared" si="28"/>
        <v>-0.30500000000000016</v>
      </c>
      <c r="J151" s="39">
        <v>0</v>
      </c>
      <c r="K151" s="39">
        <v>2</v>
      </c>
      <c r="L151" s="39">
        <v>6</v>
      </c>
      <c r="M151" s="27" t="s">
        <v>159</v>
      </c>
      <c r="N151" s="21" t="s">
        <v>192</v>
      </c>
      <c r="O151" s="21">
        <v>2</v>
      </c>
      <c r="P151" s="7">
        <f t="shared" si="29"/>
        <v>4.0999999999999996</v>
      </c>
      <c r="Q151" s="7">
        <f t="shared" si="30"/>
        <v>6.7</v>
      </c>
      <c r="R151" s="7">
        <f t="shared" si="31"/>
        <v>-2.6000000000000005</v>
      </c>
      <c r="S151" s="7">
        <f t="shared" si="32"/>
        <v>0</v>
      </c>
      <c r="T151" s="7">
        <f t="shared" si="33"/>
        <v>4</v>
      </c>
      <c r="U151" s="7">
        <f t="shared" si="34"/>
        <v>15</v>
      </c>
    </row>
    <row r="152" spans="1:21">
      <c r="A152" s="27" t="s">
        <v>169</v>
      </c>
      <c r="B152" s="7">
        <v>11.8</v>
      </c>
      <c r="C152" s="7">
        <v>11.602499999999999</v>
      </c>
      <c r="D152" s="39">
        <v>0</v>
      </c>
      <c r="E152" s="39">
        <v>6</v>
      </c>
      <c r="F152" s="39">
        <v>28</v>
      </c>
      <c r="G152" s="7">
        <v>1.8</v>
      </c>
      <c r="H152" s="7">
        <v>1.6875</v>
      </c>
      <c r="I152" s="7">
        <f t="shared" si="28"/>
        <v>0.11250000000000004</v>
      </c>
      <c r="J152" s="39">
        <v>0</v>
      </c>
      <c r="K152" s="39">
        <v>1</v>
      </c>
      <c r="L152" s="39">
        <v>5</v>
      </c>
      <c r="M152" s="27" t="s">
        <v>169</v>
      </c>
      <c r="N152" s="21" t="s">
        <v>192</v>
      </c>
      <c r="O152" s="21">
        <v>2</v>
      </c>
      <c r="P152" s="7">
        <f t="shared" si="29"/>
        <v>6.8</v>
      </c>
      <c r="Q152" s="7">
        <f t="shared" si="30"/>
        <v>6.6</v>
      </c>
      <c r="R152" s="7">
        <f t="shared" si="31"/>
        <v>0.20000000000000018</v>
      </c>
      <c r="S152" s="7">
        <f t="shared" si="32"/>
        <v>0</v>
      </c>
      <c r="T152" s="7">
        <f t="shared" si="33"/>
        <v>3.5</v>
      </c>
      <c r="U152" s="7">
        <f t="shared" si="34"/>
        <v>16.5</v>
      </c>
    </row>
    <row r="153" spans="1:21">
      <c r="A153" s="27" t="s">
        <v>88</v>
      </c>
      <c r="B153" s="7">
        <v>10.5</v>
      </c>
      <c r="C153" s="7">
        <v>9.8450000000000006</v>
      </c>
      <c r="D153" s="39">
        <v>0</v>
      </c>
      <c r="E153" s="39">
        <v>6</v>
      </c>
      <c r="F153" s="39">
        <v>14</v>
      </c>
      <c r="G153" s="7">
        <v>3.8</v>
      </c>
      <c r="H153" s="7">
        <v>3.3624500000000004</v>
      </c>
      <c r="I153" s="7">
        <f t="shared" si="28"/>
        <v>0.43754999999999944</v>
      </c>
      <c r="J153" s="39">
        <v>0</v>
      </c>
      <c r="K153" s="39">
        <v>2</v>
      </c>
      <c r="L153" s="39">
        <v>9</v>
      </c>
      <c r="M153" s="27" t="s">
        <v>88</v>
      </c>
      <c r="N153" s="21" t="s">
        <v>192</v>
      </c>
      <c r="O153" s="21">
        <v>2</v>
      </c>
      <c r="P153" s="7">
        <f t="shared" si="29"/>
        <v>7.2</v>
      </c>
      <c r="Q153" s="7">
        <f t="shared" si="30"/>
        <v>6.6</v>
      </c>
      <c r="R153" s="7">
        <f t="shared" si="31"/>
        <v>0.60000000000000053</v>
      </c>
      <c r="S153" s="7">
        <f t="shared" si="32"/>
        <v>0</v>
      </c>
      <c r="T153" s="7">
        <f t="shared" si="33"/>
        <v>4</v>
      </c>
      <c r="U153" s="7">
        <f t="shared" si="34"/>
        <v>11.5</v>
      </c>
    </row>
    <row r="154" spans="1:21">
      <c r="A154" s="27" t="s">
        <v>108</v>
      </c>
      <c r="B154" s="7">
        <v>7.9</v>
      </c>
      <c r="C154" s="7">
        <v>9.1076999999999995</v>
      </c>
      <c r="D154" s="39">
        <v>0</v>
      </c>
      <c r="E154" s="39">
        <v>5</v>
      </c>
      <c r="F154" s="39">
        <v>22</v>
      </c>
      <c r="G154" s="7">
        <v>4.2</v>
      </c>
      <c r="H154" s="7">
        <v>4.1898</v>
      </c>
      <c r="I154" s="7">
        <f t="shared" si="28"/>
        <v>1.0200000000000209E-2</v>
      </c>
      <c r="J154" s="39">
        <v>1</v>
      </c>
      <c r="K154" s="39">
        <v>2</v>
      </c>
      <c r="L154" s="39">
        <v>8</v>
      </c>
      <c r="M154" s="27" t="s">
        <v>108</v>
      </c>
      <c r="N154" s="21" t="s">
        <v>191</v>
      </c>
      <c r="O154" s="21">
        <v>2</v>
      </c>
      <c r="P154" s="7">
        <f t="shared" si="29"/>
        <v>6.1</v>
      </c>
      <c r="Q154" s="7">
        <f t="shared" si="30"/>
        <v>6.6</v>
      </c>
      <c r="R154" s="7">
        <f t="shared" si="31"/>
        <v>-0.5</v>
      </c>
      <c r="S154" s="7">
        <f t="shared" si="32"/>
        <v>0.5</v>
      </c>
      <c r="T154" s="7">
        <f t="shared" si="33"/>
        <v>3.5</v>
      </c>
      <c r="U154" s="7">
        <f t="shared" si="34"/>
        <v>15</v>
      </c>
    </row>
    <row r="155" spans="1:21">
      <c r="A155" s="27" t="s">
        <v>447</v>
      </c>
      <c r="B155" s="7">
        <v>11.6</v>
      </c>
      <c r="C155" s="7">
        <v>10.705</v>
      </c>
      <c r="D155" s="39">
        <v>1</v>
      </c>
      <c r="E155" s="39">
        <v>5</v>
      </c>
      <c r="F155" s="39">
        <v>126</v>
      </c>
      <c r="G155" s="7">
        <v>0</v>
      </c>
      <c r="H155" s="7">
        <v>2.38</v>
      </c>
      <c r="I155" s="7">
        <f t="shared" si="28"/>
        <v>-2.38</v>
      </c>
      <c r="J155" s="39">
        <v>1</v>
      </c>
      <c r="K155" s="39">
        <v>1</v>
      </c>
      <c r="L155" s="39">
        <v>16</v>
      </c>
      <c r="M155" s="27" t="s">
        <v>447</v>
      </c>
      <c r="N155" s="21" t="s">
        <v>191</v>
      </c>
      <c r="O155" s="21">
        <v>2</v>
      </c>
      <c r="P155" s="7">
        <f t="shared" si="29"/>
        <v>5.8</v>
      </c>
      <c r="Q155" s="7">
        <f t="shared" si="30"/>
        <v>6.5</v>
      </c>
      <c r="R155" s="7">
        <f t="shared" si="31"/>
        <v>-0.70000000000000018</v>
      </c>
      <c r="S155" s="7">
        <f t="shared" si="32"/>
        <v>1</v>
      </c>
      <c r="T155" s="7">
        <f t="shared" si="33"/>
        <v>3</v>
      </c>
      <c r="U155" s="7">
        <f t="shared" si="34"/>
        <v>71</v>
      </c>
    </row>
    <row r="156" spans="1:21">
      <c r="A156" s="27" t="s">
        <v>516</v>
      </c>
      <c r="B156" s="7">
        <v>8.3000000000000007</v>
      </c>
      <c r="C156" s="7">
        <v>7.7051500000000006</v>
      </c>
      <c r="D156" s="39">
        <v>1</v>
      </c>
      <c r="E156" s="39">
        <v>4</v>
      </c>
      <c r="F156" s="39">
        <v>28</v>
      </c>
      <c r="G156" s="7">
        <v>2</v>
      </c>
      <c r="H156" s="7">
        <v>5.3250000000000002</v>
      </c>
      <c r="I156" s="7">
        <f t="shared" si="28"/>
        <v>-3.3250000000000002</v>
      </c>
      <c r="J156" s="39">
        <v>0</v>
      </c>
      <c r="K156" s="39">
        <v>3</v>
      </c>
      <c r="L156" s="39">
        <v>30</v>
      </c>
      <c r="M156" s="27" t="s">
        <v>516</v>
      </c>
      <c r="N156" s="21" t="s">
        <v>191</v>
      </c>
      <c r="O156" s="21">
        <v>2</v>
      </c>
      <c r="P156" s="7">
        <f t="shared" si="29"/>
        <v>5.2</v>
      </c>
      <c r="Q156" s="7">
        <f t="shared" si="30"/>
        <v>6.5</v>
      </c>
      <c r="R156" s="7">
        <f t="shared" si="31"/>
        <v>-1.2999999999999998</v>
      </c>
      <c r="S156" s="7">
        <f t="shared" si="32"/>
        <v>0.5</v>
      </c>
      <c r="T156" s="7">
        <f t="shared" si="33"/>
        <v>3.5</v>
      </c>
      <c r="U156" s="7">
        <f t="shared" si="34"/>
        <v>29</v>
      </c>
    </row>
    <row r="157" spans="1:21">
      <c r="A157" s="27" t="s">
        <v>508</v>
      </c>
      <c r="B157" s="7">
        <v>2.8</v>
      </c>
      <c r="C157" s="7">
        <v>9.3968999999999987</v>
      </c>
      <c r="D157" s="39">
        <v>0</v>
      </c>
      <c r="E157" s="39">
        <v>5</v>
      </c>
      <c r="F157" s="39">
        <v>34</v>
      </c>
      <c r="G157" s="7">
        <v>4.5</v>
      </c>
      <c r="H157" s="7">
        <v>3.6025</v>
      </c>
      <c r="I157" s="7">
        <f t="shared" si="28"/>
        <v>0.89749999999999996</v>
      </c>
      <c r="J157" s="39">
        <v>0</v>
      </c>
      <c r="K157" s="39">
        <v>2</v>
      </c>
      <c r="L157" s="39">
        <v>23</v>
      </c>
      <c r="M157" s="27" t="s">
        <v>508</v>
      </c>
      <c r="N157" s="21" t="s">
        <v>192</v>
      </c>
      <c r="O157" s="21">
        <v>2</v>
      </c>
      <c r="P157" s="7">
        <f t="shared" si="29"/>
        <v>3.7</v>
      </c>
      <c r="Q157" s="7">
        <f t="shared" si="30"/>
        <v>6.5</v>
      </c>
      <c r="R157" s="7">
        <f t="shared" si="31"/>
        <v>-2.8</v>
      </c>
      <c r="S157" s="7">
        <f t="shared" si="32"/>
        <v>0</v>
      </c>
      <c r="T157" s="7">
        <f t="shared" si="33"/>
        <v>3.5</v>
      </c>
      <c r="U157" s="7">
        <f t="shared" si="34"/>
        <v>28.5</v>
      </c>
    </row>
    <row r="158" spans="1:21">
      <c r="A158" s="27" t="s">
        <v>528</v>
      </c>
      <c r="B158" s="7">
        <v>8.5</v>
      </c>
      <c r="C158" s="7">
        <v>8.6</v>
      </c>
      <c r="D158" s="39">
        <v>8</v>
      </c>
      <c r="E158" s="39">
        <v>1</v>
      </c>
      <c r="F158" s="39">
        <v>-3</v>
      </c>
      <c r="G158" s="7">
        <v>9.4</v>
      </c>
      <c r="H158" s="7">
        <v>4.2081999999999997</v>
      </c>
      <c r="I158" s="7">
        <f t="shared" si="28"/>
        <v>5.1918000000000006</v>
      </c>
      <c r="J158" s="39">
        <v>5</v>
      </c>
      <c r="K158" s="39">
        <v>1</v>
      </c>
      <c r="L158" s="39">
        <v>-4</v>
      </c>
      <c r="M158" s="27" t="s">
        <v>528</v>
      </c>
      <c r="N158" s="21" t="s">
        <v>190</v>
      </c>
      <c r="O158" s="21">
        <v>2</v>
      </c>
      <c r="P158" s="7">
        <f t="shared" si="29"/>
        <v>9</v>
      </c>
      <c r="Q158" s="7">
        <f t="shared" si="30"/>
        <v>6.4</v>
      </c>
      <c r="R158" s="7">
        <f t="shared" si="31"/>
        <v>2.5999999999999996</v>
      </c>
      <c r="S158" s="7">
        <f t="shared" si="32"/>
        <v>6.5</v>
      </c>
      <c r="T158" s="7">
        <f t="shared" si="33"/>
        <v>1</v>
      </c>
      <c r="U158" s="7">
        <f t="shared" si="34"/>
        <v>-3.5</v>
      </c>
    </row>
    <row r="159" spans="1:21">
      <c r="A159" s="27" t="s">
        <v>71</v>
      </c>
      <c r="B159" s="7">
        <v>14.2</v>
      </c>
      <c r="C159" s="7">
        <v>9.2269500000000004</v>
      </c>
      <c r="D159" s="39">
        <v>0</v>
      </c>
      <c r="E159" s="39">
        <v>5</v>
      </c>
      <c r="F159" s="39">
        <v>34</v>
      </c>
      <c r="G159" s="7">
        <v>4.4000000000000004</v>
      </c>
      <c r="H159" s="7">
        <v>3.4419500000000003</v>
      </c>
      <c r="I159" s="7">
        <f t="shared" si="28"/>
        <v>0.95805000000000007</v>
      </c>
      <c r="J159" s="39">
        <v>0</v>
      </c>
      <c r="K159" s="39">
        <v>2</v>
      </c>
      <c r="L159" s="39">
        <v>6</v>
      </c>
      <c r="M159" s="27" t="s">
        <v>71</v>
      </c>
      <c r="N159" s="21" t="s">
        <v>192</v>
      </c>
      <c r="O159" s="21">
        <v>2</v>
      </c>
      <c r="P159" s="7">
        <f t="shared" si="29"/>
        <v>9.3000000000000007</v>
      </c>
      <c r="Q159" s="7">
        <f t="shared" si="30"/>
        <v>6.3</v>
      </c>
      <c r="R159" s="7">
        <f t="shared" si="31"/>
        <v>3.0000000000000009</v>
      </c>
      <c r="S159" s="7">
        <f t="shared" si="32"/>
        <v>0</v>
      </c>
      <c r="T159" s="7">
        <f t="shared" si="33"/>
        <v>3.5</v>
      </c>
      <c r="U159" s="7">
        <f t="shared" si="34"/>
        <v>20</v>
      </c>
    </row>
    <row r="160" spans="1:21">
      <c r="A160" s="27" t="s">
        <v>485</v>
      </c>
      <c r="B160" s="7">
        <v>6.1</v>
      </c>
      <c r="C160" s="7">
        <v>5.2200000000000006</v>
      </c>
      <c r="D160" s="39">
        <v>0</v>
      </c>
      <c r="E160" s="39">
        <v>3</v>
      </c>
      <c r="F160" s="39">
        <v>24</v>
      </c>
      <c r="G160" s="7">
        <v>6.2</v>
      </c>
      <c r="H160" s="7">
        <v>7.4263500000000002</v>
      </c>
      <c r="I160" s="7">
        <f t="shared" si="28"/>
        <v>-1.2263500000000001</v>
      </c>
      <c r="J160" s="39">
        <v>0</v>
      </c>
      <c r="K160" s="39">
        <v>4</v>
      </c>
      <c r="L160" s="39">
        <v>38</v>
      </c>
      <c r="M160" s="27" t="s">
        <v>485</v>
      </c>
      <c r="N160" s="21" t="s">
        <v>192</v>
      </c>
      <c r="O160" s="21">
        <v>2</v>
      </c>
      <c r="P160" s="7">
        <f t="shared" si="29"/>
        <v>6.2</v>
      </c>
      <c r="Q160" s="7">
        <f t="shared" si="30"/>
        <v>6.3</v>
      </c>
      <c r="R160" s="7">
        <f t="shared" si="31"/>
        <v>-9.9999999999999645E-2</v>
      </c>
      <c r="S160" s="7">
        <f t="shared" si="32"/>
        <v>0</v>
      </c>
      <c r="T160" s="7">
        <f t="shared" si="33"/>
        <v>3.5</v>
      </c>
      <c r="U160" s="7">
        <f t="shared" si="34"/>
        <v>31</v>
      </c>
    </row>
    <row r="161" spans="1:21">
      <c r="A161" s="27" t="s">
        <v>457</v>
      </c>
      <c r="B161" s="7">
        <v>7.8</v>
      </c>
      <c r="C161" s="7">
        <v>7.665</v>
      </c>
      <c r="D161" s="39">
        <v>9</v>
      </c>
      <c r="E161" s="39">
        <v>2</v>
      </c>
      <c r="F161" s="39">
        <v>-2</v>
      </c>
      <c r="G161" s="7">
        <v>0.7</v>
      </c>
      <c r="H161" s="7">
        <v>4.84</v>
      </c>
      <c r="I161" s="7">
        <f t="shared" si="28"/>
        <v>-4.1399999999999997</v>
      </c>
      <c r="J161" s="39">
        <v>3</v>
      </c>
      <c r="K161" s="39">
        <v>2</v>
      </c>
      <c r="L161" s="39">
        <v>8</v>
      </c>
      <c r="M161" s="27" t="s">
        <v>457</v>
      </c>
      <c r="N161" s="21" t="s">
        <v>190</v>
      </c>
      <c r="O161" s="21">
        <v>2</v>
      </c>
      <c r="P161" s="7">
        <f t="shared" si="29"/>
        <v>4.3</v>
      </c>
      <c r="Q161" s="7">
        <f t="shared" si="30"/>
        <v>6.3</v>
      </c>
      <c r="R161" s="7">
        <f t="shared" si="31"/>
        <v>-2</v>
      </c>
      <c r="S161" s="7">
        <f t="shared" si="32"/>
        <v>6</v>
      </c>
      <c r="T161" s="7">
        <f t="shared" si="33"/>
        <v>2</v>
      </c>
      <c r="U161" s="7">
        <f t="shared" si="34"/>
        <v>3</v>
      </c>
    </row>
    <row r="162" spans="1:21">
      <c r="A162" s="27" t="s">
        <v>78</v>
      </c>
      <c r="B162" s="7">
        <v>8.1</v>
      </c>
      <c r="C162" s="7">
        <v>6.8025000000000002</v>
      </c>
      <c r="D162" s="39">
        <v>0</v>
      </c>
      <c r="E162" s="39">
        <v>4</v>
      </c>
      <c r="F162" s="39">
        <v>23</v>
      </c>
      <c r="G162" s="7">
        <v>9.6999999999999993</v>
      </c>
      <c r="H162" s="7">
        <v>5.6610999999999994</v>
      </c>
      <c r="I162" s="7">
        <f t="shared" si="28"/>
        <v>4.0388999999999999</v>
      </c>
      <c r="J162" s="39">
        <v>0</v>
      </c>
      <c r="K162" s="39">
        <v>3</v>
      </c>
      <c r="L162" s="39">
        <v>13</v>
      </c>
      <c r="M162" s="27" t="s">
        <v>78</v>
      </c>
      <c r="N162" s="21" t="s">
        <v>192</v>
      </c>
      <c r="O162" s="21">
        <v>2</v>
      </c>
      <c r="P162" s="7">
        <f t="shared" si="29"/>
        <v>8.9</v>
      </c>
      <c r="Q162" s="7">
        <f t="shared" si="30"/>
        <v>6.2</v>
      </c>
      <c r="R162" s="7">
        <f t="shared" si="31"/>
        <v>2.7</v>
      </c>
      <c r="S162" s="7">
        <f t="shared" si="32"/>
        <v>0</v>
      </c>
      <c r="T162" s="7">
        <f t="shared" si="33"/>
        <v>3.5</v>
      </c>
      <c r="U162" s="7">
        <f t="shared" si="34"/>
        <v>18</v>
      </c>
    </row>
    <row r="163" spans="1:21">
      <c r="A163" s="27" t="s">
        <v>543</v>
      </c>
      <c r="B163" s="7">
        <v>10.3</v>
      </c>
      <c r="C163" s="7">
        <v>6.8375000000000004</v>
      </c>
      <c r="D163" s="39">
        <v>0</v>
      </c>
      <c r="E163" s="39">
        <v>3</v>
      </c>
      <c r="F163" s="39">
        <v>28</v>
      </c>
      <c r="G163" s="7">
        <v>1.9</v>
      </c>
      <c r="H163" s="7">
        <v>5.43</v>
      </c>
      <c r="I163" s="7">
        <f t="shared" si="28"/>
        <v>-3.53</v>
      </c>
      <c r="J163" s="39">
        <v>0</v>
      </c>
      <c r="K163" s="39">
        <v>3</v>
      </c>
      <c r="L163" s="39">
        <v>36</v>
      </c>
      <c r="M163" s="27" t="s">
        <v>543</v>
      </c>
      <c r="N163" s="21" t="s">
        <v>191</v>
      </c>
      <c r="O163" s="21">
        <v>2</v>
      </c>
      <c r="P163" s="7">
        <f t="shared" si="29"/>
        <v>6.1</v>
      </c>
      <c r="Q163" s="7">
        <f t="shared" si="30"/>
        <v>6.1</v>
      </c>
      <c r="R163" s="7">
        <f t="shared" si="31"/>
        <v>0</v>
      </c>
      <c r="S163" s="7">
        <f t="shared" si="32"/>
        <v>0</v>
      </c>
      <c r="T163" s="7">
        <f t="shared" si="33"/>
        <v>3</v>
      </c>
      <c r="U163" s="7">
        <f t="shared" si="34"/>
        <v>32</v>
      </c>
    </row>
    <row r="164" spans="1:21">
      <c r="A164" s="27" t="s">
        <v>464</v>
      </c>
      <c r="B164" s="7">
        <v>2.6</v>
      </c>
      <c r="C164" s="7">
        <v>5.0625</v>
      </c>
      <c r="D164" s="39">
        <v>0</v>
      </c>
      <c r="E164" s="39">
        <v>3</v>
      </c>
      <c r="F164" s="39">
        <v>15</v>
      </c>
      <c r="G164" s="7">
        <v>8.5</v>
      </c>
      <c r="H164" s="7">
        <v>7.1697000000000006</v>
      </c>
      <c r="I164" s="7">
        <f t="shared" si="28"/>
        <v>1.3302999999999994</v>
      </c>
      <c r="J164" s="39">
        <v>0</v>
      </c>
      <c r="K164" s="39">
        <v>4</v>
      </c>
      <c r="L164" s="39">
        <v>47</v>
      </c>
      <c r="M164" s="27" t="s">
        <v>464</v>
      </c>
      <c r="N164" s="21" t="s">
        <v>192</v>
      </c>
      <c r="O164" s="21">
        <v>2</v>
      </c>
      <c r="P164" s="7">
        <f t="shared" si="29"/>
        <v>5.6</v>
      </c>
      <c r="Q164" s="7">
        <f t="shared" si="30"/>
        <v>6.1</v>
      </c>
      <c r="R164" s="7">
        <f t="shared" si="31"/>
        <v>-0.5</v>
      </c>
      <c r="S164" s="7">
        <f t="shared" si="32"/>
        <v>0</v>
      </c>
      <c r="T164" s="7">
        <f t="shared" si="33"/>
        <v>3.5</v>
      </c>
      <c r="U164" s="7">
        <f t="shared" si="34"/>
        <v>31</v>
      </c>
    </row>
    <row r="165" spans="1:21">
      <c r="A165" s="27" t="s">
        <v>163</v>
      </c>
      <c r="B165" s="7">
        <v>2.8</v>
      </c>
      <c r="C165" s="7">
        <v>6.7963500000000003</v>
      </c>
      <c r="D165" s="39">
        <v>0</v>
      </c>
      <c r="E165" s="39">
        <v>4</v>
      </c>
      <c r="F165" s="39">
        <v>2</v>
      </c>
      <c r="G165" s="7">
        <v>14.2</v>
      </c>
      <c r="H165" s="7">
        <v>5.1186000000000007</v>
      </c>
      <c r="I165" s="7">
        <f t="shared" ref="I165:I196" si="35">G165-H165</f>
        <v>9.0813999999999986</v>
      </c>
      <c r="J165" s="39">
        <v>0</v>
      </c>
      <c r="K165" s="39">
        <v>3</v>
      </c>
      <c r="L165" s="39">
        <v>15</v>
      </c>
      <c r="M165" s="27" t="s">
        <v>163</v>
      </c>
      <c r="N165" s="21" t="s">
        <v>192</v>
      </c>
      <c r="O165" s="21">
        <v>2</v>
      </c>
      <c r="P165" s="7">
        <f t="shared" ref="P165:P191" si="36">ROUND((B165+G165)/$O165,1)</f>
        <v>8.5</v>
      </c>
      <c r="Q165" s="7">
        <f t="shared" ref="Q165:Q191" si="37">ROUND((C165+H165)/$O165,1)</f>
        <v>6</v>
      </c>
      <c r="R165" s="7">
        <f t="shared" ref="R165:R196" si="38">P165-Q165</f>
        <v>2.5</v>
      </c>
      <c r="S165" s="7">
        <f t="shared" ref="S165:S191" si="39">ROUND((D165+J165)/$O165,1)</f>
        <v>0</v>
      </c>
      <c r="T165" s="7">
        <f t="shared" ref="T165:T191" si="40">ROUND((E165+K165)/$O165,1)</f>
        <v>3.5</v>
      </c>
      <c r="U165" s="7">
        <f t="shared" ref="U165:U191" si="41">ROUND((F165+L165)/$O165,1)</f>
        <v>8.5</v>
      </c>
    </row>
    <row r="166" spans="1:21">
      <c r="A166" s="27" t="s">
        <v>181</v>
      </c>
      <c r="B166" s="7">
        <v>16</v>
      </c>
      <c r="C166" s="7">
        <v>6.3224999999999998</v>
      </c>
      <c r="D166" s="39">
        <v>0</v>
      </c>
      <c r="E166" s="39">
        <v>3</v>
      </c>
      <c r="F166" s="39">
        <v>87</v>
      </c>
      <c r="G166" s="7">
        <v>2.4</v>
      </c>
      <c r="H166" s="7">
        <v>5.3949999999999996</v>
      </c>
      <c r="I166" s="7">
        <f t="shared" si="35"/>
        <v>-2.9949999999999997</v>
      </c>
      <c r="J166" s="39">
        <v>0</v>
      </c>
      <c r="K166" s="39">
        <v>3</v>
      </c>
      <c r="L166" s="39">
        <v>34</v>
      </c>
      <c r="M166" s="27" t="s">
        <v>181</v>
      </c>
      <c r="N166" s="21" t="s">
        <v>191</v>
      </c>
      <c r="O166" s="21">
        <v>2</v>
      </c>
      <c r="P166" s="7">
        <f t="shared" si="36"/>
        <v>9.1999999999999993</v>
      </c>
      <c r="Q166" s="7">
        <f t="shared" si="37"/>
        <v>5.9</v>
      </c>
      <c r="R166" s="7">
        <f t="shared" si="38"/>
        <v>3.2999999999999989</v>
      </c>
      <c r="S166" s="7">
        <f t="shared" si="39"/>
        <v>0</v>
      </c>
      <c r="T166" s="7">
        <f t="shared" si="40"/>
        <v>3</v>
      </c>
      <c r="U166" s="7">
        <f t="shared" si="41"/>
        <v>60.5</v>
      </c>
    </row>
    <row r="167" spans="1:21">
      <c r="A167" s="27" t="s">
        <v>540</v>
      </c>
      <c r="B167" s="7">
        <v>5.6</v>
      </c>
      <c r="C167" s="7">
        <v>8.2800000000000011</v>
      </c>
      <c r="D167" s="39">
        <v>0</v>
      </c>
      <c r="E167" s="39">
        <v>5</v>
      </c>
      <c r="F167" s="39">
        <v>16</v>
      </c>
      <c r="G167" s="7">
        <v>1.8</v>
      </c>
      <c r="H167" s="7">
        <v>3.4625000000000004</v>
      </c>
      <c r="I167" s="7">
        <f t="shared" si="35"/>
        <v>-1.6625000000000003</v>
      </c>
      <c r="J167" s="39">
        <v>0</v>
      </c>
      <c r="K167" s="39">
        <v>2</v>
      </c>
      <c r="L167" s="39">
        <v>15</v>
      </c>
      <c r="M167" s="27" t="s">
        <v>540</v>
      </c>
      <c r="N167" s="21" t="s">
        <v>192</v>
      </c>
      <c r="O167" s="21">
        <v>2</v>
      </c>
      <c r="P167" s="7">
        <f t="shared" si="36"/>
        <v>3.7</v>
      </c>
      <c r="Q167" s="7">
        <f t="shared" si="37"/>
        <v>5.9</v>
      </c>
      <c r="R167" s="7">
        <f t="shared" si="38"/>
        <v>-2.2000000000000002</v>
      </c>
      <c r="S167" s="7">
        <f t="shared" si="39"/>
        <v>0</v>
      </c>
      <c r="T167" s="7">
        <f t="shared" si="40"/>
        <v>3.5</v>
      </c>
      <c r="U167" s="7">
        <f t="shared" si="41"/>
        <v>15.5</v>
      </c>
    </row>
    <row r="168" spans="1:21">
      <c r="A168" s="27" t="s">
        <v>510</v>
      </c>
      <c r="B168" s="7">
        <v>8.8000000000000007</v>
      </c>
      <c r="C168" s="7">
        <v>5.6</v>
      </c>
      <c r="D168" s="39">
        <v>10</v>
      </c>
      <c r="E168" s="39">
        <v>0</v>
      </c>
      <c r="F168" s="39">
        <v>0</v>
      </c>
      <c r="G168" s="7">
        <v>9.6</v>
      </c>
      <c r="H168" s="7">
        <v>5.9</v>
      </c>
      <c r="I168" s="7">
        <f t="shared" si="35"/>
        <v>3.6999999999999993</v>
      </c>
      <c r="J168" s="39">
        <v>10</v>
      </c>
      <c r="K168" s="39">
        <v>0</v>
      </c>
      <c r="L168" s="39">
        <v>0</v>
      </c>
      <c r="M168" s="27" t="s">
        <v>510</v>
      </c>
      <c r="N168" s="21" t="s">
        <v>190</v>
      </c>
      <c r="O168" s="21">
        <v>2</v>
      </c>
      <c r="P168" s="7">
        <f t="shared" si="36"/>
        <v>9.1999999999999993</v>
      </c>
      <c r="Q168" s="7">
        <f t="shared" si="37"/>
        <v>5.8</v>
      </c>
      <c r="R168" s="7">
        <f t="shared" si="38"/>
        <v>3.3999999999999995</v>
      </c>
      <c r="S168" s="7">
        <f t="shared" si="39"/>
        <v>10</v>
      </c>
      <c r="T168" s="7">
        <f t="shared" si="40"/>
        <v>0</v>
      </c>
      <c r="U168" s="7">
        <f t="shared" si="41"/>
        <v>0</v>
      </c>
    </row>
    <row r="169" spans="1:21">
      <c r="A169" s="27" t="s">
        <v>507</v>
      </c>
      <c r="B169" s="7">
        <v>8.9</v>
      </c>
      <c r="C169" s="7">
        <v>7.7515999999999998</v>
      </c>
      <c r="D169" s="39">
        <v>1</v>
      </c>
      <c r="E169" s="39">
        <v>4</v>
      </c>
      <c r="F169" s="39">
        <v>53</v>
      </c>
      <c r="G169" s="7">
        <v>3.8</v>
      </c>
      <c r="H169" s="7">
        <v>3.5753000000000004</v>
      </c>
      <c r="I169" s="7">
        <f t="shared" si="35"/>
        <v>0.22469999999999946</v>
      </c>
      <c r="J169" s="39">
        <v>0</v>
      </c>
      <c r="K169" s="39">
        <v>2</v>
      </c>
      <c r="L169" s="39">
        <v>9</v>
      </c>
      <c r="M169" s="27" t="s">
        <v>507</v>
      </c>
      <c r="N169" s="21" t="s">
        <v>191</v>
      </c>
      <c r="O169" s="21">
        <v>2</v>
      </c>
      <c r="P169" s="7">
        <f t="shared" si="36"/>
        <v>6.4</v>
      </c>
      <c r="Q169" s="7">
        <f t="shared" si="37"/>
        <v>5.7</v>
      </c>
      <c r="R169" s="7">
        <f t="shared" si="38"/>
        <v>0.70000000000000018</v>
      </c>
      <c r="S169" s="7">
        <f t="shared" si="39"/>
        <v>0.5</v>
      </c>
      <c r="T169" s="7">
        <f t="shared" si="40"/>
        <v>3</v>
      </c>
      <c r="U169" s="7">
        <f t="shared" si="41"/>
        <v>31</v>
      </c>
    </row>
    <row r="170" spans="1:21">
      <c r="A170" s="27" t="s">
        <v>114</v>
      </c>
      <c r="B170" s="7">
        <v>19.399999999999999</v>
      </c>
      <c r="C170" s="7">
        <v>9.6800000000000015</v>
      </c>
      <c r="D170" s="39">
        <v>1</v>
      </c>
      <c r="E170" s="39">
        <v>5</v>
      </c>
      <c r="F170" s="39">
        <v>16</v>
      </c>
      <c r="G170" s="7">
        <v>1.9</v>
      </c>
      <c r="H170" s="7">
        <v>1.5650000000000002</v>
      </c>
      <c r="I170" s="7">
        <f t="shared" si="35"/>
        <v>0.33499999999999974</v>
      </c>
      <c r="J170" s="39">
        <v>0</v>
      </c>
      <c r="K170" s="39">
        <v>1</v>
      </c>
      <c r="L170" s="39">
        <v>-2</v>
      </c>
      <c r="M170" s="27" t="s">
        <v>114</v>
      </c>
      <c r="N170" s="21" t="s">
        <v>191</v>
      </c>
      <c r="O170" s="21">
        <v>2</v>
      </c>
      <c r="P170" s="7">
        <f t="shared" si="36"/>
        <v>10.7</v>
      </c>
      <c r="Q170" s="7">
        <f t="shared" si="37"/>
        <v>5.6</v>
      </c>
      <c r="R170" s="7">
        <f t="shared" si="38"/>
        <v>5.0999999999999996</v>
      </c>
      <c r="S170" s="7">
        <f t="shared" si="39"/>
        <v>0.5</v>
      </c>
      <c r="T170" s="7">
        <f t="shared" si="40"/>
        <v>3</v>
      </c>
      <c r="U170" s="7">
        <f t="shared" si="41"/>
        <v>7</v>
      </c>
    </row>
    <row r="171" spans="1:21">
      <c r="A171" s="27" t="s">
        <v>86</v>
      </c>
      <c r="B171" s="7">
        <v>1.9</v>
      </c>
      <c r="C171" s="7">
        <v>3.7923500000000003</v>
      </c>
      <c r="D171" s="39">
        <v>0</v>
      </c>
      <c r="E171" s="39">
        <v>2</v>
      </c>
      <c r="F171" s="39">
        <v>33</v>
      </c>
      <c r="G171" s="7">
        <v>13.6</v>
      </c>
      <c r="H171" s="7">
        <v>7.3625000000000007</v>
      </c>
      <c r="I171" s="7">
        <f t="shared" si="35"/>
        <v>6.2374999999999989</v>
      </c>
      <c r="J171" s="39">
        <v>0</v>
      </c>
      <c r="K171" s="39">
        <v>4</v>
      </c>
      <c r="L171" s="39">
        <v>55</v>
      </c>
      <c r="M171" s="27" t="s">
        <v>86</v>
      </c>
      <c r="N171" s="21" t="s">
        <v>191</v>
      </c>
      <c r="O171" s="21">
        <v>2</v>
      </c>
      <c r="P171" s="7">
        <f t="shared" si="36"/>
        <v>7.8</v>
      </c>
      <c r="Q171" s="7">
        <f t="shared" si="37"/>
        <v>5.6</v>
      </c>
      <c r="R171" s="7">
        <f t="shared" si="38"/>
        <v>2.2000000000000002</v>
      </c>
      <c r="S171" s="7">
        <f t="shared" si="39"/>
        <v>0</v>
      </c>
      <c r="T171" s="7">
        <f t="shared" si="40"/>
        <v>3</v>
      </c>
      <c r="U171" s="7">
        <f t="shared" si="41"/>
        <v>44</v>
      </c>
    </row>
    <row r="172" spans="1:21">
      <c r="A172" s="27" t="s">
        <v>154</v>
      </c>
      <c r="B172" s="7">
        <v>10.7</v>
      </c>
      <c r="C172" s="7">
        <v>9.1550000000000011</v>
      </c>
      <c r="D172" s="39">
        <v>0</v>
      </c>
      <c r="E172" s="39">
        <v>5</v>
      </c>
      <c r="F172" s="39">
        <v>66</v>
      </c>
      <c r="G172" s="7">
        <v>0</v>
      </c>
      <c r="H172" s="7">
        <v>1.6700000000000002</v>
      </c>
      <c r="I172" s="7">
        <f t="shared" si="35"/>
        <v>-1.6700000000000002</v>
      </c>
      <c r="J172" s="39">
        <v>0</v>
      </c>
      <c r="K172" s="39">
        <v>1</v>
      </c>
      <c r="L172" s="39">
        <v>4</v>
      </c>
      <c r="M172" s="27" t="s">
        <v>154</v>
      </c>
      <c r="N172" s="21" t="s">
        <v>192</v>
      </c>
      <c r="O172" s="21">
        <v>2</v>
      </c>
      <c r="P172" s="7">
        <f t="shared" si="36"/>
        <v>5.4</v>
      </c>
      <c r="Q172" s="7">
        <f t="shared" si="37"/>
        <v>5.4</v>
      </c>
      <c r="R172" s="7">
        <f t="shared" si="38"/>
        <v>0</v>
      </c>
      <c r="S172" s="7">
        <f t="shared" si="39"/>
        <v>0</v>
      </c>
      <c r="T172" s="7">
        <f t="shared" si="40"/>
        <v>3</v>
      </c>
      <c r="U172" s="7">
        <f t="shared" si="41"/>
        <v>35</v>
      </c>
    </row>
    <row r="173" spans="1:21">
      <c r="A173" s="27" t="s">
        <v>137</v>
      </c>
      <c r="B173" s="7">
        <v>2.4</v>
      </c>
      <c r="C173" s="7">
        <v>3.8825000000000003</v>
      </c>
      <c r="D173" s="39">
        <v>0</v>
      </c>
      <c r="E173" s="39">
        <v>2</v>
      </c>
      <c r="F173" s="39">
        <v>39</v>
      </c>
      <c r="G173" s="7">
        <v>2.8</v>
      </c>
      <c r="H173" s="7">
        <v>6.8375000000000004</v>
      </c>
      <c r="I173" s="7">
        <f t="shared" si="35"/>
        <v>-4.0375000000000005</v>
      </c>
      <c r="J173" s="39">
        <v>0</v>
      </c>
      <c r="K173" s="39">
        <v>4</v>
      </c>
      <c r="L173" s="39">
        <v>25</v>
      </c>
      <c r="M173" s="27" t="s">
        <v>137</v>
      </c>
      <c r="N173" s="21" t="s">
        <v>191</v>
      </c>
      <c r="O173" s="21">
        <v>2</v>
      </c>
      <c r="P173" s="7">
        <f t="shared" si="36"/>
        <v>2.6</v>
      </c>
      <c r="Q173" s="7">
        <f t="shared" si="37"/>
        <v>5.4</v>
      </c>
      <c r="R173" s="7">
        <f t="shared" si="38"/>
        <v>-2.8000000000000003</v>
      </c>
      <c r="S173" s="7">
        <f t="shared" si="39"/>
        <v>0</v>
      </c>
      <c r="T173" s="7">
        <f t="shared" si="40"/>
        <v>3</v>
      </c>
      <c r="U173" s="7">
        <f t="shared" si="41"/>
        <v>32</v>
      </c>
    </row>
    <row r="174" spans="1:21">
      <c r="A174" s="27" t="s">
        <v>463</v>
      </c>
      <c r="B174" s="7">
        <v>14.4</v>
      </c>
      <c r="C174" s="7">
        <v>9.0182500000000001</v>
      </c>
      <c r="D174" s="39">
        <v>0</v>
      </c>
      <c r="E174" s="39">
        <v>5</v>
      </c>
      <c r="F174" s="39">
        <v>20</v>
      </c>
      <c r="G174" s="7">
        <v>1.9</v>
      </c>
      <c r="H174" s="7">
        <v>1.6700000000000002</v>
      </c>
      <c r="I174" s="7">
        <f t="shared" si="35"/>
        <v>0.22999999999999976</v>
      </c>
      <c r="J174" s="39">
        <v>0</v>
      </c>
      <c r="K174" s="39">
        <v>1</v>
      </c>
      <c r="L174" s="39">
        <v>4</v>
      </c>
      <c r="M174" s="27" t="s">
        <v>463</v>
      </c>
      <c r="N174" s="21" t="s">
        <v>191</v>
      </c>
      <c r="O174" s="21">
        <v>2</v>
      </c>
      <c r="P174" s="7">
        <f t="shared" si="36"/>
        <v>8.1999999999999993</v>
      </c>
      <c r="Q174" s="7">
        <f t="shared" si="37"/>
        <v>5.3</v>
      </c>
      <c r="R174" s="7">
        <f t="shared" si="38"/>
        <v>2.8999999999999995</v>
      </c>
      <c r="S174" s="7">
        <f t="shared" si="39"/>
        <v>0</v>
      </c>
      <c r="T174" s="7">
        <f t="shared" si="40"/>
        <v>3</v>
      </c>
      <c r="U174" s="7">
        <f t="shared" si="41"/>
        <v>12</v>
      </c>
    </row>
    <row r="175" spans="1:21">
      <c r="A175" s="27" t="s">
        <v>500</v>
      </c>
      <c r="B175" s="7">
        <v>2.7</v>
      </c>
      <c r="C175" s="7">
        <v>5.0503</v>
      </c>
      <c r="D175" s="39">
        <v>0</v>
      </c>
      <c r="E175" s="39">
        <v>3</v>
      </c>
      <c r="F175" s="39">
        <v>16</v>
      </c>
      <c r="G175" s="7">
        <v>4.5999999999999996</v>
      </c>
      <c r="H175" s="7">
        <v>5.4749999999999996</v>
      </c>
      <c r="I175" s="7">
        <f t="shared" si="35"/>
        <v>-0.875</v>
      </c>
      <c r="J175" s="39">
        <v>1</v>
      </c>
      <c r="K175" s="39">
        <v>3</v>
      </c>
      <c r="L175" s="39">
        <v>10</v>
      </c>
      <c r="M175" s="27" t="s">
        <v>500</v>
      </c>
      <c r="N175" s="21" t="s">
        <v>191</v>
      </c>
      <c r="O175" s="21">
        <v>2</v>
      </c>
      <c r="P175" s="7">
        <f t="shared" si="36"/>
        <v>3.7</v>
      </c>
      <c r="Q175" s="7">
        <f t="shared" si="37"/>
        <v>5.3</v>
      </c>
      <c r="R175" s="7">
        <f t="shared" si="38"/>
        <v>-1.5999999999999996</v>
      </c>
      <c r="S175" s="7">
        <f t="shared" si="39"/>
        <v>0.5</v>
      </c>
      <c r="T175" s="7">
        <f t="shared" si="40"/>
        <v>3</v>
      </c>
      <c r="U175" s="7">
        <f t="shared" si="41"/>
        <v>13</v>
      </c>
    </row>
    <row r="176" spans="1:21">
      <c r="A176" s="27" t="s">
        <v>98</v>
      </c>
      <c r="B176" s="7">
        <v>2.7</v>
      </c>
      <c r="C176" s="7">
        <v>3.41</v>
      </c>
      <c r="D176" s="39">
        <v>0</v>
      </c>
      <c r="E176" s="39">
        <v>2</v>
      </c>
      <c r="F176" s="39">
        <v>12</v>
      </c>
      <c r="G176" s="7">
        <v>8.9</v>
      </c>
      <c r="H176" s="7">
        <v>7.0649999999999995</v>
      </c>
      <c r="I176" s="7">
        <f t="shared" si="35"/>
        <v>1.8350000000000009</v>
      </c>
      <c r="J176" s="39">
        <v>0</v>
      </c>
      <c r="K176" s="39">
        <v>4</v>
      </c>
      <c r="L176" s="39">
        <v>38</v>
      </c>
      <c r="M176" s="27" t="s">
        <v>98</v>
      </c>
      <c r="N176" s="21" t="s">
        <v>192</v>
      </c>
      <c r="O176" s="21">
        <v>2</v>
      </c>
      <c r="P176" s="7">
        <f t="shared" si="36"/>
        <v>5.8</v>
      </c>
      <c r="Q176" s="7">
        <f t="shared" si="37"/>
        <v>5.2</v>
      </c>
      <c r="R176" s="7">
        <f t="shared" si="38"/>
        <v>0.59999999999999964</v>
      </c>
      <c r="S176" s="7">
        <f t="shared" si="39"/>
        <v>0</v>
      </c>
      <c r="T176" s="7">
        <f t="shared" si="40"/>
        <v>3</v>
      </c>
      <c r="U176" s="7">
        <f t="shared" si="41"/>
        <v>25</v>
      </c>
    </row>
    <row r="177" spans="1:21">
      <c r="A177" s="27" t="s">
        <v>161</v>
      </c>
      <c r="B177" s="7">
        <v>-0.6</v>
      </c>
      <c r="C177" s="7">
        <v>2</v>
      </c>
      <c r="D177" s="39">
        <v>4</v>
      </c>
      <c r="E177" s="39">
        <v>0</v>
      </c>
      <c r="F177" s="39">
        <v>0</v>
      </c>
      <c r="G177" s="7">
        <v>4.5999999999999996</v>
      </c>
      <c r="H177" s="7">
        <v>8.317499999999999</v>
      </c>
      <c r="I177" s="7">
        <f t="shared" si="35"/>
        <v>-3.7174999999999994</v>
      </c>
      <c r="J177" s="39">
        <v>7</v>
      </c>
      <c r="K177" s="39">
        <v>3</v>
      </c>
      <c r="L177" s="39">
        <v>1</v>
      </c>
      <c r="M177" s="27" t="s">
        <v>161</v>
      </c>
      <c r="N177" s="21" t="s">
        <v>190</v>
      </c>
      <c r="O177" s="21">
        <v>2</v>
      </c>
      <c r="P177" s="7">
        <f t="shared" si="36"/>
        <v>2</v>
      </c>
      <c r="Q177" s="7">
        <f t="shared" si="37"/>
        <v>5.2</v>
      </c>
      <c r="R177" s="7">
        <f t="shared" si="38"/>
        <v>-3.2</v>
      </c>
      <c r="S177" s="7">
        <f t="shared" si="39"/>
        <v>5.5</v>
      </c>
      <c r="T177" s="7">
        <f t="shared" si="40"/>
        <v>1.5</v>
      </c>
      <c r="U177" s="7">
        <f t="shared" si="41"/>
        <v>0.5</v>
      </c>
    </row>
    <row r="178" spans="1:21">
      <c r="A178" s="27" t="s">
        <v>49</v>
      </c>
      <c r="B178" s="7">
        <v>4.8</v>
      </c>
      <c r="C178" s="7">
        <v>10.124350000000002</v>
      </c>
      <c r="D178" s="39">
        <v>0</v>
      </c>
      <c r="E178" s="39">
        <v>6</v>
      </c>
      <c r="F178" s="39">
        <v>31</v>
      </c>
      <c r="G178" s="7">
        <v>0</v>
      </c>
      <c r="H178" s="7">
        <v>0</v>
      </c>
      <c r="I178" s="7">
        <f t="shared" si="35"/>
        <v>0</v>
      </c>
      <c r="J178" s="39">
        <v>0</v>
      </c>
      <c r="K178" s="39">
        <v>0</v>
      </c>
      <c r="L178" s="39">
        <v>0</v>
      </c>
      <c r="M178" s="27" t="s">
        <v>49</v>
      </c>
      <c r="N178" s="21" t="s">
        <v>192</v>
      </c>
      <c r="O178" s="21">
        <v>2</v>
      </c>
      <c r="P178" s="7">
        <f t="shared" si="36"/>
        <v>2.4</v>
      </c>
      <c r="Q178" s="7">
        <f t="shared" si="37"/>
        <v>5.0999999999999996</v>
      </c>
      <c r="R178" s="7">
        <f t="shared" si="38"/>
        <v>-2.6999999999999997</v>
      </c>
      <c r="S178" s="7">
        <f t="shared" si="39"/>
        <v>0</v>
      </c>
      <c r="T178" s="7">
        <f t="shared" si="40"/>
        <v>3</v>
      </c>
      <c r="U178" s="7">
        <f t="shared" si="41"/>
        <v>15.5</v>
      </c>
    </row>
    <row r="179" spans="1:21">
      <c r="A179" s="27" t="s">
        <v>426</v>
      </c>
      <c r="B179" s="7">
        <v>6.3</v>
      </c>
      <c r="C179" s="7">
        <v>7.8919999999999995</v>
      </c>
      <c r="D179" s="39">
        <v>11</v>
      </c>
      <c r="E179" s="39">
        <v>1</v>
      </c>
      <c r="F179" s="39">
        <v>0</v>
      </c>
      <c r="G179" s="7">
        <v>0.7</v>
      </c>
      <c r="H179" s="7">
        <v>1.5</v>
      </c>
      <c r="I179" s="7">
        <f t="shared" si="35"/>
        <v>-0.8</v>
      </c>
      <c r="J179" s="39">
        <v>3</v>
      </c>
      <c r="K179" s="39">
        <v>0</v>
      </c>
      <c r="L179" s="39">
        <v>0</v>
      </c>
      <c r="M179" s="27" t="s">
        <v>426</v>
      </c>
      <c r="N179" s="21" t="s">
        <v>190</v>
      </c>
      <c r="O179" s="21">
        <v>2</v>
      </c>
      <c r="P179" s="7">
        <f t="shared" si="36"/>
        <v>3.5</v>
      </c>
      <c r="Q179" s="7">
        <f t="shared" si="37"/>
        <v>4.7</v>
      </c>
      <c r="R179" s="7">
        <f t="shared" si="38"/>
        <v>-1.2000000000000002</v>
      </c>
      <c r="S179" s="7">
        <f t="shared" si="39"/>
        <v>7</v>
      </c>
      <c r="T179" s="7">
        <f t="shared" si="40"/>
        <v>0.5</v>
      </c>
      <c r="U179" s="7">
        <f t="shared" si="41"/>
        <v>0</v>
      </c>
    </row>
    <row r="180" spans="1:21">
      <c r="A180" s="27" t="s">
        <v>372</v>
      </c>
      <c r="B180" s="7">
        <v>3.6</v>
      </c>
      <c r="C180" s="7">
        <v>5.165</v>
      </c>
      <c r="D180" s="39">
        <v>4</v>
      </c>
      <c r="E180" s="39">
        <v>2</v>
      </c>
      <c r="F180" s="39">
        <v>-2</v>
      </c>
      <c r="G180" s="7">
        <v>3.6</v>
      </c>
      <c r="H180" s="7">
        <v>4.24</v>
      </c>
      <c r="I180" s="7">
        <f t="shared" si="35"/>
        <v>-0.64000000000000012</v>
      </c>
      <c r="J180" s="39">
        <v>5</v>
      </c>
      <c r="K180" s="39">
        <v>1</v>
      </c>
      <c r="L180" s="39">
        <v>8</v>
      </c>
      <c r="M180" s="27" t="s">
        <v>372</v>
      </c>
      <c r="N180" s="21" t="s">
        <v>190</v>
      </c>
      <c r="O180" s="21">
        <v>2</v>
      </c>
      <c r="P180" s="7">
        <f t="shared" si="36"/>
        <v>3.6</v>
      </c>
      <c r="Q180" s="7">
        <f t="shared" si="37"/>
        <v>4.7</v>
      </c>
      <c r="R180" s="7">
        <f t="shared" si="38"/>
        <v>-1.1000000000000001</v>
      </c>
      <c r="S180" s="7">
        <f t="shared" si="39"/>
        <v>4.5</v>
      </c>
      <c r="T180" s="7">
        <f t="shared" si="40"/>
        <v>1.5</v>
      </c>
      <c r="U180" s="7">
        <f t="shared" si="41"/>
        <v>3</v>
      </c>
    </row>
    <row r="181" spans="1:21">
      <c r="A181" s="27" t="s">
        <v>422</v>
      </c>
      <c r="B181" s="7">
        <v>5.3</v>
      </c>
      <c r="C181" s="7">
        <v>4.6775000000000002</v>
      </c>
      <c r="D181" s="39">
        <v>0</v>
      </c>
      <c r="E181" s="39">
        <v>3</v>
      </c>
      <c r="F181" s="39">
        <v>-7</v>
      </c>
      <c r="G181" s="7">
        <v>13.7</v>
      </c>
      <c r="H181" s="7">
        <v>4.2324999999999999</v>
      </c>
      <c r="I181" s="7">
        <f t="shared" si="35"/>
        <v>9.4674999999999994</v>
      </c>
      <c r="J181" s="39">
        <v>0</v>
      </c>
      <c r="K181" s="39">
        <v>2</v>
      </c>
      <c r="L181" s="39">
        <v>59</v>
      </c>
      <c r="M181" s="27" t="s">
        <v>422</v>
      </c>
      <c r="N181" s="21" t="s">
        <v>191</v>
      </c>
      <c r="O181" s="21">
        <v>2</v>
      </c>
      <c r="P181" s="7">
        <f t="shared" si="36"/>
        <v>9.5</v>
      </c>
      <c r="Q181" s="7">
        <f t="shared" si="37"/>
        <v>4.5</v>
      </c>
      <c r="R181" s="7">
        <f t="shared" si="38"/>
        <v>5</v>
      </c>
      <c r="S181" s="7">
        <f t="shared" si="39"/>
        <v>0</v>
      </c>
      <c r="T181" s="7">
        <f t="shared" si="40"/>
        <v>2.5</v>
      </c>
      <c r="U181" s="7">
        <f t="shared" si="41"/>
        <v>26</v>
      </c>
    </row>
    <row r="182" spans="1:21">
      <c r="A182" s="27" t="s">
        <v>66</v>
      </c>
      <c r="B182" s="7">
        <v>5.4</v>
      </c>
      <c r="C182" s="7">
        <v>5.2018500000000003</v>
      </c>
      <c r="D182" s="39">
        <v>0</v>
      </c>
      <c r="E182" s="39">
        <v>3</v>
      </c>
      <c r="F182" s="39">
        <v>24</v>
      </c>
      <c r="G182" s="7">
        <v>4.5</v>
      </c>
      <c r="H182" s="7">
        <v>3.665</v>
      </c>
      <c r="I182" s="7">
        <f t="shared" si="35"/>
        <v>0.83499999999999996</v>
      </c>
      <c r="J182" s="39">
        <v>1</v>
      </c>
      <c r="K182" s="39">
        <v>2</v>
      </c>
      <c r="L182" s="39">
        <v>-2</v>
      </c>
      <c r="M182" s="27" t="s">
        <v>66</v>
      </c>
      <c r="N182" s="21" t="s">
        <v>191</v>
      </c>
      <c r="O182" s="21">
        <v>2</v>
      </c>
      <c r="P182" s="7">
        <f t="shared" si="36"/>
        <v>5</v>
      </c>
      <c r="Q182" s="7">
        <f t="shared" si="37"/>
        <v>4.4000000000000004</v>
      </c>
      <c r="R182" s="7">
        <f t="shared" si="38"/>
        <v>0.59999999999999964</v>
      </c>
      <c r="S182" s="7">
        <f t="shared" si="39"/>
        <v>0.5</v>
      </c>
      <c r="T182" s="7">
        <f t="shared" si="40"/>
        <v>2.5</v>
      </c>
      <c r="U182" s="7">
        <f t="shared" si="41"/>
        <v>11</v>
      </c>
    </row>
    <row r="183" spans="1:21">
      <c r="A183" s="27" t="s">
        <v>482</v>
      </c>
      <c r="B183" s="7">
        <v>3.2</v>
      </c>
      <c r="C183" s="7">
        <v>5.1325000000000003</v>
      </c>
      <c r="D183" s="39">
        <v>0</v>
      </c>
      <c r="E183" s="39">
        <v>3</v>
      </c>
      <c r="F183" s="39">
        <v>19</v>
      </c>
      <c r="G183" s="7">
        <v>3.6</v>
      </c>
      <c r="H183" s="7">
        <v>3.2175000000000002</v>
      </c>
      <c r="I183" s="7">
        <f t="shared" si="35"/>
        <v>0.38249999999999984</v>
      </c>
      <c r="J183" s="39">
        <v>0</v>
      </c>
      <c r="K183" s="39">
        <v>2</v>
      </c>
      <c r="L183" s="39">
        <v>1</v>
      </c>
      <c r="M183" s="27" t="s">
        <v>482</v>
      </c>
      <c r="N183" s="21" t="s">
        <v>190</v>
      </c>
      <c r="O183" s="21">
        <v>2</v>
      </c>
      <c r="P183" s="7">
        <f t="shared" si="36"/>
        <v>3.4</v>
      </c>
      <c r="Q183" s="7">
        <f t="shared" si="37"/>
        <v>4.2</v>
      </c>
      <c r="R183" s="7">
        <f t="shared" si="38"/>
        <v>-0.80000000000000027</v>
      </c>
      <c r="S183" s="7">
        <f t="shared" si="39"/>
        <v>0</v>
      </c>
      <c r="T183" s="7">
        <f t="shared" si="40"/>
        <v>2.5</v>
      </c>
      <c r="U183" s="7">
        <f t="shared" si="41"/>
        <v>10</v>
      </c>
    </row>
    <row r="184" spans="1:21">
      <c r="A184" s="27" t="s">
        <v>427</v>
      </c>
      <c r="B184" s="7">
        <v>2</v>
      </c>
      <c r="C184" s="7">
        <v>3.7951500000000005</v>
      </c>
      <c r="D184" s="39">
        <v>0</v>
      </c>
      <c r="E184" s="39">
        <v>2</v>
      </c>
      <c r="F184" s="39">
        <v>16</v>
      </c>
      <c r="G184" s="7">
        <v>1.6</v>
      </c>
      <c r="H184" s="7">
        <v>3.69</v>
      </c>
      <c r="I184" s="7">
        <f t="shared" si="35"/>
        <v>-2.09</v>
      </c>
      <c r="J184" s="39">
        <v>0</v>
      </c>
      <c r="K184" s="39">
        <v>1</v>
      </c>
      <c r="L184" s="39">
        <v>28</v>
      </c>
      <c r="M184" s="27" t="s">
        <v>427</v>
      </c>
      <c r="N184" s="21" t="s">
        <v>191</v>
      </c>
      <c r="O184" s="21">
        <v>2</v>
      </c>
      <c r="P184" s="7">
        <f t="shared" si="36"/>
        <v>1.8</v>
      </c>
      <c r="Q184" s="7">
        <f t="shared" si="37"/>
        <v>3.7</v>
      </c>
      <c r="R184" s="7">
        <f t="shared" si="38"/>
        <v>-1.9000000000000001</v>
      </c>
      <c r="S184" s="7">
        <f t="shared" si="39"/>
        <v>0</v>
      </c>
      <c r="T184" s="7">
        <f t="shared" si="40"/>
        <v>1.5</v>
      </c>
      <c r="U184" s="7">
        <f t="shared" si="41"/>
        <v>22</v>
      </c>
    </row>
    <row r="185" spans="1:21">
      <c r="A185" s="27" t="s">
        <v>456</v>
      </c>
      <c r="B185" s="7">
        <v>2.4</v>
      </c>
      <c r="C185" s="7">
        <v>3.2</v>
      </c>
      <c r="D185" s="39">
        <v>0</v>
      </c>
      <c r="E185" s="39">
        <v>2</v>
      </c>
      <c r="F185" s="39">
        <v>0</v>
      </c>
      <c r="G185" s="7">
        <v>1</v>
      </c>
      <c r="H185" s="7">
        <v>4</v>
      </c>
      <c r="I185" s="7">
        <f t="shared" si="35"/>
        <v>-3</v>
      </c>
      <c r="J185" s="39">
        <v>8</v>
      </c>
      <c r="K185" s="39">
        <v>0</v>
      </c>
      <c r="L185" s="39">
        <v>0</v>
      </c>
      <c r="M185" s="27" t="s">
        <v>456</v>
      </c>
      <c r="N185" s="21" t="s">
        <v>190</v>
      </c>
      <c r="O185" s="21">
        <v>2</v>
      </c>
      <c r="P185" s="7">
        <f t="shared" si="36"/>
        <v>1.7</v>
      </c>
      <c r="Q185" s="7">
        <f t="shared" si="37"/>
        <v>3.6</v>
      </c>
      <c r="R185" s="7">
        <f t="shared" si="38"/>
        <v>-1.9000000000000001</v>
      </c>
      <c r="S185" s="7">
        <f t="shared" si="39"/>
        <v>4</v>
      </c>
      <c r="T185" s="7">
        <f t="shared" si="40"/>
        <v>1</v>
      </c>
      <c r="U185" s="7">
        <f t="shared" si="41"/>
        <v>0</v>
      </c>
    </row>
    <row r="186" spans="1:21">
      <c r="A186" s="27" t="s">
        <v>538</v>
      </c>
      <c r="B186" s="7">
        <v>2.4</v>
      </c>
      <c r="C186" s="7">
        <v>4.5</v>
      </c>
      <c r="D186" s="39">
        <v>9</v>
      </c>
      <c r="E186" s="39">
        <v>0</v>
      </c>
      <c r="F186" s="39">
        <v>0</v>
      </c>
      <c r="G186" s="7">
        <v>2.4</v>
      </c>
      <c r="H186" s="7">
        <v>2.5</v>
      </c>
      <c r="I186" s="7">
        <f t="shared" si="35"/>
        <v>-0.10000000000000009</v>
      </c>
      <c r="J186" s="39">
        <v>5</v>
      </c>
      <c r="K186" s="39">
        <v>0</v>
      </c>
      <c r="L186" s="39">
        <v>0</v>
      </c>
      <c r="M186" s="27" t="s">
        <v>538</v>
      </c>
      <c r="N186" s="21" t="s">
        <v>190</v>
      </c>
      <c r="O186" s="21">
        <v>2</v>
      </c>
      <c r="P186" s="7">
        <f t="shared" si="36"/>
        <v>2.4</v>
      </c>
      <c r="Q186" s="7">
        <f t="shared" si="37"/>
        <v>3.5</v>
      </c>
      <c r="R186" s="7">
        <f t="shared" si="38"/>
        <v>-1.1000000000000001</v>
      </c>
      <c r="S186" s="7">
        <f t="shared" si="39"/>
        <v>7</v>
      </c>
      <c r="T186" s="7">
        <f t="shared" si="40"/>
        <v>0</v>
      </c>
      <c r="U186" s="7">
        <f t="shared" si="41"/>
        <v>0</v>
      </c>
    </row>
    <row r="187" spans="1:21">
      <c r="A187" s="27" t="s">
        <v>511</v>
      </c>
      <c r="B187" s="7">
        <v>2.7</v>
      </c>
      <c r="C187" s="7">
        <v>4</v>
      </c>
      <c r="D187" s="39">
        <v>8</v>
      </c>
      <c r="E187" s="39">
        <v>0</v>
      </c>
      <c r="F187" s="39">
        <v>0</v>
      </c>
      <c r="G187" s="7">
        <v>0.8</v>
      </c>
      <c r="H187" s="7">
        <v>2.5825</v>
      </c>
      <c r="I187" s="7">
        <f t="shared" si="35"/>
        <v>-1.7825</v>
      </c>
      <c r="J187" s="39">
        <v>2</v>
      </c>
      <c r="K187" s="39">
        <v>1</v>
      </c>
      <c r="L187" s="39">
        <v>-1</v>
      </c>
      <c r="M187" s="27" t="s">
        <v>511</v>
      </c>
      <c r="N187" s="21" t="s">
        <v>190</v>
      </c>
      <c r="O187" s="21">
        <v>2</v>
      </c>
      <c r="P187" s="7">
        <f t="shared" si="36"/>
        <v>1.8</v>
      </c>
      <c r="Q187" s="7">
        <f t="shared" si="37"/>
        <v>3.3</v>
      </c>
      <c r="R187" s="7">
        <f t="shared" si="38"/>
        <v>-1.4999999999999998</v>
      </c>
      <c r="S187" s="7">
        <f t="shared" si="39"/>
        <v>5</v>
      </c>
      <c r="T187" s="7">
        <f t="shared" si="40"/>
        <v>0.5</v>
      </c>
      <c r="U187" s="7">
        <f t="shared" si="41"/>
        <v>-0.5</v>
      </c>
    </row>
    <row r="188" spans="1:21">
      <c r="A188" s="27" t="s">
        <v>110</v>
      </c>
      <c r="B188" s="7">
        <v>1.7</v>
      </c>
      <c r="C188" s="7">
        <v>2.0650000000000004</v>
      </c>
      <c r="D188" s="39">
        <v>1</v>
      </c>
      <c r="E188" s="39">
        <v>1</v>
      </c>
      <c r="F188" s="39">
        <v>-2</v>
      </c>
      <c r="G188" s="7">
        <v>3.9</v>
      </c>
      <c r="H188" s="7">
        <v>4.1349999999999998</v>
      </c>
      <c r="I188" s="7">
        <f t="shared" si="35"/>
        <v>-0.23499999999999988</v>
      </c>
      <c r="J188" s="39">
        <v>5</v>
      </c>
      <c r="K188" s="39">
        <v>1</v>
      </c>
      <c r="L188" s="39">
        <v>2</v>
      </c>
      <c r="M188" s="27" t="s">
        <v>110</v>
      </c>
      <c r="N188" s="21" t="s">
        <v>190</v>
      </c>
      <c r="O188" s="21">
        <v>2</v>
      </c>
      <c r="P188" s="7">
        <f t="shared" si="36"/>
        <v>2.8</v>
      </c>
      <c r="Q188" s="7">
        <f t="shared" si="37"/>
        <v>3.1</v>
      </c>
      <c r="R188" s="7">
        <f t="shared" si="38"/>
        <v>-0.30000000000000027</v>
      </c>
      <c r="S188" s="7">
        <f t="shared" si="39"/>
        <v>3</v>
      </c>
      <c r="T188" s="7">
        <f t="shared" si="40"/>
        <v>1</v>
      </c>
      <c r="U188" s="7">
        <f t="shared" si="41"/>
        <v>0</v>
      </c>
    </row>
    <row r="189" spans="1:21">
      <c r="A189" s="27" t="s">
        <v>465</v>
      </c>
      <c r="B189" s="7">
        <v>2.2999999999999998</v>
      </c>
      <c r="C189" s="7">
        <v>3.6349999999999998</v>
      </c>
      <c r="D189" s="39">
        <v>4</v>
      </c>
      <c r="E189" s="39">
        <v>1</v>
      </c>
      <c r="F189" s="39">
        <v>2</v>
      </c>
      <c r="G189" s="7">
        <v>2.1</v>
      </c>
      <c r="H189" s="7">
        <v>2.6</v>
      </c>
      <c r="I189" s="7">
        <f t="shared" si="35"/>
        <v>-0.5</v>
      </c>
      <c r="J189" s="39">
        <v>2</v>
      </c>
      <c r="K189" s="39">
        <v>1</v>
      </c>
      <c r="L189" s="39">
        <v>0</v>
      </c>
      <c r="M189" s="27" t="s">
        <v>465</v>
      </c>
      <c r="N189" s="21" t="s">
        <v>190</v>
      </c>
      <c r="O189" s="21">
        <v>2</v>
      </c>
      <c r="P189" s="7">
        <f t="shared" si="36"/>
        <v>2.2000000000000002</v>
      </c>
      <c r="Q189" s="7">
        <f t="shared" si="37"/>
        <v>3.1</v>
      </c>
      <c r="R189" s="7">
        <f t="shared" si="38"/>
        <v>-0.89999999999999991</v>
      </c>
      <c r="S189" s="7">
        <f t="shared" si="39"/>
        <v>3</v>
      </c>
      <c r="T189" s="7">
        <f t="shared" si="40"/>
        <v>1</v>
      </c>
      <c r="U189" s="7">
        <f t="shared" si="41"/>
        <v>1</v>
      </c>
    </row>
    <row r="190" spans="1:21">
      <c r="A190" s="27" t="s">
        <v>534</v>
      </c>
      <c r="B190" s="7">
        <v>0.2</v>
      </c>
      <c r="C190" s="7">
        <v>0.5</v>
      </c>
      <c r="D190" s="39">
        <v>1</v>
      </c>
      <c r="E190" s="39">
        <v>0</v>
      </c>
      <c r="F190" s="39">
        <v>0</v>
      </c>
      <c r="G190" s="7">
        <v>4.5999999999999996</v>
      </c>
      <c r="H190" s="7">
        <v>5</v>
      </c>
      <c r="I190" s="7">
        <f t="shared" si="35"/>
        <v>-0.40000000000000036</v>
      </c>
      <c r="J190" s="39">
        <v>10</v>
      </c>
      <c r="K190" s="39">
        <v>0</v>
      </c>
      <c r="L190" s="39">
        <v>0</v>
      </c>
      <c r="M190" s="27" t="s">
        <v>534</v>
      </c>
      <c r="N190" s="21" t="s">
        <v>190</v>
      </c>
      <c r="O190" s="21">
        <v>2</v>
      </c>
      <c r="P190" s="7">
        <f t="shared" si="36"/>
        <v>2.4</v>
      </c>
      <c r="Q190" s="7">
        <f t="shared" si="37"/>
        <v>2.8</v>
      </c>
      <c r="R190" s="7">
        <f t="shared" si="38"/>
        <v>-0.39999999999999991</v>
      </c>
      <c r="S190" s="7">
        <f t="shared" si="39"/>
        <v>5.5</v>
      </c>
      <c r="T190" s="7">
        <f t="shared" si="40"/>
        <v>0</v>
      </c>
      <c r="U190" s="7">
        <f t="shared" si="41"/>
        <v>0</v>
      </c>
    </row>
    <row r="191" spans="1:21">
      <c r="A191" s="27" t="s">
        <v>46</v>
      </c>
      <c r="B191" s="7">
        <v>1.6</v>
      </c>
      <c r="C191" s="7">
        <v>2.0475000000000003</v>
      </c>
      <c r="D191" s="39">
        <v>1</v>
      </c>
      <c r="E191" s="39">
        <v>1</v>
      </c>
      <c r="F191" s="39">
        <v>-3</v>
      </c>
      <c r="G191" s="7">
        <v>3.8</v>
      </c>
      <c r="H191" s="7">
        <v>3.3650000000000002</v>
      </c>
      <c r="I191" s="7">
        <f t="shared" si="35"/>
        <v>0.43499999999999961</v>
      </c>
      <c r="J191" s="39">
        <v>3</v>
      </c>
      <c r="K191" s="39">
        <v>1</v>
      </c>
      <c r="L191" s="39">
        <v>-2</v>
      </c>
      <c r="M191" s="27" t="s">
        <v>46</v>
      </c>
      <c r="N191" s="21" t="s">
        <v>190</v>
      </c>
      <c r="O191" s="21">
        <v>2</v>
      </c>
      <c r="P191" s="7">
        <f t="shared" si="36"/>
        <v>2.7</v>
      </c>
      <c r="Q191" s="7">
        <f t="shared" si="37"/>
        <v>2.7</v>
      </c>
      <c r="R191" s="7">
        <f t="shared" si="38"/>
        <v>0</v>
      </c>
      <c r="S191" s="7">
        <f t="shared" si="39"/>
        <v>2</v>
      </c>
      <c r="T191" s="7">
        <f t="shared" si="40"/>
        <v>1</v>
      </c>
      <c r="U191" s="7">
        <f t="shared" si="41"/>
        <v>-2.5</v>
      </c>
    </row>
  </sheetData>
  <autoFilter ref="A4:U4" xr:uid="{2C1F150B-A6B4-4007-873A-1D4232A00CCE}">
    <sortState xmlns:xlrd2="http://schemas.microsoft.com/office/spreadsheetml/2017/richdata2" ref="A5:U191">
      <sortCondition descending="1" ref="Q4"/>
    </sortState>
  </autoFilter>
  <phoneticPr fontId="18" type="noConversion"/>
  <conditionalFormatting sqref="D5:D191">
    <cfRule type="colorScale" priority="379">
      <colorScale>
        <cfvo type="num" val="1"/>
        <cfvo type="percentile" val="50"/>
        <cfvo type="max"/>
        <color rgb="FFF8696B"/>
        <color rgb="FFFFEB84"/>
        <color rgb="FF63BE7B"/>
      </colorScale>
    </cfRule>
  </conditionalFormatting>
  <conditionalFormatting sqref="E5:E191">
    <cfRule type="colorScale" priority="381">
      <colorScale>
        <cfvo type="num" val="1"/>
        <cfvo type="percentile" val="50"/>
        <cfvo type="max"/>
        <color rgb="FFF8696B"/>
        <color rgb="FFFFEB84"/>
        <color rgb="FF63BE7B"/>
      </colorScale>
    </cfRule>
  </conditionalFormatting>
  <conditionalFormatting sqref="F5:F191">
    <cfRule type="colorScale" priority="383">
      <colorScale>
        <cfvo type="num" val="1"/>
        <cfvo type="percentile" val="50"/>
        <cfvo type="max"/>
        <color rgb="FFF8696B"/>
        <color rgb="FFFFEB84"/>
        <color rgb="FF63BE7B"/>
      </colorScale>
    </cfRule>
  </conditionalFormatting>
  <conditionalFormatting sqref="B5:B191">
    <cfRule type="colorScale" priority="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:C191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:G191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5:I191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191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R191"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191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191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191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5:L191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19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H19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25" right="0.25" top="0.75" bottom="0.75" header="0.3" footer="0.3"/>
  <pageSetup scale="58" fitToHeight="0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Raw Data</vt:lpstr>
      <vt:lpstr>Pivot</vt:lpstr>
      <vt:lpstr>PivotCopy</vt:lpstr>
      <vt:lpstr>Sheet1</vt:lpstr>
      <vt:lpstr>Lookup</vt:lpstr>
      <vt:lpstr>Output</vt:lpstr>
      <vt:lpstr>Output!Print_Titles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 Barrett</dc:creator>
  <cp:lastModifiedBy>Jackson Barrett</cp:lastModifiedBy>
  <cp:lastPrinted>2021-09-22T04:34:01Z</cp:lastPrinted>
  <dcterms:created xsi:type="dcterms:W3CDTF">2020-10-12T19:14:18Z</dcterms:created>
  <dcterms:modified xsi:type="dcterms:W3CDTF">2021-09-22T04:38:22Z</dcterms:modified>
</cp:coreProperties>
</file>